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28830" windowHeight="62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D10" i="5" l="1"/>
  <c r="C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<sst xmlns="http://schemas.openxmlformats.org/spreadsheetml/2006/main" count="232" uniqueCount="111">
  <si>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</si>
  <si>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</si>
  <si>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</si>
  <si>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</si>
  <si>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</si>
  <si>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</si>
  <si>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</si>
  <si>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</si>
  <si>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</si>
  <si>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</si>
  <si>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</si>
  <si>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</si>
  <si>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</si>
  <si>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</si>
  <si>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</si>
  <si>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</si>
  <si>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</si>
  <si>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</si>
  <si>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</si>
  <si>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</si>
  <si>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</si>
  <si>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</si>
  <si>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</si>
  <si>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</si>
  <si>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</si>
  <si>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</si>
  <si>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</si>
  <si>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</si>
  <si>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</si>
  <si>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</si>
  <si>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</si>
  <si>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</si>
  <si>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</si>
  <si>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</si>
  <si>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</si>
  <si>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</si>
  <si>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</si>
  <si>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</si>
  <si>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</si>
  <si>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</si>
  <si>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</si>
  <si>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</si>
  <si>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</si>
  <si>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</si>
  <si>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</si>
  <si>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</si>
  <si>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</si>
  <si>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</si>
  <si>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</si>
  <si>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</si>
  <si>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</si>
  <si>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</si>
  <si>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</si>
  <si>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</si>
  <si>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</si>
  <si>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</si>
  <si>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</si>
  <si>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</si>
  <si>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</si>
  <si>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</si>
  <si>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</si>
  <si>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</si>
  <si>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</si>
  <si>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</si>
  <si>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</si>
  <si>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</si>
  <si>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</si>
  <si>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</si>
  <si>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</si>
  <si>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</si>
  <si>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</si>
  <si>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</si>
  <si>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</si>
  <si>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</si>
  <si>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</si>
  <si>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</si>
  <si>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</si>
  <si>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</si>
  <si>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</si>
  <si>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</si>
  <si>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</si>
  <si>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</si>
  <si>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</si>
  <si>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</si>
  <si>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</si>
  <si>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</si>
  <si>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</si>
  <si>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</si>
  <si>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</si>
  <si>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</si>
  <si>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</si>
  <si>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</si>
  <si>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</si>
  <si>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</si>
  <si>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</si>
  <si>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</si>
  <si>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</si>
  <si>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</si>
  <si>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</si>
  <si>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</si>
  <si>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</si>
  <si>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</si>
  <si>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</si>
  <si>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</si>
  <si>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</si>
  <si>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</si>
  <si>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</si>
  <si>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</si>
  <si>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の人口減少と高齢化により、有収水量が今後維持しづらい状況にあります。平成26年度の料金改定よりブロワの電気代の一部を料金から減額したこと、また、汚水処理に要する費用に加え、建設投資に係る元利償還金が経営を圧迫しています。汚水の維持管理経費については、使用料だけでは賄えていないため、一般会計からの繰出金により補てんしており、一般会計への依存体質が顕著に現れています。
　徐々に老朽化による修繕費用がかさむ傾向にあり、経費回収率が低いため、更なる料金収入の向上と効率的なサービスの供給のあり方を検討することにより、下水道事業全体での自立的で計画的な事業運営を行うことが求められています。</t>
    <rPh sb="1" eb="3">
      <t>キンネン</t>
    </rPh>
    <rPh sb="4" eb="6">
      <t>ジンコウ</t>
    </rPh>
    <rPh sb="6" eb="8">
      <t>ゲンショウ</t>
    </rPh>
    <rPh sb="9" eb="12">
      <t>コウレイカ</t>
    </rPh>
    <rPh sb="21" eb="23">
      <t>コンゴ</t>
    </rPh>
    <rPh sb="23" eb="25">
      <t>イジ</t>
    </rPh>
    <rPh sb="29" eb="31">
      <t>ジョウキョウ</t>
    </rPh>
    <rPh sb="37" eb="39">
      <t>ヘイセイ</t>
    </rPh>
    <rPh sb="41" eb="43">
      <t>ネンド</t>
    </rPh>
    <rPh sb="44" eb="46">
      <t>リョウキン</t>
    </rPh>
    <rPh sb="46" eb="48">
      <t>カイテイ</t>
    </rPh>
    <rPh sb="54" eb="57">
      <t>デンキダイ</t>
    </rPh>
    <rPh sb="58" eb="60">
      <t>イチブ</t>
    </rPh>
    <rPh sb="61" eb="63">
      <t>リョウキン</t>
    </rPh>
    <rPh sb="65" eb="67">
      <t>ゲンガク</t>
    </rPh>
    <rPh sb="188" eb="190">
      <t>ジョジョ</t>
    </rPh>
    <rPh sb="191" eb="194">
      <t>ロウキュウカ</t>
    </rPh>
    <rPh sb="197" eb="199">
      <t>シュウゼン</t>
    </rPh>
    <rPh sb="199" eb="201">
      <t>ヒヨウ</t>
    </rPh>
    <rPh sb="205" eb="207">
      <t>ケイコウ</t>
    </rPh>
    <rPh sb="259" eb="262">
      <t>ゲスイドウ</t>
    </rPh>
    <rPh sb="262" eb="264">
      <t>ジギョウ</t>
    </rPh>
    <rPh sb="264" eb="266">
      <t>ゼンタイ</t>
    </rPh>
    <phoneticPr fontId="4"/>
  </si>
  <si>
    <t>　機械装置の老朽化に加え、処理槽本体の修繕が多発しているため、施設の機能停止とならないよう、早期発見を基本に老朽化対策に取り組む必要が生じています。</t>
    <rPh sb="1" eb="3">
      <t>キカイ</t>
    </rPh>
    <rPh sb="3" eb="5">
      <t>ソウチ</t>
    </rPh>
    <rPh sb="6" eb="9">
      <t>ロウキュウカ</t>
    </rPh>
    <rPh sb="10" eb="11">
      <t>クワ</t>
    </rPh>
    <rPh sb="13" eb="15">
      <t>ショリ</t>
    </rPh>
    <rPh sb="15" eb="16">
      <t>ソウ</t>
    </rPh>
    <rPh sb="16" eb="18">
      <t>ホンタイ</t>
    </rPh>
    <rPh sb="19" eb="21">
      <t>シュウゼン</t>
    </rPh>
    <rPh sb="22" eb="24">
      <t>タハツ</t>
    </rPh>
    <rPh sb="31" eb="33">
      <t>シセツ</t>
    </rPh>
    <rPh sb="34" eb="36">
      <t>キノウ</t>
    </rPh>
    <rPh sb="36" eb="38">
      <t>テイシ</t>
    </rPh>
    <rPh sb="46" eb="48">
      <t>ソウキ</t>
    </rPh>
    <rPh sb="48" eb="50">
      <t>ハッケン</t>
    </rPh>
    <rPh sb="51" eb="53">
      <t>キホン</t>
    </rPh>
    <rPh sb="54" eb="57">
      <t>ロウキュウカ</t>
    </rPh>
    <rPh sb="57" eb="59">
      <t>タイサク</t>
    </rPh>
    <rPh sb="60" eb="61">
      <t>ト</t>
    </rPh>
    <rPh sb="62" eb="63">
      <t>ク</t>
    </rPh>
    <rPh sb="64" eb="66">
      <t>ヒツヨウ</t>
    </rPh>
    <rPh sb="67" eb="68">
      <t>ショウ</t>
    </rPh>
    <phoneticPr fontId="4"/>
  </si>
  <si>
    <t>　計画的な浄化槽の設置工事に加え、寄付申込みによる市への浄化槽の管理移管により、全体の基数は年々増加しています。当初の建設投資に係る元利償還金と１㎥当たりの使用料に対する汚水処理単価が高くなっています。
　人口減少と高齢化が進行する中、今後も更なる汚水処理費用の圧縮を図り、定期的な使用料の改定でもって健全な経営の向上を目指すとともに、老朽化施設に対しては随時適切な対策を行っていく必要があります。</t>
    <rPh sb="1" eb="4">
      <t>ケイカクテキ</t>
    </rPh>
    <rPh sb="5" eb="8">
      <t>ジョウカソウ</t>
    </rPh>
    <rPh sb="9" eb="11">
      <t>セッチ</t>
    </rPh>
    <rPh sb="11" eb="13">
      <t>コウジ</t>
    </rPh>
    <rPh sb="14" eb="15">
      <t>クワ</t>
    </rPh>
    <rPh sb="17" eb="19">
      <t>キフ</t>
    </rPh>
    <rPh sb="19" eb="21">
      <t>モウシコ</t>
    </rPh>
    <rPh sb="25" eb="26">
      <t>シ</t>
    </rPh>
    <rPh sb="28" eb="31">
      <t>ジョウカソウ</t>
    </rPh>
    <rPh sb="32" eb="34">
      <t>カンリ</t>
    </rPh>
    <rPh sb="34" eb="36">
      <t>イカン</t>
    </rPh>
    <rPh sb="40" eb="42">
      <t>ゼンタイ</t>
    </rPh>
    <rPh sb="43" eb="45">
      <t>キスウ</t>
    </rPh>
    <rPh sb="46" eb="48">
      <t>ネンネン</t>
    </rPh>
    <rPh sb="48" eb="50">
      <t>ゾウカ</t>
    </rPh>
    <rPh sb="103" eb="105">
      <t>ジンコウ</t>
    </rPh>
    <rPh sb="105" eb="107">
      <t>ゲンショウ</t>
    </rPh>
    <rPh sb="108" eb="111">
      <t>コウレイカ</t>
    </rPh>
    <rPh sb="112" eb="114">
      <t>シンコウ</t>
    </rPh>
    <rPh sb="116" eb="117">
      <t>ナカ</t>
    </rPh>
    <rPh sb="171" eb="173">
      <t>シセツ</t>
    </rPh>
    <rPh sb="174" eb="175">
      <t>タイ</t>
    </rPh>
    <rPh sb="178" eb="180">
      <t>ズイジ</t>
    </rPh>
    <rPh sb="180" eb="182">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</si>
</sst>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579136"/>
        <c:axId val="1975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7579136"/>
        <c:axId val="197581056"/>
      </c:lineChart>
      <c:dateAx>
        <c:axId val="197579136"/>
        <c:scaling>
          <c:orientation val="minMax"/>
        </c:scaling>
        <c:delete val="1"/>
        <c:axPos val="b"/>
        <c:numFmt formatCode="ge" sourceLinked="1"/>
        <c:majorTickMark val="none"/>
        <c:minorTickMark val="none"/>
        <c:tickLblPos val="none"/>
        <c:crossAx val="197581056"/>
        <c:crosses val="autoZero"/>
        <c:auto val="1"/>
        <c:lblOffset val="100"/>
        <c:baseTimeUnit val="years"/>
      </c:dateAx>
      <c:valAx>
        <c:axId val="1975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37.25</c:v>
                </c:pt>
                <c:pt idx="1">
                  <c:v>42.31</c:v>
                </c:pt>
                <c:pt idx="2">
                  <c:v>42.75</c:v>
                </c:pt>
                <c:pt idx="3">
                  <c:v>43.09</c:v>
                </c:pt>
                <c:pt idx="4">
                  <c:v>42.87</c:v>
                </c:pt>
              </c:numCache>
            </c:numRef>
          </c:val>
        </c:ser>
        <c:dLbls>
          <c:showLegendKey val="0"/>
          <c:showVal val="0"/>
          <c:showCatName val="0"/>
          <c:showSerName val="0"/>
          <c:showPercent val="0"/>
          <c:showBubbleSize val="0"/>
        </c:dLbls>
        <c:gapWidth val="150"/>
        <c:axId val="200430336"/>
        <c:axId val="2004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00430336"/>
        <c:axId val="200432256"/>
      </c:lineChart>
      <c:dateAx>
        <c:axId val="200430336"/>
        <c:scaling>
          <c:orientation val="minMax"/>
        </c:scaling>
        <c:delete val="1"/>
        <c:axPos val="b"/>
        <c:numFmt formatCode="ge" sourceLinked="1"/>
        <c:majorTickMark val="none"/>
        <c:minorTickMark val="none"/>
        <c:tickLblPos val="none"/>
        <c:crossAx val="200432256"/>
        <c:crosses val="autoZero"/>
        <c:auto val="1"/>
        <c:lblOffset val="100"/>
        <c:baseTimeUnit val="years"/>
      </c:dateAx>
      <c:valAx>
        <c:axId val="2004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0479104"/>
        <c:axId val="2004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00479104"/>
        <c:axId val="200481024"/>
      </c:lineChart>
      <c:dateAx>
        <c:axId val="200479104"/>
        <c:scaling>
          <c:orientation val="minMax"/>
        </c:scaling>
        <c:delete val="1"/>
        <c:axPos val="b"/>
        <c:numFmt formatCode="ge" sourceLinked="1"/>
        <c:majorTickMark val="none"/>
        <c:minorTickMark val="none"/>
        <c:tickLblPos val="none"/>
        <c:crossAx val="200481024"/>
        <c:crosses val="autoZero"/>
        <c:auto val="1"/>
        <c:lblOffset val="100"/>
        <c:baseTimeUnit val="years"/>
      </c:dateAx>
      <c:valAx>
        <c:axId val="2004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92.42</c:v>
                </c:pt>
                <c:pt idx="1">
                  <c:v>104.96</c:v>
                </c:pt>
                <c:pt idx="2">
                  <c:v>115.22</c:v>
                </c:pt>
                <c:pt idx="3">
                  <c:v>90.61</c:v>
                </c:pt>
                <c:pt idx="4">
                  <c:v>86.35</c:v>
                </c:pt>
              </c:numCache>
            </c:numRef>
          </c:val>
        </c:ser>
        <c:dLbls>
          <c:showLegendKey val="0"/>
          <c:showVal val="0"/>
          <c:showCatName val="0"/>
          <c:showSerName val="0"/>
          <c:showPercent val="0"/>
          <c:showBubbleSize val="0"/>
        </c:dLbls>
        <c:gapWidth val="150"/>
        <c:axId val="197701632"/>
        <c:axId val="1977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01632"/>
        <c:axId val="197703552"/>
      </c:lineChart>
      <c:dateAx>
        <c:axId val="197701632"/>
        <c:scaling>
          <c:orientation val="minMax"/>
        </c:scaling>
        <c:delete val="1"/>
        <c:axPos val="b"/>
        <c:numFmt formatCode="ge" sourceLinked="1"/>
        <c:majorTickMark val="none"/>
        <c:minorTickMark val="none"/>
        <c:tickLblPos val="none"/>
        <c:crossAx val="197703552"/>
        <c:crosses val="autoZero"/>
        <c:auto val="1"/>
        <c:lblOffset val="100"/>
        <c:baseTimeUnit val="years"/>
      </c:dateAx>
      <c:valAx>
        <c:axId val="1977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29664"/>
        <c:axId val="1977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29664"/>
        <c:axId val="197756416"/>
      </c:lineChart>
      <c:dateAx>
        <c:axId val="197729664"/>
        <c:scaling>
          <c:orientation val="minMax"/>
        </c:scaling>
        <c:delete val="1"/>
        <c:axPos val="b"/>
        <c:numFmt formatCode="ge" sourceLinked="1"/>
        <c:majorTickMark val="none"/>
        <c:minorTickMark val="none"/>
        <c:tickLblPos val="none"/>
        <c:crossAx val="197756416"/>
        <c:crosses val="autoZero"/>
        <c:auto val="1"/>
        <c:lblOffset val="100"/>
        <c:baseTimeUnit val="years"/>
      </c:dateAx>
      <c:valAx>
        <c:axId val="1977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74336"/>
        <c:axId val="1983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74336"/>
        <c:axId val="198317184"/>
      </c:lineChart>
      <c:dateAx>
        <c:axId val="197774336"/>
        <c:scaling>
          <c:orientation val="minMax"/>
        </c:scaling>
        <c:delete val="1"/>
        <c:axPos val="b"/>
        <c:numFmt formatCode="ge" sourceLinked="1"/>
        <c:majorTickMark val="none"/>
        <c:minorTickMark val="none"/>
        <c:tickLblPos val="none"/>
        <c:crossAx val="198317184"/>
        <c:crosses val="autoZero"/>
        <c:auto val="1"/>
        <c:lblOffset val="100"/>
        <c:baseTimeUnit val="years"/>
      </c:dateAx>
      <c:valAx>
        <c:axId val="1983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339200"/>
        <c:axId val="1983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339200"/>
        <c:axId val="198345472"/>
      </c:lineChart>
      <c:dateAx>
        <c:axId val="198339200"/>
        <c:scaling>
          <c:orientation val="minMax"/>
        </c:scaling>
        <c:delete val="1"/>
        <c:axPos val="b"/>
        <c:numFmt formatCode="ge" sourceLinked="1"/>
        <c:majorTickMark val="none"/>
        <c:minorTickMark val="none"/>
        <c:tickLblPos val="none"/>
        <c:crossAx val="198345472"/>
        <c:crosses val="autoZero"/>
        <c:auto val="1"/>
        <c:lblOffset val="100"/>
        <c:baseTimeUnit val="years"/>
      </c:dateAx>
      <c:valAx>
        <c:axId val="1983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842624"/>
        <c:axId val="1988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842624"/>
        <c:axId val="198852992"/>
      </c:lineChart>
      <c:dateAx>
        <c:axId val="198842624"/>
        <c:scaling>
          <c:orientation val="minMax"/>
        </c:scaling>
        <c:delete val="1"/>
        <c:axPos val="b"/>
        <c:numFmt formatCode="ge" sourceLinked="1"/>
        <c:majorTickMark val="none"/>
        <c:minorTickMark val="none"/>
        <c:tickLblPos val="none"/>
        <c:crossAx val="198852992"/>
        <c:crosses val="autoZero"/>
        <c:auto val="1"/>
        <c:lblOffset val="100"/>
        <c:baseTimeUnit val="years"/>
      </c:dateAx>
      <c:valAx>
        <c:axId val="1988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953.34</c:v>
                </c:pt>
                <c:pt idx="1">
                  <c:v>786.8</c:v>
                </c:pt>
                <c:pt idx="2">
                  <c:v>794.41</c:v>
                </c:pt>
                <c:pt idx="3">
                  <c:v>868</c:v>
                </c:pt>
                <c:pt idx="4">
                  <c:v>1033.83</c:v>
                </c:pt>
              </c:numCache>
            </c:numRef>
          </c:val>
        </c:ser>
        <c:dLbls>
          <c:showLegendKey val="0"/>
          <c:showVal val="0"/>
          <c:showCatName val="0"/>
          <c:showSerName val="0"/>
          <c:showPercent val="0"/>
          <c:showBubbleSize val="0"/>
        </c:dLbls>
        <c:gapWidth val="150"/>
        <c:axId val="198883200"/>
        <c:axId val="1988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98883200"/>
        <c:axId val="198889472"/>
      </c:lineChart>
      <c:dateAx>
        <c:axId val="198883200"/>
        <c:scaling>
          <c:orientation val="minMax"/>
        </c:scaling>
        <c:delete val="1"/>
        <c:axPos val="b"/>
        <c:numFmt formatCode="ge" sourceLinked="1"/>
        <c:majorTickMark val="none"/>
        <c:minorTickMark val="none"/>
        <c:tickLblPos val="none"/>
        <c:crossAx val="198889472"/>
        <c:crosses val="autoZero"/>
        <c:auto val="1"/>
        <c:lblOffset val="100"/>
        <c:baseTimeUnit val="years"/>
      </c:dateAx>
      <c:valAx>
        <c:axId val="1988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42.94</c:v>
                </c:pt>
                <c:pt idx="1">
                  <c:v>36.24</c:v>
                </c:pt>
                <c:pt idx="2">
                  <c:v>35.770000000000003</c:v>
                </c:pt>
                <c:pt idx="3">
                  <c:v>32.94</c:v>
                </c:pt>
                <c:pt idx="4">
                  <c:v>28.86</c:v>
                </c:pt>
              </c:numCache>
            </c:numRef>
          </c:val>
        </c:ser>
        <c:dLbls>
          <c:showLegendKey val="0"/>
          <c:showVal val="0"/>
          <c:showCatName val="0"/>
          <c:showSerName val="0"/>
          <c:showPercent val="0"/>
          <c:showBubbleSize val="0"/>
        </c:dLbls>
        <c:gapWidth val="150"/>
        <c:axId val="199255552"/>
        <c:axId val="1992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99255552"/>
        <c:axId val="199257472"/>
      </c:lineChart>
      <c:dateAx>
        <c:axId val="199255552"/>
        <c:scaling>
          <c:orientation val="minMax"/>
        </c:scaling>
        <c:delete val="1"/>
        <c:axPos val="b"/>
        <c:numFmt formatCode="ge" sourceLinked="1"/>
        <c:majorTickMark val="none"/>
        <c:minorTickMark val="none"/>
        <c:tickLblPos val="none"/>
        <c:crossAx val="199257472"/>
        <c:crosses val="autoZero"/>
        <c:auto val="1"/>
        <c:lblOffset val="100"/>
        <c:baseTimeUnit val="years"/>
      </c:dateAx>
      <c:valAx>
        <c:axId val="1992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329.38</c:v>
                </c:pt>
                <c:pt idx="1">
                  <c:v>389.63</c:v>
                </c:pt>
                <c:pt idx="2">
                  <c:v>395.87</c:v>
                </c:pt>
                <c:pt idx="3">
                  <c:v>431.89</c:v>
                </c:pt>
                <c:pt idx="4">
                  <c:v>432.83</c:v>
                </c:pt>
              </c:numCache>
            </c:numRef>
          </c:val>
        </c:ser>
        <c:dLbls>
          <c:showLegendKey val="0"/>
          <c:showVal val="0"/>
          <c:showCatName val="0"/>
          <c:showSerName val="0"/>
          <c:showPercent val="0"/>
          <c:showBubbleSize val="0"/>
        </c:dLbls>
        <c:gapWidth val="150"/>
        <c:axId val="199324800"/>
        <c:axId val="1993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99324800"/>
        <c:axId val="199326720"/>
      </c:lineChart>
      <c:dateAx>
        <c:axId val="199324800"/>
        <c:scaling>
          <c:orientation val="minMax"/>
        </c:scaling>
        <c:delete val="1"/>
        <c:axPos val="b"/>
        <c:numFmt formatCode="ge" sourceLinked="1"/>
        <c:majorTickMark val="none"/>
        <c:minorTickMark val="none"/>
        <c:tickLblPos val="none"/>
        <c:crossAx val="199326720"/>
        <c:crosses val="autoZero"/>
        <c:auto val="1"/>
        <c:lblOffset val="100"/>
        <c:baseTimeUnit val="years"/>
      </c:dateAx>
      <c:valAx>
        <c:axId val="1993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京丹後市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58514</v>
      </c>
      <c r="AM8" s="47"/>
      <c r="AN8" s="47"/>
      <c r="AO8" s="47"/>
      <c r="AP8" s="47"/>
      <c r="AQ8" s="47"/>
      <c r="AR8" s="47"/>
      <c r="AS8" s="47"/>
      <c r="AT8" s="43">
        <f>データ!S6</f>
        <v>501.46</v>
      </c>
      <c r="AU8" s="43"/>
      <c r="AV8" s="43"/>
      <c r="AW8" s="43"/>
      <c r="AX8" s="43"/>
      <c r="AY8" s="43"/>
      <c r="AZ8" s="43"/>
      <c r="BA8" s="43"/>
      <c r="BB8" s="43">
        <f>データ!T6</f>
        <v>116.69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5.78</v>
      </c>
      <c r="Q10" s="43"/>
      <c r="R10" s="43"/>
      <c r="S10" s="43"/>
      <c r="T10" s="43"/>
      <c r="U10" s="43"/>
      <c r="V10" s="43"/>
      <c r="W10" s="43">
        <f>データ!P6</f>
        <v>100</v>
      </c>
      <c r="X10" s="43"/>
      <c r="Y10" s="43"/>
      <c r="Z10" s="43"/>
      <c r="AA10" s="43"/>
      <c r="AB10" s="43"/>
      <c r="AC10" s="43"/>
      <c r="AD10" s="47">
        <f>データ!Q6</f>
        <v>3137</v>
      </c>
      <c r="AE10" s="47"/>
      <c r="AF10" s="47"/>
      <c r="AG10" s="47"/>
      <c r="AH10" s="47"/>
      <c r="AI10" s="47"/>
      <c r="AJ10" s="47"/>
      <c r="AK10" s="2"/>
      <c r="AL10" s="47">
        <f>データ!U6</f>
        <v>3357</v>
      </c>
      <c r="AM10" s="47"/>
      <c r="AN10" s="47"/>
      <c r="AO10" s="47"/>
      <c r="AP10" s="47"/>
      <c r="AQ10" s="47"/>
      <c r="AR10" s="47"/>
      <c r="AS10" s="47"/>
      <c r="AT10" s="43">
        <f>データ!V6</f>
        <v>11.3</v>
      </c>
      <c r="AU10" s="43"/>
      <c r="AV10" s="43"/>
      <c r="AW10" s="43"/>
      <c r="AX10" s="43"/>
      <c r="AY10" s="43"/>
      <c r="AZ10" s="43"/>
      <c r="BA10" s="43"/>
      <c r="BB10" s="43">
        <f>データ!W6</f>
        <v>297.08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Q14" sqref="CQ14"/>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262129</v>
      </c>
      <c r="D6" s="31">
        <f t="shared" si="3"/>
        <v>47</v>
      </c>
      <c r="E6" s="31">
        <f t="shared" si="3"/>
        <v>18</v>
      </c>
      <c r="F6" s="31">
        <f t="shared" si="3"/>
        <v>0</v>
      </c>
      <c r="G6" s="31">
        <f t="shared" si="3"/>
        <v>0</v>
      </c>
      <c r="H6" s="31" t="str">
        <f t="shared" si="3"/>
        <v>京都府　京丹後市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5.78</v>
      </c>
      <c r="P6" s="32">
        <f t="shared" si="3"/>
        <v>100</v>
      </c>
      <c r="Q6" s="32">
        <f t="shared" si="3"/>
        <v>3137</v>
      </c>
      <c r="R6" s="32">
        <f t="shared" si="3"/>
        <v>58514</v>
      </c>
      <c r="S6" s="32">
        <f t="shared" si="3"/>
        <v>501.46</v>
      </c>
      <c r="T6" s="32">
        <f t="shared" si="3"/>
        <v>116.69</v>
      </c>
      <c r="U6" s="32">
        <f t="shared" si="3"/>
        <v>3357</v>
      </c>
      <c r="V6" s="32">
        <f t="shared" si="3"/>
        <v>11.3</v>
      </c>
      <c r="W6" s="32">
        <f t="shared" si="3"/>
        <v>297.08</v>
      </c>
      <c r="X6" s="33">
        <f>IF(X7="",NA(),X7)</f>
        <v>92.42</v>
      </c>
      <c r="Y6" s="33">
        <f t="shared" ref="Y6:AG6" si="4">IF(Y7="",NA(),Y7)</f>
        <v>104.96</v>
      </c>
      <c r="Z6" s="33">
        <f t="shared" si="4"/>
        <v>115.22</v>
      </c>
      <c r="AA6" s="33">
        <f t="shared" si="4"/>
        <v>90.61</v>
      </c>
      <c r="AB6" s="33">
        <f t="shared" si="4"/>
        <v>86.35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953.34</v>
      </c>
      <c r="BF6" s="33">
        <f t="shared" ref="BF6:BN6" si="7">IF(BF7="",NA(),BF7)</f>
        <v>786.8</v>
      </c>
      <c r="BG6" s="33">
        <f t="shared" si="7"/>
        <v>794.41</v>
      </c>
      <c r="BH6" s="33">
        <f t="shared" si="7"/>
        <v>868</v>
      </c>
      <c r="BI6" s="33">
        <f t="shared" si="7"/>
        <v>1033.83</v>
      </c>
      <c r="BJ6" s="33">
        <f t="shared" si="7"/>
        <v>442.18</v>
      </c>
      <c r="BK6" s="33">
        <f t="shared" si="7"/>
        <v>421.01</v>
      </c>
      <c r="BL6" s="33">
        <f t="shared" si="7"/>
        <v>430.64</v>
      </c>
      <c r="BM6" s="33">
        <f t="shared" si="7"/>
        <v>446.63</v>
      </c>
      <c r="BN6" s="33">
        <f t="shared" si="7"/>
        <v>416.91</v>
      </c>
      <c r="BO6" s="32" t="str">
        <f>IF(BO7="","",IF(BO7="-","【-】","【"&amp;SUBSTITUTE(TEXT(BO7,"#,##0.00"),"-","△")&amp;"】"))</f>
        <v>【375.36】</v>
      </c>
      <c r="BP6" s="33">
        <f>IF(BP7="",NA(),BP7)</f>
        <v>42.94</v>
      </c>
      <c r="BQ6" s="33">
        <f t="shared" ref="BQ6:BY6" si="8">IF(BQ7="",NA(),BQ7)</f>
        <v>36.24</v>
      </c>
      <c r="BR6" s="33">
        <f t="shared" si="8"/>
        <v>35.770000000000003</v>
      </c>
      <c r="BS6" s="33">
        <f t="shared" si="8"/>
        <v>32.94</v>
      </c>
      <c r="BT6" s="33">
        <f t="shared" si="8"/>
        <v>28.86</v>
      </c>
      <c r="BU6" s="33">
        <f t="shared" si="8"/>
        <v>61.59</v>
      </c>
      <c r="BV6" s="33">
        <f t="shared" si="8"/>
        <v>58.98</v>
      </c>
      <c r="BW6" s="33">
        <f t="shared" si="8"/>
        <v>58.78</v>
      </c>
      <c r="BX6" s="33">
        <f t="shared" si="8"/>
        <v>58.53</v>
      </c>
      <c r="BY6" s="33">
        <f t="shared" si="8"/>
        <v>57.93</v>
      </c>
      <c r="BZ6" s="32" t="str">
        <f>IF(BZ7="","",IF(BZ7="-","【-】","【"&amp;SUBSTITUTE(TEXT(BZ7,"#,##0.00"),"-","△")&amp;"】"))</f>
        <v>【60.44】</v>
      </c>
      <c r="CA6" s="33">
        <f>IF(CA7="",NA(),CA7)</f>
        <v>329.38</v>
      </c>
      <c r="CB6" s="33">
        <f t="shared" ref="CB6:CJ6" si="9">IF(CB7="",NA(),CB7)</f>
        <v>389.63</v>
      </c>
      <c r="CC6" s="33">
        <f t="shared" si="9"/>
        <v>395.87</v>
      </c>
      <c r="CD6" s="33">
        <f t="shared" si="9"/>
        <v>431.89</v>
      </c>
      <c r="CE6" s="33">
        <f t="shared" si="9"/>
        <v>432.83</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37.25</v>
      </c>
      <c r="CM6" s="33">
        <f t="shared" ref="CM6:CU6" si="10">IF(CM7="",NA(),CM7)</f>
        <v>42.31</v>
      </c>
      <c r="CN6" s="33">
        <f t="shared" si="10"/>
        <v>42.75</v>
      </c>
      <c r="CO6" s="33">
        <f t="shared" si="10"/>
        <v>43.09</v>
      </c>
      <c r="CP6" s="33">
        <f t="shared" si="10"/>
        <v>42.87</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2014</v>
      </c>
      <c r="C7" s="35">
        <v>262129</v>
      </c>
      <c r="D7" s="35">
        <v>47</v>
      </c>
      <c r="E7" s="35">
        <v>18</v>
      </c>
      <c r="F7" s="35">
        <v>0</v>
      </c>
      <c r="G7" s="35">
        <v>0</v>
      </c>
      <c r="H7" s="35" t="s">
        <v>96</v>
      </c>
      <c r="I7" s="35" t="s">
        <v>97</v>
      </c>
      <c r="J7" s="35" t="s">
        <v>98</v>
      </c>
      <c r="K7" s="35" t="s">
        <v>99</v>
      </c>
      <c r="L7" s="35" t="s">
        <v>100</v>
      </c>
      <c r="M7" s="36" t="s">
        <v>101</v>
      </c>
      <c r="N7" s="36" t="s">
        <v>102</v>
      </c>
      <c r="O7" s="36">
        <v>5.78</v>
      </c>
      <c r="P7" s="36">
        <v>100</v>
      </c>
      <c r="Q7" s="36">
        <v>3137</v>
      </c>
      <c r="R7" s="36">
        <v>58514</v>
      </c>
      <c r="S7" s="36">
        <v>501.46</v>
      </c>
      <c r="T7" s="36">
        <v>116.69</v>
      </c>
      <c r="U7" s="36">
        <v>3357</v>
      </c>
      <c r="V7" s="36">
        <v>11.3</v>
      </c>
      <c r="W7" s="36">
        <v>297.08</v>
      </c>
      <c r="X7" s="36">
        <v>92.42</v>
      </c>
      <c r="Y7" s="36">
        <v>104.96</v>
      </c>
      <c r="Z7" s="36">
        <v>115.22</v>
      </c>
      <c r="AA7" s="36">
        <v>90.61</v>
      </c>
      <c r="AB7" s="36">
        <v>86.35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953.34</v>
      </c>
      <c r="BF7" s="36">
        <v>786.8</v>
      </c>
      <c r="BG7" s="36">
        <v>794.41</v>
      </c>
      <c r="BH7" s="36">
        <v>868</v>
      </c>
      <c r="BI7" s="36">
        <v>1033.83</v>
      </c>
      <c r="BJ7" s="36">
        <v>442.18</v>
      </c>
      <c r="BK7" s="36">
        <v>421.01</v>
      </c>
      <c r="BL7" s="36">
        <v>430.64</v>
      </c>
      <c r="BM7" s="36">
        <v>446.63</v>
      </c>
      <c r="BN7" s="36">
        <v>416.91</v>
      </c>
      <c r="BO7" s="36">
        <v>375.36</v>
      </c>
      <c r="BP7" s="36">
        <v>42.94</v>
      </c>
      <c r="BQ7" s="36">
        <v>36.24</v>
      </c>
      <c r="BR7" s="36">
        <v>35.770000000000003</v>
      </c>
      <c r="BS7" s="36">
        <v>32.94</v>
      </c>
      <c r="BT7" s="36">
        <v>28.86</v>
      </c>
      <c r="BU7" s="36">
        <v>61.59</v>
      </c>
      <c r="BV7" s="36">
        <v>58.98</v>
      </c>
      <c r="BW7" s="36">
        <v>58.78</v>
      </c>
      <c r="BX7" s="36">
        <v>58.53</v>
      </c>
      <c r="BY7" s="36">
        <v>57.93</v>
      </c>
      <c r="BZ7" s="36">
        <v>60.44</v>
      </c>
      <c r="CA7" s="36">
        <v>329.38</v>
      </c>
      <c r="CB7" s="36">
        <v>389.63</v>
      </c>
      <c r="CC7" s="36">
        <v>395.87</v>
      </c>
      <c r="CD7" s="36">
        <v>431.89</v>
      </c>
      <c r="CE7" s="36">
        <v>432.83</v>
      </c>
      <c r="CF7" s="36">
        <v>242.92</v>
      </c>
      <c r="CG7" s="36">
        <v>253.84</v>
      </c>
      <c r="CH7" s="36">
        <v>257.02999999999997</v>
      </c>
      <c r="CI7" s="36">
        <v>266.57</v>
      </c>
      <c r="CJ7" s="36">
        <v>276.93</v>
      </c>
      <c r="CK7" s="36">
        <v>267.61</v>
      </c>
      <c r="CL7" s="36">
        <v>37.25</v>
      </c>
      <c r="CM7" s="36">
        <v>42.31</v>
      </c>
      <c r="CN7" s="36">
        <v>42.75</v>
      </c>
      <c r="CO7" s="36">
        <v>43.09</v>
      </c>
      <c r="CP7" s="36">
        <v>42.87</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岸本 忍</cp:lastModifiedBy>
  <dcterms:created xsi:type="dcterms:W3CDTF">2016-02-03T09:25:47Z</dcterms:created>
  <dcterms:modified xsi:type="dcterms:W3CDTF">2016-02-10T04:20:45Z</dcterms:modified>
  <cp:category/>
</cp:coreProperties>
</file>