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北尾\00004 Fw_ 公営企業に係る「経営比較分析表」の分析等について\"/>
    </mc:Choice>
  </mc:AlternateContent>
  <workbookProtection workbookPassword="B501" lockStructure="1"/>
  <bookViews>
    <workbookView xWindow="0" yWindow="0" windowWidth="26790" windowHeight="102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<sst xmlns="http://schemas.openxmlformats.org/spreadsheetml/2006/main" count="217" uniqueCount="107">
  <si>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</si>
  <si>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</si>
  <si>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</si>
  <si>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</si>
  <si>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</si>
  <si>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</si>
  <si>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</si>
  <si>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</si>
  <si>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</si>
  <si>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</si>
  <si>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</si>
  <si>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</si>
  <si>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</si>
  <si>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</si>
  <si>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</si>
  <si>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</si>
  <si>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</si>
  <si>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</si>
  <si>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</si>
  <si>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</si>
  <si>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</si>
  <si>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</si>
  <si>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</si>
  <si>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</si>
  <si>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</si>
  <si>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</si>
  <si>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</si>
  <si>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</si>
  <si>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</si>
  <si>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</si>
  <si>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</si>
  <si>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</si>
  <si>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</si>
  <si>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</si>
  <si>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</si>
  <si>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</si>
  <si>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</si>
  <si>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</si>
  <si>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</si>
  <si>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</si>
  <si>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</si>
  <si>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</si>
  <si>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</si>
  <si>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</si>
  <si>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</si>
  <si>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</si>
  <si>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</si>
  <si>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</si>
  <si>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</si>
  <si>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</si>
  <si>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</si>
  <si>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</si>
  <si>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</si>
  <si>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</si>
  <si>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</si>
  <si>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</si>
  <si>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</si>
  <si>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</si>
  <si>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</si>
  <si>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</si>
  <si>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</si>
  <si>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</si>
  <si>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</si>
  <si>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</si>
  <si>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</si>
  <si>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</si>
  <si>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</si>
  <si>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</si>
  <si>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</si>
  <si>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</si>
  <si>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</si>
  <si>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</si>
  <si>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</si>
  <si>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</si>
  <si>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</si>
  <si>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</si>
  <si>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</si>
  <si>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</si>
  <si>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</si>
  <si>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</si>
  <si>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</si>
  <si>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</si>
  <si>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</si>
  <si>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</si>
  <si>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</si>
  <si>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</si>
  <si>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</si>
  <si>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</si>
  <si>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</si>
  <si>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</si>
  <si>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</si>
  <si>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</si>
  <si>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</si>
  <si>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京田辺市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</si>
  <si>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</si>
  <si>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</si>
  <si>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</si>
  <si>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</si>
  <si>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</si>
  <si>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</si>
  <si>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</si>
  <si>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</si>
  <si>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</si>
  <si>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</si>
  <si>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《健全性》
　経常費用が経常収益でどの程度賄えているかを示す経常収支比率（①）は、100％以上を確保しています。
　営業収益に対して累積欠損金の状況を示す累積欠損金比率（②）は、累積欠損金が発生していないため、０％となっています。
　短期的な支払能力を示す流動比率（③）については、十分な流動資産を有していることから、支払能力は確保されている状況となっています。
　企業債が経営に与える影響を示す企業債残高対給水収益比率（④）については、基金の活用により企業債による借入れを抑えてきたため、比率は非常に低い状況にあります。　
《効率性》
　水道を供給する費用がどの程度水道料金で賄えているかを表す料金回収率（⑤）については、１００％を切っており、水道料金だけでは水道を供給する費用を賄い切れていない状況になっています。また、水道１㎥あたりの給水原価（⑥）は全国平均や類似団体平均よりも高い状況にあります。これは、京都府営水道の受水費や職員給与費、減価償却費などの負担が大きいためです。
　施設の配水能力に対する実際の配水量との割合を示す施設利用率(⑦）については、基準とすべき配水能力を平成２６年度に見直したことから高くなりました。また、給水水量全体のうち、給水収益につながっている水量の割合を示す有収率（⑧）は全国平均や類似団体平均を超えており、効率的な運用が行えています。
</t>
    <rPh sb="141" eb="143">
      <t>ジュウブン</t>
    </rPh>
    <rPh sb="144" eb="146">
      <t>リュウドウ</t>
    </rPh>
    <rPh sb="146" eb="148">
      <t>シサン</t>
    </rPh>
    <rPh sb="149" eb="150">
      <t>ユウ</t>
    </rPh>
    <rPh sb="245" eb="247">
      <t>ヒリツ</t>
    </rPh>
    <rPh sb="251" eb="252">
      <t>ヒク</t>
    </rPh>
    <rPh sb="409" eb="410">
      <t>エイ</t>
    </rPh>
    <rPh sb="410" eb="412">
      <t>スイドウ</t>
    </rPh>
    <rPh sb="482" eb="484">
      <t>キジュン</t>
    </rPh>
    <rPh sb="488" eb="490">
      <t>ハイスイ</t>
    </rPh>
    <rPh sb="490" eb="492">
      <t>ノウリョク</t>
    </rPh>
    <rPh sb="493" eb="495">
      <t>ヘイセイ</t>
    </rPh>
    <rPh sb="497" eb="499">
      <t>ネンド</t>
    </rPh>
    <rPh sb="500" eb="502">
      <t>ミナオ</t>
    </rPh>
    <rPh sb="508" eb="509">
      <t>タカ</t>
    </rPh>
    <phoneticPr fontId="4"/>
  </si>
  <si>
    <t xml:space="preserve">　有形固定資産減価償却率（①）は類似団体平均と同程度となっています。
　管路の老朽化度合いを示す管路経年化率（②）は、比較的新しい管路が多いため、全国平均や類似団体平均よりも低くなっています。
　管路の更新ペースを示す管路の更新率（③）は、年度によってばらつきがありますが、平成２６年度は類似団体平均よりもわずかながら上回っています。
</t>
    <phoneticPr fontId="4"/>
  </si>
  <si>
    <t>　経営の健全性については、自己資本構成比率も９０％以上と高く、健全な財務状況にありますが、経営の効率性については、料金回収率が８０％台と低く、水道料金収入では必要な経費をまかなえず、分担金を原資とする基金の取崩しで対応している状況です。この基金も近年は取崩し額が積立額よりも多く、いずれ枯渇することが見込まれています。そのため、維持管理費のさらなる削減などの経営改善を図ることが重要な課題となっています。
　また、今後は施設や管路の老朽化が進んできますが、長寿命化・延命化をめざした更新周期にしたがって優先順位を定めた計画に基づき、内部留保資金(施設や管路を更新するための資金）を一定保ちながら更新を行っていきます。</t>
    <rPh sb="259" eb="261">
      <t>ケイカク</t>
    </rPh>
    <rPh sb="262" eb="263">
      <t>モト</t>
    </rPh>
    <rPh sb="273" eb="275">
      <t>シセツ</t>
    </rPh>
    <rPh sb="276" eb="278">
      <t>カンロ</t>
    </rPh>
    <rPh sb="279" eb="281">
      <t>コウシン</t>
    </rPh>
    <rPh sb="286" eb="288">
      <t>シキン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</si>
</sst>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0.99</c:v>
                </c:pt>
                <c:pt idx="1">
                  <c:v>0.53</c:v>
                </c:pt>
                <c:pt idx="2">
                  <c:v>0.92</c:v>
                </c:pt>
                <c:pt idx="3">
                  <c:v>0.95</c:v>
                </c:pt>
                <c:pt idx="4">
                  <c:v>0.74</c:v>
                </c:pt>
              </c:numCache>
            </c:numRef>
          </c:val>
        </c:ser>
        <c:dLbls>
          <c:showLegendKey val="0"/>
          <c:showVal val="0"/>
          <c:showCatName val="0"/>
          <c:showSerName val="0"/>
          <c:showPercent val="0"/>
          <c:showBubbleSize val="0"/>
        </c:dLbls>
        <c:gapWidth val="150"/>
        <c:axId val="129412976"/>
        <c:axId val="24530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29412976"/>
        <c:axId val="245300808"/>
      </c:lineChart>
      <c:dateAx>
        <c:axId val="129412976"/>
        <c:scaling>
          <c:orientation val="minMax"/>
        </c:scaling>
        <c:delete val="1"/>
        <c:axPos val="b"/>
        <c:numFmt formatCode="ge" sourceLinked="1"/>
        <c:majorTickMark val="none"/>
        <c:minorTickMark val="none"/>
        <c:tickLblPos val="none"/>
        <c:crossAx val="245300808"/>
        <c:crosses val="autoZero"/>
        <c:auto val="1"/>
        <c:lblOffset val="100"/>
        <c:baseTimeUnit val="years"/>
      </c:dateAx>
      <c:valAx>
        <c:axId val="24530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41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62.47</c:v>
                </c:pt>
                <c:pt idx="1">
                  <c:v>62.54</c:v>
                </c:pt>
                <c:pt idx="2">
                  <c:v>61.94</c:v>
                </c:pt>
                <c:pt idx="3">
                  <c:v>60.7</c:v>
                </c:pt>
                <c:pt idx="4">
                  <c:v>74.02</c:v>
                </c:pt>
              </c:numCache>
            </c:numRef>
          </c:val>
        </c:ser>
        <c:dLbls>
          <c:showLegendKey val="0"/>
          <c:showVal val="0"/>
          <c:showCatName val="0"/>
          <c:showSerName val="0"/>
          <c:showPercent val="0"/>
          <c:showBubbleSize val="0"/>
        </c:dLbls>
        <c:gapWidth val="150"/>
        <c:axId val="244916136"/>
        <c:axId val="130744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244916136"/>
        <c:axId val="130744600"/>
      </c:lineChart>
      <c:dateAx>
        <c:axId val="244916136"/>
        <c:scaling>
          <c:orientation val="minMax"/>
        </c:scaling>
        <c:delete val="1"/>
        <c:axPos val="b"/>
        <c:numFmt formatCode="ge" sourceLinked="1"/>
        <c:majorTickMark val="none"/>
        <c:minorTickMark val="none"/>
        <c:tickLblPos val="none"/>
        <c:crossAx val="130744600"/>
        <c:crosses val="autoZero"/>
        <c:auto val="1"/>
        <c:lblOffset val="100"/>
        <c:baseTimeUnit val="years"/>
      </c:dateAx>
      <c:valAx>
        <c:axId val="13074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91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94.77</c:v>
                </c:pt>
                <c:pt idx="1">
                  <c:v>94.81</c:v>
                </c:pt>
                <c:pt idx="2">
                  <c:v>96.24</c:v>
                </c:pt>
                <c:pt idx="3">
                  <c:v>96.86</c:v>
                </c:pt>
                <c:pt idx="4">
                  <c:v>95.76</c:v>
                </c:pt>
              </c:numCache>
            </c:numRef>
          </c:val>
        </c:ser>
        <c:dLbls>
          <c:showLegendKey val="0"/>
          <c:showVal val="0"/>
          <c:showCatName val="0"/>
          <c:showSerName val="0"/>
          <c:showPercent val="0"/>
          <c:showBubbleSize val="0"/>
        </c:dLbls>
        <c:gapWidth val="150"/>
        <c:axId val="130745776"/>
        <c:axId val="13074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30745776"/>
        <c:axId val="130746168"/>
      </c:lineChart>
      <c:dateAx>
        <c:axId val="130745776"/>
        <c:scaling>
          <c:orientation val="minMax"/>
        </c:scaling>
        <c:delete val="1"/>
        <c:axPos val="b"/>
        <c:numFmt formatCode="ge" sourceLinked="1"/>
        <c:majorTickMark val="none"/>
        <c:minorTickMark val="none"/>
        <c:tickLblPos val="none"/>
        <c:crossAx val="130746168"/>
        <c:crosses val="autoZero"/>
        <c:auto val="1"/>
        <c:lblOffset val="100"/>
        <c:baseTimeUnit val="years"/>
      </c:dateAx>
      <c:valAx>
        <c:axId val="13074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4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100.45</c:v>
                </c:pt>
                <c:pt idx="1">
                  <c:v>100.57</c:v>
                </c:pt>
                <c:pt idx="2">
                  <c:v>100.65</c:v>
                </c:pt>
                <c:pt idx="3">
                  <c:v>100.51</c:v>
                </c:pt>
                <c:pt idx="4">
                  <c:v>100.71</c:v>
                </c:pt>
              </c:numCache>
            </c:numRef>
          </c:val>
        </c:ser>
        <c:dLbls>
          <c:showLegendKey val="0"/>
          <c:showVal val="0"/>
          <c:showCatName val="0"/>
          <c:showSerName val="0"/>
          <c:showPercent val="0"/>
          <c:showBubbleSize val="0"/>
        </c:dLbls>
        <c:gapWidth val="150"/>
        <c:axId val="191448144"/>
        <c:axId val="244487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191448144"/>
        <c:axId val="244487032"/>
      </c:lineChart>
      <c:dateAx>
        <c:axId val="191448144"/>
        <c:scaling>
          <c:orientation val="minMax"/>
        </c:scaling>
        <c:delete val="1"/>
        <c:axPos val="b"/>
        <c:numFmt formatCode="ge" sourceLinked="1"/>
        <c:majorTickMark val="none"/>
        <c:minorTickMark val="none"/>
        <c:tickLblPos val="none"/>
        <c:crossAx val="244487032"/>
        <c:crosses val="autoZero"/>
        <c:auto val="1"/>
        <c:lblOffset val="100"/>
        <c:baseTimeUnit val="years"/>
      </c:dateAx>
      <c:valAx>
        <c:axId val="244487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44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35.89</c:v>
                </c:pt>
                <c:pt idx="1">
                  <c:v>37.25</c:v>
                </c:pt>
                <c:pt idx="2">
                  <c:v>38.049999999999997</c:v>
                </c:pt>
                <c:pt idx="3">
                  <c:v>38.83</c:v>
                </c:pt>
                <c:pt idx="4">
                  <c:v>45.31</c:v>
                </c:pt>
              </c:numCache>
            </c:numRef>
          </c:val>
        </c:ser>
        <c:dLbls>
          <c:showLegendKey val="0"/>
          <c:showVal val="0"/>
          <c:showCatName val="0"/>
          <c:showSerName val="0"/>
          <c:showPercent val="0"/>
          <c:showBubbleSize val="0"/>
        </c:dLbls>
        <c:gapWidth val="150"/>
        <c:axId val="130587224"/>
        <c:axId val="13058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130587224"/>
        <c:axId val="130589184"/>
      </c:lineChart>
      <c:dateAx>
        <c:axId val="130587224"/>
        <c:scaling>
          <c:orientation val="minMax"/>
        </c:scaling>
        <c:delete val="1"/>
        <c:axPos val="b"/>
        <c:numFmt formatCode="ge" sourceLinked="1"/>
        <c:majorTickMark val="none"/>
        <c:minorTickMark val="none"/>
        <c:tickLblPos val="none"/>
        <c:crossAx val="130589184"/>
        <c:crosses val="autoZero"/>
        <c:auto val="1"/>
        <c:lblOffset val="100"/>
        <c:baseTimeUnit val="years"/>
      </c:dateAx>
      <c:valAx>
        <c:axId val="1305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8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1.07</c:v>
                </c:pt>
                <c:pt idx="1">
                  <c:v>1.18</c:v>
                </c:pt>
                <c:pt idx="2">
                  <c:v>5.49</c:v>
                </c:pt>
                <c:pt idx="3">
                  <c:v>5.97</c:v>
                </c:pt>
                <c:pt idx="4">
                  <c:v>8.26</c:v>
                </c:pt>
              </c:numCache>
            </c:numRef>
          </c:val>
        </c:ser>
        <c:dLbls>
          <c:showLegendKey val="0"/>
          <c:showVal val="0"/>
          <c:showCatName val="0"/>
          <c:showSerName val="0"/>
          <c:showPercent val="0"/>
          <c:showBubbleSize val="0"/>
        </c:dLbls>
        <c:gapWidth val="150"/>
        <c:axId val="244913000"/>
        <c:axId val="24491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244913000"/>
        <c:axId val="244913392"/>
      </c:lineChart>
      <c:dateAx>
        <c:axId val="244913000"/>
        <c:scaling>
          <c:orientation val="minMax"/>
        </c:scaling>
        <c:delete val="1"/>
        <c:axPos val="b"/>
        <c:numFmt formatCode="ge" sourceLinked="1"/>
        <c:majorTickMark val="none"/>
        <c:minorTickMark val="none"/>
        <c:tickLblPos val="none"/>
        <c:crossAx val="244913392"/>
        <c:crosses val="autoZero"/>
        <c:auto val="1"/>
        <c:lblOffset val="100"/>
        <c:baseTimeUnit val="years"/>
      </c:dateAx>
      <c:valAx>
        <c:axId val="24491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91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4914568"/>
        <c:axId val="24491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244914568"/>
        <c:axId val="244914960"/>
      </c:lineChart>
      <c:dateAx>
        <c:axId val="244914568"/>
        <c:scaling>
          <c:orientation val="minMax"/>
        </c:scaling>
        <c:delete val="1"/>
        <c:axPos val="b"/>
        <c:numFmt formatCode="ge" sourceLinked="1"/>
        <c:majorTickMark val="none"/>
        <c:minorTickMark val="none"/>
        <c:tickLblPos val="none"/>
        <c:crossAx val="244914960"/>
        <c:crosses val="autoZero"/>
        <c:auto val="1"/>
        <c:lblOffset val="100"/>
        <c:baseTimeUnit val="years"/>
      </c:dateAx>
      <c:valAx>
        <c:axId val="244914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91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2249.7199999999998</c:v>
                </c:pt>
                <c:pt idx="1">
                  <c:v>2368.65</c:v>
                </c:pt>
                <c:pt idx="2">
                  <c:v>4699.47</c:v>
                </c:pt>
                <c:pt idx="3">
                  <c:v>2555.16</c:v>
                </c:pt>
                <c:pt idx="4">
                  <c:v>1742.15</c:v>
                </c:pt>
              </c:numCache>
            </c:numRef>
          </c:val>
        </c:ser>
        <c:dLbls>
          <c:showLegendKey val="0"/>
          <c:showVal val="0"/>
          <c:showCatName val="0"/>
          <c:showSerName val="0"/>
          <c:showPercent val="0"/>
          <c:showBubbleSize val="0"/>
        </c:dLbls>
        <c:gapWidth val="150"/>
        <c:axId val="244916528"/>
        <c:axId val="245123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244916528"/>
        <c:axId val="245123144"/>
      </c:lineChart>
      <c:dateAx>
        <c:axId val="244916528"/>
        <c:scaling>
          <c:orientation val="minMax"/>
        </c:scaling>
        <c:delete val="1"/>
        <c:axPos val="b"/>
        <c:numFmt formatCode="ge" sourceLinked="1"/>
        <c:majorTickMark val="none"/>
        <c:minorTickMark val="none"/>
        <c:tickLblPos val="none"/>
        <c:crossAx val="245123144"/>
        <c:crosses val="autoZero"/>
        <c:auto val="1"/>
        <c:lblOffset val="100"/>
        <c:baseTimeUnit val="years"/>
      </c:dateAx>
      <c:valAx>
        <c:axId val="245123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91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61.34</c:v>
                </c:pt>
                <c:pt idx="1">
                  <c:v>57.84</c:v>
                </c:pt>
                <c:pt idx="2">
                  <c:v>51.17</c:v>
                </c:pt>
                <c:pt idx="3">
                  <c:v>44.76</c:v>
                </c:pt>
                <c:pt idx="4">
                  <c:v>37.17</c:v>
                </c:pt>
              </c:numCache>
            </c:numRef>
          </c:val>
        </c:ser>
        <c:dLbls>
          <c:showLegendKey val="0"/>
          <c:showVal val="0"/>
          <c:showCatName val="0"/>
          <c:showSerName val="0"/>
          <c:showPercent val="0"/>
          <c:showBubbleSize val="0"/>
        </c:dLbls>
        <c:gapWidth val="150"/>
        <c:axId val="245124320"/>
        <c:axId val="245124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245124320"/>
        <c:axId val="245124712"/>
      </c:lineChart>
      <c:dateAx>
        <c:axId val="245124320"/>
        <c:scaling>
          <c:orientation val="minMax"/>
        </c:scaling>
        <c:delete val="1"/>
        <c:axPos val="b"/>
        <c:numFmt formatCode="ge" sourceLinked="1"/>
        <c:majorTickMark val="none"/>
        <c:minorTickMark val="none"/>
        <c:tickLblPos val="none"/>
        <c:crossAx val="245124712"/>
        <c:crosses val="autoZero"/>
        <c:auto val="1"/>
        <c:lblOffset val="100"/>
        <c:baseTimeUnit val="years"/>
      </c:dateAx>
      <c:valAx>
        <c:axId val="245124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512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84.47</c:v>
                </c:pt>
                <c:pt idx="1">
                  <c:v>84.89</c:v>
                </c:pt>
                <c:pt idx="2">
                  <c:v>86.26</c:v>
                </c:pt>
                <c:pt idx="3">
                  <c:v>80.239999999999995</c:v>
                </c:pt>
                <c:pt idx="4">
                  <c:v>81.11</c:v>
                </c:pt>
              </c:numCache>
            </c:numRef>
          </c:val>
        </c:ser>
        <c:dLbls>
          <c:showLegendKey val="0"/>
          <c:showVal val="0"/>
          <c:showCatName val="0"/>
          <c:showSerName val="0"/>
          <c:showPercent val="0"/>
          <c:showBubbleSize val="0"/>
        </c:dLbls>
        <c:gapWidth val="150"/>
        <c:axId val="245125888"/>
        <c:axId val="245126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245125888"/>
        <c:axId val="245126280"/>
      </c:lineChart>
      <c:dateAx>
        <c:axId val="245125888"/>
        <c:scaling>
          <c:orientation val="minMax"/>
        </c:scaling>
        <c:delete val="1"/>
        <c:axPos val="b"/>
        <c:numFmt formatCode="ge" sourceLinked="1"/>
        <c:majorTickMark val="none"/>
        <c:minorTickMark val="none"/>
        <c:tickLblPos val="none"/>
        <c:crossAx val="245126280"/>
        <c:crosses val="autoZero"/>
        <c:auto val="1"/>
        <c:lblOffset val="100"/>
        <c:baseTimeUnit val="years"/>
      </c:dateAx>
      <c:valAx>
        <c:axId val="24512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1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174.7</c:v>
                </c:pt>
                <c:pt idx="1">
                  <c:v>164.77</c:v>
                </c:pt>
                <c:pt idx="2">
                  <c:v>160.96</c:v>
                </c:pt>
                <c:pt idx="3">
                  <c:v>172.08</c:v>
                </c:pt>
                <c:pt idx="4">
                  <c:v>170.19</c:v>
                </c:pt>
              </c:numCache>
            </c:numRef>
          </c:val>
        </c:ser>
        <c:dLbls>
          <c:showLegendKey val="0"/>
          <c:showVal val="0"/>
          <c:showCatName val="0"/>
          <c:showSerName val="0"/>
          <c:showPercent val="0"/>
          <c:showBubbleSize val="0"/>
        </c:dLbls>
        <c:gapWidth val="150"/>
        <c:axId val="130591536"/>
        <c:axId val="130591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130591536"/>
        <c:axId val="130591144"/>
      </c:lineChart>
      <c:dateAx>
        <c:axId val="130591536"/>
        <c:scaling>
          <c:orientation val="minMax"/>
        </c:scaling>
        <c:delete val="1"/>
        <c:axPos val="b"/>
        <c:numFmt formatCode="ge" sourceLinked="1"/>
        <c:majorTickMark val="none"/>
        <c:minorTickMark val="none"/>
        <c:tickLblPos val="none"/>
        <c:crossAx val="130591144"/>
        <c:crosses val="autoZero"/>
        <c:auto val="1"/>
        <c:lblOffset val="100"/>
        <c:baseTimeUnit val="years"/>
      </c:dateAx>
      <c:valAx>
        <c:axId val="13059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9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D62" zoomScaleNormal="100" workbookViewId="0">
      <selection activeCell="BR97" sqref="BR9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京都府　京田辺市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66697</v>
      </c>
      <c r="AJ8" s="56"/>
      <c r="AK8" s="56"/>
      <c r="AL8" s="56"/>
      <c r="AM8" s="56"/>
      <c r="AN8" s="56"/>
      <c r="AO8" s="56"/>
      <c r="AP8" s="57"/>
      <c r="AQ8" s="47">
        <f>データ!R6</f>
        <v>42.92</v>
      </c>
      <c r="AR8" s="47"/>
      <c r="AS8" s="47"/>
      <c r="AT8" s="47"/>
      <c r="AU8" s="47"/>
      <c r="AV8" s="47"/>
      <c r="AW8" s="47"/>
      <c r="AX8" s="47"/>
      <c r="AY8" s="47">
        <f>データ!S6</f>
        <v>1553.98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92.43</v>
      </c>
      <c r="K10" s="47"/>
      <c r="L10" s="47"/>
      <c r="M10" s="47"/>
      <c r="N10" s="47"/>
      <c r="O10" s="47"/>
      <c r="P10" s="47"/>
      <c r="Q10" s="47"/>
      <c r="R10" s="47">
        <f>データ!O6</f>
        <v>99.49</v>
      </c>
      <c r="S10" s="47"/>
      <c r="T10" s="47"/>
      <c r="U10" s="47"/>
      <c r="V10" s="47"/>
      <c r="W10" s="47"/>
      <c r="X10" s="47"/>
      <c r="Y10" s="47"/>
      <c r="Z10" s="78">
        <f>データ!P6</f>
        <v>2251</v>
      </c>
      <c r="AA10" s="78"/>
      <c r="AB10" s="78"/>
      <c r="AC10" s="78"/>
      <c r="AD10" s="78"/>
      <c r="AE10" s="78"/>
      <c r="AF10" s="78"/>
      <c r="AG10" s="78"/>
      <c r="AH10" s="2"/>
      <c r="AI10" s="78">
        <f>データ!T6</f>
        <v>66541</v>
      </c>
      <c r="AJ10" s="78"/>
      <c r="AK10" s="78"/>
      <c r="AL10" s="78"/>
      <c r="AM10" s="78"/>
      <c r="AN10" s="78"/>
      <c r="AO10" s="78"/>
      <c r="AP10" s="78"/>
      <c r="AQ10" s="47">
        <f>データ!U6</f>
        <v>14.6</v>
      </c>
      <c r="AR10" s="47"/>
      <c r="AS10" s="47"/>
      <c r="AT10" s="47"/>
      <c r="AU10" s="47"/>
      <c r="AV10" s="47"/>
      <c r="AW10" s="47"/>
      <c r="AX10" s="47"/>
      <c r="AY10" s="47">
        <f>データ!V6</f>
        <v>4557.6000000000004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262111</v>
      </c>
      <c r="D6" s="31">
        <f t="shared" si="3"/>
        <v>46</v>
      </c>
      <c r="E6" s="31">
        <f t="shared" si="3"/>
        <v>1</v>
      </c>
      <c r="F6" s="31">
        <f t="shared" si="3"/>
        <v>0</v>
      </c>
      <c r="G6" s="31">
        <f t="shared" si="3"/>
        <v>1</v>
      </c>
      <c r="H6" s="31" t="str">
        <f t="shared" si="3"/>
        <v>京都府　京田辺市</v>
      </c>
      <c r="I6" s="31" t="str">
        <f t="shared" si="3"/>
        <v>法適用</v>
      </c>
      <c r="J6" s="31" t="str">
        <f t="shared" si="3"/>
        <v>水道事業</v>
      </c>
      <c r="K6" s="31" t="str">
        <f t="shared" si="3"/>
        <v>末端給水事業</v>
      </c>
      <c r="L6" s="31" t="str">
        <f t="shared" si="3"/>
        <v>A4</v>
      </c>
      <c r="M6" s="32" t="str">
        <f t="shared" si="3"/>
        <v>-</v>
      </c>
      <c r="N6" s="32">
        <f t="shared" si="3"/>
        <v>92.43</v>
      </c>
      <c r="O6" s="32">
        <f t="shared" si="3"/>
        <v>99.49</v>
      </c>
      <c r="P6" s="32">
        <f t="shared" si="3"/>
        <v>2251</v>
      </c>
      <c r="Q6" s="32">
        <f t="shared" si="3"/>
        <v>66697</v>
      </c>
      <c r="R6" s="32">
        <f t="shared" si="3"/>
        <v>42.92</v>
      </c>
      <c r="S6" s="32">
        <f t="shared" si="3"/>
        <v>1553.98</v>
      </c>
      <c r="T6" s="32">
        <f t="shared" si="3"/>
        <v>66541</v>
      </c>
      <c r="U6" s="32">
        <f t="shared" si="3"/>
        <v>14.6</v>
      </c>
      <c r="V6" s="32">
        <f t="shared" si="3"/>
        <v>4557.6000000000004</v>
      </c>
      <c r="W6" s="33">
        <f>IF(W7="",NA(),W7)</f>
        <v>100.45</v>
      </c>
      <c r="X6" s="33">
        <f t="shared" ref="X6:AF6" si="4">IF(X7="",NA(),X7)</f>
        <v>100.57</v>
      </c>
      <c r="Y6" s="33">
        <f t="shared" si="4"/>
        <v>100.65</v>
      </c>
      <c r="Z6" s="33">
        <f t="shared" si="4"/>
        <v>100.51</v>
      </c>
      <c r="AA6" s="33">
        <f t="shared" si="4"/>
        <v>100.71</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2249.7199999999998</v>
      </c>
      <c r="AT6" s="33">
        <f t="shared" ref="AT6:BB6" si="6">IF(AT7="",NA(),AT7)</f>
        <v>2368.65</v>
      </c>
      <c r="AU6" s="33">
        <f t="shared" si="6"/>
        <v>4699.47</v>
      </c>
      <c r="AV6" s="33">
        <f t="shared" si="6"/>
        <v>2555.16</v>
      </c>
      <c r="AW6" s="33">
        <f t="shared" si="6"/>
        <v>1742.15</v>
      </c>
      <c r="AX6" s="33">
        <f t="shared" si="6"/>
        <v>699.11</v>
      </c>
      <c r="AY6" s="33">
        <f t="shared" si="6"/>
        <v>695.41</v>
      </c>
      <c r="AZ6" s="33">
        <f t="shared" si="6"/>
        <v>701</v>
      </c>
      <c r="BA6" s="33">
        <f t="shared" si="6"/>
        <v>739.59</v>
      </c>
      <c r="BB6" s="33">
        <f t="shared" si="6"/>
        <v>335.95</v>
      </c>
      <c r="BC6" s="32" t="str">
        <f>IF(BC7="","",IF(BC7="-","【-】","【"&amp;SUBSTITUTE(TEXT(BC7,"#,##0.00"),"-","△")&amp;"】"))</f>
        <v>【264.16】</v>
      </c>
      <c r="BD6" s="33">
        <f>IF(BD7="",NA(),BD7)</f>
        <v>61.34</v>
      </c>
      <c r="BE6" s="33">
        <f t="shared" ref="BE6:BM6" si="7">IF(BE7="",NA(),BE7)</f>
        <v>57.84</v>
      </c>
      <c r="BF6" s="33">
        <f t="shared" si="7"/>
        <v>51.17</v>
      </c>
      <c r="BG6" s="33">
        <f t="shared" si="7"/>
        <v>44.76</v>
      </c>
      <c r="BH6" s="33">
        <f t="shared" si="7"/>
        <v>37.17</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84.47</v>
      </c>
      <c r="BP6" s="33">
        <f t="shared" ref="BP6:BX6" si="8">IF(BP7="",NA(),BP7)</f>
        <v>84.89</v>
      </c>
      <c r="BQ6" s="33">
        <f t="shared" si="8"/>
        <v>86.26</v>
      </c>
      <c r="BR6" s="33">
        <f t="shared" si="8"/>
        <v>80.239999999999995</v>
      </c>
      <c r="BS6" s="33">
        <f t="shared" si="8"/>
        <v>81.11</v>
      </c>
      <c r="BT6" s="33">
        <f t="shared" si="8"/>
        <v>101.27</v>
      </c>
      <c r="BU6" s="33">
        <f t="shared" si="8"/>
        <v>99.61</v>
      </c>
      <c r="BV6" s="33">
        <f t="shared" si="8"/>
        <v>100.27</v>
      </c>
      <c r="BW6" s="33">
        <f t="shared" si="8"/>
        <v>99.46</v>
      </c>
      <c r="BX6" s="33">
        <f t="shared" si="8"/>
        <v>105.21</v>
      </c>
      <c r="BY6" s="32" t="str">
        <f>IF(BY7="","",IF(BY7="-","【-】","【"&amp;SUBSTITUTE(TEXT(BY7,"#,##0.00"),"-","△")&amp;"】"))</f>
        <v>【104.60】</v>
      </c>
      <c r="BZ6" s="33">
        <f>IF(BZ7="",NA(),BZ7)</f>
        <v>174.7</v>
      </c>
      <c r="CA6" s="33">
        <f t="shared" ref="CA6:CI6" si="9">IF(CA7="",NA(),CA7)</f>
        <v>164.77</v>
      </c>
      <c r="CB6" s="33">
        <f t="shared" si="9"/>
        <v>160.96</v>
      </c>
      <c r="CC6" s="33">
        <f t="shared" si="9"/>
        <v>172.08</v>
      </c>
      <c r="CD6" s="33">
        <f t="shared" si="9"/>
        <v>170.19</v>
      </c>
      <c r="CE6" s="33">
        <f t="shared" si="9"/>
        <v>167.74</v>
      </c>
      <c r="CF6" s="33">
        <f t="shared" si="9"/>
        <v>169.59</v>
      </c>
      <c r="CG6" s="33">
        <f t="shared" si="9"/>
        <v>169.62</v>
      </c>
      <c r="CH6" s="33">
        <f t="shared" si="9"/>
        <v>171.78</v>
      </c>
      <c r="CI6" s="33">
        <f t="shared" si="9"/>
        <v>162.59</v>
      </c>
      <c r="CJ6" s="32" t="str">
        <f>IF(CJ7="","",IF(CJ7="-","【-】","【"&amp;SUBSTITUTE(TEXT(CJ7,"#,##0.00"),"-","△")&amp;"】"))</f>
        <v>【164.21】</v>
      </c>
      <c r="CK6" s="33">
        <f>IF(CK7="",NA(),CK7)</f>
        <v>62.47</v>
      </c>
      <c r="CL6" s="33">
        <f t="shared" ref="CL6:CT6" si="10">IF(CL7="",NA(),CL7)</f>
        <v>62.54</v>
      </c>
      <c r="CM6" s="33">
        <f t="shared" si="10"/>
        <v>61.94</v>
      </c>
      <c r="CN6" s="33">
        <f t="shared" si="10"/>
        <v>60.7</v>
      </c>
      <c r="CO6" s="33">
        <f t="shared" si="10"/>
        <v>74.02</v>
      </c>
      <c r="CP6" s="33">
        <f t="shared" si="10"/>
        <v>60.83</v>
      </c>
      <c r="CQ6" s="33">
        <f t="shared" si="10"/>
        <v>60.04</v>
      </c>
      <c r="CR6" s="33">
        <f t="shared" si="10"/>
        <v>59.88</v>
      </c>
      <c r="CS6" s="33">
        <f t="shared" si="10"/>
        <v>59.68</v>
      </c>
      <c r="CT6" s="33">
        <f t="shared" si="10"/>
        <v>59.17</v>
      </c>
      <c r="CU6" s="32" t="str">
        <f>IF(CU7="","",IF(CU7="-","【-】","【"&amp;SUBSTITUTE(TEXT(CU7,"#,##0.00"),"-","△")&amp;"】"))</f>
        <v>【59.80】</v>
      </c>
      <c r="CV6" s="33">
        <f>IF(CV7="",NA(),CV7)</f>
        <v>94.77</v>
      </c>
      <c r="CW6" s="33">
        <f t="shared" ref="CW6:DE6" si="11">IF(CW7="",NA(),CW7)</f>
        <v>94.81</v>
      </c>
      <c r="CX6" s="33">
        <f t="shared" si="11"/>
        <v>96.24</v>
      </c>
      <c r="CY6" s="33">
        <f t="shared" si="11"/>
        <v>96.86</v>
      </c>
      <c r="CZ6" s="33">
        <f t="shared" si="11"/>
        <v>95.76</v>
      </c>
      <c r="DA6" s="33">
        <f t="shared" si="11"/>
        <v>87.92</v>
      </c>
      <c r="DB6" s="33">
        <f t="shared" si="11"/>
        <v>87.33</v>
      </c>
      <c r="DC6" s="33">
        <f t="shared" si="11"/>
        <v>87.65</v>
      </c>
      <c r="DD6" s="33">
        <f t="shared" si="11"/>
        <v>87.63</v>
      </c>
      <c r="DE6" s="33">
        <f t="shared" si="11"/>
        <v>87.6</v>
      </c>
      <c r="DF6" s="32" t="str">
        <f>IF(DF7="","",IF(DF7="-","【-】","【"&amp;SUBSTITUTE(TEXT(DF7,"#,##0.00"),"-","△")&amp;"】"))</f>
        <v>【89.78】</v>
      </c>
      <c r="DG6" s="33">
        <f>IF(DG7="",NA(),DG7)</f>
        <v>35.89</v>
      </c>
      <c r="DH6" s="33">
        <f t="shared" ref="DH6:DP6" si="12">IF(DH7="",NA(),DH7)</f>
        <v>37.25</v>
      </c>
      <c r="DI6" s="33">
        <f t="shared" si="12"/>
        <v>38.049999999999997</v>
      </c>
      <c r="DJ6" s="33">
        <f t="shared" si="12"/>
        <v>38.83</v>
      </c>
      <c r="DK6" s="33">
        <f t="shared" si="12"/>
        <v>45.31</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1.07</v>
      </c>
      <c r="DS6" s="33">
        <f t="shared" ref="DS6:EA6" si="13">IF(DS7="",NA(),DS7)</f>
        <v>1.18</v>
      </c>
      <c r="DT6" s="33">
        <f t="shared" si="13"/>
        <v>5.49</v>
      </c>
      <c r="DU6" s="33">
        <f t="shared" si="13"/>
        <v>5.97</v>
      </c>
      <c r="DV6" s="33">
        <f t="shared" si="13"/>
        <v>8.26</v>
      </c>
      <c r="DW6" s="33">
        <f t="shared" si="13"/>
        <v>6.92</v>
      </c>
      <c r="DX6" s="33">
        <f t="shared" si="13"/>
        <v>7.67</v>
      </c>
      <c r="DY6" s="33">
        <f t="shared" si="13"/>
        <v>8.4</v>
      </c>
      <c r="DZ6" s="33">
        <f t="shared" si="13"/>
        <v>9.7100000000000009</v>
      </c>
      <c r="EA6" s="33">
        <f t="shared" si="13"/>
        <v>10.71</v>
      </c>
      <c r="EB6" s="32" t="str">
        <f>IF(EB7="","",IF(EB7="-","【-】","【"&amp;SUBSTITUTE(TEXT(EB7,"#,##0.00"),"-","△")&amp;"】"))</f>
        <v>【12.42】</v>
      </c>
      <c r="EC6" s="33">
        <f>IF(EC7="",NA(),EC7)</f>
        <v>0.99</v>
      </c>
      <c r="ED6" s="33">
        <f t="shared" ref="ED6:EL6" si="14">IF(ED7="",NA(),ED7)</f>
        <v>0.53</v>
      </c>
      <c r="EE6" s="33">
        <f t="shared" si="14"/>
        <v>0.92</v>
      </c>
      <c r="EF6" s="33">
        <f t="shared" si="14"/>
        <v>0.95</v>
      </c>
      <c r="EG6" s="33">
        <f t="shared" si="14"/>
        <v>0.74</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262111</v>
      </c>
      <c r="D7" s="35">
        <v>46</v>
      </c>
      <c r="E7" s="35">
        <v>1</v>
      </c>
      <c r="F7" s="35">
        <v>0</v>
      </c>
      <c r="G7" s="35">
        <v>1</v>
      </c>
      <c r="H7" s="35" t="s">
        <v>93</v>
      </c>
      <c r="I7" s="35" t="s">
        <v>94</v>
      </c>
      <c r="J7" s="35" t="s">
        <v>95</v>
      </c>
      <c r="K7" s="35" t="s">
        <v>96</v>
      </c>
      <c r="L7" s="35" t="s">
        <v>97</v>
      </c>
      <c r="M7" s="36" t="s">
        <v>98</v>
      </c>
      <c r="N7" s="36">
        <v>92.43</v>
      </c>
      <c r="O7" s="36">
        <v>99.49</v>
      </c>
      <c r="P7" s="36">
        <v>2251</v>
      </c>
      <c r="Q7" s="36">
        <v>66697</v>
      </c>
      <c r="R7" s="36">
        <v>42.92</v>
      </c>
      <c r="S7" s="36">
        <v>1553.98</v>
      </c>
      <c r="T7" s="36">
        <v>66541</v>
      </c>
      <c r="U7" s="36">
        <v>14.6</v>
      </c>
      <c r="V7" s="36">
        <v>4557.6000000000004</v>
      </c>
      <c r="W7" s="36">
        <v>100.45</v>
      </c>
      <c r="X7" s="36">
        <v>100.57</v>
      </c>
      <c r="Y7" s="36">
        <v>100.65</v>
      </c>
      <c r="Z7" s="36">
        <v>100.51</v>
      </c>
      <c r="AA7" s="36">
        <v>100.71</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2249.7199999999998</v>
      </c>
      <c r="AT7" s="36">
        <v>2368.65</v>
      </c>
      <c r="AU7" s="36">
        <v>4699.47</v>
      </c>
      <c r="AV7" s="36">
        <v>2555.16</v>
      </c>
      <c r="AW7" s="36">
        <v>1742.15</v>
      </c>
      <c r="AX7" s="36">
        <v>699.11</v>
      </c>
      <c r="AY7" s="36">
        <v>695.41</v>
      </c>
      <c r="AZ7" s="36">
        <v>701</v>
      </c>
      <c r="BA7" s="36">
        <v>739.59</v>
      </c>
      <c r="BB7" s="36">
        <v>335.95</v>
      </c>
      <c r="BC7" s="36">
        <v>264.16000000000003</v>
      </c>
      <c r="BD7" s="36">
        <v>61.34</v>
      </c>
      <c r="BE7" s="36">
        <v>57.84</v>
      </c>
      <c r="BF7" s="36">
        <v>51.17</v>
      </c>
      <c r="BG7" s="36">
        <v>44.76</v>
      </c>
      <c r="BH7" s="36">
        <v>37.17</v>
      </c>
      <c r="BI7" s="36">
        <v>339.69</v>
      </c>
      <c r="BJ7" s="36">
        <v>343.45</v>
      </c>
      <c r="BK7" s="36">
        <v>330.99</v>
      </c>
      <c r="BL7" s="36">
        <v>324.08999999999997</v>
      </c>
      <c r="BM7" s="36">
        <v>319.82</v>
      </c>
      <c r="BN7" s="36">
        <v>283.72000000000003</v>
      </c>
      <c r="BO7" s="36">
        <v>84.47</v>
      </c>
      <c r="BP7" s="36">
        <v>84.89</v>
      </c>
      <c r="BQ7" s="36">
        <v>86.26</v>
      </c>
      <c r="BR7" s="36">
        <v>80.239999999999995</v>
      </c>
      <c r="BS7" s="36">
        <v>81.11</v>
      </c>
      <c r="BT7" s="36">
        <v>101.27</v>
      </c>
      <c r="BU7" s="36">
        <v>99.61</v>
      </c>
      <c r="BV7" s="36">
        <v>100.27</v>
      </c>
      <c r="BW7" s="36">
        <v>99.46</v>
      </c>
      <c r="BX7" s="36">
        <v>105.21</v>
      </c>
      <c r="BY7" s="36">
        <v>104.6</v>
      </c>
      <c r="BZ7" s="36">
        <v>174.7</v>
      </c>
      <c r="CA7" s="36">
        <v>164.77</v>
      </c>
      <c r="CB7" s="36">
        <v>160.96</v>
      </c>
      <c r="CC7" s="36">
        <v>172.08</v>
      </c>
      <c r="CD7" s="36">
        <v>170.19</v>
      </c>
      <c r="CE7" s="36">
        <v>167.74</v>
      </c>
      <c r="CF7" s="36">
        <v>169.59</v>
      </c>
      <c r="CG7" s="36">
        <v>169.62</v>
      </c>
      <c r="CH7" s="36">
        <v>171.78</v>
      </c>
      <c r="CI7" s="36">
        <v>162.59</v>
      </c>
      <c r="CJ7" s="36">
        <v>164.21</v>
      </c>
      <c r="CK7" s="36">
        <v>62.47</v>
      </c>
      <c r="CL7" s="36">
        <v>62.54</v>
      </c>
      <c r="CM7" s="36">
        <v>61.94</v>
      </c>
      <c r="CN7" s="36">
        <v>60.7</v>
      </c>
      <c r="CO7" s="36">
        <v>74.02</v>
      </c>
      <c r="CP7" s="36">
        <v>60.83</v>
      </c>
      <c r="CQ7" s="36">
        <v>60.04</v>
      </c>
      <c r="CR7" s="36">
        <v>59.88</v>
      </c>
      <c r="CS7" s="36">
        <v>59.68</v>
      </c>
      <c r="CT7" s="36">
        <v>59.17</v>
      </c>
      <c r="CU7" s="36">
        <v>59.8</v>
      </c>
      <c r="CV7" s="36">
        <v>94.77</v>
      </c>
      <c r="CW7" s="36">
        <v>94.81</v>
      </c>
      <c r="CX7" s="36">
        <v>96.24</v>
      </c>
      <c r="CY7" s="36">
        <v>96.86</v>
      </c>
      <c r="CZ7" s="36">
        <v>95.76</v>
      </c>
      <c r="DA7" s="36">
        <v>87.92</v>
      </c>
      <c r="DB7" s="36">
        <v>87.33</v>
      </c>
      <c r="DC7" s="36">
        <v>87.65</v>
      </c>
      <c r="DD7" s="36">
        <v>87.63</v>
      </c>
      <c r="DE7" s="36">
        <v>87.6</v>
      </c>
      <c r="DF7" s="36">
        <v>89.78</v>
      </c>
      <c r="DG7" s="36">
        <v>35.89</v>
      </c>
      <c r="DH7" s="36">
        <v>37.25</v>
      </c>
      <c r="DI7" s="36">
        <v>38.049999999999997</v>
      </c>
      <c r="DJ7" s="36">
        <v>38.83</v>
      </c>
      <c r="DK7" s="36">
        <v>45.31</v>
      </c>
      <c r="DL7" s="36">
        <v>36.700000000000003</v>
      </c>
      <c r="DM7" s="36">
        <v>37.71</v>
      </c>
      <c r="DN7" s="36">
        <v>38.69</v>
      </c>
      <c r="DO7" s="36">
        <v>39.65</v>
      </c>
      <c r="DP7" s="36">
        <v>45.25</v>
      </c>
      <c r="DQ7" s="36">
        <v>46.31</v>
      </c>
      <c r="DR7" s="36">
        <v>1.07</v>
      </c>
      <c r="DS7" s="36">
        <v>1.18</v>
      </c>
      <c r="DT7" s="36">
        <v>5.49</v>
      </c>
      <c r="DU7" s="36">
        <v>5.97</v>
      </c>
      <c r="DV7" s="36">
        <v>8.26</v>
      </c>
      <c r="DW7" s="36">
        <v>6.92</v>
      </c>
      <c r="DX7" s="36">
        <v>7.67</v>
      </c>
      <c r="DY7" s="36">
        <v>8.4</v>
      </c>
      <c r="DZ7" s="36">
        <v>9.7100000000000009</v>
      </c>
      <c r="EA7" s="36">
        <v>10.71</v>
      </c>
      <c r="EB7" s="36">
        <v>12.42</v>
      </c>
      <c r="EC7" s="36">
        <v>0.99</v>
      </c>
      <c r="ED7" s="36">
        <v>0.53</v>
      </c>
      <c r="EE7" s="36">
        <v>0.92</v>
      </c>
      <c r="EF7" s="36">
        <v>0.95</v>
      </c>
      <c r="EG7" s="36">
        <v>0.74</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京田辺市役所</cp:lastModifiedBy>
  <cp:lastPrinted>2016-02-16T13:23:01Z</cp:lastPrinted>
  <dcterms:created xsi:type="dcterms:W3CDTF">2016-02-03T07:23:44Z</dcterms:created>
  <dcterms:modified xsi:type="dcterms:W3CDTF">2016-02-16T13:24:57Z</dcterms:modified>
  <cp:category/>
</cp:coreProperties>
</file>