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BB8" i="4"/>
  <c r="W8" i="4"/>
  <c r="P8" i="4"/>
  <c r="B6" i="4"/>
  <c r="D10" i="5" l="1"/>
  <c r="E10" i="5"/>
  <c r="C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<sst xmlns="http://schemas.openxmlformats.org/spreadsheetml/2006/main" count="221" uniqueCount="111">
  <si>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</si>
  <si>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</si>
  <si>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</si>
  <si>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</si>
  <si>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</si>
  <si>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</si>
  <si>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</si>
  <si>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</si>
  <si>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</si>
  <si>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</si>
  <si>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</si>
  <si>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</si>
  <si>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</si>
  <si>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</si>
  <si>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</si>
  <si>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</si>
  <si>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</si>
  <si>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</si>
  <si>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</si>
  <si>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</si>
  <si>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</si>
  <si>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</si>
  <si>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</si>
  <si>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</si>
  <si>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</si>
  <si>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</si>
  <si>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</si>
  <si>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</si>
  <si>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</si>
  <si>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</si>
  <si>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</si>
  <si>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</si>
  <si>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</si>
  <si>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</si>
  <si>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</si>
  <si>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</si>
  <si>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</si>
  <si>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</si>
  <si>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</si>
  <si>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</si>
  <si>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</si>
  <si>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</si>
  <si>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</si>
  <si>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</si>
  <si>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</si>
  <si>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</si>
  <si>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</si>
  <si>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</si>
  <si>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</si>
  <si>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</si>
  <si>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</si>
  <si>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</si>
  <si>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</si>
  <si>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</si>
  <si>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</si>
  <si>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</si>
  <si>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</si>
  <si>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</si>
  <si>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</si>
  <si>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</si>
  <si>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</si>
  <si>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</si>
  <si>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</si>
  <si>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</si>
  <si>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</si>
  <si>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</si>
  <si>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</si>
  <si>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</si>
  <si>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</si>
  <si>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</si>
  <si>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</si>
  <si>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</si>
  <si>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</si>
  <si>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</si>
  <si>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</si>
  <si>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</si>
  <si>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</si>
  <si>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</si>
  <si>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</si>
  <si>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</si>
  <si>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</si>
  <si>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</si>
  <si>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</si>
  <si>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</si>
  <si>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</si>
  <si>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</si>
  <si>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</si>
  <si>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</si>
  <si>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</si>
  <si>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</si>
  <si>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</si>
  <si>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</si>
  <si>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</si>
  <si>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</si>
  <si>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</si>
  <si>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</si>
  <si>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亀岡市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</si>
  <si>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</si>
  <si>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</si>
  <si>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</si>
  <si>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</si>
  <si>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</si>
  <si>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</si>
  <si>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</si>
  <si>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</si>
  <si>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</si>
  <si>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</si>
  <si>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</si>
  <si>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平成22年度と平成25年度の二段階で料金改定を実施し経営の健全化に努めてきたところである。
　企業債償還に一般会計からの繰出金を充当することによって、④企業債残高対事業規模比率及び⑥汚水処理原価を下げ、①収益的収支比率及び⑤経費回収率は改善したが、一般会計の財政状況が厳しさを増す中、一般会計からの繰出金に頼った経営を続けることは困難になっている。
　⑦施設利用率は、類似団体平均値とほぼ同水準であるが、⑧水洗化率は類似団体平均値を下回っているので、水洗化率の向上を図る必要がある。</t>
    <rPh sb="178" eb="180">
      <t>シセツ</t>
    </rPh>
    <rPh sb="180" eb="183">
      <t>リヨウリツ</t>
    </rPh>
    <rPh sb="185" eb="187">
      <t>ルイジ</t>
    </rPh>
    <rPh sb="187" eb="189">
      <t>ダンタイ</t>
    </rPh>
    <rPh sb="189" eb="191">
      <t>ヘイキン</t>
    </rPh>
    <rPh sb="191" eb="192">
      <t>チ</t>
    </rPh>
    <rPh sb="195" eb="198">
      <t>ドウスイジュン</t>
    </rPh>
    <rPh sb="204" eb="207">
      <t>スイセンカ</t>
    </rPh>
    <rPh sb="207" eb="208">
      <t>リツ</t>
    </rPh>
    <rPh sb="209" eb="216">
      <t>ルイジダンタイヘイキンチ</t>
    </rPh>
    <rPh sb="217" eb="219">
      <t>シタマワ</t>
    </rPh>
    <rPh sb="226" eb="229">
      <t>スイセンカ</t>
    </rPh>
    <rPh sb="229" eb="230">
      <t>リツ</t>
    </rPh>
    <rPh sb="231" eb="233">
      <t>コウジョウ</t>
    </rPh>
    <rPh sb="234" eb="235">
      <t>ハカ</t>
    </rPh>
    <rPh sb="236" eb="238">
      <t>ヒツヨウ</t>
    </rPh>
    <phoneticPr fontId="4"/>
  </si>
  <si>
    <t>　５つの地区で事業を実施している。平成9年5月に供用開始をした地区が17年を経過したが、平成24年3月に全部供用開始をした地区は2年を経過したところであり、地区ごとに老朽化の進行が異なる。</t>
    <rPh sb="4" eb="6">
      <t>チク</t>
    </rPh>
    <rPh sb="7" eb="9">
      <t>ジギョウ</t>
    </rPh>
    <rPh sb="10" eb="12">
      <t>ジッシ</t>
    </rPh>
    <rPh sb="17" eb="19">
      <t>ヘイセイ</t>
    </rPh>
    <rPh sb="20" eb="21">
      <t>ネン</t>
    </rPh>
    <rPh sb="22" eb="23">
      <t>ガツ</t>
    </rPh>
    <rPh sb="24" eb="26">
      <t>キョウヨウ</t>
    </rPh>
    <rPh sb="26" eb="28">
      <t>カイシ</t>
    </rPh>
    <rPh sb="31" eb="33">
      <t>チク</t>
    </rPh>
    <rPh sb="36" eb="37">
      <t>ネン</t>
    </rPh>
    <rPh sb="38" eb="40">
      <t>ケイカ</t>
    </rPh>
    <rPh sb="44" eb="46">
      <t>ヘイセイ</t>
    </rPh>
    <rPh sb="48" eb="49">
      <t>ネン</t>
    </rPh>
    <rPh sb="50" eb="51">
      <t>ガツ</t>
    </rPh>
    <rPh sb="52" eb="54">
      <t>ゼンブ</t>
    </rPh>
    <rPh sb="54" eb="56">
      <t>キョウヨウ</t>
    </rPh>
    <rPh sb="56" eb="58">
      <t>カイシ</t>
    </rPh>
    <rPh sb="61" eb="63">
      <t>チク</t>
    </rPh>
    <rPh sb="65" eb="66">
      <t>ネン</t>
    </rPh>
    <rPh sb="67" eb="69">
      <t>ケイカ</t>
    </rPh>
    <rPh sb="78" eb="80">
      <t>チク</t>
    </rPh>
    <rPh sb="83" eb="86">
      <t>ロウキュウカ</t>
    </rPh>
    <rPh sb="87" eb="89">
      <t>シンコウ</t>
    </rPh>
    <rPh sb="90" eb="91">
      <t>コト</t>
    </rPh>
    <phoneticPr fontId="4"/>
  </si>
  <si>
    <t>　各地区ごとに老朽化の進行が異なることから、各地区の施設更新時期に合わせて事業費の平準化を図り投資計画を検討する。また、人口減少傾向は避けがたいところなので、施設更新にあたっては施設規模の適正化や地区の再編などについても検討する必要がある。</t>
    <rPh sb="1" eb="4">
      <t>カクチク</t>
    </rPh>
    <rPh sb="7" eb="10">
      <t>ロウキュウカ</t>
    </rPh>
    <rPh sb="11" eb="13">
      <t>シンコウ</t>
    </rPh>
    <rPh sb="14" eb="15">
      <t>コト</t>
    </rPh>
    <rPh sb="22" eb="25">
      <t>カクチク</t>
    </rPh>
    <rPh sb="26" eb="28">
      <t>シセツ</t>
    </rPh>
    <rPh sb="28" eb="30">
      <t>コウシン</t>
    </rPh>
    <rPh sb="30" eb="32">
      <t>ジキ</t>
    </rPh>
    <rPh sb="33" eb="34">
      <t>ア</t>
    </rPh>
    <rPh sb="37" eb="40">
      <t>ジギョウヒ</t>
    </rPh>
    <rPh sb="41" eb="44">
      <t>ヘイジュンカ</t>
    </rPh>
    <rPh sb="45" eb="46">
      <t>ハカ</t>
    </rPh>
    <rPh sb="47" eb="49">
      <t>トウシ</t>
    </rPh>
    <rPh sb="49" eb="51">
      <t>ケイカク</t>
    </rPh>
    <rPh sb="52" eb="54">
      <t>ケントウ</t>
    </rPh>
    <rPh sb="60" eb="62">
      <t>ジンコウ</t>
    </rPh>
    <rPh sb="62" eb="64">
      <t>ゲンショウ</t>
    </rPh>
    <rPh sb="64" eb="66">
      <t>ケイコウ</t>
    </rPh>
    <rPh sb="67" eb="68">
      <t>サ</t>
    </rPh>
    <rPh sb="79" eb="81">
      <t>シセツ</t>
    </rPh>
    <rPh sb="81" eb="83">
      <t>コウシン</t>
    </rPh>
    <rPh sb="89" eb="91">
      <t>シセツ</t>
    </rPh>
    <rPh sb="91" eb="93">
      <t>キボ</t>
    </rPh>
    <rPh sb="94" eb="97">
      <t>テキセイカ</t>
    </rPh>
    <rPh sb="98" eb="100">
      <t>チク</t>
    </rPh>
    <rPh sb="101" eb="103">
      <t>サイヘン</t>
    </rPh>
    <rPh sb="110" eb="112">
      <t>ケントウ</t>
    </rPh>
    <rPh sb="114" eb="1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</si>
</sst>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2262144"/>
        <c:axId val="1922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92262144"/>
        <c:axId val="192264064"/>
      </c:lineChart>
      <c:dateAx>
        <c:axId val="192262144"/>
        <c:scaling>
          <c:orientation val="minMax"/>
        </c:scaling>
        <c:delete val="1"/>
        <c:axPos val="b"/>
        <c:numFmt formatCode="ge" sourceLinked="1"/>
        <c:majorTickMark val="none"/>
        <c:minorTickMark val="none"/>
        <c:tickLblPos val="none"/>
        <c:crossAx val="192264064"/>
        <c:crosses val="autoZero"/>
        <c:auto val="1"/>
        <c:lblOffset val="100"/>
        <c:baseTimeUnit val="years"/>
      </c:dateAx>
      <c:valAx>
        <c:axId val="1922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2621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41.33</c:v>
                </c:pt>
                <c:pt idx="1">
                  <c:v>45.28</c:v>
                </c:pt>
                <c:pt idx="2">
                  <c:v>51.92</c:v>
                </c:pt>
                <c:pt idx="3">
                  <c:v>51.26</c:v>
                </c:pt>
                <c:pt idx="4">
                  <c:v>54.23</c:v>
                </c:pt>
              </c:numCache>
            </c:numRef>
          </c:val>
        </c:ser>
        <c:dLbls>
          <c:showLegendKey val="0"/>
          <c:showVal val="0"/>
          <c:showCatName val="0"/>
          <c:showSerName val="0"/>
          <c:showPercent val="0"/>
          <c:showBubbleSize val="0"/>
        </c:dLbls>
        <c:gapWidth val="150"/>
        <c:axId val="193917312"/>
        <c:axId val="1939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93917312"/>
        <c:axId val="193919232"/>
      </c:lineChart>
      <c:dateAx>
        <c:axId val="193917312"/>
        <c:scaling>
          <c:orientation val="minMax"/>
        </c:scaling>
        <c:delete val="1"/>
        <c:axPos val="b"/>
        <c:numFmt formatCode="ge" sourceLinked="1"/>
        <c:majorTickMark val="none"/>
        <c:minorTickMark val="none"/>
        <c:tickLblPos val="none"/>
        <c:crossAx val="193919232"/>
        <c:crosses val="autoZero"/>
        <c:auto val="1"/>
        <c:lblOffset val="100"/>
        <c:baseTimeUnit val="years"/>
      </c:dateAx>
      <c:valAx>
        <c:axId val="1939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62.29</c:v>
                </c:pt>
                <c:pt idx="1">
                  <c:v>57.96</c:v>
                </c:pt>
                <c:pt idx="2">
                  <c:v>67.92</c:v>
                </c:pt>
                <c:pt idx="3">
                  <c:v>73.08</c:v>
                </c:pt>
                <c:pt idx="4">
                  <c:v>75.569999999999993</c:v>
                </c:pt>
              </c:numCache>
            </c:numRef>
          </c:val>
        </c:ser>
        <c:dLbls>
          <c:showLegendKey val="0"/>
          <c:showVal val="0"/>
          <c:showCatName val="0"/>
          <c:showSerName val="0"/>
          <c:showPercent val="0"/>
          <c:showBubbleSize val="0"/>
        </c:dLbls>
        <c:gapWidth val="150"/>
        <c:axId val="193961984"/>
        <c:axId val="1939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93961984"/>
        <c:axId val="193963904"/>
      </c:lineChart>
      <c:dateAx>
        <c:axId val="193961984"/>
        <c:scaling>
          <c:orientation val="minMax"/>
        </c:scaling>
        <c:delete val="1"/>
        <c:axPos val="b"/>
        <c:numFmt formatCode="ge" sourceLinked="1"/>
        <c:majorTickMark val="none"/>
        <c:minorTickMark val="none"/>
        <c:tickLblPos val="none"/>
        <c:crossAx val="193963904"/>
        <c:crosses val="autoZero"/>
        <c:auto val="1"/>
        <c:lblOffset val="100"/>
        <c:baseTimeUnit val="years"/>
      </c:dateAx>
      <c:valAx>
        <c:axId val="1939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57.72</c:v>
                </c:pt>
                <c:pt idx="1">
                  <c:v>54.98</c:v>
                </c:pt>
                <c:pt idx="2">
                  <c:v>60.2</c:v>
                </c:pt>
                <c:pt idx="3">
                  <c:v>74.59</c:v>
                </c:pt>
                <c:pt idx="4">
                  <c:v>75.63</c:v>
                </c:pt>
              </c:numCache>
            </c:numRef>
          </c:val>
        </c:ser>
        <c:dLbls>
          <c:showLegendKey val="0"/>
          <c:showVal val="0"/>
          <c:showCatName val="0"/>
          <c:showSerName val="0"/>
          <c:showPercent val="0"/>
          <c:showBubbleSize val="0"/>
        </c:dLbls>
        <c:gapWidth val="150"/>
        <c:axId val="192281984"/>
        <c:axId val="1935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281984"/>
        <c:axId val="193553920"/>
      </c:lineChart>
      <c:dateAx>
        <c:axId val="192281984"/>
        <c:scaling>
          <c:orientation val="minMax"/>
        </c:scaling>
        <c:delete val="1"/>
        <c:axPos val="b"/>
        <c:numFmt formatCode="ge" sourceLinked="1"/>
        <c:majorTickMark val="none"/>
        <c:minorTickMark val="none"/>
        <c:tickLblPos val="none"/>
        <c:crossAx val="193553920"/>
        <c:crosses val="autoZero"/>
        <c:auto val="1"/>
        <c:lblOffset val="100"/>
        <c:baseTimeUnit val="years"/>
      </c:dateAx>
      <c:valAx>
        <c:axId val="1935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2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588224"/>
        <c:axId val="1935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588224"/>
        <c:axId val="193594496"/>
      </c:lineChart>
      <c:dateAx>
        <c:axId val="193588224"/>
        <c:scaling>
          <c:orientation val="minMax"/>
        </c:scaling>
        <c:delete val="1"/>
        <c:axPos val="b"/>
        <c:numFmt formatCode="ge" sourceLinked="1"/>
        <c:majorTickMark val="none"/>
        <c:minorTickMark val="none"/>
        <c:tickLblPos val="none"/>
        <c:crossAx val="193594496"/>
        <c:crosses val="autoZero"/>
        <c:auto val="1"/>
        <c:lblOffset val="100"/>
        <c:baseTimeUnit val="years"/>
      </c:dateAx>
      <c:valAx>
        <c:axId val="1935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628800"/>
        <c:axId val="1936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628800"/>
        <c:axId val="193635072"/>
      </c:lineChart>
      <c:dateAx>
        <c:axId val="193628800"/>
        <c:scaling>
          <c:orientation val="minMax"/>
        </c:scaling>
        <c:delete val="1"/>
        <c:axPos val="b"/>
        <c:numFmt formatCode="ge" sourceLinked="1"/>
        <c:majorTickMark val="none"/>
        <c:minorTickMark val="none"/>
        <c:tickLblPos val="none"/>
        <c:crossAx val="193635072"/>
        <c:crosses val="autoZero"/>
        <c:auto val="1"/>
        <c:lblOffset val="100"/>
        <c:baseTimeUnit val="years"/>
      </c:dateAx>
      <c:valAx>
        <c:axId val="1936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657472"/>
        <c:axId val="1936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657472"/>
        <c:axId val="193676032"/>
      </c:lineChart>
      <c:dateAx>
        <c:axId val="193657472"/>
        <c:scaling>
          <c:orientation val="minMax"/>
        </c:scaling>
        <c:delete val="1"/>
        <c:axPos val="b"/>
        <c:numFmt formatCode="ge" sourceLinked="1"/>
        <c:majorTickMark val="none"/>
        <c:minorTickMark val="none"/>
        <c:tickLblPos val="none"/>
        <c:crossAx val="193676032"/>
        <c:crosses val="autoZero"/>
        <c:auto val="1"/>
        <c:lblOffset val="100"/>
        <c:baseTimeUnit val="years"/>
      </c:dateAx>
      <c:valAx>
        <c:axId val="1936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714432"/>
        <c:axId val="1937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714432"/>
        <c:axId val="193716608"/>
      </c:lineChart>
      <c:dateAx>
        <c:axId val="193714432"/>
        <c:scaling>
          <c:orientation val="minMax"/>
        </c:scaling>
        <c:delete val="1"/>
        <c:axPos val="b"/>
        <c:numFmt formatCode="ge" sourceLinked="1"/>
        <c:majorTickMark val="none"/>
        <c:minorTickMark val="none"/>
        <c:tickLblPos val="none"/>
        <c:crossAx val="193716608"/>
        <c:crosses val="autoZero"/>
        <c:auto val="1"/>
        <c:lblOffset val="100"/>
        <c:baseTimeUnit val="years"/>
      </c:dateAx>
      <c:valAx>
        <c:axId val="1937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4867.58</c:v>
                </c:pt>
                <c:pt idx="1">
                  <c:v>5229.7299999999996</c:v>
                </c:pt>
                <c:pt idx="2">
                  <c:v>4125.88</c:v>
                </c:pt>
                <c:pt idx="3" formatCode="#,##0.00;&quot;△&quot;#,##0.00">
                  <c:v>0</c:v>
                </c:pt>
                <c:pt idx="4" formatCode="#,##0.00;&quot;△&quot;#,##0.00">
                  <c:v>0</c:v>
                </c:pt>
              </c:numCache>
            </c:numRef>
          </c:val>
        </c:ser>
        <c:dLbls>
          <c:showLegendKey val="0"/>
          <c:showVal val="0"/>
          <c:showCatName val="0"/>
          <c:showSerName val="0"/>
          <c:showPercent val="0"/>
          <c:showBubbleSize val="0"/>
        </c:dLbls>
        <c:gapWidth val="150"/>
        <c:axId val="193808256"/>
        <c:axId val="1938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93808256"/>
        <c:axId val="193810432"/>
      </c:lineChart>
      <c:dateAx>
        <c:axId val="193808256"/>
        <c:scaling>
          <c:orientation val="minMax"/>
        </c:scaling>
        <c:delete val="1"/>
        <c:axPos val="b"/>
        <c:numFmt formatCode="ge" sourceLinked="1"/>
        <c:majorTickMark val="none"/>
        <c:minorTickMark val="none"/>
        <c:tickLblPos val="none"/>
        <c:crossAx val="193810432"/>
        <c:crosses val="autoZero"/>
        <c:auto val="1"/>
        <c:lblOffset val="100"/>
        <c:baseTimeUnit val="years"/>
      </c:dateAx>
      <c:valAx>
        <c:axId val="1938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35.22</c:v>
                </c:pt>
                <c:pt idx="1">
                  <c:v>34.119999999999997</c:v>
                </c:pt>
                <c:pt idx="2">
                  <c:v>39.68</c:v>
                </c:pt>
                <c:pt idx="3">
                  <c:v>83.19</c:v>
                </c:pt>
                <c:pt idx="4">
                  <c:v>80.14</c:v>
                </c:pt>
              </c:numCache>
            </c:numRef>
          </c:val>
        </c:ser>
        <c:dLbls>
          <c:showLegendKey val="0"/>
          <c:showVal val="0"/>
          <c:showCatName val="0"/>
          <c:showSerName val="0"/>
          <c:showPercent val="0"/>
          <c:showBubbleSize val="0"/>
        </c:dLbls>
        <c:gapWidth val="150"/>
        <c:axId val="193861120"/>
        <c:axId val="1938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93861120"/>
        <c:axId val="193863040"/>
      </c:lineChart>
      <c:dateAx>
        <c:axId val="193861120"/>
        <c:scaling>
          <c:orientation val="minMax"/>
        </c:scaling>
        <c:delete val="1"/>
        <c:axPos val="b"/>
        <c:numFmt formatCode="ge" sourceLinked="1"/>
        <c:majorTickMark val="none"/>
        <c:minorTickMark val="none"/>
        <c:tickLblPos val="none"/>
        <c:crossAx val="193863040"/>
        <c:crosses val="autoZero"/>
        <c:auto val="1"/>
        <c:lblOffset val="100"/>
        <c:baseTimeUnit val="years"/>
      </c:dateAx>
      <c:valAx>
        <c:axId val="1938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502.15</c:v>
                </c:pt>
                <c:pt idx="1">
                  <c:v>527.13</c:v>
                </c:pt>
                <c:pt idx="2">
                  <c:v>445.81</c:v>
                </c:pt>
                <c:pt idx="3">
                  <c:v>230.81</c:v>
                </c:pt>
                <c:pt idx="4">
                  <c:v>246.26</c:v>
                </c:pt>
              </c:numCache>
            </c:numRef>
          </c:val>
        </c:ser>
        <c:dLbls>
          <c:showLegendKey val="0"/>
          <c:showVal val="0"/>
          <c:showCatName val="0"/>
          <c:showSerName val="0"/>
          <c:showPercent val="0"/>
          <c:showBubbleSize val="0"/>
        </c:dLbls>
        <c:gapWidth val="150"/>
        <c:axId val="193884928"/>
        <c:axId val="1938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93884928"/>
        <c:axId val="193886848"/>
      </c:lineChart>
      <c:dateAx>
        <c:axId val="193884928"/>
        <c:scaling>
          <c:orientation val="minMax"/>
        </c:scaling>
        <c:delete val="1"/>
        <c:axPos val="b"/>
        <c:numFmt formatCode="ge" sourceLinked="1"/>
        <c:majorTickMark val="none"/>
        <c:minorTickMark val="none"/>
        <c:tickLblPos val="none"/>
        <c:crossAx val="193886848"/>
        <c:crosses val="autoZero"/>
        <c:auto val="1"/>
        <c:lblOffset val="100"/>
        <c:baseTimeUnit val="years"/>
      </c:dateAx>
      <c:valAx>
        <c:axId val="1938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亀岡市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91548</v>
      </c>
      <c r="AM8" s="47"/>
      <c r="AN8" s="47"/>
      <c r="AO8" s="47"/>
      <c r="AP8" s="47"/>
      <c r="AQ8" s="47"/>
      <c r="AR8" s="47"/>
      <c r="AS8" s="47"/>
      <c r="AT8" s="43">
        <f>データ!S6</f>
        <v>224.8</v>
      </c>
      <c r="AU8" s="43"/>
      <c r="AV8" s="43"/>
      <c r="AW8" s="43"/>
      <c r="AX8" s="43"/>
      <c r="AY8" s="43"/>
      <c r="AZ8" s="43"/>
      <c r="BA8" s="43"/>
      <c r="BB8" s="43">
        <f>データ!T6</f>
        <v>407.24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9.59</v>
      </c>
      <c r="Q10" s="43"/>
      <c r="R10" s="43"/>
      <c r="S10" s="43"/>
      <c r="T10" s="43"/>
      <c r="U10" s="43"/>
      <c r="V10" s="43"/>
      <c r="W10" s="43">
        <f>データ!P6</f>
        <v>94.28</v>
      </c>
      <c r="X10" s="43"/>
      <c r="Y10" s="43"/>
      <c r="Z10" s="43"/>
      <c r="AA10" s="43"/>
      <c r="AB10" s="43"/>
      <c r="AC10" s="43"/>
      <c r="AD10" s="47">
        <f>データ!Q6</f>
        <v>2835</v>
      </c>
      <c r="AE10" s="47"/>
      <c r="AF10" s="47"/>
      <c r="AG10" s="47"/>
      <c r="AH10" s="47"/>
      <c r="AI10" s="47"/>
      <c r="AJ10" s="47"/>
      <c r="AK10" s="2"/>
      <c r="AL10" s="47">
        <f>データ!U6</f>
        <v>8756</v>
      </c>
      <c r="AM10" s="47"/>
      <c r="AN10" s="47"/>
      <c r="AO10" s="47"/>
      <c r="AP10" s="47"/>
      <c r="AQ10" s="47"/>
      <c r="AR10" s="47"/>
      <c r="AS10" s="47"/>
      <c r="AT10" s="43">
        <f>データ!V6</f>
        <v>4.01</v>
      </c>
      <c r="AU10" s="43"/>
      <c r="AV10" s="43"/>
      <c r="AW10" s="43"/>
      <c r="AX10" s="43"/>
      <c r="AY10" s="43"/>
      <c r="AZ10" s="43"/>
      <c r="BA10" s="43"/>
      <c r="BB10" s="43">
        <f>データ!W6</f>
        <v>2183.54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262064</v>
      </c>
      <c r="D6" s="31">
        <f t="shared" si="3"/>
        <v>47</v>
      </c>
      <c r="E6" s="31">
        <f t="shared" si="3"/>
        <v>17</v>
      </c>
      <c r="F6" s="31">
        <f t="shared" si="3"/>
        <v>5</v>
      </c>
      <c r="G6" s="31">
        <f t="shared" si="3"/>
        <v>0</v>
      </c>
      <c r="H6" s="31" t="str">
        <f t="shared" si="3"/>
        <v>京都府　亀岡市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9.59</v>
      </c>
      <c r="P6" s="32">
        <f t="shared" si="3"/>
        <v>94.28</v>
      </c>
      <c r="Q6" s="32">
        <f t="shared" si="3"/>
        <v>2835</v>
      </c>
      <c r="R6" s="32">
        <f t="shared" si="3"/>
        <v>91548</v>
      </c>
      <c r="S6" s="32">
        <f t="shared" si="3"/>
        <v>224.8</v>
      </c>
      <c r="T6" s="32">
        <f t="shared" si="3"/>
        <v>407.24</v>
      </c>
      <c r="U6" s="32">
        <f t="shared" si="3"/>
        <v>8756</v>
      </c>
      <c r="V6" s="32">
        <f t="shared" si="3"/>
        <v>4.01</v>
      </c>
      <c r="W6" s="32">
        <f t="shared" si="3"/>
        <v>2183.54</v>
      </c>
      <c r="X6" s="33">
        <f>IF(X7="",NA(),X7)</f>
        <v>57.72</v>
      </c>
      <c r="Y6" s="33">
        <f t="shared" ref="Y6:AG6" si="4">IF(Y7="",NA(),Y7)</f>
        <v>54.98</v>
      </c>
      <c r="Z6" s="33">
        <f t="shared" si="4"/>
        <v>60.2</v>
      </c>
      <c r="AA6" s="33">
        <f t="shared" si="4"/>
        <v>74.59</v>
      </c>
      <c r="AB6" s="33">
        <f t="shared" si="4"/>
        <v>75.63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4867.58</v>
      </c>
      <c r="BF6" s="33">
        <f t="shared" ref="BF6:BN6" si="7">IF(BF7="",NA(),BF7)</f>
        <v>5229.7299999999996</v>
      </c>
      <c r="BG6" s="33">
        <f t="shared" si="7"/>
        <v>4125.88</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35.22</v>
      </c>
      <c r="BQ6" s="33">
        <f t="shared" ref="BQ6:BY6" si="8">IF(BQ7="",NA(),BQ7)</f>
        <v>34.119999999999997</v>
      </c>
      <c r="BR6" s="33">
        <f t="shared" si="8"/>
        <v>39.68</v>
      </c>
      <c r="BS6" s="33">
        <f t="shared" si="8"/>
        <v>83.19</v>
      </c>
      <c r="BT6" s="33">
        <f t="shared" si="8"/>
        <v>80.14</v>
      </c>
      <c r="BU6" s="33">
        <f t="shared" si="8"/>
        <v>53.42</v>
      </c>
      <c r="BV6" s="33">
        <f t="shared" si="8"/>
        <v>51.56</v>
      </c>
      <c r="BW6" s="33">
        <f t="shared" si="8"/>
        <v>51.03</v>
      </c>
      <c r="BX6" s="33">
        <f t="shared" si="8"/>
        <v>50.9</v>
      </c>
      <c r="BY6" s="33">
        <f t="shared" si="8"/>
        <v>50.82</v>
      </c>
      <c r="BZ6" s="32" t="str">
        <f>IF(BZ7="","",IF(BZ7="-","【-】","【"&amp;SUBSTITUTE(TEXT(BZ7,"#,##0.00"),"-","△")&amp;"】"))</f>
        <v>【51.49】</v>
      </c>
      <c r="CA6" s="33">
        <f>IF(CA7="",NA(),CA7)</f>
        <v>502.15</v>
      </c>
      <c r="CB6" s="33">
        <f t="shared" ref="CB6:CJ6" si="9">IF(CB7="",NA(),CB7)</f>
        <v>527.13</v>
      </c>
      <c r="CC6" s="33">
        <f t="shared" si="9"/>
        <v>445.81</v>
      </c>
      <c r="CD6" s="33">
        <f t="shared" si="9"/>
        <v>230.81</v>
      </c>
      <c r="CE6" s="33">
        <f t="shared" si="9"/>
        <v>246.26</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41.33</v>
      </c>
      <c r="CM6" s="33">
        <f t="shared" ref="CM6:CU6" si="10">IF(CM7="",NA(),CM7)</f>
        <v>45.28</v>
      </c>
      <c r="CN6" s="33">
        <f t="shared" si="10"/>
        <v>51.92</v>
      </c>
      <c r="CO6" s="33">
        <f t="shared" si="10"/>
        <v>51.26</v>
      </c>
      <c r="CP6" s="33">
        <f t="shared" si="10"/>
        <v>54.23</v>
      </c>
      <c r="CQ6" s="33">
        <f t="shared" si="10"/>
        <v>54.23</v>
      </c>
      <c r="CR6" s="33">
        <f t="shared" si="10"/>
        <v>55.2</v>
      </c>
      <c r="CS6" s="33">
        <f t="shared" si="10"/>
        <v>54.74</v>
      </c>
      <c r="CT6" s="33">
        <f t="shared" si="10"/>
        <v>53.78</v>
      </c>
      <c r="CU6" s="33">
        <f t="shared" si="10"/>
        <v>53.24</v>
      </c>
      <c r="CV6" s="32" t="str">
        <f>IF(CV7="","",IF(CV7="-","【-】","【"&amp;SUBSTITUTE(TEXT(CV7,"#,##0.00"),"-","△")&amp;"】"))</f>
        <v>【53.32】</v>
      </c>
      <c r="CW6" s="33">
        <f>IF(CW7="",NA(),CW7)</f>
        <v>62.29</v>
      </c>
      <c r="CX6" s="33">
        <f t="shared" ref="CX6:DF6" si="11">IF(CX7="",NA(),CX7)</f>
        <v>57.96</v>
      </c>
      <c r="CY6" s="33">
        <f t="shared" si="11"/>
        <v>67.92</v>
      </c>
      <c r="CZ6" s="33">
        <f t="shared" si="11"/>
        <v>73.08</v>
      </c>
      <c r="DA6" s="33">
        <f t="shared" si="11"/>
        <v>75.569999999999993</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262064</v>
      </c>
      <c r="D7" s="35">
        <v>47</v>
      </c>
      <c r="E7" s="35">
        <v>17</v>
      </c>
      <c r="F7" s="35">
        <v>5</v>
      </c>
      <c r="G7" s="35">
        <v>0</v>
      </c>
      <c r="H7" s="35" t="s">
        <v>96</v>
      </c>
      <c r="I7" s="35" t="s">
        <v>97</v>
      </c>
      <c r="J7" s="35" t="s">
        <v>98</v>
      </c>
      <c r="K7" s="35" t="s">
        <v>99</v>
      </c>
      <c r="L7" s="35" t="s">
        <v>100</v>
      </c>
      <c r="M7" s="36" t="s">
        <v>101</v>
      </c>
      <c r="N7" s="36" t="s">
        <v>102</v>
      </c>
      <c r="O7" s="36">
        <v>9.59</v>
      </c>
      <c r="P7" s="36">
        <v>94.28</v>
      </c>
      <c r="Q7" s="36">
        <v>2835</v>
      </c>
      <c r="R7" s="36">
        <v>91548</v>
      </c>
      <c r="S7" s="36">
        <v>224.8</v>
      </c>
      <c r="T7" s="36">
        <v>407.24</v>
      </c>
      <c r="U7" s="36">
        <v>8756</v>
      </c>
      <c r="V7" s="36">
        <v>4.01</v>
      </c>
      <c r="W7" s="36">
        <v>2183.54</v>
      </c>
      <c r="X7" s="36">
        <v>57.72</v>
      </c>
      <c r="Y7" s="36">
        <v>54.98</v>
      </c>
      <c r="Z7" s="36">
        <v>60.2</v>
      </c>
      <c r="AA7" s="36">
        <v>74.59</v>
      </c>
      <c r="AB7" s="36">
        <v>75.63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4867.58</v>
      </c>
      <c r="BF7" s="36">
        <v>5229.7299999999996</v>
      </c>
      <c r="BG7" s="36">
        <v>4125.88</v>
      </c>
      <c r="BH7" s="36">
        <v>0</v>
      </c>
      <c r="BI7" s="36">
        <v>0</v>
      </c>
      <c r="BJ7" s="36">
        <v>1267.26</v>
      </c>
      <c r="BK7" s="36">
        <v>1239.2</v>
      </c>
      <c r="BL7" s="36">
        <v>1197.82</v>
      </c>
      <c r="BM7" s="36">
        <v>1126.77</v>
      </c>
      <c r="BN7" s="36">
        <v>1044.8</v>
      </c>
      <c r="BO7" s="36">
        <v>992.47</v>
      </c>
      <c r="BP7" s="36">
        <v>35.22</v>
      </c>
      <c r="BQ7" s="36">
        <v>34.119999999999997</v>
      </c>
      <c r="BR7" s="36">
        <v>39.68</v>
      </c>
      <c r="BS7" s="36">
        <v>83.19</v>
      </c>
      <c r="BT7" s="36">
        <v>80.14</v>
      </c>
      <c r="BU7" s="36">
        <v>53.42</v>
      </c>
      <c r="BV7" s="36">
        <v>51.56</v>
      </c>
      <c r="BW7" s="36">
        <v>51.03</v>
      </c>
      <c r="BX7" s="36">
        <v>50.9</v>
      </c>
      <c r="BY7" s="36">
        <v>50.82</v>
      </c>
      <c r="BZ7" s="36">
        <v>51.49</v>
      </c>
      <c r="CA7" s="36">
        <v>502.15</v>
      </c>
      <c r="CB7" s="36">
        <v>527.13</v>
      </c>
      <c r="CC7" s="36">
        <v>445.81</v>
      </c>
      <c r="CD7" s="36">
        <v>230.81</v>
      </c>
      <c r="CE7" s="36">
        <v>246.26</v>
      </c>
      <c r="CF7" s="36">
        <v>269.12</v>
      </c>
      <c r="CG7" s="36">
        <v>283.26</v>
      </c>
      <c r="CH7" s="36">
        <v>289.60000000000002</v>
      </c>
      <c r="CI7" s="36">
        <v>293.27</v>
      </c>
      <c r="CJ7" s="36">
        <v>300.52</v>
      </c>
      <c r="CK7" s="36">
        <v>295.10000000000002</v>
      </c>
      <c r="CL7" s="36">
        <v>41.33</v>
      </c>
      <c r="CM7" s="36">
        <v>45.28</v>
      </c>
      <c r="CN7" s="36">
        <v>51.92</v>
      </c>
      <c r="CO7" s="36">
        <v>51.26</v>
      </c>
      <c r="CP7" s="36">
        <v>54.23</v>
      </c>
      <c r="CQ7" s="36">
        <v>54.23</v>
      </c>
      <c r="CR7" s="36">
        <v>55.2</v>
      </c>
      <c r="CS7" s="36">
        <v>54.74</v>
      </c>
      <c r="CT7" s="36">
        <v>53.78</v>
      </c>
      <c r="CU7" s="36">
        <v>53.24</v>
      </c>
      <c r="CV7" s="36">
        <v>53.32</v>
      </c>
      <c r="CW7" s="36">
        <v>62.29</v>
      </c>
      <c r="CX7" s="36">
        <v>57.96</v>
      </c>
      <c r="CY7" s="36">
        <v>67.92</v>
      </c>
      <c r="CZ7" s="36">
        <v>73.08</v>
      </c>
      <c r="DA7" s="36">
        <v>75.569999999999993</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亀岡市役所</cp:lastModifiedBy>
  <cp:lastPrinted>2016-02-10T12:28:52Z</cp:lastPrinted>
  <dcterms:created xsi:type="dcterms:W3CDTF">2016-02-03T09:15:24Z</dcterms:created>
  <dcterms:modified xsi:type="dcterms:W3CDTF">2016-02-10T12:30:42Z</dcterms:modified>
</cp:coreProperties>
</file>