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<sst xmlns="http://schemas.openxmlformats.org/spreadsheetml/2006/main" count="221" uniqueCount="111">
  <si>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</si>
  <si>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</si>
  <si>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</si>
  <si>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</si>
  <si>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</si>
  <si>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</si>
  <si>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</si>
  <si>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</si>
  <si>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</si>
  <si>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</si>
  <si>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</si>
  <si>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</si>
  <si>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</si>
  <si>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</si>
  <si>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</si>
  <si>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</si>
  <si>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</si>
  <si>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</si>
  <si>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</si>
  <si>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</si>
  <si>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</si>
  <si>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</si>
  <si>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</si>
  <si>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</si>
  <si>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</si>
  <si>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</si>
  <si>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</si>
  <si>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</si>
  <si>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</si>
  <si>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</si>
  <si>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</si>
  <si>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</si>
  <si>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</si>
  <si>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</si>
  <si>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</si>
  <si>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</si>
  <si>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</si>
  <si>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</si>
  <si>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</si>
  <si>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</si>
  <si>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</si>
  <si>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</si>
  <si>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</si>
  <si>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</si>
  <si>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</si>
  <si>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</si>
  <si>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</si>
  <si>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</si>
  <si>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</si>
  <si>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</si>
  <si>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</si>
  <si>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</si>
  <si>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</si>
  <si>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</si>
  <si>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</si>
  <si>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</si>
  <si>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</si>
  <si>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</si>
  <si>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</si>
  <si>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</si>
  <si>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</si>
  <si>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</si>
  <si>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</si>
  <si>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</si>
  <si>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</si>
  <si>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</si>
  <si>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</si>
  <si>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</si>
  <si>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</si>
  <si>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</si>
  <si>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</si>
  <si>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</si>
  <si>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</si>
  <si>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</si>
  <si>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</si>
  <si>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</si>
  <si>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</si>
  <si>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</si>
  <si>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</si>
  <si>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</si>
  <si>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</si>
  <si>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</si>
  <si>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</si>
  <si>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</si>
  <si>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</si>
  <si>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</si>
  <si>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</si>
  <si>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</si>
  <si>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</si>
  <si>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</si>
  <si>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</si>
  <si>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</si>
  <si>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</si>
  <si>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</si>
  <si>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</si>
  <si>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</si>
  <si>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</si>
  <si>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</si>
  <si>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</si>
  <si>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</si>
  <si>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</si>
  <si>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</si>
  <si>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</si>
  <si>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</si>
  <si>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</si>
  <si>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</si>
  <si>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</si>
  <si>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</si>
  <si>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平成22年度と平成25年度の二段階で料金改定を実施し経営の健全化に努めてきたところである。
　企業債償還に一般会計からの繰出金を充当することによって、④企業債残高対事業規模比率及び⑥汚水処理原価を下げ、①収益的収支比率及び⑤経費回収率は改善したが、一般会計の財政状況が厳しさを増す中、一般会計からの繰出金に頼った経営を続けることは困難になっている。
　⑧水洗化率は、類似団体平均値を上回る水準であるが、⑦施設利用率は類似団体平均値とほぼ同水準であり、効率性が低いとも考えられる。</t>
    <rPh sb="48" eb="50">
      <t>キギョウ</t>
    </rPh>
    <rPh sb="50" eb="51">
      <t>サイ</t>
    </rPh>
    <rPh sb="51" eb="53">
      <t>ショウカン</t>
    </rPh>
    <rPh sb="54" eb="56">
      <t>イッパン</t>
    </rPh>
    <rPh sb="56" eb="58">
      <t>カイケイ</t>
    </rPh>
    <rPh sb="61" eb="63">
      <t>クリダ</t>
    </rPh>
    <rPh sb="63" eb="64">
      <t>キン</t>
    </rPh>
    <rPh sb="65" eb="67">
      <t>ジュウトウ</t>
    </rPh>
    <rPh sb="77" eb="79">
      <t>キギョウ</t>
    </rPh>
    <rPh sb="79" eb="80">
      <t>サイ</t>
    </rPh>
    <rPh sb="80" eb="82">
      <t>ザンダカ</t>
    </rPh>
    <rPh sb="82" eb="83">
      <t>タイ</t>
    </rPh>
    <rPh sb="83" eb="85">
      <t>ジギョウ</t>
    </rPh>
    <rPh sb="85" eb="87">
      <t>キボ</t>
    </rPh>
    <rPh sb="87" eb="89">
      <t>ヒリツ</t>
    </rPh>
    <rPh sb="89" eb="90">
      <t>オヨ</t>
    </rPh>
    <rPh sb="92" eb="94">
      <t>オスイ</t>
    </rPh>
    <rPh sb="94" eb="96">
      <t>ショリ</t>
    </rPh>
    <rPh sb="96" eb="98">
      <t>ゲンカ</t>
    </rPh>
    <rPh sb="99" eb="100">
      <t>サ</t>
    </rPh>
    <rPh sb="103" eb="106">
      <t>シュウエキテキ</t>
    </rPh>
    <rPh sb="106" eb="108">
      <t>シュウシ</t>
    </rPh>
    <rPh sb="108" eb="110">
      <t>ヒリツ</t>
    </rPh>
    <rPh sb="110" eb="111">
      <t>オヨ</t>
    </rPh>
    <rPh sb="113" eb="115">
      <t>ケイヒ</t>
    </rPh>
    <rPh sb="115" eb="117">
      <t>カイシュウ</t>
    </rPh>
    <rPh sb="117" eb="118">
      <t>リツ</t>
    </rPh>
    <rPh sb="119" eb="121">
      <t>カイゼン</t>
    </rPh>
    <rPh sb="125" eb="127">
      <t>イッパン</t>
    </rPh>
    <rPh sb="127" eb="129">
      <t>カイケイ</t>
    </rPh>
    <rPh sb="143" eb="145">
      <t>イッパン</t>
    </rPh>
    <rPh sb="145" eb="147">
      <t>カイケイ</t>
    </rPh>
    <rPh sb="150" eb="152">
      <t>クリダ</t>
    </rPh>
    <rPh sb="152" eb="153">
      <t>キン</t>
    </rPh>
    <rPh sb="154" eb="155">
      <t>タヨ</t>
    </rPh>
    <rPh sb="157" eb="159">
      <t>ケイエイ</t>
    </rPh>
    <rPh sb="160" eb="161">
      <t>ツヅ</t>
    </rPh>
    <rPh sb="166" eb="168">
      <t>コンナン</t>
    </rPh>
    <rPh sb="178" eb="181">
      <t>スイセンカ</t>
    </rPh>
    <rPh sb="181" eb="182">
      <t>リツ</t>
    </rPh>
    <rPh sb="184" eb="186">
      <t>ルイジ</t>
    </rPh>
    <rPh sb="186" eb="188">
      <t>ダンタイ</t>
    </rPh>
    <rPh sb="188" eb="190">
      <t>ヘイキン</t>
    </rPh>
    <rPh sb="190" eb="191">
      <t>チ</t>
    </rPh>
    <rPh sb="192" eb="194">
      <t>ウワマワ</t>
    </rPh>
    <rPh sb="195" eb="197">
      <t>スイジュン</t>
    </rPh>
    <rPh sb="203" eb="205">
      <t>シセツ</t>
    </rPh>
    <rPh sb="205" eb="208">
      <t>リヨウリツ</t>
    </rPh>
    <rPh sb="209" eb="211">
      <t>ルイジ</t>
    </rPh>
    <rPh sb="211" eb="213">
      <t>ダンタイ</t>
    </rPh>
    <rPh sb="213" eb="215">
      <t>ヘイキン</t>
    </rPh>
    <rPh sb="215" eb="216">
      <t>チ</t>
    </rPh>
    <rPh sb="219" eb="222">
      <t>ドウスイジュン</t>
    </rPh>
    <rPh sb="226" eb="229">
      <t>コウリツセイ</t>
    </rPh>
    <rPh sb="230" eb="231">
      <t>ヒク</t>
    </rPh>
    <rPh sb="234" eb="235">
      <t>カンガ</t>
    </rPh>
    <phoneticPr fontId="4"/>
  </si>
  <si>
    <t>　平成14年12月の全部供用開始から12年が経過したところであり、老朽化はそれほど進行していないと考えられる。</t>
    <rPh sb="1" eb="3">
      <t>ヘイセイ</t>
    </rPh>
    <rPh sb="5" eb="6">
      <t>ネン</t>
    </rPh>
    <rPh sb="8" eb="9">
      <t>ガツ</t>
    </rPh>
    <rPh sb="10" eb="12">
      <t>ゼンブ</t>
    </rPh>
    <rPh sb="12" eb="14">
      <t>キョウヨウ</t>
    </rPh>
    <rPh sb="14" eb="16">
      <t>カイシ</t>
    </rPh>
    <rPh sb="20" eb="21">
      <t>ネン</t>
    </rPh>
    <rPh sb="22" eb="24">
      <t>ケイカ</t>
    </rPh>
    <rPh sb="33" eb="36">
      <t>ロウキュウカ</t>
    </rPh>
    <rPh sb="41" eb="43">
      <t>シンコウ</t>
    </rPh>
    <rPh sb="49" eb="50">
      <t>カンガ</t>
    </rPh>
    <phoneticPr fontId="4"/>
  </si>
  <si>
    <t>　施設の老朽化はそれほど進行していないので、当面更新需要が大きく膨らむことはないと考えられる。しかしながら、施設利用率からは効率性が低いとも考えられるので、施設更新にあたっては施設規模の適正化について検討する必要がある。</t>
    <rPh sb="1" eb="3">
      <t>シセツ</t>
    </rPh>
    <rPh sb="4" eb="7">
      <t>ロウキュウカ</t>
    </rPh>
    <rPh sb="12" eb="14">
      <t>シンコウ</t>
    </rPh>
    <rPh sb="22" eb="24">
      <t>トウメン</t>
    </rPh>
    <rPh sb="24" eb="26">
      <t>コウシン</t>
    </rPh>
    <rPh sb="26" eb="28">
      <t>ジュヨウ</t>
    </rPh>
    <rPh sb="29" eb="30">
      <t>オオ</t>
    </rPh>
    <rPh sb="32" eb="33">
      <t>フク</t>
    </rPh>
    <rPh sb="41" eb="42">
      <t>カンガ</t>
    </rPh>
    <rPh sb="54" eb="56">
      <t>シセツ</t>
    </rPh>
    <rPh sb="56" eb="59">
      <t>リヨウリツ</t>
    </rPh>
    <rPh sb="62" eb="65">
      <t>コウリツセイ</t>
    </rPh>
    <rPh sb="66" eb="67">
      <t>ヒク</t>
    </rPh>
    <rPh sb="70" eb="71">
      <t>カンガ</t>
    </rPh>
    <rPh sb="78" eb="80">
      <t>シセツ</t>
    </rPh>
    <rPh sb="80" eb="82">
      <t>コウシン</t>
    </rPh>
    <rPh sb="88" eb="90">
      <t>シセツ</t>
    </rPh>
    <rPh sb="90" eb="92">
      <t>キボ</t>
    </rPh>
    <rPh sb="93" eb="96">
      <t>テキセイカ</t>
    </rPh>
    <rPh sb="100" eb="102">
      <t>ケントウ</t>
    </rPh>
    <rPh sb="104" eb="1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</si>
</sst>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191936"/>
        <c:axId val="1931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93191936"/>
        <c:axId val="193193856"/>
      </c:lineChart>
      <c:dateAx>
        <c:axId val="193191936"/>
        <c:scaling>
          <c:orientation val="minMax"/>
        </c:scaling>
        <c:delete val="1"/>
        <c:axPos val="b"/>
        <c:numFmt formatCode="ge" sourceLinked="1"/>
        <c:majorTickMark val="none"/>
        <c:minorTickMark val="none"/>
        <c:tickLblPos val="none"/>
        <c:crossAx val="193193856"/>
        <c:crosses val="autoZero"/>
        <c:auto val="1"/>
        <c:lblOffset val="100"/>
        <c:baseTimeUnit val="years"/>
      </c:dateAx>
      <c:valAx>
        <c:axId val="1931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9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40.770000000000003</c:v>
                </c:pt>
                <c:pt idx="1">
                  <c:v>39.619999999999997</c:v>
                </c:pt>
                <c:pt idx="2">
                  <c:v>37.229999999999997</c:v>
                </c:pt>
                <c:pt idx="3">
                  <c:v>34.92</c:v>
                </c:pt>
                <c:pt idx="4">
                  <c:v>34.54</c:v>
                </c:pt>
              </c:numCache>
            </c:numRef>
          </c:val>
        </c:ser>
        <c:dLbls>
          <c:showLegendKey val="0"/>
          <c:showVal val="0"/>
          <c:showCatName val="0"/>
          <c:showSerName val="0"/>
          <c:showPercent val="0"/>
          <c:showBubbleSize val="0"/>
        </c:dLbls>
        <c:gapWidth val="150"/>
        <c:axId val="194777472"/>
        <c:axId val="1947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94777472"/>
        <c:axId val="194779392"/>
      </c:lineChart>
      <c:dateAx>
        <c:axId val="194777472"/>
        <c:scaling>
          <c:orientation val="minMax"/>
        </c:scaling>
        <c:delete val="1"/>
        <c:axPos val="b"/>
        <c:numFmt formatCode="ge" sourceLinked="1"/>
        <c:majorTickMark val="none"/>
        <c:minorTickMark val="none"/>
        <c:tickLblPos val="none"/>
        <c:crossAx val="194779392"/>
        <c:crosses val="autoZero"/>
        <c:auto val="1"/>
        <c:lblOffset val="100"/>
        <c:baseTimeUnit val="years"/>
      </c:dateAx>
      <c:valAx>
        <c:axId val="1947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7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83.64</c:v>
                </c:pt>
                <c:pt idx="1">
                  <c:v>83.93</c:v>
                </c:pt>
                <c:pt idx="2">
                  <c:v>85.29</c:v>
                </c:pt>
                <c:pt idx="3">
                  <c:v>85.6</c:v>
                </c:pt>
                <c:pt idx="4">
                  <c:v>86.82</c:v>
                </c:pt>
              </c:numCache>
            </c:numRef>
          </c:val>
        </c:ser>
        <c:dLbls>
          <c:showLegendKey val="0"/>
          <c:showVal val="0"/>
          <c:showCatName val="0"/>
          <c:showSerName val="0"/>
          <c:showPercent val="0"/>
          <c:showBubbleSize val="0"/>
        </c:dLbls>
        <c:gapWidth val="150"/>
        <c:axId val="194822144"/>
        <c:axId val="1948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94822144"/>
        <c:axId val="194824064"/>
      </c:lineChart>
      <c:dateAx>
        <c:axId val="194822144"/>
        <c:scaling>
          <c:orientation val="minMax"/>
        </c:scaling>
        <c:delete val="1"/>
        <c:axPos val="b"/>
        <c:numFmt formatCode="ge" sourceLinked="1"/>
        <c:majorTickMark val="none"/>
        <c:minorTickMark val="none"/>
        <c:tickLblPos val="none"/>
        <c:crossAx val="194824064"/>
        <c:crosses val="autoZero"/>
        <c:auto val="1"/>
        <c:lblOffset val="100"/>
        <c:baseTimeUnit val="years"/>
      </c:dateAx>
      <c:valAx>
        <c:axId val="1948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44.74</c:v>
                </c:pt>
                <c:pt idx="1">
                  <c:v>46.28</c:v>
                </c:pt>
                <c:pt idx="2">
                  <c:v>48.81</c:v>
                </c:pt>
                <c:pt idx="3">
                  <c:v>101.25</c:v>
                </c:pt>
                <c:pt idx="4">
                  <c:v>115.99</c:v>
                </c:pt>
              </c:numCache>
            </c:numRef>
          </c:val>
        </c:ser>
        <c:dLbls>
          <c:showLegendKey val="0"/>
          <c:showVal val="0"/>
          <c:showCatName val="0"/>
          <c:showSerName val="0"/>
          <c:showPercent val="0"/>
          <c:showBubbleSize val="0"/>
        </c:dLbls>
        <c:gapWidth val="150"/>
        <c:axId val="193346944"/>
        <c:axId val="1933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346944"/>
        <c:axId val="193369600"/>
      </c:lineChart>
      <c:dateAx>
        <c:axId val="193346944"/>
        <c:scaling>
          <c:orientation val="minMax"/>
        </c:scaling>
        <c:delete val="1"/>
        <c:axPos val="b"/>
        <c:numFmt formatCode="ge" sourceLinked="1"/>
        <c:majorTickMark val="none"/>
        <c:minorTickMark val="none"/>
        <c:tickLblPos val="none"/>
        <c:crossAx val="193369600"/>
        <c:crosses val="autoZero"/>
        <c:auto val="1"/>
        <c:lblOffset val="100"/>
        <c:baseTimeUnit val="years"/>
      </c:dateAx>
      <c:valAx>
        <c:axId val="1933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403904"/>
        <c:axId val="19341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403904"/>
        <c:axId val="193410176"/>
      </c:lineChart>
      <c:dateAx>
        <c:axId val="193403904"/>
        <c:scaling>
          <c:orientation val="minMax"/>
        </c:scaling>
        <c:delete val="1"/>
        <c:axPos val="b"/>
        <c:numFmt formatCode="ge" sourceLinked="1"/>
        <c:majorTickMark val="none"/>
        <c:minorTickMark val="none"/>
        <c:tickLblPos val="none"/>
        <c:crossAx val="193410176"/>
        <c:crosses val="autoZero"/>
        <c:auto val="1"/>
        <c:lblOffset val="100"/>
        <c:baseTimeUnit val="years"/>
      </c:dateAx>
      <c:valAx>
        <c:axId val="19341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446272"/>
        <c:axId val="193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446272"/>
        <c:axId val="193448192"/>
      </c:lineChart>
      <c:dateAx>
        <c:axId val="193446272"/>
        <c:scaling>
          <c:orientation val="minMax"/>
        </c:scaling>
        <c:delete val="1"/>
        <c:axPos val="b"/>
        <c:numFmt formatCode="ge" sourceLinked="1"/>
        <c:majorTickMark val="none"/>
        <c:minorTickMark val="none"/>
        <c:tickLblPos val="none"/>
        <c:crossAx val="193448192"/>
        <c:crosses val="autoZero"/>
        <c:auto val="1"/>
        <c:lblOffset val="100"/>
        <c:baseTimeUnit val="years"/>
      </c:dateAx>
      <c:valAx>
        <c:axId val="1934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483520"/>
        <c:axId val="1934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483520"/>
        <c:axId val="193485440"/>
      </c:lineChart>
      <c:dateAx>
        <c:axId val="193483520"/>
        <c:scaling>
          <c:orientation val="minMax"/>
        </c:scaling>
        <c:delete val="1"/>
        <c:axPos val="b"/>
        <c:numFmt formatCode="ge" sourceLinked="1"/>
        <c:majorTickMark val="none"/>
        <c:minorTickMark val="none"/>
        <c:tickLblPos val="none"/>
        <c:crossAx val="193485440"/>
        <c:crosses val="autoZero"/>
        <c:auto val="1"/>
        <c:lblOffset val="100"/>
        <c:baseTimeUnit val="years"/>
      </c:dateAx>
      <c:valAx>
        <c:axId val="1934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3593728"/>
        <c:axId val="1935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3593728"/>
        <c:axId val="193595648"/>
      </c:lineChart>
      <c:dateAx>
        <c:axId val="193593728"/>
        <c:scaling>
          <c:orientation val="minMax"/>
        </c:scaling>
        <c:delete val="1"/>
        <c:axPos val="b"/>
        <c:numFmt formatCode="ge" sourceLinked="1"/>
        <c:majorTickMark val="none"/>
        <c:minorTickMark val="none"/>
        <c:tickLblPos val="none"/>
        <c:crossAx val="193595648"/>
        <c:crosses val="autoZero"/>
        <c:auto val="1"/>
        <c:lblOffset val="100"/>
        <c:baseTimeUnit val="years"/>
      </c:dateAx>
      <c:valAx>
        <c:axId val="1935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5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3281.86</c:v>
                </c:pt>
                <c:pt idx="1">
                  <c:v>3592.72</c:v>
                </c:pt>
                <c:pt idx="2">
                  <c:v>3016.44</c:v>
                </c:pt>
                <c:pt idx="3" formatCode="#,##0.00;&quot;△&quot;#,##0.00">
                  <c:v>0</c:v>
                </c:pt>
                <c:pt idx="4" formatCode="#,##0.00;&quot;△&quot;#,##0.00">
                  <c:v>0</c:v>
                </c:pt>
              </c:numCache>
            </c:numRef>
          </c:val>
        </c:ser>
        <c:dLbls>
          <c:showLegendKey val="0"/>
          <c:showVal val="0"/>
          <c:showCatName val="0"/>
          <c:showSerName val="0"/>
          <c:showPercent val="0"/>
          <c:showBubbleSize val="0"/>
        </c:dLbls>
        <c:gapWidth val="150"/>
        <c:axId val="193616128"/>
        <c:axId val="1936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93616128"/>
        <c:axId val="193626496"/>
      </c:lineChart>
      <c:dateAx>
        <c:axId val="193616128"/>
        <c:scaling>
          <c:orientation val="minMax"/>
        </c:scaling>
        <c:delete val="1"/>
        <c:axPos val="b"/>
        <c:numFmt formatCode="ge" sourceLinked="1"/>
        <c:majorTickMark val="none"/>
        <c:minorTickMark val="none"/>
        <c:tickLblPos val="none"/>
        <c:crossAx val="193626496"/>
        <c:crosses val="autoZero"/>
        <c:auto val="1"/>
        <c:lblOffset val="100"/>
        <c:baseTimeUnit val="years"/>
      </c:dateAx>
      <c:valAx>
        <c:axId val="1936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29.86</c:v>
                </c:pt>
                <c:pt idx="1">
                  <c:v>28.24</c:v>
                </c:pt>
                <c:pt idx="2">
                  <c:v>28.27</c:v>
                </c:pt>
                <c:pt idx="3">
                  <c:v>75.959999999999994</c:v>
                </c:pt>
                <c:pt idx="4">
                  <c:v>80.5</c:v>
                </c:pt>
              </c:numCache>
            </c:numRef>
          </c:val>
        </c:ser>
        <c:dLbls>
          <c:showLegendKey val="0"/>
          <c:showVal val="0"/>
          <c:showCatName val="0"/>
          <c:showSerName val="0"/>
          <c:showPercent val="0"/>
          <c:showBubbleSize val="0"/>
        </c:dLbls>
        <c:gapWidth val="150"/>
        <c:axId val="194717568"/>
        <c:axId val="1947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94717568"/>
        <c:axId val="194727936"/>
      </c:lineChart>
      <c:dateAx>
        <c:axId val="194717568"/>
        <c:scaling>
          <c:orientation val="minMax"/>
        </c:scaling>
        <c:delete val="1"/>
        <c:axPos val="b"/>
        <c:numFmt formatCode="ge" sourceLinked="1"/>
        <c:majorTickMark val="none"/>
        <c:minorTickMark val="none"/>
        <c:tickLblPos val="none"/>
        <c:crossAx val="194727936"/>
        <c:crosses val="autoZero"/>
        <c:auto val="1"/>
        <c:lblOffset val="100"/>
        <c:baseTimeUnit val="years"/>
      </c:dateAx>
      <c:valAx>
        <c:axId val="1947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551.84</c:v>
                </c:pt>
                <c:pt idx="1">
                  <c:v>595.04</c:v>
                </c:pt>
                <c:pt idx="2">
                  <c:v>591.69000000000005</c:v>
                </c:pt>
                <c:pt idx="3">
                  <c:v>240.48</c:v>
                </c:pt>
                <c:pt idx="4">
                  <c:v>231.64</c:v>
                </c:pt>
              </c:numCache>
            </c:numRef>
          </c:val>
        </c:ser>
        <c:dLbls>
          <c:showLegendKey val="0"/>
          <c:showVal val="0"/>
          <c:showCatName val="0"/>
          <c:showSerName val="0"/>
          <c:showPercent val="0"/>
          <c:showBubbleSize val="0"/>
        </c:dLbls>
        <c:gapWidth val="150"/>
        <c:axId val="194749184"/>
        <c:axId val="1947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94749184"/>
        <c:axId val="194751104"/>
      </c:lineChart>
      <c:dateAx>
        <c:axId val="194749184"/>
        <c:scaling>
          <c:orientation val="minMax"/>
        </c:scaling>
        <c:delete val="1"/>
        <c:axPos val="b"/>
        <c:numFmt formatCode="ge" sourceLinked="1"/>
        <c:majorTickMark val="none"/>
        <c:minorTickMark val="none"/>
        <c:tickLblPos val="none"/>
        <c:crossAx val="194751104"/>
        <c:crosses val="autoZero"/>
        <c:auto val="1"/>
        <c:lblOffset val="100"/>
        <c:baseTimeUnit val="years"/>
      </c:dateAx>
      <c:valAx>
        <c:axId val="1947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亀岡市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91548</v>
      </c>
      <c r="AM8" s="64"/>
      <c r="AN8" s="64"/>
      <c r="AO8" s="64"/>
      <c r="AP8" s="64"/>
      <c r="AQ8" s="64"/>
      <c r="AR8" s="64"/>
      <c r="AS8" s="64"/>
      <c r="AT8" s="63">
        <f>データ!S6</f>
        <v>224.8</v>
      </c>
      <c r="AU8" s="63"/>
      <c r="AV8" s="63"/>
      <c r="AW8" s="63"/>
      <c r="AX8" s="63"/>
      <c r="AY8" s="63"/>
      <c r="AZ8" s="63"/>
      <c r="BA8" s="63"/>
      <c r="BB8" s="63">
        <f>データ!T6</f>
        <v>407.24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v>
      </c>
      <c r="Q10" s="63"/>
      <c r="R10" s="63"/>
      <c r="S10" s="63"/>
      <c r="T10" s="63"/>
      <c r="U10" s="63"/>
      <c r="V10" s="63"/>
      <c r="W10" s="63">
        <f>データ!P6</f>
        <v>99.16</v>
      </c>
      <c r="X10" s="63"/>
      <c r="Y10" s="63"/>
      <c r="Z10" s="63"/>
      <c r="AA10" s="63"/>
      <c r="AB10" s="63"/>
      <c r="AC10" s="63"/>
      <c r="AD10" s="64">
        <f>データ!Q6</f>
        <v>2835</v>
      </c>
      <c r="AE10" s="64"/>
      <c r="AF10" s="64"/>
      <c r="AG10" s="64"/>
      <c r="AH10" s="64"/>
      <c r="AI10" s="64"/>
      <c r="AJ10" s="64"/>
      <c r="AK10" s="2"/>
      <c r="AL10" s="64">
        <f>データ!U6</f>
        <v>1730</v>
      </c>
      <c r="AM10" s="64"/>
      <c r="AN10" s="64"/>
      <c r="AO10" s="64"/>
      <c r="AP10" s="64"/>
      <c r="AQ10" s="64"/>
      <c r="AR10" s="64"/>
      <c r="AS10" s="64"/>
      <c r="AT10" s="63">
        <f>データ!V6</f>
        <v>0.8</v>
      </c>
      <c r="AU10" s="63"/>
      <c r="AV10" s="63"/>
      <c r="AW10" s="63"/>
      <c r="AX10" s="63"/>
      <c r="AY10" s="63"/>
      <c r="AZ10" s="63"/>
      <c r="BA10" s="63"/>
      <c r="BB10" s="63">
        <f>データ!W6</f>
        <v>2162.5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262064</v>
      </c>
      <c r="D6" s="31">
        <f t="shared" si="3"/>
        <v>47</v>
      </c>
      <c r="E6" s="31">
        <f t="shared" si="3"/>
        <v>17</v>
      </c>
      <c r="F6" s="31">
        <f t="shared" si="3"/>
        <v>4</v>
      </c>
      <c r="G6" s="31">
        <f t="shared" si="3"/>
        <v>0</v>
      </c>
      <c r="H6" s="31" t="str">
        <f t="shared" si="3"/>
        <v>京都府　亀岡市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1.9</v>
      </c>
      <c r="P6" s="32">
        <f t="shared" si="3"/>
        <v>99.16</v>
      </c>
      <c r="Q6" s="32">
        <f t="shared" si="3"/>
        <v>2835</v>
      </c>
      <c r="R6" s="32">
        <f t="shared" si="3"/>
        <v>91548</v>
      </c>
      <c r="S6" s="32">
        <f t="shared" si="3"/>
        <v>224.8</v>
      </c>
      <c r="T6" s="32">
        <f t="shared" si="3"/>
        <v>407.24</v>
      </c>
      <c r="U6" s="32">
        <f t="shared" si="3"/>
        <v>1730</v>
      </c>
      <c r="V6" s="32">
        <f t="shared" si="3"/>
        <v>0.8</v>
      </c>
      <c r="W6" s="32">
        <f t="shared" si="3"/>
        <v>2162.5</v>
      </c>
      <c r="X6" s="33">
        <f>IF(X7="",NA(),X7)</f>
        <v>44.74</v>
      </c>
      <c r="Y6" s="33">
        <f t="shared" ref="Y6:AG6" si="4">IF(Y7="",NA(),Y7)</f>
        <v>46.28</v>
      </c>
      <c r="Z6" s="33">
        <f t="shared" si="4"/>
        <v>48.81</v>
      </c>
      <c r="AA6" s="33">
        <f t="shared" si="4"/>
        <v>101.25</v>
      </c>
      <c r="AB6" s="33">
        <f t="shared" si="4"/>
        <v>115.99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3281.86</v>
      </c>
      <c r="BF6" s="33">
        <f t="shared" ref="BF6:BN6" si="7">IF(BF7="",NA(),BF7)</f>
        <v>3592.72</v>
      </c>
      <c r="BG6" s="33">
        <f t="shared" si="7"/>
        <v>3016.44</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29.86</v>
      </c>
      <c r="BQ6" s="33">
        <f t="shared" ref="BQ6:BY6" si="8">IF(BQ7="",NA(),BQ7)</f>
        <v>28.24</v>
      </c>
      <c r="BR6" s="33">
        <f t="shared" si="8"/>
        <v>28.27</v>
      </c>
      <c r="BS6" s="33">
        <f t="shared" si="8"/>
        <v>75.959999999999994</v>
      </c>
      <c r="BT6" s="33">
        <f t="shared" si="8"/>
        <v>80.5</v>
      </c>
      <c r="BU6" s="33">
        <f t="shared" si="8"/>
        <v>55.15</v>
      </c>
      <c r="BV6" s="33">
        <f t="shared" si="8"/>
        <v>52.89</v>
      </c>
      <c r="BW6" s="33">
        <f t="shared" si="8"/>
        <v>51.73</v>
      </c>
      <c r="BX6" s="33">
        <f t="shared" si="8"/>
        <v>53.01</v>
      </c>
      <c r="BY6" s="33">
        <f t="shared" si="8"/>
        <v>50.54</v>
      </c>
      <c r="BZ6" s="32" t="str">
        <f>IF(BZ7="","",IF(BZ7="-","【-】","【"&amp;SUBSTITUTE(TEXT(BZ7,"#,##0.00"),"-","△")&amp;"】"))</f>
        <v>【63.50】</v>
      </c>
      <c r="CA6" s="33">
        <f>IF(CA7="",NA(),CA7)</f>
        <v>551.84</v>
      </c>
      <c r="CB6" s="33">
        <f t="shared" ref="CB6:CJ6" si="9">IF(CB7="",NA(),CB7)</f>
        <v>595.04</v>
      </c>
      <c r="CC6" s="33">
        <f t="shared" si="9"/>
        <v>591.69000000000005</v>
      </c>
      <c r="CD6" s="33">
        <f t="shared" si="9"/>
        <v>240.48</v>
      </c>
      <c r="CE6" s="33">
        <f t="shared" si="9"/>
        <v>231.64</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40.770000000000003</v>
      </c>
      <c r="CM6" s="33">
        <f t="shared" ref="CM6:CU6" si="10">IF(CM7="",NA(),CM7)</f>
        <v>39.619999999999997</v>
      </c>
      <c r="CN6" s="33">
        <f t="shared" si="10"/>
        <v>37.229999999999997</v>
      </c>
      <c r="CO6" s="33">
        <f t="shared" si="10"/>
        <v>34.92</v>
      </c>
      <c r="CP6" s="33">
        <f t="shared" si="10"/>
        <v>34.54</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83.64</v>
      </c>
      <c r="CX6" s="33">
        <f t="shared" ref="CX6:DF6" si="11">IF(CX7="",NA(),CX7)</f>
        <v>83.93</v>
      </c>
      <c r="CY6" s="33">
        <f t="shared" si="11"/>
        <v>85.29</v>
      </c>
      <c r="CZ6" s="33">
        <f t="shared" si="11"/>
        <v>85.6</v>
      </c>
      <c r="DA6" s="33">
        <f t="shared" si="11"/>
        <v>86.82</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262064</v>
      </c>
      <c r="D7" s="35">
        <v>47</v>
      </c>
      <c r="E7" s="35">
        <v>17</v>
      </c>
      <c r="F7" s="35">
        <v>4</v>
      </c>
      <c r="G7" s="35">
        <v>0</v>
      </c>
      <c r="H7" s="35" t="s">
        <v>96</v>
      </c>
      <c r="I7" s="35" t="s">
        <v>97</v>
      </c>
      <c r="J7" s="35" t="s">
        <v>98</v>
      </c>
      <c r="K7" s="35" t="s">
        <v>99</v>
      </c>
      <c r="L7" s="35" t="s">
        <v>100</v>
      </c>
      <c r="M7" s="36" t="s">
        <v>101</v>
      </c>
      <c r="N7" s="36" t="s">
        <v>102</v>
      </c>
      <c r="O7" s="36">
        <v>1.9</v>
      </c>
      <c r="P7" s="36">
        <v>99.16</v>
      </c>
      <c r="Q7" s="36">
        <v>2835</v>
      </c>
      <c r="R7" s="36">
        <v>91548</v>
      </c>
      <c r="S7" s="36">
        <v>224.8</v>
      </c>
      <c r="T7" s="36">
        <v>407.24</v>
      </c>
      <c r="U7" s="36">
        <v>1730</v>
      </c>
      <c r="V7" s="36">
        <v>0.8</v>
      </c>
      <c r="W7" s="36">
        <v>2162.5</v>
      </c>
      <c r="X7" s="36">
        <v>44.74</v>
      </c>
      <c r="Y7" s="36">
        <v>46.28</v>
      </c>
      <c r="Z7" s="36">
        <v>48.81</v>
      </c>
      <c r="AA7" s="36">
        <v>101.25</v>
      </c>
      <c r="AB7" s="36">
        <v>115.99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3281.86</v>
      </c>
      <c r="BF7" s="36">
        <v>3592.72</v>
      </c>
      <c r="BG7" s="36">
        <v>3016.44</v>
      </c>
      <c r="BH7" s="36">
        <v>0</v>
      </c>
      <c r="BI7" s="36">
        <v>0</v>
      </c>
      <c r="BJ7" s="36">
        <v>1868.17</v>
      </c>
      <c r="BK7" s="36">
        <v>1835.56</v>
      </c>
      <c r="BL7" s="36">
        <v>1716.82</v>
      </c>
      <c r="BM7" s="36">
        <v>1554.05</v>
      </c>
      <c r="BN7" s="36">
        <v>1671.86</v>
      </c>
      <c r="BO7" s="36">
        <v>1479.31</v>
      </c>
      <c r="BP7" s="36">
        <v>29.86</v>
      </c>
      <c r="BQ7" s="36">
        <v>28.24</v>
      </c>
      <c r="BR7" s="36">
        <v>28.27</v>
      </c>
      <c r="BS7" s="36">
        <v>75.959999999999994</v>
      </c>
      <c r="BT7" s="36">
        <v>80.5</v>
      </c>
      <c r="BU7" s="36">
        <v>55.15</v>
      </c>
      <c r="BV7" s="36">
        <v>52.89</v>
      </c>
      <c r="BW7" s="36">
        <v>51.73</v>
      </c>
      <c r="BX7" s="36">
        <v>53.01</v>
      </c>
      <c r="BY7" s="36">
        <v>50.54</v>
      </c>
      <c r="BZ7" s="36">
        <v>63.5</v>
      </c>
      <c r="CA7" s="36">
        <v>551.84</v>
      </c>
      <c r="CB7" s="36">
        <v>595.04</v>
      </c>
      <c r="CC7" s="36">
        <v>591.69000000000005</v>
      </c>
      <c r="CD7" s="36">
        <v>240.48</v>
      </c>
      <c r="CE7" s="36">
        <v>231.64</v>
      </c>
      <c r="CF7" s="36">
        <v>283.05</v>
      </c>
      <c r="CG7" s="36">
        <v>300.52</v>
      </c>
      <c r="CH7" s="36">
        <v>310.47000000000003</v>
      </c>
      <c r="CI7" s="36">
        <v>299.39</v>
      </c>
      <c r="CJ7" s="36">
        <v>320.36</v>
      </c>
      <c r="CK7" s="36">
        <v>253.12</v>
      </c>
      <c r="CL7" s="36">
        <v>40.770000000000003</v>
      </c>
      <c r="CM7" s="36">
        <v>39.619999999999997</v>
      </c>
      <c r="CN7" s="36">
        <v>37.229999999999997</v>
      </c>
      <c r="CO7" s="36">
        <v>34.92</v>
      </c>
      <c r="CP7" s="36">
        <v>34.54</v>
      </c>
      <c r="CQ7" s="36">
        <v>36.18</v>
      </c>
      <c r="CR7" s="36">
        <v>36.799999999999997</v>
      </c>
      <c r="CS7" s="36">
        <v>36.67</v>
      </c>
      <c r="CT7" s="36">
        <v>36.200000000000003</v>
      </c>
      <c r="CU7" s="36">
        <v>34.74</v>
      </c>
      <c r="CV7" s="36">
        <v>41.06</v>
      </c>
      <c r="CW7" s="36">
        <v>83.64</v>
      </c>
      <c r="CX7" s="36">
        <v>83.93</v>
      </c>
      <c r="CY7" s="36">
        <v>85.29</v>
      </c>
      <c r="CZ7" s="36">
        <v>85.6</v>
      </c>
      <c r="DA7" s="36">
        <v>86.82</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亀岡市役所</cp:lastModifiedBy>
  <dcterms:created xsi:type="dcterms:W3CDTF">2016-02-03T09:04:56Z</dcterms:created>
  <dcterms:modified xsi:type="dcterms:W3CDTF">2016-02-10T12:07:42Z</dcterms:modified>
</cp:coreProperties>
</file>