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AL8" i="4" s="1"/>
  <c r="Q6" i="5"/>
  <c r="AD10" i="4" s="1"/>
  <c r="P6" i="5"/>
  <c r="O6" i="5"/>
  <c r="N6" i="5"/>
  <c r="I10" i="4" s="1"/>
  <c r="M6" i="5"/>
  <c r="B10"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W10" i="4"/>
  <c r="P10" i="4"/>
  <c r="BB8" i="4"/>
  <c r="AT8" i="4"/>
  <c r="W8" i="4"/>
  <c r="P8" i="4"/>
  <c r="B6"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<sst xmlns="http://schemas.openxmlformats.org/spreadsheetml/2006/main" count="220" uniqueCount="110">
  <si>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</si>
  <si>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</si>
  <si>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</si>
  <si>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</si>
  <si>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</si>
  <si>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</si>
  <si>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</si>
  <si>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</si>
  <si>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</si>
  <si>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</si>
  <si>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</si>
  <si>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</si>
  <si>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</si>
  <si>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</si>
  <si>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</si>
  <si>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</si>
  <si>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</si>
  <si>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</si>
  <si>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</si>
  <si>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</si>
  <si>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</si>
  <si>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</si>
  <si>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</si>
  <si>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</si>
  <si>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</si>
  <si>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</si>
  <si>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</si>
  <si>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</si>
  <si>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</si>
  <si>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</si>
  <si>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</si>
  <si>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</si>
  <si>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</si>
  <si>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</si>
  <si>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</si>
  <si>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</si>
  <si>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</si>
  <si>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</si>
  <si>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</si>
  <si>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</si>
  <si>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</si>
  <si>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</si>
  <si>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</si>
  <si>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</si>
  <si>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</si>
  <si>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</si>
  <si>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</si>
  <si>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</si>
  <si>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</si>
  <si>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</si>
  <si>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</si>
  <si>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</si>
  <si>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</si>
  <si>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</si>
  <si>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</si>
  <si>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</si>
  <si>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</si>
  <si>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</si>
  <si>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</si>
  <si>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</si>
  <si>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</si>
  <si>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</si>
  <si>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</si>
  <si>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</si>
  <si>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</si>
  <si>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</si>
  <si>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</si>
  <si>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</si>
  <si>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</si>
  <si>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</si>
  <si>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</si>
  <si>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</si>
  <si>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</si>
  <si>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</si>
  <si>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</si>
  <si>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</si>
  <si>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</si>
  <si>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</si>
  <si>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</si>
  <si>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</si>
  <si>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</si>
  <si>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</si>
  <si>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</si>
  <si>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</si>
  <si>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</si>
  <si>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</si>
  <si>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</si>
  <si>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</si>
  <si>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</si>
  <si>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</si>
  <si>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</si>
  <si>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</si>
  <si>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</si>
  <si>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</si>
  <si>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</si>
  <si>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</si>
  <si>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亀岡市</t>
  </si>
  <si>
    <t>法適用</t>
  </si>
  <si>
    <t>下水道事業</t>
  </si>
  <si>
    <t>公共下水道</t>
  </si>
  <si>
    <t>Bc1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</si>
  <si>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</si>
  <si>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</si>
  <si>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</si>
  <si>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</si>
  <si>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</si>
  <si>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</si>
  <si>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②管渠老朽化率は0％となっているが、①有形固定資産減価償却率は類似団体平均値とほぼ同様の水準で推移し増加していることから、今後施設の老朽化に伴う更新需要が増えていくことが考えられる。</t>
    <rPh sb="2" eb="4">
      <t>カンキョ</t>
    </rPh>
    <rPh sb="4" eb="7">
      <t>ロウキュウカ</t>
    </rPh>
    <rPh sb="7" eb="8">
      <t>リツ</t>
    </rPh>
    <rPh sb="20" eb="22">
      <t>ユウケイ</t>
    </rPh>
    <rPh sb="22" eb="24">
      <t>コテイ</t>
    </rPh>
    <rPh sb="24" eb="26">
      <t>シサン</t>
    </rPh>
    <rPh sb="26" eb="28">
      <t>ゲンカ</t>
    </rPh>
    <rPh sb="28" eb="30">
      <t>ショウキャク</t>
    </rPh>
    <rPh sb="30" eb="31">
      <t>リツ</t>
    </rPh>
    <rPh sb="32" eb="38">
      <t>ルイジダンタイヘイキン</t>
    </rPh>
    <rPh sb="38" eb="39">
      <t>チ</t>
    </rPh>
    <rPh sb="42" eb="44">
      <t>ドウヨウ</t>
    </rPh>
    <rPh sb="45" eb="47">
      <t>スイジュン</t>
    </rPh>
    <rPh sb="48" eb="50">
      <t>スイイ</t>
    </rPh>
    <rPh sb="51" eb="53">
      <t>ゾウカ</t>
    </rPh>
    <rPh sb="62" eb="63">
      <t>コン</t>
    </rPh>
    <rPh sb="63" eb="64">
      <t>ゴ</t>
    </rPh>
    <rPh sb="64" eb="66">
      <t>シセツ</t>
    </rPh>
    <rPh sb="67" eb="70">
      <t>ロウキュウカ</t>
    </rPh>
    <rPh sb="71" eb="72">
      <t>トモナ</t>
    </rPh>
    <rPh sb="73" eb="75">
      <t>コウシン</t>
    </rPh>
    <rPh sb="75" eb="77">
      <t>ジュヨウ</t>
    </rPh>
    <rPh sb="78" eb="79">
      <t>フ</t>
    </rPh>
    <rPh sb="86" eb="87">
      <t>カンガ</t>
    </rPh>
    <phoneticPr fontId="4"/>
  </si>
  <si>
    <t>　今後見込まれる施設老朽化による更新需要に備えるため、水洗化率の向上により効率性を高め、投資を使用料収入につなげるよう努める。また、企業債残高対事業規模比率を下げるよう、企業債借入の抑制に努める。</t>
    <rPh sb="1" eb="3">
      <t>コンゴ</t>
    </rPh>
    <rPh sb="3" eb="5">
      <t>ミコ</t>
    </rPh>
    <rPh sb="8" eb="10">
      <t>シセツ</t>
    </rPh>
    <rPh sb="10" eb="13">
      <t>ロウキュウカ</t>
    </rPh>
    <rPh sb="16" eb="18">
      <t>コウシン</t>
    </rPh>
    <rPh sb="18" eb="20">
      <t>ジュヨウ</t>
    </rPh>
    <rPh sb="21" eb="22">
      <t>ソナ</t>
    </rPh>
    <rPh sb="27" eb="30">
      <t>スイセンカ</t>
    </rPh>
    <rPh sb="30" eb="31">
      <t>リツ</t>
    </rPh>
    <rPh sb="32" eb="34">
      <t>コウジョウ</t>
    </rPh>
    <rPh sb="37" eb="40">
      <t>コウリツセイ</t>
    </rPh>
    <rPh sb="41" eb="42">
      <t>タカ</t>
    </rPh>
    <rPh sb="44" eb="46">
      <t>トウシ</t>
    </rPh>
    <rPh sb="47" eb="50">
      <t>シヨウリョウ</t>
    </rPh>
    <rPh sb="50" eb="52">
      <t>シュウニュウ</t>
    </rPh>
    <rPh sb="59" eb="60">
      <t>ツト</t>
    </rPh>
    <rPh sb="66" eb="68">
      <t>キギョウ</t>
    </rPh>
    <rPh sb="68" eb="69">
      <t>サイ</t>
    </rPh>
    <rPh sb="69" eb="71">
      <t>ザンダカ</t>
    </rPh>
    <rPh sb="71" eb="72">
      <t>タイ</t>
    </rPh>
    <rPh sb="72" eb="74">
      <t>ジギョウ</t>
    </rPh>
    <rPh sb="74" eb="76">
      <t>キボ</t>
    </rPh>
    <rPh sb="76" eb="78">
      <t>ヒリツ</t>
    </rPh>
    <rPh sb="79" eb="80">
      <t>サ</t>
    </rPh>
    <rPh sb="85" eb="87">
      <t>キギョウ</t>
    </rPh>
    <rPh sb="87" eb="88">
      <t>サイ</t>
    </rPh>
    <rPh sb="88" eb="90">
      <t>カリイレ</t>
    </rPh>
    <rPh sb="91" eb="93">
      <t>ヨクセイ</t>
    </rPh>
    <rPh sb="94" eb="95">
      <t>ツト</t>
    </rPh>
    <phoneticPr fontId="4"/>
  </si>
  <si>
    <t>　平成22年度と平成25年度の二段階で料金改定を実施し経営の健全化に努めてきたところであり、①経常収支比率は類似団体平均値とほぼ同水準になっている。
　④企業債残高対事業規模比率及び⑥汚水処理原価については、類似団体平均値を上回ってきており、類似団体と比較して資本費の占める割合が大きいと推測されることから、投資規模の適正化を図る必要があると考える。
　平成26年度からの地方公営企業会計制度見直しの影響で、②累積欠損金比率は0％となり、また③流動比率が低下した。特に流動比率は類似団体平均値に比べ低いので資金不足に陥らないよう留意する必要があると考える。
　⑦施設利用率が類似団体平均値よりも低いことから、平成26年度の⑧水洗化率は類似団体平均値と同等ではあるが、さらなる水洗化率の向上に努め施設の効率性を向上させる必要があると考える。</t>
    <rPh sb="47" eb="49">
      <t>ケイジョウ</t>
    </rPh>
    <rPh sb="49" eb="51">
      <t>シュウシ</t>
    </rPh>
    <rPh sb="51" eb="53">
      <t>ヒリツ</t>
    </rPh>
    <rPh sb="54" eb="56">
      <t>ルイジ</t>
    </rPh>
    <rPh sb="56" eb="58">
      <t>ダンタイ</t>
    </rPh>
    <rPh sb="58" eb="60">
      <t>ヘイキン</t>
    </rPh>
    <rPh sb="60" eb="61">
      <t>チ</t>
    </rPh>
    <rPh sb="64" eb="67">
      <t>ドウスイジュン</t>
    </rPh>
    <rPh sb="89" eb="90">
      <t>オヨ</t>
    </rPh>
    <rPh sb="92" eb="94">
      <t>オスイ</t>
    </rPh>
    <rPh sb="94" eb="96">
      <t>ショリ</t>
    </rPh>
    <rPh sb="96" eb="98">
      <t>ゲンカ</t>
    </rPh>
    <rPh sb="104" eb="106">
      <t>ルイジ</t>
    </rPh>
    <rPh sb="106" eb="108">
      <t>ダンタイ</t>
    </rPh>
    <rPh sb="108" eb="111">
      <t>ヘイキンチ</t>
    </rPh>
    <rPh sb="112" eb="114">
      <t>ウワマワ</t>
    </rPh>
    <rPh sb="121" eb="123">
      <t>ルイジ</t>
    </rPh>
    <rPh sb="123" eb="125">
      <t>ダンタイ</t>
    </rPh>
    <rPh sb="126" eb="128">
      <t>ヒカク</t>
    </rPh>
    <rPh sb="130" eb="132">
      <t>シホン</t>
    </rPh>
    <rPh sb="132" eb="133">
      <t>ヒ</t>
    </rPh>
    <rPh sb="134" eb="135">
      <t>シ</t>
    </rPh>
    <rPh sb="137" eb="139">
      <t>ワリアイ</t>
    </rPh>
    <rPh sb="140" eb="141">
      <t>オオ</t>
    </rPh>
    <rPh sb="144" eb="146">
      <t>スイソク</t>
    </rPh>
    <rPh sb="154" eb="156">
      <t>トウシ</t>
    </rPh>
    <rPh sb="156" eb="158">
      <t>キボ</t>
    </rPh>
    <rPh sb="159" eb="162">
      <t>テキセイカ</t>
    </rPh>
    <rPh sb="163" eb="164">
      <t>ハカ</t>
    </rPh>
    <rPh sb="165" eb="167">
      <t>ヒツヨウ</t>
    </rPh>
    <rPh sb="171" eb="172">
      <t>カンガ</t>
    </rPh>
    <rPh sb="177" eb="179">
      <t>ヘイセイ</t>
    </rPh>
    <rPh sb="181" eb="183">
      <t>ネンド</t>
    </rPh>
    <rPh sb="205" eb="207">
      <t>ルイセキ</t>
    </rPh>
    <rPh sb="207" eb="210">
      <t>ケッソンキン</t>
    </rPh>
    <rPh sb="210" eb="212">
      <t>ヒリツ</t>
    </rPh>
    <rPh sb="224" eb="226">
      <t>ヒリツ</t>
    </rPh>
    <rPh sb="227" eb="229">
      <t>テイカ</t>
    </rPh>
    <rPh sb="232" eb="233">
      <t>トク</t>
    </rPh>
    <rPh sb="234" eb="236">
      <t>リュウドウ</t>
    </rPh>
    <rPh sb="236" eb="238">
      <t>ヒリツ</t>
    </rPh>
    <rPh sb="239" eb="241">
      <t>ルイジ</t>
    </rPh>
    <rPh sb="241" eb="243">
      <t>ダンタイ</t>
    </rPh>
    <rPh sb="243" eb="245">
      <t>ヘイキン</t>
    </rPh>
    <rPh sb="245" eb="246">
      <t>チ</t>
    </rPh>
    <rPh sb="247" eb="248">
      <t>クラ</t>
    </rPh>
    <rPh sb="249" eb="250">
      <t>ヒク</t>
    </rPh>
    <rPh sb="253" eb="255">
      <t>シキン</t>
    </rPh>
    <rPh sb="255" eb="257">
      <t>ブソク</t>
    </rPh>
    <rPh sb="258" eb="259">
      <t>オチイ</t>
    </rPh>
    <rPh sb="264" eb="266">
      <t>リュウイ</t>
    </rPh>
    <rPh sb="268" eb="270">
      <t>ヒツヨウ</t>
    </rPh>
    <rPh sb="274" eb="275">
      <t>カンガ</t>
    </rPh>
    <rPh sb="281" eb="283">
      <t>シセツ</t>
    </rPh>
    <rPh sb="283" eb="286">
      <t>リヨウリツ</t>
    </rPh>
    <rPh sb="287" eb="289">
      <t>ルイジ</t>
    </rPh>
    <rPh sb="289" eb="291">
      <t>ダンタイ</t>
    </rPh>
    <rPh sb="291" eb="293">
      <t>ヘイキン</t>
    </rPh>
    <rPh sb="293" eb="294">
      <t>チ</t>
    </rPh>
    <rPh sb="297" eb="298">
      <t>ヒク</t>
    </rPh>
    <rPh sb="312" eb="315">
      <t>スイセンカ</t>
    </rPh>
    <rPh sb="315" eb="316">
      <t>リツ</t>
    </rPh>
    <rPh sb="317" eb="323">
      <t>ルイジダンタイヘイキン</t>
    </rPh>
    <rPh sb="323" eb="324">
      <t>チ</t>
    </rPh>
    <rPh sb="325" eb="327">
      <t>ドウトウ</t>
    </rPh>
    <rPh sb="337" eb="340">
      <t>スイセンカ</t>
    </rPh>
    <rPh sb="340" eb="341">
      <t>リツ</t>
    </rPh>
    <rPh sb="342" eb="344">
      <t>コウジョウ</t>
    </rPh>
    <rPh sb="345" eb="346">
      <t>ツト</t>
    </rPh>
    <rPh sb="347" eb="349">
      <t>シセツ</t>
    </rPh>
    <rPh sb="350" eb="353">
      <t>コウリツセイ</t>
    </rPh>
    <rPh sb="354" eb="356">
      <t>コウジョウ</t>
    </rPh>
    <rPh sb="359" eb="361">
      <t>ヒツヨウ</t>
    </rPh>
    <rPh sb="365" eb="36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</si>
</sst>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0.01</c:v>
                </c:pt>
                <c:pt idx="1">
                  <c:v>0.01</c:v>
                </c:pt>
                <c:pt idx="2">
                  <c:v>0.01</c:v>
                </c:pt>
                <c:pt idx="3">
                  <c:v>0.01</c:v>
                </c:pt>
                <c:pt idx="4">
                  <c:v>0.1</c:v>
                </c:pt>
              </c:numCache>
            </c:numRef>
          </c:val>
        </c:ser>
        <c:dLbls>
          <c:showLegendKey val="0"/>
          <c:showVal val="0"/>
          <c:showCatName val="0"/>
          <c:showSerName val="0"/>
          <c:showPercent val="0"/>
          <c:showBubbleSize val="0"/>
        </c:dLbls>
        <c:gapWidth val="150"/>
        <c:axId val="147286656"/>
        <c:axId val="14729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0.19</c:v>
                </c:pt>
                <c:pt idx="2">
                  <c:v>0.04</c:v>
                </c:pt>
                <c:pt idx="3">
                  <c:v>0.05</c:v>
                </c:pt>
                <c:pt idx="4">
                  <c:v>7.0000000000000007E-2</c:v>
                </c:pt>
              </c:numCache>
            </c:numRef>
          </c:val>
          <c:smooth val="0"/>
        </c:ser>
        <c:dLbls>
          <c:showLegendKey val="0"/>
          <c:showVal val="0"/>
          <c:showCatName val="0"/>
          <c:showSerName val="0"/>
          <c:showPercent val="0"/>
          <c:showBubbleSize val="0"/>
        </c:dLbls>
        <c:marker val="1"/>
        <c:smooth val="0"/>
        <c:axId val="147286656"/>
        <c:axId val="147297024"/>
      </c:lineChart>
      <c:dateAx>
        <c:axId val="147286656"/>
        <c:scaling>
          <c:orientation val="minMax"/>
        </c:scaling>
        <c:delete val="1"/>
        <c:axPos val="b"/>
        <c:numFmt formatCode="ge" sourceLinked="1"/>
        <c:majorTickMark val="none"/>
        <c:minorTickMark val="none"/>
        <c:tickLblPos val="none"/>
        <c:crossAx val="147297024"/>
        <c:crosses val="autoZero"/>
        <c:auto val="1"/>
        <c:lblOffset val="100"/>
        <c:baseTimeUnit val="years"/>
      </c:dateAx>
      <c:valAx>
        <c:axId val="14729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28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57.64</c:v>
                </c:pt>
                <c:pt idx="1">
                  <c:v>57.67</c:v>
                </c:pt>
                <c:pt idx="2">
                  <c:v>57.19</c:v>
                </c:pt>
                <c:pt idx="3">
                  <c:v>55.3</c:v>
                </c:pt>
                <c:pt idx="4">
                  <c:v>56.06</c:v>
                </c:pt>
              </c:numCache>
            </c:numRef>
          </c:val>
        </c:ser>
        <c:dLbls>
          <c:showLegendKey val="0"/>
          <c:showVal val="0"/>
          <c:showCatName val="0"/>
          <c:showSerName val="0"/>
          <c:showPercent val="0"/>
          <c:showBubbleSize val="0"/>
        </c:dLbls>
        <c:gapWidth val="150"/>
        <c:axId val="148798080"/>
        <c:axId val="14882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57.39</c:v>
                </c:pt>
                <c:pt idx="1">
                  <c:v>57.74</c:v>
                </c:pt>
                <c:pt idx="2">
                  <c:v>64.75</c:v>
                </c:pt>
                <c:pt idx="3">
                  <c:v>62.03</c:v>
                </c:pt>
                <c:pt idx="4">
                  <c:v>59.27</c:v>
                </c:pt>
              </c:numCache>
            </c:numRef>
          </c:val>
          <c:smooth val="0"/>
        </c:ser>
        <c:dLbls>
          <c:showLegendKey val="0"/>
          <c:showVal val="0"/>
          <c:showCatName val="0"/>
          <c:showSerName val="0"/>
          <c:showPercent val="0"/>
          <c:showBubbleSize val="0"/>
        </c:dLbls>
        <c:marker val="1"/>
        <c:smooth val="0"/>
        <c:axId val="148798080"/>
        <c:axId val="148820736"/>
      </c:lineChart>
      <c:dateAx>
        <c:axId val="148798080"/>
        <c:scaling>
          <c:orientation val="minMax"/>
        </c:scaling>
        <c:delete val="1"/>
        <c:axPos val="b"/>
        <c:numFmt formatCode="ge" sourceLinked="1"/>
        <c:majorTickMark val="none"/>
        <c:minorTickMark val="none"/>
        <c:tickLblPos val="none"/>
        <c:crossAx val="148820736"/>
        <c:crosses val="autoZero"/>
        <c:auto val="1"/>
        <c:lblOffset val="100"/>
        <c:baseTimeUnit val="years"/>
      </c:dateAx>
      <c:valAx>
        <c:axId val="14882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79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88.5</c:v>
                </c:pt>
                <c:pt idx="1">
                  <c:v>89.82</c:v>
                </c:pt>
                <c:pt idx="2">
                  <c:v>91.53</c:v>
                </c:pt>
                <c:pt idx="3">
                  <c:v>92.61</c:v>
                </c:pt>
                <c:pt idx="4">
                  <c:v>93.1</c:v>
                </c:pt>
              </c:numCache>
            </c:numRef>
          </c:val>
        </c:ser>
        <c:dLbls>
          <c:showLegendKey val="0"/>
          <c:showVal val="0"/>
          <c:showCatName val="0"/>
          <c:showSerName val="0"/>
          <c:showPercent val="0"/>
          <c:showBubbleSize val="0"/>
        </c:dLbls>
        <c:gapWidth val="150"/>
        <c:axId val="148981632"/>
        <c:axId val="14899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90.12</c:v>
                </c:pt>
                <c:pt idx="1">
                  <c:v>90.95</c:v>
                </c:pt>
                <c:pt idx="2">
                  <c:v>92.84</c:v>
                </c:pt>
                <c:pt idx="3">
                  <c:v>93.53</c:v>
                </c:pt>
                <c:pt idx="4">
                  <c:v>92.82</c:v>
                </c:pt>
              </c:numCache>
            </c:numRef>
          </c:val>
          <c:smooth val="0"/>
        </c:ser>
        <c:dLbls>
          <c:showLegendKey val="0"/>
          <c:showVal val="0"/>
          <c:showCatName val="0"/>
          <c:showSerName val="0"/>
          <c:showPercent val="0"/>
          <c:showBubbleSize val="0"/>
        </c:dLbls>
        <c:marker val="1"/>
        <c:smooth val="0"/>
        <c:axId val="148981632"/>
        <c:axId val="148992000"/>
      </c:lineChart>
      <c:dateAx>
        <c:axId val="148981632"/>
        <c:scaling>
          <c:orientation val="minMax"/>
        </c:scaling>
        <c:delete val="1"/>
        <c:axPos val="b"/>
        <c:numFmt formatCode="ge" sourceLinked="1"/>
        <c:majorTickMark val="none"/>
        <c:minorTickMark val="none"/>
        <c:tickLblPos val="none"/>
        <c:crossAx val="148992000"/>
        <c:crosses val="autoZero"/>
        <c:auto val="1"/>
        <c:lblOffset val="100"/>
        <c:baseTimeUnit val="years"/>
      </c:dateAx>
      <c:valAx>
        <c:axId val="14899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8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121.82</c:v>
                </c:pt>
                <c:pt idx="1">
                  <c:v>117.15</c:v>
                </c:pt>
                <c:pt idx="2">
                  <c:v>102.5</c:v>
                </c:pt>
                <c:pt idx="3">
                  <c:v>104.63</c:v>
                </c:pt>
                <c:pt idx="4">
                  <c:v>107.65</c:v>
                </c:pt>
              </c:numCache>
            </c:numRef>
          </c:val>
        </c:ser>
        <c:dLbls>
          <c:showLegendKey val="0"/>
          <c:showVal val="0"/>
          <c:showCatName val="0"/>
          <c:showSerName val="0"/>
          <c:showPercent val="0"/>
          <c:showBubbleSize val="0"/>
        </c:dLbls>
        <c:gapWidth val="150"/>
        <c:axId val="147319040"/>
        <c:axId val="14850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109.81</c:v>
                </c:pt>
                <c:pt idx="1">
                  <c:v>105.61</c:v>
                </c:pt>
                <c:pt idx="2">
                  <c:v>100.13</c:v>
                </c:pt>
                <c:pt idx="3">
                  <c:v>101.67</c:v>
                </c:pt>
                <c:pt idx="4">
                  <c:v>107.19</c:v>
                </c:pt>
              </c:numCache>
            </c:numRef>
          </c:val>
          <c:smooth val="0"/>
        </c:ser>
        <c:dLbls>
          <c:showLegendKey val="0"/>
          <c:showVal val="0"/>
          <c:showCatName val="0"/>
          <c:showSerName val="0"/>
          <c:showPercent val="0"/>
          <c:showBubbleSize val="0"/>
        </c:dLbls>
        <c:marker val="1"/>
        <c:smooth val="0"/>
        <c:axId val="147319040"/>
        <c:axId val="148509056"/>
      </c:lineChart>
      <c:dateAx>
        <c:axId val="147319040"/>
        <c:scaling>
          <c:orientation val="minMax"/>
        </c:scaling>
        <c:delete val="1"/>
        <c:axPos val="b"/>
        <c:numFmt formatCode="ge" sourceLinked="1"/>
        <c:majorTickMark val="none"/>
        <c:minorTickMark val="none"/>
        <c:tickLblPos val="none"/>
        <c:crossAx val="148509056"/>
        <c:crosses val="autoZero"/>
        <c:auto val="1"/>
        <c:lblOffset val="100"/>
        <c:baseTimeUnit val="years"/>
      </c:dateAx>
      <c:valAx>
        <c:axId val="14850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31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20.350000000000001</c:v>
                </c:pt>
                <c:pt idx="1">
                  <c:v>21.19</c:v>
                </c:pt>
                <c:pt idx="2">
                  <c:v>21.95</c:v>
                </c:pt>
                <c:pt idx="3">
                  <c:v>22.94</c:v>
                </c:pt>
                <c:pt idx="4">
                  <c:v>39.03</c:v>
                </c:pt>
              </c:numCache>
            </c:numRef>
          </c:val>
        </c:ser>
        <c:dLbls>
          <c:showLegendKey val="0"/>
          <c:showVal val="0"/>
          <c:showCatName val="0"/>
          <c:showSerName val="0"/>
          <c:showPercent val="0"/>
          <c:showBubbleSize val="0"/>
        </c:dLbls>
        <c:gapWidth val="150"/>
        <c:axId val="148547456"/>
        <c:axId val="14854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15.9</c:v>
                </c:pt>
                <c:pt idx="1">
                  <c:v>15.97</c:v>
                </c:pt>
                <c:pt idx="2">
                  <c:v>15.62</c:v>
                </c:pt>
                <c:pt idx="3">
                  <c:v>17.82</c:v>
                </c:pt>
                <c:pt idx="4">
                  <c:v>31.92</c:v>
                </c:pt>
              </c:numCache>
            </c:numRef>
          </c:val>
          <c:smooth val="0"/>
        </c:ser>
        <c:dLbls>
          <c:showLegendKey val="0"/>
          <c:showVal val="0"/>
          <c:showCatName val="0"/>
          <c:showSerName val="0"/>
          <c:showPercent val="0"/>
          <c:showBubbleSize val="0"/>
        </c:dLbls>
        <c:marker val="1"/>
        <c:smooth val="0"/>
        <c:axId val="148547456"/>
        <c:axId val="148549632"/>
      </c:lineChart>
      <c:dateAx>
        <c:axId val="148547456"/>
        <c:scaling>
          <c:orientation val="minMax"/>
        </c:scaling>
        <c:delete val="1"/>
        <c:axPos val="b"/>
        <c:numFmt formatCode="ge" sourceLinked="1"/>
        <c:majorTickMark val="none"/>
        <c:minorTickMark val="none"/>
        <c:tickLblPos val="none"/>
        <c:crossAx val="148549632"/>
        <c:crosses val="autoZero"/>
        <c:auto val="1"/>
        <c:lblOffset val="100"/>
        <c:baseTimeUnit val="years"/>
      </c:dateAx>
      <c:valAx>
        <c:axId val="14854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54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8915712"/>
        <c:axId val="14891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formatCode="#,##0.00;&quot;△&quot;#,##0.00;&quot;-&quot;">
                  <c:v>0.63</c:v>
                </c:pt>
                <c:pt idx="3">
                  <c:v>0</c:v>
                </c:pt>
                <c:pt idx="4" formatCode="#,##0.00;&quot;△&quot;#,##0.00;&quot;-&quot;">
                  <c:v>0.18</c:v>
                </c:pt>
              </c:numCache>
            </c:numRef>
          </c:val>
          <c:smooth val="0"/>
        </c:ser>
        <c:dLbls>
          <c:showLegendKey val="0"/>
          <c:showVal val="0"/>
          <c:showCatName val="0"/>
          <c:showSerName val="0"/>
          <c:showPercent val="0"/>
          <c:showBubbleSize val="0"/>
        </c:dLbls>
        <c:marker val="1"/>
        <c:smooth val="0"/>
        <c:axId val="148915712"/>
        <c:axId val="148917632"/>
      </c:lineChart>
      <c:dateAx>
        <c:axId val="148915712"/>
        <c:scaling>
          <c:orientation val="minMax"/>
        </c:scaling>
        <c:delete val="1"/>
        <c:axPos val="b"/>
        <c:numFmt formatCode="ge" sourceLinked="1"/>
        <c:majorTickMark val="none"/>
        <c:minorTickMark val="none"/>
        <c:tickLblPos val="none"/>
        <c:crossAx val="148917632"/>
        <c:crosses val="autoZero"/>
        <c:auto val="1"/>
        <c:lblOffset val="100"/>
        <c:baseTimeUnit val="years"/>
      </c:dateAx>
      <c:valAx>
        <c:axId val="14891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1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88.72</c:v>
                </c:pt>
                <c:pt idx="1">
                  <c:v>68.09</c:v>
                </c:pt>
                <c:pt idx="2">
                  <c:v>67.39</c:v>
                </c:pt>
                <c:pt idx="3">
                  <c:v>56.81</c:v>
                </c:pt>
                <c:pt idx="4" formatCode="#,##0.00;&quot;△&quot;#,##0.00">
                  <c:v>0</c:v>
                </c:pt>
              </c:numCache>
            </c:numRef>
          </c:val>
        </c:ser>
        <c:dLbls>
          <c:showLegendKey val="0"/>
          <c:showVal val="0"/>
          <c:showCatName val="0"/>
          <c:showSerName val="0"/>
          <c:showPercent val="0"/>
          <c:showBubbleSize val="0"/>
        </c:dLbls>
        <c:gapWidth val="150"/>
        <c:axId val="148954112"/>
        <c:axId val="14857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23.32</c:v>
                </c:pt>
                <c:pt idx="1">
                  <c:v>18.43</c:v>
                </c:pt>
                <c:pt idx="2">
                  <c:v>52.48</c:v>
                </c:pt>
                <c:pt idx="3">
                  <c:v>53.95</c:v>
                </c:pt>
                <c:pt idx="4">
                  <c:v>42.55</c:v>
                </c:pt>
              </c:numCache>
            </c:numRef>
          </c:val>
          <c:smooth val="0"/>
        </c:ser>
        <c:dLbls>
          <c:showLegendKey val="0"/>
          <c:showVal val="0"/>
          <c:showCatName val="0"/>
          <c:showSerName val="0"/>
          <c:showPercent val="0"/>
          <c:showBubbleSize val="0"/>
        </c:dLbls>
        <c:marker val="1"/>
        <c:smooth val="0"/>
        <c:axId val="148954112"/>
        <c:axId val="148579072"/>
      </c:lineChart>
      <c:dateAx>
        <c:axId val="148954112"/>
        <c:scaling>
          <c:orientation val="minMax"/>
        </c:scaling>
        <c:delete val="1"/>
        <c:axPos val="b"/>
        <c:numFmt formatCode="ge" sourceLinked="1"/>
        <c:majorTickMark val="none"/>
        <c:minorTickMark val="none"/>
        <c:tickLblPos val="none"/>
        <c:crossAx val="148579072"/>
        <c:crosses val="autoZero"/>
        <c:auto val="1"/>
        <c:lblOffset val="100"/>
        <c:baseTimeUnit val="years"/>
      </c:dateAx>
      <c:valAx>
        <c:axId val="14857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5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154.19</c:v>
                </c:pt>
                <c:pt idx="1">
                  <c:v>116.21</c:v>
                </c:pt>
                <c:pt idx="2">
                  <c:v>95.73</c:v>
                </c:pt>
                <c:pt idx="3">
                  <c:v>106.18</c:v>
                </c:pt>
                <c:pt idx="4">
                  <c:v>34.4</c:v>
                </c:pt>
              </c:numCache>
            </c:numRef>
          </c:val>
        </c:ser>
        <c:dLbls>
          <c:showLegendKey val="0"/>
          <c:showVal val="0"/>
          <c:showCatName val="0"/>
          <c:showSerName val="0"/>
          <c:showPercent val="0"/>
          <c:showBubbleSize val="0"/>
        </c:dLbls>
        <c:gapWidth val="150"/>
        <c:axId val="148601088"/>
        <c:axId val="14860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391.64</c:v>
                </c:pt>
                <c:pt idx="1">
                  <c:v>272.41000000000003</c:v>
                </c:pt>
                <c:pt idx="2">
                  <c:v>208.92</c:v>
                </c:pt>
                <c:pt idx="3">
                  <c:v>334.04</c:v>
                </c:pt>
                <c:pt idx="4">
                  <c:v>78.62</c:v>
                </c:pt>
              </c:numCache>
            </c:numRef>
          </c:val>
          <c:smooth val="0"/>
        </c:ser>
        <c:dLbls>
          <c:showLegendKey val="0"/>
          <c:showVal val="0"/>
          <c:showCatName val="0"/>
          <c:showSerName val="0"/>
          <c:showPercent val="0"/>
          <c:showBubbleSize val="0"/>
        </c:dLbls>
        <c:marker val="1"/>
        <c:smooth val="0"/>
        <c:axId val="148601088"/>
        <c:axId val="148607360"/>
      </c:lineChart>
      <c:dateAx>
        <c:axId val="148601088"/>
        <c:scaling>
          <c:orientation val="minMax"/>
        </c:scaling>
        <c:delete val="1"/>
        <c:axPos val="b"/>
        <c:numFmt formatCode="ge" sourceLinked="1"/>
        <c:majorTickMark val="none"/>
        <c:minorTickMark val="none"/>
        <c:tickLblPos val="none"/>
        <c:crossAx val="148607360"/>
        <c:crosses val="autoZero"/>
        <c:auto val="1"/>
        <c:lblOffset val="100"/>
        <c:baseTimeUnit val="years"/>
      </c:dateAx>
      <c:valAx>
        <c:axId val="14860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60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676.01</c:v>
                </c:pt>
                <c:pt idx="1">
                  <c:v>636.86</c:v>
                </c:pt>
                <c:pt idx="2">
                  <c:v>892.84</c:v>
                </c:pt>
                <c:pt idx="3">
                  <c:v>840.97</c:v>
                </c:pt>
                <c:pt idx="4">
                  <c:v>795.02</c:v>
                </c:pt>
              </c:numCache>
            </c:numRef>
          </c:val>
        </c:ser>
        <c:dLbls>
          <c:showLegendKey val="0"/>
          <c:showVal val="0"/>
          <c:showCatName val="0"/>
          <c:showSerName val="0"/>
          <c:showPercent val="0"/>
          <c:showBubbleSize val="0"/>
        </c:dLbls>
        <c:gapWidth val="150"/>
        <c:axId val="148645760"/>
        <c:axId val="14865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1066.95</c:v>
                </c:pt>
                <c:pt idx="1">
                  <c:v>1070.3499999999999</c:v>
                </c:pt>
                <c:pt idx="2">
                  <c:v>708.85</c:v>
                </c:pt>
                <c:pt idx="3">
                  <c:v>660.23</c:v>
                </c:pt>
                <c:pt idx="4">
                  <c:v>658.6</c:v>
                </c:pt>
              </c:numCache>
            </c:numRef>
          </c:val>
          <c:smooth val="0"/>
        </c:ser>
        <c:dLbls>
          <c:showLegendKey val="0"/>
          <c:showVal val="0"/>
          <c:showCatName val="0"/>
          <c:showSerName val="0"/>
          <c:showPercent val="0"/>
          <c:showBubbleSize val="0"/>
        </c:dLbls>
        <c:marker val="1"/>
        <c:smooth val="0"/>
        <c:axId val="148645760"/>
        <c:axId val="148652032"/>
      </c:lineChart>
      <c:dateAx>
        <c:axId val="148645760"/>
        <c:scaling>
          <c:orientation val="minMax"/>
        </c:scaling>
        <c:delete val="1"/>
        <c:axPos val="b"/>
        <c:numFmt formatCode="ge" sourceLinked="1"/>
        <c:majorTickMark val="none"/>
        <c:minorTickMark val="none"/>
        <c:tickLblPos val="none"/>
        <c:crossAx val="148652032"/>
        <c:crosses val="autoZero"/>
        <c:auto val="1"/>
        <c:lblOffset val="100"/>
        <c:baseTimeUnit val="years"/>
      </c:dateAx>
      <c:valAx>
        <c:axId val="14865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64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139.94</c:v>
                </c:pt>
                <c:pt idx="1">
                  <c:v>126.42</c:v>
                </c:pt>
                <c:pt idx="2">
                  <c:v>108.76</c:v>
                </c:pt>
                <c:pt idx="3">
                  <c:v>106.18</c:v>
                </c:pt>
                <c:pt idx="4">
                  <c:v>114.34</c:v>
                </c:pt>
              </c:numCache>
            </c:numRef>
          </c:val>
        </c:ser>
        <c:dLbls>
          <c:showLegendKey val="0"/>
          <c:showVal val="0"/>
          <c:showCatName val="0"/>
          <c:showSerName val="0"/>
          <c:showPercent val="0"/>
          <c:showBubbleSize val="0"/>
        </c:dLbls>
        <c:gapWidth val="150"/>
        <c:axId val="148686336"/>
        <c:axId val="14868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78.8</c:v>
                </c:pt>
                <c:pt idx="1">
                  <c:v>77.56</c:v>
                </c:pt>
                <c:pt idx="2">
                  <c:v>89.47</c:v>
                </c:pt>
                <c:pt idx="3">
                  <c:v>88.7</c:v>
                </c:pt>
                <c:pt idx="4">
                  <c:v>88.44</c:v>
                </c:pt>
              </c:numCache>
            </c:numRef>
          </c:val>
          <c:smooth val="0"/>
        </c:ser>
        <c:dLbls>
          <c:showLegendKey val="0"/>
          <c:showVal val="0"/>
          <c:showCatName val="0"/>
          <c:showSerName val="0"/>
          <c:showPercent val="0"/>
          <c:showBubbleSize val="0"/>
        </c:dLbls>
        <c:marker val="1"/>
        <c:smooth val="0"/>
        <c:axId val="148686336"/>
        <c:axId val="148688256"/>
      </c:lineChart>
      <c:dateAx>
        <c:axId val="148686336"/>
        <c:scaling>
          <c:orientation val="minMax"/>
        </c:scaling>
        <c:delete val="1"/>
        <c:axPos val="b"/>
        <c:numFmt formatCode="ge" sourceLinked="1"/>
        <c:majorTickMark val="none"/>
        <c:minorTickMark val="none"/>
        <c:tickLblPos val="none"/>
        <c:crossAx val="148688256"/>
        <c:crosses val="autoZero"/>
        <c:auto val="1"/>
        <c:lblOffset val="100"/>
        <c:baseTimeUnit val="years"/>
      </c:dateAx>
      <c:valAx>
        <c:axId val="14868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68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130.19999999999999</c:v>
                </c:pt>
                <c:pt idx="1">
                  <c:v>144.51</c:v>
                </c:pt>
                <c:pt idx="2">
                  <c:v>164.77</c:v>
                </c:pt>
                <c:pt idx="3">
                  <c:v>184.1</c:v>
                </c:pt>
                <c:pt idx="4">
                  <c:v>171.87</c:v>
                </c:pt>
              </c:numCache>
            </c:numRef>
          </c:val>
        </c:ser>
        <c:dLbls>
          <c:showLegendKey val="0"/>
          <c:showVal val="0"/>
          <c:showCatName val="0"/>
          <c:showSerName val="0"/>
          <c:showPercent val="0"/>
          <c:showBubbleSize val="0"/>
        </c:dLbls>
        <c:gapWidth val="150"/>
        <c:axId val="148783872"/>
        <c:axId val="14878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159.43</c:v>
                </c:pt>
                <c:pt idx="1">
                  <c:v>164.14</c:v>
                </c:pt>
                <c:pt idx="2">
                  <c:v>143.47999999999999</c:v>
                </c:pt>
                <c:pt idx="3">
                  <c:v>145.05000000000001</c:v>
                </c:pt>
                <c:pt idx="4">
                  <c:v>147.15</c:v>
                </c:pt>
              </c:numCache>
            </c:numRef>
          </c:val>
          <c:smooth val="0"/>
        </c:ser>
        <c:dLbls>
          <c:showLegendKey val="0"/>
          <c:showVal val="0"/>
          <c:showCatName val="0"/>
          <c:showSerName val="0"/>
          <c:showPercent val="0"/>
          <c:showBubbleSize val="0"/>
        </c:dLbls>
        <c:marker val="1"/>
        <c:smooth val="0"/>
        <c:axId val="148783872"/>
        <c:axId val="148785792"/>
      </c:lineChart>
      <c:dateAx>
        <c:axId val="148783872"/>
        <c:scaling>
          <c:orientation val="minMax"/>
        </c:scaling>
        <c:delete val="1"/>
        <c:axPos val="b"/>
        <c:numFmt formatCode="ge" sourceLinked="1"/>
        <c:majorTickMark val="none"/>
        <c:minorTickMark val="none"/>
        <c:tickLblPos val="none"/>
        <c:crossAx val="148785792"/>
        <c:crosses val="autoZero"/>
        <c:auto val="1"/>
        <c:lblOffset val="100"/>
        <c:baseTimeUnit val="years"/>
      </c:dateAx>
      <c:valAx>
        <c:axId val="14878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78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京都府　亀岡市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Bc1</v>
      </c>
      <c r="X8" s="46"/>
      <c r="Y8" s="46"/>
      <c r="Z8" s="46"/>
      <c r="AA8" s="46"/>
      <c r="AB8" s="46"/>
      <c r="AC8" s="46"/>
      <c r="AD8" s="3"/>
      <c r="AE8" s="3"/>
      <c r="AF8" s="3"/>
      <c r="AG8" s="3"/>
      <c r="AH8" s="3"/>
      <c r="AI8" s="3"/>
      <c r="AJ8" s="3"/>
      <c r="AK8" s="3"/>
      <c r="AL8" s="47">
        <f>データ!R6</f>
        <v>91548</v>
      </c>
      <c r="AM8" s="47"/>
      <c r="AN8" s="47"/>
      <c r="AO8" s="47"/>
      <c r="AP8" s="47"/>
      <c r="AQ8" s="47"/>
      <c r="AR8" s="47"/>
      <c r="AS8" s="47"/>
      <c r="AT8" s="43">
        <f>データ!S6</f>
        <v>224.8</v>
      </c>
      <c r="AU8" s="43"/>
      <c r="AV8" s="43"/>
      <c r="AW8" s="43"/>
      <c r="AX8" s="43"/>
      <c r="AY8" s="43"/>
      <c r="AZ8" s="43"/>
      <c r="BA8" s="43"/>
      <c r="BB8" s="43">
        <f>データ!T6</f>
        <v>407.24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52.08</v>
      </c>
      <c r="J10" s="43"/>
      <c r="K10" s="43"/>
      <c r="L10" s="43"/>
      <c r="M10" s="43"/>
      <c r="N10" s="43"/>
      <c r="O10" s="43"/>
      <c r="P10" s="43">
        <f>データ!O6</f>
        <v>82.3</v>
      </c>
      <c r="Q10" s="43"/>
      <c r="R10" s="43"/>
      <c r="S10" s="43"/>
      <c r="T10" s="43"/>
      <c r="U10" s="43"/>
      <c r="V10" s="43"/>
      <c r="W10" s="43">
        <f>データ!P6</f>
        <v>89.06</v>
      </c>
      <c r="X10" s="43"/>
      <c r="Y10" s="43"/>
      <c r="Z10" s="43"/>
      <c r="AA10" s="43"/>
      <c r="AB10" s="43"/>
      <c r="AC10" s="43"/>
      <c r="AD10" s="47">
        <f>データ!Q6</f>
        <v>2916</v>
      </c>
      <c r="AE10" s="47"/>
      <c r="AF10" s="47"/>
      <c r="AG10" s="47"/>
      <c r="AH10" s="47"/>
      <c r="AI10" s="47"/>
      <c r="AJ10" s="47"/>
      <c r="AK10" s="2"/>
      <c r="AL10" s="47">
        <f>データ!U6</f>
        <v>75109</v>
      </c>
      <c r="AM10" s="47"/>
      <c r="AN10" s="47"/>
      <c r="AO10" s="47"/>
      <c r="AP10" s="47"/>
      <c r="AQ10" s="47"/>
      <c r="AR10" s="47"/>
      <c r="AS10" s="47"/>
      <c r="AT10" s="43">
        <f>データ!V6</f>
        <v>11.78</v>
      </c>
      <c r="AU10" s="43"/>
      <c r="AV10" s="43"/>
      <c r="AW10" s="43"/>
      <c r="AX10" s="43"/>
      <c r="AY10" s="43"/>
      <c r="AZ10" s="43"/>
      <c r="BA10" s="43"/>
      <c r="BB10" s="43">
        <f>データ!W6</f>
        <v>6375.98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262064</v>
      </c>
      <c r="D6" s="31">
        <f t="shared" si="3"/>
        <v>46</v>
      </c>
      <c r="E6" s="31">
        <f t="shared" si="3"/>
        <v>17</v>
      </c>
      <c r="F6" s="31">
        <f t="shared" si="3"/>
        <v>1</v>
      </c>
      <c r="G6" s="31">
        <f t="shared" si="3"/>
        <v>0</v>
      </c>
      <c r="H6" s="31" t="str">
        <f t="shared" si="3"/>
        <v>京都府　亀岡市</v>
      </c>
      <c r="I6" s="31" t="str">
        <f t="shared" si="3"/>
        <v>法適用</v>
      </c>
      <c r="J6" s="31" t="str">
        <f t="shared" si="3"/>
        <v>下水道事業</v>
      </c>
      <c r="K6" s="31" t="str">
        <f t="shared" si="3"/>
        <v>公共下水道</v>
      </c>
      <c r="L6" s="31" t="str">
        <f t="shared" si="3"/>
        <v>Bc1</v>
      </c>
      <c r="M6" s="32" t="str">
        <f t="shared" si="3"/>
        <v>-</v>
      </c>
      <c r="N6" s="32">
        <f t="shared" si="3"/>
        <v>52.08</v>
      </c>
      <c r="O6" s="32">
        <f t="shared" si="3"/>
        <v>82.3</v>
      </c>
      <c r="P6" s="32">
        <f t="shared" si="3"/>
        <v>89.06</v>
      </c>
      <c r="Q6" s="32">
        <f t="shared" si="3"/>
        <v>2916</v>
      </c>
      <c r="R6" s="32">
        <f t="shared" si="3"/>
        <v>91548</v>
      </c>
      <c r="S6" s="32">
        <f t="shared" si="3"/>
        <v>224.8</v>
      </c>
      <c r="T6" s="32">
        <f t="shared" si="3"/>
        <v>407.24</v>
      </c>
      <c r="U6" s="32">
        <f t="shared" si="3"/>
        <v>75109</v>
      </c>
      <c r="V6" s="32">
        <f t="shared" si="3"/>
        <v>11.78</v>
      </c>
      <c r="W6" s="32">
        <f t="shared" si="3"/>
        <v>6375.98</v>
      </c>
      <c r="X6" s="33">
        <f>IF(X7="",NA(),X7)</f>
        <v>121.82</v>
      </c>
      <c r="Y6" s="33">
        <f t="shared" ref="Y6:AG6" si="4">IF(Y7="",NA(),Y7)</f>
        <v>117.15</v>
      </c>
      <c r="Z6" s="33">
        <f t="shared" si="4"/>
        <v>102.5</v>
      </c>
      <c r="AA6" s="33">
        <f t="shared" si="4"/>
        <v>104.63</v>
      </c>
      <c r="AB6" s="33">
        <f t="shared" si="4"/>
        <v>107.65</v>
      </c>
      <c r="AC6" s="33">
        <f t="shared" si="4"/>
        <v>109.81</v>
      </c>
      <c r="AD6" s="33">
        <f t="shared" si="4"/>
        <v>105.61</v>
      </c>
      <c r="AE6" s="33">
        <f t="shared" si="4"/>
        <v>100.13</v>
      </c>
      <c r="AF6" s="33">
        <f t="shared" si="4"/>
        <v>101.67</v>
      </c>
      <c r="AG6" s="33">
        <f t="shared" si="4"/>
        <v>107.19</v>
      </c>
      <c r="AH6" s="32" t="str">
        <f>IF(AH7="","",IF(AH7="-","【-】","【"&amp;SUBSTITUTE(TEXT(AH7,"#,##0.00"),"-","△")&amp;"】"))</f>
        <v>【107.74】</v>
      </c>
      <c r="AI6" s="33">
        <f>IF(AI7="",NA(),AI7)</f>
        <v>88.72</v>
      </c>
      <c r="AJ6" s="33">
        <f t="shared" ref="AJ6:AR6" si="5">IF(AJ7="",NA(),AJ7)</f>
        <v>68.09</v>
      </c>
      <c r="AK6" s="33">
        <f t="shared" si="5"/>
        <v>67.39</v>
      </c>
      <c r="AL6" s="33">
        <f t="shared" si="5"/>
        <v>56.81</v>
      </c>
      <c r="AM6" s="32">
        <f t="shared" si="5"/>
        <v>0</v>
      </c>
      <c r="AN6" s="33">
        <f t="shared" si="5"/>
        <v>23.32</v>
      </c>
      <c r="AO6" s="33">
        <f t="shared" si="5"/>
        <v>18.43</v>
      </c>
      <c r="AP6" s="33">
        <f t="shared" si="5"/>
        <v>52.48</v>
      </c>
      <c r="AQ6" s="33">
        <f t="shared" si="5"/>
        <v>53.95</v>
      </c>
      <c r="AR6" s="33">
        <f t="shared" si="5"/>
        <v>42.55</v>
      </c>
      <c r="AS6" s="32" t="str">
        <f>IF(AS7="","",IF(AS7="-","【-】","【"&amp;SUBSTITUTE(TEXT(AS7,"#,##0.00"),"-","△")&amp;"】"))</f>
        <v>【4.71】</v>
      </c>
      <c r="AT6" s="33">
        <f>IF(AT7="",NA(),AT7)</f>
        <v>154.19</v>
      </c>
      <c r="AU6" s="33">
        <f t="shared" ref="AU6:BC6" si="6">IF(AU7="",NA(),AU7)</f>
        <v>116.21</v>
      </c>
      <c r="AV6" s="33">
        <f t="shared" si="6"/>
        <v>95.73</v>
      </c>
      <c r="AW6" s="33">
        <f t="shared" si="6"/>
        <v>106.18</v>
      </c>
      <c r="AX6" s="33">
        <f t="shared" si="6"/>
        <v>34.4</v>
      </c>
      <c r="AY6" s="33">
        <f t="shared" si="6"/>
        <v>391.64</v>
      </c>
      <c r="AZ6" s="33">
        <f t="shared" si="6"/>
        <v>272.41000000000003</v>
      </c>
      <c r="BA6" s="33">
        <f t="shared" si="6"/>
        <v>208.92</v>
      </c>
      <c r="BB6" s="33">
        <f t="shared" si="6"/>
        <v>334.04</v>
      </c>
      <c r="BC6" s="33">
        <f t="shared" si="6"/>
        <v>78.62</v>
      </c>
      <c r="BD6" s="32" t="str">
        <f>IF(BD7="","",IF(BD7="-","【-】","【"&amp;SUBSTITUTE(TEXT(BD7,"#,##0.00"),"-","△")&amp;"】"))</f>
        <v>【56.46】</v>
      </c>
      <c r="BE6" s="33">
        <f>IF(BE7="",NA(),BE7)</f>
        <v>676.01</v>
      </c>
      <c r="BF6" s="33">
        <f t="shared" ref="BF6:BN6" si="7">IF(BF7="",NA(),BF7)</f>
        <v>636.86</v>
      </c>
      <c r="BG6" s="33">
        <f t="shared" si="7"/>
        <v>892.84</v>
      </c>
      <c r="BH6" s="33">
        <f t="shared" si="7"/>
        <v>840.97</v>
      </c>
      <c r="BI6" s="33">
        <f t="shared" si="7"/>
        <v>795.02</v>
      </c>
      <c r="BJ6" s="33">
        <f t="shared" si="7"/>
        <v>1066.95</v>
      </c>
      <c r="BK6" s="33">
        <f t="shared" si="7"/>
        <v>1070.3499999999999</v>
      </c>
      <c r="BL6" s="33">
        <f t="shared" si="7"/>
        <v>708.85</v>
      </c>
      <c r="BM6" s="33">
        <f t="shared" si="7"/>
        <v>660.23</v>
      </c>
      <c r="BN6" s="33">
        <f t="shared" si="7"/>
        <v>658.6</v>
      </c>
      <c r="BO6" s="32" t="str">
        <f>IF(BO7="","",IF(BO7="-","【-】","【"&amp;SUBSTITUTE(TEXT(BO7,"#,##0.00"),"-","△")&amp;"】"))</f>
        <v>【776.35】</v>
      </c>
      <c r="BP6" s="33">
        <f>IF(BP7="",NA(),BP7)</f>
        <v>139.94</v>
      </c>
      <c r="BQ6" s="33">
        <f t="shared" ref="BQ6:BY6" si="8">IF(BQ7="",NA(),BQ7)</f>
        <v>126.42</v>
      </c>
      <c r="BR6" s="33">
        <f t="shared" si="8"/>
        <v>108.76</v>
      </c>
      <c r="BS6" s="33">
        <f t="shared" si="8"/>
        <v>106.18</v>
      </c>
      <c r="BT6" s="33">
        <f t="shared" si="8"/>
        <v>114.34</v>
      </c>
      <c r="BU6" s="33">
        <f t="shared" si="8"/>
        <v>78.8</v>
      </c>
      <c r="BV6" s="33">
        <f t="shared" si="8"/>
        <v>77.56</v>
      </c>
      <c r="BW6" s="33">
        <f t="shared" si="8"/>
        <v>89.47</v>
      </c>
      <c r="BX6" s="33">
        <f t="shared" si="8"/>
        <v>88.7</v>
      </c>
      <c r="BY6" s="33">
        <f t="shared" si="8"/>
        <v>88.44</v>
      </c>
      <c r="BZ6" s="32" t="str">
        <f>IF(BZ7="","",IF(BZ7="-","【-】","【"&amp;SUBSTITUTE(TEXT(BZ7,"#,##0.00"),"-","△")&amp;"】"))</f>
        <v>【96.57】</v>
      </c>
      <c r="CA6" s="33">
        <f>IF(CA7="",NA(),CA7)</f>
        <v>130.19999999999999</v>
      </c>
      <c r="CB6" s="33">
        <f t="shared" ref="CB6:CJ6" si="9">IF(CB7="",NA(),CB7)</f>
        <v>144.51</v>
      </c>
      <c r="CC6" s="33">
        <f t="shared" si="9"/>
        <v>164.77</v>
      </c>
      <c r="CD6" s="33">
        <f t="shared" si="9"/>
        <v>184.1</v>
      </c>
      <c r="CE6" s="33">
        <f t="shared" si="9"/>
        <v>171.87</v>
      </c>
      <c r="CF6" s="33">
        <f t="shared" si="9"/>
        <v>159.43</v>
      </c>
      <c r="CG6" s="33">
        <f t="shared" si="9"/>
        <v>164.14</v>
      </c>
      <c r="CH6" s="33">
        <f t="shared" si="9"/>
        <v>143.47999999999999</v>
      </c>
      <c r="CI6" s="33">
        <f t="shared" si="9"/>
        <v>145.05000000000001</v>
      </c>
      <c r="CJ6" s="33">
        <f t="shared" si="9"/>
        <v>147.15</v>
      </c>
      <c r="CK6" s="32" t="str">
        <f>IF(CK7="","",IF(CK7="-","【-】","【"&amp;SUBSTITUTE(TEXT(CK7,"#,##0.00"),"-","△")&amp;"】"))</f>
        <v>【142.28】</v>
      </c>
      <c r="CL6" s="33">
        <f>IF(CL7="",NA(),CL7)</f>
        <v>57.64</v>
      </c>
      <c r="CM6" s="33">
        <f t="shared" ref="CM6:CU6" si="10">IF(CM7="",NA(),CM7)</f>
        <v>57.67</v>
      </c>
      <c r="CN6" s="33">
        <f t="shared" si="10"/>
        <v>57.19</v>
      </c>
      <c r="CO6" s="33">
        <f t="shared" si="10"/>
        <v>55.3</v>
      </c>
      <c r="CP6" s="33">
        <f t="shared" si="10"/>
        <v>56.06</v>
      </c>
      <c r="CQ6" s="33">
        <f t="shared" si="10"/>
        <v>57.39</v>
      </c>
      <c r="CR6" s="33">
        <f t="shared" si="10"/>
        <v>57.74</v>
      </c>
      <c r="CS6" s="33">
        <f t="shared" si="10"/>
        <v>64.75</v>
      </c>
      <c r="CT6" s="33">
        <f t="shared" si="10"/>
        <v>62.03</v>
      </c>
      <c r="CU6" s="33">
        <f t="shared" si="10"/>
        <v>59.27</v>
      </c>
      <c r="CV6" s="32" t="str">
        <f>IF(CV7="","",IF(CV7="-","【-】","【"&amp;SUBSTITUTE(TEXT(CV7,"#,##0.00"),"-","△")&amp;"】"))</f>
        <v>【60.35】</v>
      </c>
      <c r="CW6" s="33">
        <f>IF(CW7="",NA(),CW7)</f>
        <v>88.5</v>
      </c>
      <c r="CX6" s="33">
        <f t="shared" ref="CX6:DF6" si="11">IF(CX7="",NA(),CX7)</f>
        <v>89.82</v>
      </c>
      <c r="CY6" s="33">
        <f t="shared" si="11"/>
        <v>91.53</v>
      </c>
      <c r="CZ6" s="33">
        <f t="shared" si="11"/>
        <v>92.61</v>
      </c>
      <c r="DA6" s="33">
        <f t="shared" si="11"/>
        <v>93.1</v>
      </c>
      <c r="DB6" s="33">
        <f t="shared" si="11"/>
        <v>90.12</v>
      </c>
      <c r="DC6" s="33">
        <f t="shared" si="11"/>
        <v>90.95</v>
      </c>
      <c r="DD6" s="33">
        <f t="shared" si="11"/>
        <v>92.84</v>
      </c>
      <c r="DE6" s="33">
        <f t="shared" si="11"/>
        <v>93.53</v>
      </c>
      <c r="DF6" s="33">
        <f t="shared" si="11"/>
        <v>92.82</v>
      </c>
      <c r="DG6" s="32" t="str">
        <f>IF(DG7="","",IF(DG7="-","【-】","【"&amp;SUBSTITUTE(TEXT(DG7,"#,##0.00"),"-","△")&amp;"】"))</f>
        <v>【94.57】</v>
      </c>
      <c r="DH6" s="33">
        <f>IF(DH7="",NA(),DH7)</f>
        <v>20.350000000000001</v>
      </c>
      <c r="DI6" s="33">
        <f t="shared" ref="DI6:DQ6" si="12">IF(DI7="",NA(),DI7)</f>
        <v>21.19</v>
      </c>
      <c r="DJ6" s="33">
        <f t="shared" si="12"/>
        <v>21.95</v>
      </c>
      <c r="DK6" s="33">
        <f t="shared" si="12"/>
        <v>22.94</v>
      </c>
      <c r="DL6" s="33">
        <f t="shared" si="12"/>
        <v>39.03</v>
      </c>
      <c r="DM6" s="33">
        <f t="shared" si="12"/>
        <v>15.9</v>
      </c>
      <c r="DN6" s="33">
        <f t="shared" si="12"/>
        <v>15.97</v>
      </c>
      <c r="DO6" s="33">
        <f t="shared" si="12"/>
        <v>15.62</v>
      </c>
      <c r="DP6" s="33">
        <f t="shared" si="12"/>
        <v>17.82</v>
      </c>
      <c r="DQ6" s="33">
        <f t="shared" si="12"/>
        <v>31.92</v>
      </c>
      <c r="DR6" s="32" t="str">
        <f>IF(DR7="","",IF(DR7="-","【-】","【"&amp;SUBSTITUTE(TEXT(DR7,"#,##0.00"),"-","△")&amp;"】"))</f>
        <v>【36.27】</v>
      </c>
      <c r="DS6" s="32">
        <f>IF(DS7="",NA(),DS7)</f>
        <v>0</v>
      </c>
      <c r="DT6" s="32">
        <f t="shared" ref="DT6:EB6" si="13">IF(DT7="",NA(),DT7)</f>
        <v>0</v>
      </c>
      <c r="DU6" s="32">
        <f t="shared" si="13"/>
        <v>0</v>
      </c>
      <c r="DV6" s="32">
        <f t="shared" si="13"/>
        <v>0</v>
      </c>
      <c r="DW6" s="32">
        <f t="shared" si="13"/>
        <v>0</v>
      </c>
      <c r="DX6" s="32">
        <f t="shared" si="13"/>
        <v>0</v>
      </c>
      <c r="DY6" s="32">
        <f t="shared" si="13"/>
        <v>0</v>
      </c>
      <c r="DZ6" s="33">
        <f t="shared" si="13"/>
        <v>0.63</v>
      </c>
      <c r="EA6" s="32">
        <f t="shared" si="13"/>
        <v>0</v>
      </c>
      <c r="EB6" s="33">
        <f t="shared" si="13"/>
        <v>0.18</v>
      </c>
      <c r="EC6" s="32" t="str">
        <f>IF(EC7="","",IF(EC7="-","【-】","【"&amp;SUBSTITUTE(TEXT(EC7,"#,##0.00"),"-","△")&amp;"】"))</f>
        <v>【4.35】</v>
      </c>
      <c r="ED6" s="33">
        <f>IF(ED7="",NA(),ED7)</f>
        <v>0.01</v>
      </c>
      <c r="EE6" s="33">
        <f t="shared" ref="EE6:EM6" si="14">IF(EE7="",NA(),EE7)</f>
        <v>0.01</v>
      </c>
      <c r="EF6" s="33">
        <f t="shared" si="14"/>
        <v>0.01</v>
      </c>
      <c r="EG6" s="33">
        <f t="shared" si="14"/>
        <v>0.01</v>
      </c>
      <c r="EH6" s="33">
        <f t="shared" si="14"/>
        <v>0.1</v>
      </c>
      <c r="EI6" s="33">
        <f t="shared" si="14"/>
        <v>0.04</v>
      </c>
      <c r="EJ6" s="33">
        <f t="shared" si="14"/>
        <v>0.19</v>
      </c>
      <c r="EK6" s="33">
        <f t="shared" si="14"/>
        <v>0.04</v>
      </c>
      <c r="EL6" s="33">
        <f t="shared" si="14"/>
        <v>0.05</v>
      </c>
      <c r="EM6" s="33">
        <f t="shared" si="14"/>
        <v>7.0000000000000007E-2</v>
      </c>
      <c r="EN6" s="32" t="str">
        <f>IF(EN7="","",IF(EN7="-","【-】","【"&amp;SUBSTITUTE(TEXT(EN7,"#,##0.00"),"-","△")&amp;"】"))</f>
        <v>【0.17】</v>
      </c>
    </row>
    <row r="7" spans="1:147" s="34" customFormat="1">
      <c r="A7" s="26"/>
      <c r="B7" s="35">
        <v>2014</v>
      </c>
      <c r="C7" s="35">
        <v>262064</v>
      </c>
      <c r="D7" s="35">
        <v>46</v>
      </c>
      <c r="E7" s="35">
        <v>17</v>
      </c>
      <c r="F7" s="35">
        <v>1</v>
      </c>
      <c r="G7" s="35">
        <v>0</v>
      </c>
      <c r="H7" s="35" t="s">
        <v>96</v>
      </c>
      <c r="I7" s="35" t="s">
        <v>97</v>
      </c>
      <c r="J7" s="35" t="s">
        <v>98</v>
      </c>
      <c r="K7" s="35" t="s">
        <v>99</v>
      </c>
      <c r="L7" s="35" t="s">
        <v>100</v>
      </c>
      <c r="M7" s="36" t="s">
        <v>101</v>
      </c>
      <c r="N7" s="36">
        <v>52.08</v>
      </c>
      <c r="O7" s="36">
        <v>82.3</v>
      </c>
      <c r="P7" s="36">
        <v>89.06</v>
      </c>
      <c r="Q7" s="36">
        <v>2916</v>
      </c>
      <c r="R7" s="36">
        <v>91548</v>
      </c>
      <c r="S7" s="36">
        <v>224.8</v>
      </c>
      <c r="T7" s="36">
        <v>407.24</v>
      </c>
      <c r="U7" s="36">
        <v>75109</v>
      </c>
      <c r="V7" s="36">
        <v>11.78</v>
      </c>
      <c r="W7" s="36">
        <v>6375.98</v>
      </c>
      <c r="X7" s="36">
        <v>121.82</v>
      </c>
      <c r="Y7" s="36">
        <v>117.15</v>
      </c>
      <c r="Z7" s="36">
        <v>102.5</v>
      </c>
      <c r="AA7" s="36">
        <v>104.63</v>
      </c>
      <c r="AB7" s="36">
        <v>107.65</v>
      </c>
      <c r="AC7" s="36">
        <v>109.81</v>
      </c>
      <c r="AD7" s="36">
        <v>105.61</v>
      </c>
      <c r="AE7" s="36">
        <v>100.13</v>
      </c>
      <c r="AF7" s="36">
        <v>101.67</v>
      </c>
      <c r="AG7" s="36">
        <v>107.19</v>
      </c>
      <c r="AH7" s="36">
        <v>107.74</v>
      </c>
      <c r="AI7" s="36">
        <v>88.72</v>
      </c>
      <c r="AJ7" s="36">
        <v>68.09</v>
      </c>
      <c r="AK7" s="36">
        <v>67.39</v>
      </c>
      <c r="AL7" s="36">
        <v>56.81</v>
      </c>
      <c r="AM7" s="36">
        <v>0</v>
      </c>
      <c r="AN7" s="36">
        <v>23.32</v>
      </c>
      <c r="AO7" s="36">
        <v>18.43</v>
      </c>
      <c r="AP7" s="36">
        <v>52.48</v>
      </c>
      <c r="AQ7" s="36">
        <v>53.95</v>
      </c>
      <c r="AR7" s="36">
        <v>42.55</v>
      </c>
      <c r="AS7" s="36">
        <v>4.71</v>
      </c>
      <c r="AT7" s="36">
        <v>154.19</v>
      </c>
      <c r="AU7" s="36">
        <v>116.21</v>
      </c>
      <c r="AV7" s="36">
        <v>95.73</v>
      </c>
      <c r="AW7" s="36">
        <v>106.18</v>
      </c>
      <c r="AX7" s="36">
        <v>34.4</v>
      </c>
      <c r="AY7" s="36">
        <v>391.64</v>
      </c>
      <c r="AZ7" s="36">
        <v>272.41000000000003</v>
      </c>
      <c r="BA7" s="36">
        <v>208.92</v>
      </c>
      <c r="BB7" s="36">
        <v>334.04</v>
      </c>
      <c r="BC7" s="36">
        <v>78.62</v>
      </c>
      <c r="BD7" s="36">
        <v>56.46</v>
      </c>
      <c r="BE7" s="36">
        <v>676.01</v>
      </c>
      <c r="BF7" s="36">
        <v>636.86</v>
      </c>
      <c r="BG7" s="36">
        <v>892.84</v>
      </c>
      <c r="BH7" s="36">
        <v>840.97</v>
      </c>
      <c r="BI7" s="36">
        <v>795.02</v>
      </c>
      <c r="BJ7" s="36">
        <v>1066.95</v>
      </c>
      <c r="BK7" s="36">
        <v>1070.3499999999999</v>
      </c>
      <c r="BL7" s="36">
        <v>708.85</v>
      </c>
      <c r="BM7" s="36">
        <v>660.23</v>
      </c>
      <c r="BN7" s="36">
        <v>658.6</v>
      </c>
      <c r="BO7" s="36">
        <v>776.35</v>
      </c>
      <c r="BP7" s="36">
        <v>139.94</v>
      </c>
      <c r="BQ7" s="36">
        <v>126.42</v>
      </c>
      <c r="BR7" s="36">
        <v>108.76</v>
      </c>
      <c r="BS7" s="36">
        <v>106.18</v>
      </c>
      <c r="BT7" s="36">
        <v>114.34</v>
      </c>
      <c r="BU7" s="36">
        <v>78.8</v>
      </c>
      <c r="BV7" s="36">
        <v>77.56</v>
      </c>
      <c r="BW7" s="36">
        <v>89.47</v>
      </c>
      <c r="BX7" s="36">
        <v>88.7</v>
      </c>
      <c r="BY7" s="36">
        <v>88.44</v>
      </c>
      <c r="BZ7" s="36">
        <v>96.57</v>
      </c>
      <c r="CA7" s="36">
        <v>130.19999999999999</v>
      </c>
      <c r="CB7" s="36">
        <v>144.51</v>
      </c>
      <c r="CC7" s="36">
        <v>164.77</v>
      </c>
      <c r="CD7" s="36">
        <v>184.1</v>
      </c>
      <c r="CE7" s="36">
        <v>171.87</v>
      </c>
      <c r="CF7" s="36">
        <v>159.43</v>
      </c>
      <c r="CG7" s="36">
        <v>164.14</v>
      </c>
      <c r="CH7" s="36">
        <v>143.47999999999999</v>
      </c>
      <c r="CI7" s="36">
        <v>145.05000000000001</v>
      </c>
      <c r="CJ7" s="36">
        <v>147.15</v>
      </c>
      <c r="CK7" s="36">
        <v>142.28</v>
      </c>
      <c r="CL7" s="36">
        <v>57.64</v>
      </c>
      <c r="CM7" s="36">
        <v>57.67</v>
      </c>
      <c r="CN7" s="36">
        <v>57.19</v>
      </c>
      <c r="CO7" s="36">
        <v>55.3</v>
      </c>
      <c r="CP7" s="36">
        <v>56.06</v>
      </c>
      <c r="CQ7" s="36">
        <v>57.39</v>
      </c>
      <c r="CR7" s="36">
        <v>57.74</v>
      </c>
      <c r="CS7" s="36">
        <v>64.75</v>
      </c>
      <c r="CT7" s="36">
        <v>62.03</v>
      </c>
      <c r="CU7" s="36">
        <v>59.27</v>
      </c>
      <c r="CV7" s="36">
        <v>60.35</v>
      </c>
      <c r="CW7" s="36">
        <v>88.5</v>
      </c>
      <c r="CX7" s="36">
        <v>89.82</v>
      </c>
      <c r="CY7" s="36">
        <v>91.53</v>
      </c>
      <c r="CZ7" s="36">
        <v>92.61</v>
      </c>
      <c r="DA7" s="36">
        <v>93.1</v>
      </c>
      <c r="DB7" s="36">
        <v>90.12</v>
      </c>
      <c r="DC7" s="36">
        <v>90.95</v>
      </c>
      <c r="DD7" s="36">
        <v>92.84</v>
      </c>
      <c r="DE7" s="36">
        <v>93.53</v>
      </c>
      <c r="DF7" s="36">
        <v>92.82</v>
      </c>
      <c r="DG7" s="36">
        <v>94.57</v>
      </c>
      <c r="DH7" s="36">
        <v>20.350000000000001</v>
      </c>
      <c r="DI7" s="36">
        <v>21.19</v>
      </c>
      <c r="DJ7" s="36">
        <v>21.95</v>
      </c>
      <c r="DK7" s="36">
        <v>22.94</v>
      </c>
      <c r="DL7" s="36">
        <v>39.03</v>
      </c>
      <c r="DM7" s="36">
        <v>15.9</v>
      </c>
      <c r="DN7" s="36">
        <v>15.97</v>
      </c>
      <c r="DO7" s="36">
        <v>15.62</v>
      </c>
      <c r="DP7" s="36">
        <v>17.82</v>
      </c>
      <c r="DQ7" s="36">
        <v>31.92</v>
      </c>
      <c r="DR7" s="36">
        <v>36.270000000000003</v>
      </c>
      <c r="DS7" s="36">
        <v>0</v>
      </c>
      <c r="DT7" s="36">
        <v>0</v>
      </c>
      <c r="DU7" s="36">
        <v>0</v>
      </c>
      <c r="DV7" s="36">
        <v>0</v>
      </c>
      <c r="DW7" s="36">
        <v>0</v>
      </c>
      <c r="DX7" s="36">
        <v>0</v>
      </c>
      <c r="DY7" s="36">
        <v>0</v>
      </c>
      <c r="DZ7" s="36">
        <v>0.63</v>
      </c>
      <c r="EA7" s="36">
        <v>0</v>
      </c>
      <c r="EB7" s="36">
        <v>0.18</v>
      </c>
      <c r="EC7" s="36">
        <v>4.3499999999999996</v>
      </c>
      <c r="ED7" s="36">
        <v>0.01</v>
      </c>
      <c r="EE7" s="36">
        <v>0.01</v>
      </c>
      <c r="EF7" s="36">
        <v>0.01</v>
      </c>
      <c r="EG7" s="36">
        <v>0.01</v>
      </c>
      <c r="EH7" s="36">
        <v>0.1</v>
      </c>
      <c r="EI7" s="36">
        <v>0.04</v>
      </c>
      <c r="EJ7" s="36">
        <v>0.19</v>
      </c>
      <c r="EK7" s="36">
        <v>0.04</v>
      </c>
      <c r="EL7" s="36">
        <v>0.05</v>
      </c>
      <c r="EM7" s="36">
        <v>7.0000000000000007E-2</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釜中美樹</cp:lastModifiedBy>
  <cp:lastPrinted>2016-02-19T08:18:48Z</cp:lastPrinted>
  <dcterms:created xsi:type="dcterms:W3CDTF">2016-02-03T07:44:31Z</dcterms:created>
  <dcterms:modified xsi:type="dcterms:W3CDTF">2016-02-19T08:18:49Z</dcterms:modified>
</cp:coreProperties>
</file>