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<?xml version="1.0"?><Relationships xmlns="http://schemas.openxmlformats.org/package/2006/relationships"><Relationship Target="xl/workbook.xml" Id="rId1" Type="http://schemas.openxmlformats.org/officeDocument/2006/relationships/officeDocument"/><Relationship Target="docProps/core.xml" Id="rId2" Type="http://schemas.openxmlformats.org/package/2006/relationships/metadata/core-properties"/><Relationship Target="docProps/app.xml" Id="rId3" Type="http://schemas.openxmlformats.org/officeDocument/2006/relationships/extended-properties"/><Relationship Target="docProps/custom.xml" Id="rId4" Type="http://schemas.openxmlformats.org/officeDocument/2006/relationships/custom-properties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workbookPassword="B501" lockStructure="1"/>
  <bookViews>
    <workbookView xWindow="0" yWindow="0" windowWidth="28740" windowHeight="6255"/>
  </bookViews>
  <sheets>
    <sheet name="法適用_水道事業" sheetId="4" r:id="rId1"/>
    <sheet name="データ" sheetId="5" state="hidden" r:id="rId2"/>
  </sheets>
  <externalReferences>
    <externalReference r:id="rId3"/>
  </externalReferenc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<sst xmlns:r="http://schemas.openxmlformats.org/officeDocument/2006/relationships" xmlns="http://schemas.openxmlformats.org/spreadsheetml/2006/main" count="106" uniqueCount="106">
  <si>
    <t>類似団体平均(N-4)</t>
  </si>
  <si>
    <t>業種名</t>
    <rPh sb="2" eb="3">
      <t>メイ</t>
    </rPh>
    <phoneticPr fontId="8"/>
  </si>
  <si>
    <t>グラフ凡例</t>
    <rPh sb="3" eb="5">
      <t>ハンレイ</t>
    </rPh>
    <phoneticPr fontId="8"/>
  </si>
  <si>
    <t>1. 経営の健全性・効率性について</t>
  </si>
  <si>
    <t>事業CD</t>
    <rPh sb="0" eb="2">
      <t>ジギョウ</t>
    </rPh>
    <phoneticPr fontId="8"/>
  </si>
  <si>
    <t>水道事業</t>
  </si>
  <si>
    <t>類似団体区分</t>
    <rPh sb="4" eb="6">
      <t>クブン</t>
    </rPh>
    <phoneticPr fontId="8"/>
  </si>
  <si>
    <t>A7</t>
  </si>
  <si>
    <t>【】</t>
  </si>
  <si>
    <t>「支払能力」</t>
  </si>
  <si>
    <t>②管路経年化率(％)</t>
    <rPh sb="1" eb="3">
      <t>カンロ</t>
    </rPh>
    <rPh sb="3" eb="6">
      <t>ケイネンカ</t>
    </rPh>
    <rPh sb="6" eb="7">
      <t>リツ</t>
    </rPh>
    <phoneticPr fontId="8"/>
  </si>
  <si>
    <t>⑥給水原価(円)</t>
    <rPh sb="1" eb="3">
      <t>キュウスイ</t>
    </rPh>
    <rPh sb="3" eb="5">
      <t>ゲンカ</t>
    </rPh>
    <rPh sb="6" eb="7">
      <t>エン</t>
    </rPh>
    <phoneticPr fontId="8"/>
  </si>
  <si>
    <t>Ｎ－２年度</t>
    <rPh sb="3" eb="5">
      <t>ネンド</t>
    </rPh>
    <phoneticPr fontId="8"/>
  </si>
  <si>
    <t>自己資本構成比率(％)</t>
  </si>
  <si>
    <t>普及率(％)</t>
  </si>
  <si>
    <t>Ｎ－４年度</t>
    <rPh sb="3" eb="5">
      <t>ネンド</t>
    </rPh>
    <phoneticPr fontId="8"/>
  </si>
  <si>
    <t>給水人口</t>
    <rPh sb="0" eb="2">
      <t>キュウスイ</t>
    </rPh>
    <rPh sb="2" eb="4">
      <t>ジンコウ</t>
    </rPh>
    <phoneticPr fontId="8"/>
  </si>
  <si>
    <t>分析欄</t>
    <rPh sb="0" eb="2">
      <t>ブンセキ</t>
    </rPh>
    <rPh sb="2" eb="3">
      <t>ラン</t>
    </rPh>
    <phoneticPr fontId="8"/>
  </si>
  <si>
    <t>人口</t>
    <rPh sb="0" eb="2">
      <t>ジンコウ</t>
    </rPh>
    <phoneticPr fontId="8"/>
  </si>
  <si>
    <t>項番</t>
    <rPh sb="0" eb="2">
      <t>コウバン</t>
    </rPh>
    <phoneticPr fontId="8"/>
  </si>
  <si>
    <t>現在給水人口(人)</t>
  </si>
  <si>
    <t>末端給水事業</t>
  </si>
  <si>
    <t>資金不足比率</t>
    <rPh sb="0" eb="2">
      <t>シキン</t>
    </rPh>
    <rPh sb="2" eb="4">
      <t>フソク</t>
    </rPh>
    <rPh sb="4" eb="6">
      <t>ヒリツ</t>
    </rPh>
    <phoneticPr fontId="8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</si>
  <si>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8"/>
  </si>
  <si>
    <t>⑧有収率(％)</t>
  </si>
  <si>
    <t>「施設の効率性」</t>
    <rPh sb="1" eb="3">
      <t>シセツ</t>
    </rPh>
    <rPh sb="4" eb="6">
      <t>コウリツ</t>
    </rPh>
    <rPh sb="6" eb="7">
      <t>セイ</t>
    </rPh>
    <phoneticPr fontId="8"/>
  </si>
  <si>
    <t>京都府　宮津市</t>
  </si>
  <si>
    <t>比率(N-4)</t>
    <rPh sb="0" eb="2">
      <t>ヒリツ</t>
    </rPh>
    <phoneticPr fontId="8"/>
  </si>
  <si>
    <t>年度</t>
    <rPh sb="0" eb="2">
      <t>ネンド</t>
    </rPh>
    <phoneticPr fontId="8"/>
  </si>
  <si>
    <t>経営比較分析表</t>
  </si>
  <si>
    <t>類似団体平均(N-3)</t>
  </si>
  <si>
    <t>大項目</t>
    <rPh sb="0" eb="3">
      <t>ダイコウモク</t>
    </rPh>
    <phoneticPr fontId="8"/>
  </si>
  <si>
    <t>2. 老朽化の状況</t>
  </si>
  <si>
    <t>事業名称</t>
    <rPh sb="0" eb="2">
      <t>ジギョウ</t>
    </rPh>
    <rPh sb="2" eb="4">
      <t>メイショウ</t>
    </rPh>
    <phoneticPr fontId="8"/>
  </si>
  <si>
    <t>施設CD</t>
    <rPh sb="0" eb="2">
      <t>シセツ</t>
    </rPh>
    <phoneticPr fontId="8"/>
  </si>
  <si>
    <t>全体総括</t>
    <rPh sb="0" eb="2">
      <t>ゼンタイ</t>
    </rPh>
    <rPh sb="2" eb="4">
      <t>ソウカツ</t>
    </rPh>
    <phoneticPr fontId="8"/>
  </si>
  <si>
    <t>「経常損益」</t>
  </si>
  <si>
    <t>③管路更新率(％)</t>
    <rPh sb="1" eb="3">
      <t>カンロ</t>
    </rPh>
    <rPh sb="3" eb="5">
      <t>コウシン</t>
    </rPh>
    <rPh sb="5" eb="6">
      <t>リツ</t>
    </rPh>
    <phoneticPr fontId="8"/>
  </si>
  <si>
    <t>業務CD</t>
    <rPh sb="0" eb="2">
      <t>ギョウム</t>
    </rPh>
    <phoneticPr fontId="8"/>
  </si>
  <si>
    <t>平成26年度全国平均</t>
  </si>
  <si>
    <t>資金不足比率(％)</t>
  </si>
  <si>
    <t>－</t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</si>
  <si>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8"/>
  </si>
  <si>
    <t>業務名</t>
    <rPh sb="2" eb="3">
      <t>メイ</t>
    </rPh>
    <phoneticPr fontId="8"/>
  </si>
  <si>
    <t>③流動比率(％)</t>
    <rPh sb="1" eb="3">
      <t>リュウドウ</t>
    </rPh>
    <rPh sb="3" eb="5">
      <t>ヒリツ</t>
    </rPh>
    <phoneticPr fontId="8"/>
  </si>
  <si>
    <t>業種CD</t>
    <rPh sb="0" eb="2">
      <t>ギョウシュ</t>
    </rPh>
    <phoneticPr fontId="8"/>
  </si>
  <si>
    <t>当該団体値（当該値）</t>
    <rPh sb="2" eb="4">
      <t>ダンタイ</t>
    </rPh>
    <phoneticPr fontId="8"/>
  </si>
  <si>
    <t>2. 老朽化の状況について</t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</si>
  <si>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</si>
  <si>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「累積欠損」</t>
    <rPh sb="1" eb="3">
      <t>ルイセキ</t>
    </rPh>
    <rPh sb="3" eb="5">
      <t>ケッソン</t>
    </rPh>
    <phoneticPr fontId="8"/>
  </si>
  <si>
    <t>⑤料金回収率(％)</t>
    <rPh sb="1" eb="3">
      <t>リョウキン</t>
    </rPh>
    <rPh sb="3" eb="5">
      <t>カイシュウ</t>
    </rPh>
    <rPh sb="5" eb="6">
      <t>リツ</t>
    </rPh>
    <phoneticPr fontId="8"/>
  </si>
  <si>
    <t>類似団体平均(N-1)</t>
  </si>
  <si>
    <t>比率(N)</t>
    <rPh sb="0" eb="2">
      <t>ヒリツ</t>
    </rPh>
    <phoneticPr fontId="8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</si>
  <si>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8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</si>
  <si>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8"/>
  </si>
  <si>
    <t>人口（人）</t>
    <rPh sb="0" eb="2">
      <t>ジンコウ</t>
    </rPh>
    <rPh sb="3" eb="4">
      <t>ヒト</t>
    </rPh>
    <phoneticPr fontId="8"/>
  </si>
  <si>
    <t>「費用の効率性」</t>
    <rPh sb="1" eb="3">
      <t>ヒヨウ</t>
    </rPh>
    <rPh sb="4" eb="6">
      <t>コウリツ</t>
    </rPh>
    <rPh sb="6" eb="7">
      <t>セイ</t>
    </rPh>
    <phoneticPr fontId="8"/>
  </si>
  <si>
    <t>　現在のところ、経営の健全性、効率性は一定確保しているが、給水人口の減少、老朽化した施設の更新、Ｈ29以降の簡易水道事業との経営統合など、今後、経営を取り巻く環境は非常に厳しくなることが予測されるため、経営改善化に向けた取組みを更に進めていく必要がある。</t>
    <rPh sb="1" eb="3">
      <t>ゲンザイ</t>
    </rPh>
    <rPh sb="8" eb="10">
      <t>ケイエイ</t>
    </rPh>
    <rPh sb="11" eb="14">
      <t>ケンゼンセイ</t>
    </rPh>
    <rPh sb="15" eb="17">
      <t>コウリツ</t>
    </rPh>
    <rPh sb="17" eb="18">
      <t>セイ</t>
    </rPh>
    <rPh sb="19" eb="21">
      <t>イッテイ</t>
    </rPh>
    <rPh sb="21" eb="23">
      <t>カクホ</t>
    </rPh>
    <rPh sb="29" eb="31">
      <t>キュウスイ</t>
    </rPh>
    <rPh sb="31" eb="33">
      <t>ジンコウ</t>
    </rPh>
    <rPh sb="34" eb="36">
      <t>ゲンショウ</t>
    </rPh>
    <rPh sb="37" eb="40">
      <t>ロウキュウカ</t>
    </rPh>
    <rPh sb="42" eb="44">
      <t>シセツ</t>
    </rPh>
    <rPh sb="45" eb="47">
      <t>コウシン</t>
    </rPh>
    <rPh sb="51" eb="53">
      <t>イコウ</t>
    </rPh>
    <rPh sb="54" eb="56">
      <t>カンイ</t>
    </rPh>
    <rPh sb="56" eb="58">
      <t>スイドウ</t>
    </rPh>
    <rPh sb="58" eb="60">
      <t>ジギョウ</t>
    </rPh>
    <rPh sb="62" eb="64">
      <t>ケイエイ</t>
    </rPh>
    <rPh sb="64" eb="66">
      <t>トウゴウ</t>
    </rPh>
    <rPh sb="69" eb="71">
      <t>コンゴ</t>
    </rPh>
    <rPh sb="72" eb="74">
      <t>ケイエイ</t>
    </rPh>
    <rPh sb="75" eb="76">
      <t>ト</t>
    </rPh>
    <rPh sb="77" eb="78">
      <t>マ</t>
    </rPh>
    <rPh sb="79" eb="81">
      <t>カンキョウ</t>
    </rPh>
    <rPh sb="82" eb="84">
      <t>ヒジョウ</t>
    </rPh>
    <rPh sb="85" eb="86">
      <t>キビ</t>
    </rPh>
    <rPh sb="93" eb="95">
      <t>ヨソク</t>
    </rPh>
    <rPh sb="101" eb="103">
      <t>ケイエイ</t>
    </rPh>
    <rPh sb="103" eb="105">
      <t>カイゼン</t>
    </rPh>
    <rPh sb="105" eb="106">
      <t>カ</t>
    </rPh>
    <rPh sb="107" eb="108">
      <t>ム</t>
    </rPh>
    <rPh sb="110" eb="112">
      <t>トリク</t>
    </rPh>
    <rPh sb="114" eb="115">
      <t>サラ</t>
    </rPh>
    <rPh sb="116" eb="117">
      <t>スス</t>
    </rPh>
    <rPh sb="121" eb="123">
      <t>ヒツヨウ</t>
    </rPh>
    <phoneticPr fontId="19"/>
  </si>
  <si>
    <t>事業名</t>
  </si>
  <si>
    <t>類似団体平均値（平均値）</t>
  </si>
  <si>
    <t>①経常収支比率
　Ｈ23に料金改定を実施し、現在は100％以上を堅持しているものの、給水人口の減少等により年々比率は悪化しており、今後、更なる収入確保と経費削減を図っていく必要がある。
②累積欠損金比率
　現在のところ、欠損金は発生していない。
③流動比率
　類似団体と比較すると低いものの、現在のところは200％以上を堅持しており、支払能力に関しては特に問題はない。
④企業債残高対給水収益比率
　基幹的浄水場の大規模改修や老朽石綿管布設替の実施により、類似団体と比較すると高い比率で推移している。
⑤料金回収率
　Ｈ23に料金改定を実施したこともあり、現在のところ、適正な料金水準を確保している。
⑥給水原価
　高利率企業債の繰上償還や機構改革による職員数削減等により、現在のところ、一定の費用の効率性は確保している。
⑦施設利用率
　現在のところ、類似団体と比較すると高い比率で推移しているが、年々減少傾向にあり、今後、浄水場の機能集約により改善を図っていく。
⑧有収率
　現在のところ、類似団体と比較すると高い比率で推移しているが、今後、老朽石綿管の布設替等により、更なる改善を図っていく。</t>
  </si>
  <si>
    <t>Ｎ－１年度</t>
    <rPh sb="3" eb="5">
      <t>ネンド</t>
    </rPh>
    <phoneticPr fontId="8"/>
  </si>
  <si>
    <t>基本情報</t>
    <rPh sb="0" eb="2">
      <t>キホン</t>
    </rPh>
    <rPh sb="2" eb="4">
      <t>ジョウホウ</t>
    </rPh>
    <phoneticPr fontId="8"/>
  </si>
  <si>
    <t>団体CD</t>
    <rPh sb="0" eb="2">
      <t>ダンタイ</t>
    </rPh>
    <phoneticPr fontId="8"/>
  </si>
  <si>
    <t>1. 経営の健全性・効率性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</si>
  <si>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8"/>
  </si>
  <si>
    <t>面積</t>
    <rPh sb="0" eb="2">
      <t>メンセキ</t>
    </rPh>
    <phoneticPr fontId="8"/>
  </si>
  <si>
    <t>①経常収支比率(％)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</si>
  <si>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8"/>
  </si>
  <si>
    <t>Ｎ年度</t>
    <rPh sb="1" eb="3">
      <t>ネンド</t>
    </rPh>
    <phoneticPr fontId="8"/>
  </si>
  <si>
    <t>類似団体平均(N-2)</t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</si>
  <si>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</si>
  <si>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全国平均</t>
  </si>
  <si>
    <t>給水区域面積</t>
  </si>
  <si>
    <t>①有形固定資産減価償却率
　公営企業会計制度の改正により、Ｈ26に大きく比率が上昇しているものの、類似団体と同程度の状況である。
②管路経年化率
　類似団体と比較して高い比率になっており、現在、石綿管を中心に積極的に布設替を行っているが、今後も継続的に実施していく必要がある。
③管理更新率
　石綿管を中心に積極的に布設替を行っていることから、類似団体と比較して、総じて高い比率で推移している。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コウエイ</t>
    </rPh>
    <rPh sb="16" eb="18">
      <t>キギョウ</t>
    </rPh>
    <rPh sb="18" eb="20">
      <t>カイケイ</t>
    </rPh>
    <rPh sb="20" eb="22">
      <t>セイド</t>
    </rPh>
    <rPh sb="33" eb="34">
      <t>オオ</t>
    </rPh>
    <rPh sb="36" eb="38">
      <t>ヒリツ</t>
    </rPh>
    <rPh sb="39" eb="41">
      <t>ジョウショウ</t>
    </rPh>
    <rPh sb="49" eb="51">
      <t>ルイジ</t>
    </rPh>
    <rPh sb="51" eb="53">
      <t>ダンタイ</t>
    </rPh>
    <rPh sb="54" eb="57">
      <t>ドウテイド</t>
    </rPh>
    <rPh sb="58" eb="60">
      <t>ジョウキョウ</t>
    </rPh>
    <rPh sb="66" eb="68">
      <t>カンロ</t>
    </rPh>
    <rPh sb="68" eb="71">
      <t>ケイネンカ</t>
    </rPh>
    <rPh sb="71" eb="72">
      <t>リツ</t>
    </rPh>
    <rPh sb="74" eb="76">
      <t>ルイジ</t>
    </rPh>
    <rPh sb="76" eb="78">
      <t>ダンタイ</t>
    </rPh>
    <rPh sb="79" eb="81">
      <t>ヒカク</t>
    </rPh>
    <rPh sb="83" eb="84">
      <t>タカ</t>
    </rPh>
    <rPh sb="85" eb="87">
      <t>ヒリツ</t>
    </rPh>
    <rPh sb="94" eb="96">
      <t>ゲンザイ</t>
    </rPh>
    <rPh sb="97" eb="99">
      <t>セキメン</t>
    </rPh>
    <rPh sb="99" eb="100">
      <t>カン</t>
    </rPh>
    <rPh sb="101" eb="103">
      <t>チュウシン</t>
    </rPh>
    <rPh sb="104" eb="107">
      <t>セッキョクテキ</t>
    </rPh>
    <rPh sb="108" eb="110">
      <t>フセツ</t>
    </rPh>
    <rPh sb="110" eb="111">
      <t>カ</t>
    </rPh>
    <rPh sb="112" eb="113">
      <t>オコナ</t>
    </rPh>
    <rPh sb="119" eb="121">
      <t>コンゴ</t>
    </rPh>
    <rPh sb="122" eb="124">
      <t>ケイゾク</t>
    </rPh>
    <rPh sb="124" eb="125">
      <t>テキ</t>
    </rPh>
    <rPh sb="126" eb="128">
      <t>ジッシ</t>
    </rPh>
    <rPh sb="132" eb="134">
      <t>ヒツヨウ</t>
    </rPh>
    <rPh sb="140" eb="142">
      <t>カンリ</t>
    </rPh>
    <rPh sb="142" eb="144">
      <t>コウシン</t>
    </rPh>
    <rPh sb="144" eb="145">
      <t>リツ</t>
    </rPh>
    <rPh sb="147" eb="149">
      <t>セキメン</t>
    </rPh>
    <rPh sb="149" eb="150">
      <t>カン</t>
    </rPh>
    <rPh sb="151" eb="153">
      <t>チュウシン</t>
    </rPh>
    <rPh sb="154" eb="157">
      <t>セッキョクテキ</t>
    </rPh>
    <rPh sb="158" eb="160">
      <t>フセツ</t>
    </rPh>
    <rPh sb="160" eb="161">
      <t>カ</t>
    </rPh>
    <rPh sb="162" eb="163">
      <t>オコナ</t>
    </rPh>
    <rPh sb="172" eb="174">
      <t>ルイジ</t>
    </rPh>
    <rPh sb="174" eb="176">
      <t>ダンタイ</t>
    </rPh>
    <rPh sb="177" eb="179">
      <t>ヒカク</t>
    </rPh>
    <rPh sb="182" eb="183">
      <t>ソウ</t>
    </rPh>
    <rPh sb="185" eb="186">
      <t>タカ</t>
    </rPh>
    <rPh sb="187" eb="189">
      <t>ヒリツ</t>
    </rPh>
    <rPh sb="190" eb="192">
      <t>スイイ</t>
    </rPh>
    <phoneticPr fontId="19"/>
  </si>
  <si>
    <r>
      <t>給水区域面積(km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キュウスイ</t>
    </rPh>
    <rPh sb="2" eb="4">
      <t>クイキ</t>
    </rPh>
    <phoneticPr fontId="8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</si>
  <si>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8"/>
  </si>
  <si>
    <t>全国平均</t>
    <rPh sb="0" eb="2">
      <t>ゼンコク</t>
    </rPh>
    <rPh sb="2" eb="4">
      <t>ヘイキン</t>
    </rPh>
    <phoneticPr fontId="8"/>
  </si>
  <si>
    <t>類似団体平均(N)</t>
  </si>
  <si>
    <t>「管路の経年化の状況」</t>
    <rPh sb="1" eb="3">
      <t>カンロ</t>
    </rPh>
    <rPh sb="4" eb="7">
      <t>ケイネンカ</t>
    </rPh>
    <rPh sb="8" eb="10">
      <t>ジョウキョウ</t>
    </rPh>
    <phoneticPr fontId="8"/>
  </si>
  <si>
    <r>
      <t>給水人口密度(人/km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キュウスイ</t>
    </rPh>
    <phoneticPr fontId="8"/>
  </si>
  <si>
    <t>比率(N-3)</t>
    <rPh sb="0" eb="2">
      <t>ヒリツ</t>
    </rPh>
    <phoneticPr fontId="8"/>
  </si>
  <si>
    <t>②累積欠損金比率(％)</t>
  </si>
  <si>
    <t>比率(N-1)</t>
    <rPh sb="0" eb="2">
      <t>ヒリツ</t>
    </rPh>
    <phoneticPr fontId="8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</si>
  <si>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8"/>
  </si>
  <si>
    <t>類似団体</t>
    <rPh sb="0" eb="2">
      <t>ルイジ</t>
    </rPh>
    <rPh sb="2" eb="4">
      <t>ダンタイ</t>
    </rPh>
    <phoneticPr fontId="8"/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</si>
  <si>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</si>
  <si>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給水人口密度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</si>
  <si>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</si>
  <si>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業種名称</t>
    <rPh sb="0" eb="2">
      <t>ギョウシュ</t>
    </rPh>
    <rPh sb="2" eb="4">
      <t>メイショウ</t>
    </rPh>
    <phoneticPr fontId="8"/>
  </si>
  <si>
    <t>-</t>
  </si>
  <si>
    <t>法適用</t>
  </si>
  <si>
    <t>普及率</t>
    <rPh sb="0" eb="2">
      <t>フキュウ</t>
    </rPh>
    <rPh sb="2" eb="3">
      <t>リツ</t>
    </rPh>
    <phoneticPr fontId="8"/>
  </si>
  <si>
    <t>都道府県名</t>
    <rPh sb="0" eb="4">
      <t>トドウフケン</t>
    </rPh>
    <rPh sb="4" eb="5">
      <t>メイ</t>
    </rPh>
    <phoneticPr fontId="8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</si>
  <si>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</si>
  <si>
    <t>人口密度</t>
    <rPh sb="0" eb="2">
      <t>ジンコウ</t>
    </rPh>
    <rPh sb="2" eb="4">
      <t>ミツド</t>
    </rPh>
    <phoneticPr fontId="8"/>
  </si>
  <si>
    <t>小項目</t>
    <rPh sb="0" eb="3">
      <t>ショウコウモク</t>
    </rPh>
    <phoneticPr fontId="8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</si>
  <si>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8"/>
  </si>
  <si>
    <t>「債務残高」</t>
    <rPh sb="1" eb="3">
      <t>サイム</t>
    </rPh>
    <rPh sb="3" eb="5">
      <t>ザンダカ</t>
    </rPh>
    <phoneticPr fontId="8"/>
  </si>
  <si>
    <t>比率(N-2)</t>
    <rPh sb="0" eb="2">
      <t>ヒリツ</t>
    </rPh>
    <phoneticPr fontId="8"/>
  </si>
  <si>
    <t>⑦施設利用率(％)</t>
    <rPh sb="1" eb="3">
      <t>シセツ</t>
    </rPh>
    <rPh sb="3" eb="6">
      <t>リヨウリツ</t>
    </rPh>
    <phoneticPr fontId="8"/>
  </si>
  <si>
    <t>中項目</t>
    <rPh sb="0" eb="1">
      <t>チュウ</t>
    </rPh>
    <rPh sb="1" eb="3">
      <t>コウモク</t>
    </rPh>
    <phoneticPr fontId="8"/>
  </si>
  <si>
    <t>■</t>
  </si>
  <si>
    <t>Ｎ－３年度</t>
    <rPh sb="3" eb="5">
      <t>ネンド</t>
    </rPh>
    <phoneticPr fontId="8"/>
  </si>
  <si>
    <t>参照用</t>
    <rPh sb="0" eb="3">
      <t>サンショウヨウ</t>
    </rPh>
    <phoneticPr fontId="8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</si>
  <si>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8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</si>
</sst>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5">
    <numFmt numFmtId="180" formatCode="#,##0.00;&quot;△ &quot;#,##0.00"/>
    <numFmt numFmtId="176" formatCode="#,##0.00;&quot;△&quot;#,##0.00"/>
    <numFmt numFmtId="179" formatCode="#,##0.00;&quot;△&quot;#,##0.00;&quot;-&quot;"/>
    <numFmt numFmtId="177" formatCode="#,##0;&quot;△&quot;#,##0"/>
    <numFmt numFmtId="178" formatCode="ge"/>
  </numFmts>
  <fonts count="20">
    <font>
      <sz val="11"/>
      <color theme="1"/>
      <name val="ＭＳ Ｐゴシック"/>
    </font>
    <font>
      <sz val="12"/>
      <color auto="1"/>
      <name val="ＭＳ 明朝"/>
    </font>
    <font>
      <sz val="11"/>
      <color auto="1"/>
      <name val="ＭＳ Ｐゴシック"/>
    </font>
    <font>
      <sz val="11"/>
      <color theme="1"/>
      <name val="ＭＳ Ｐゴシック"/>
    </font>
    <font>
      <sz val="11"/>
      <color auto="1"/>
      <name val="ＭＳ ゴシック"/>
    </font>
    <font>
      <sz val="12"/>
      <color theme="1"/>
      <name val="ＭＳ 明朝"/>
    </font>
    <font>
      <sz val="9"/>
      <color theme="1"/>
      <name val="ＭＳ ゴシック"/>
    </font>
    <font>
      <sz val="9"/>
      <color auto="1"/>
      <name val="ＭＳ ゴシック"/>
    </font>
    <font>
      <sz val="6"/>
      <color auto="1"/>
      <name val="ＭＳ Ｐゴシック"/>
    </font>
    <font>
      <b/>
      <sz val="11"/>
      <color theme="1"/>
      <name val="ＭＳ ゴシック"/>
    </font>
    <font>
      <sz val="11"/>
      <color theme="1"/>
      <name val="ＭＳ ゴシック"/>
    </font>
    <font>
      <b/>
      <sz val="24"/>
      <color theme="1"/>
      <name val="ＭＳ ゴシック"/>
    </font>
    <font>
      <b/>
      <sz val="14"/>
      <color theme="1"/>
      <name val="ＭＳ ゴシック"/>
    </font>
    <font>
      <b/>
      <sz val="9"/>
      <color theme="1"/>
      <name val="ＭＳ ゴシック"/>
    </font>
    <font>
      <b/>
      <sz val="11"/>
      <color rgb="FF3366FF"/>
      <name val="ＭＳ ゴシック"/>
    </font>
    <font>
      <b/>
      <sz val="11"/>
      <color rgb="FFFF5050"/>
      <name val="ＭＳ ゴシック"/>
    </font>
    <font>
      <b/>
      <sz val="12"/>
      <color theme="1"/>
      <name val="ＭＳ ゴシック"/>
    </font>
    <font>
      <sz val="10"/>
      <color theme="1"/>
      <name val="ＭＳ ゴシック"/>
    </font>
    <font>
      <sz val="11"/>
      <color theme="0"/>
      <name val="ＭＳ Ｐゴシック"/>
    </font>
    <font>
      <sz val="6"/>
      <color auto="1"/>
      <name val="ＭＳ Ｐゴシック"/>
    </font>
  </fonts>
  <fills count="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ill="0" applyBorder="0" applyAlignment="0" applyProtection="0"/>
    <xf numFmtId="38" fontId="2" fillId="0" borderId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4" fillId="0" borderId="0"/>
    <xf numFmtId="0" fontId="5" fillId="0" borderId="0">
      <alignment vertical="center"/>
    </xf>
    <xf numFmtId="0" fontId="6" fillId="0" borderId="0">
      <alignment vertical="center"/>
    </xf>
    <xf numFmtId="0" fontId="2" fillId="0" borderId="0"/>
    <xf numFmtId="0" fontId="3" fillId="0" borderId="0">
      <alignment vertical="center"/>
    </xf>
    <xf numFmtId="0" fontId="4" fillId="0" borderId="0"/>
    <xf numFmtId="0" fontId="6" fillId="0" borderId="0">
      <alignment vertical="center"/>
    </xf>
    <xf numFmtId="0" fontId="7" fillId="0" borderId="0"/>
    <xf numFmtId="6" fontId="2" fillId="0" borderId="0" applyFill="0" applyBorder="0" applyAlignment="0" applyProtection="0"/>
    <xf numFmtId="38" fontId="3" fillId="0" borderId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49" fontId="9" fillId="0" borderId="1" xfId="0" applyNumberFormat="1" applyFont="1" applyBorder="1" applyAlignment="1" applyProtection="1">
      <alignment horizontal="left" vertical="center"/>
      <protection hidden="1"/>
    </xf>
    <xf numFmtId="0" fontId="9" fillId="2" borderId="2" xfId="0" applyFont="1" applyFill="1" applyBorder="1" applyAlignment="1">
      <alignment horizontal="center" vertical="center" shrinkToFit="1"/>
    </xf>
    <xf numFmtId="0" fontId="10" fillId="0" borderId="2" xfId="0" applyNumberFormat="1" applyFont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>
      <alignment horizontal="center" vertical="center" shrinkToFit="1"/>
    </xf>
    <xf numFmtId="176" fontId="10" fillId="0" borderId="3" xfId="0" applyNumberFormat="1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9" fillId="2" borderId="7" xfId="0" applyFont="1" applyFill="1" applyBorder="1" applyAlignment="1">
      <alignment horizontal="center" vertical="center" shrinkToFit="1"/>
    </xf>
    <xf numFmtId="0" fontId="10" fillId="0" borderId="7" xfId="0" applyNumberFormat="1" applyFont="1" applyBorder="1" applyAlignment="1" applyProtection="1">
      <alignment horizontal="center" vertical="center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9" fillId="2" borderId="9" xfId="0" applyFont="1" applyFill="1" applyBorder="1" applyAlignment="1">
      <alignment horizontal="center" vertical="center" shrinkToFit="1"/>
    </xf>
    <xf numFmtId="0" fontId="10" fillId="0" borderId="9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Border="1">
      <alignment vertical="center"/>
    </xf>
    <xf numFmtId="177" fontId="10" fillId="0" borderId="3" xfId="0" applyNumberFormat="1" applyFont="1" applyBorder="1" applyAlignment="1" applyProtection="1">
      <alignment horizontal="center" vertical="center"/>
      <protection hidden="1"/>
    </xf>
    <xf numFmtId="177" fontId="10" fillId="0" borderId="2" xfId="0" applyNumberFormat="1" applyFont="1" applyBorder="1" applyAlignment="1" applyProtection="1">
      <alignment horizontal="center" vertical="center"/>
      <protection hidden="1"/>
    </xf>
    <xf numFmtId="177" fontId="10" fillId="0" borderId="7" xfId="0" applyNumberFormat="1" applyFont="1" applyBorder="1" applyAlignment="1" applyProtection="1">
      <alignment horizontal="center" vertical="center"/>
      <protection hidden="1"/>
    </xf>
    <xf numFmtId="177" fontId="10" fillId="0" borderId="9" xfId="0" applyNumberFormat="1" applyFont="1" applyBorder="1" applyAlignment="1" applyProtection="1">
      <alignment horizontal="center" vertical="center"/>
      <protection hidden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2" fillId="0" borderId="4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7" fillId="0" borderId="5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7" fillId="0" borderId="11" xfId="0" applyFont="1" applyBorder="1" applyAlignment="1" applyProtection="1">
      <alignment horizontal="left" vertical="top" wrapText="1"/>
      <protection locked="0"/>
    </xf>
    <xf numFmtId="0" fontId="10" fillId="0" borderId="11" xfId="0" applyFont="1" applyBorder="1" applyAlignment="1" applyProtection="1">
      <alignment horizontal="left" vertical="top" wrapText="1"/>
      <protection locked="0"/>
    </xf>
    <xf numFmtId="0" fontId="10" fillId="0" borderId="12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3" xfId="0" applyFill="1" applyBorder="1">
      <alignment vertical="center"/>
    </xf>
    <xf numFmtId="0" fontId="0" fillId="2" borderId="3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4" borderId="3" xfId="0" applyNumberFormat="1" applyFill="1" applyBorder="1" applyAlignment="1">
      <alignment vertical="center" shrinkToFit="1"/>
    </xf>
    <xf numFmtId="0" fontId="0" fillId="0" borderId="3" xfId="0" applyNumberFormat="1" applyBorder="1" applyAlignment="1">
      <alignment vertical="center" shrinkToFit="1"/>
    </xf>
    <xf numFmtId="178" fontId="0" fillId="0" borderId="3" xfId="0" applyNumberFormat="1" applyBorder="1">
      <alignment vertical="center"/>
    </xf>
    <xf numFmtId="0" fontId="18" fillId="0" borderId="0" xfId="0" applyFo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3" xfId="0" applyFill="1" applyBorder="1" applyAlignment="1">
      <alignment vertical="center" shrinkToFit="1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4" borderId="3" xfId="18" applyNumberFormat="1" applyFont="1" applyFill="1" applyBorder="1" applyAlignment="1">
      <alignment vertical="center" shrinkToFit="1"/>
    </xf>
    <xf numFmtId="176" fontId="0" fillId="0" borderId="3" xfId="18" applyNumberFormat="1" applyFont="1" applyBorder="1" applyAlignment="1">
      <alignment vertical="center" shrinkToFit="1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179" fontId="0" fillId="4" borderId="3" xfId="18" applyNumberFormat="1" applyFont="1" applyFill="1" applyBorder="1" applyAlignment="1">
      <alignment vertical="center" shrinkToFit="1"/>
    </xf>
    <xf numFmtId="40" fontId="0" fillId="0" borderId="0" xfId="0" applyNumberFormat="1">
      <alignment vertical="center"/>
    </xf>
    <xf numFmtId="180" fontId="0" fillId="0" borderId="0" xfId="18" applyNumberFormat="1" applyFont="1" applyBorder="1" applyAlignment="1">
      <alignment vertical="center" shrinkToFit="1"/>
    </xf>
  </cellXfs>
  <cellStyles count="19">
    <cellStyle name="桁区切り 2" xfId="1"/>
    <cellStyle name="桁区切り 3" xfId="2"/>
    <cellStyle name="桁区切り 3 2" xfId="3"/>
    <cellStyle name="標準" xfId="0" builtinId="0"/>
    <cellStyle name="標準 2" xfId="4"/>
    <cellStyle name="標準 2 2" xfId="5"/>
    <cellStyle name="標準 2 3" xfId="6"/>
    <cellStyle name="標準 2 3 2" xfId="7"/>
    <cellStyle name="標準 2 4" xfId="8"/>
    <cellStyle name="標準 2_【重要】（県）指数表_書式まとめ" xfId="9"/>
    <cellStyle name="標準 3" xfId="10"/>
    <cellStyle name="標準 3 2" xfId="11"/>
    <cellStyle name="標準 3 3" xfId="12"/>
    <cellStyle name="標準 4" xfId="13"/>
    <cellStyle name="標準 5" xfId="14"/>
    <cellStyle name="標準 6" xfId="15"/>
    <cellStyle name="標準 7" xfId="16"/>
    <cellStyle name="通貨 2" xfId="17"/>
    <cellStyle name="桁区切り" xfId="18" builtinId="6"/>
  </cellStyles>
</styleSheet>
</file>

<file path=xl/_rels/workbook.xml.rels><?xml version="1.0"?><Relationships xmlns="http://schemas.openxmlformats.org/package/2006/relationships"><Relationship Target="worksheets/sheet1.xml" Id="rId1" Type="http://schemas.openxmlformats.org/officeDocument/2006/relationships/worksheet"/><Relationship Target="externalLinks/externalLink1.xml" Id="rId3" Type="http://schemas.openxmlformats.org/officeDocument/2006/relationships/externalLink"/><Relationship Target="sharedStrings.xml" Id="rId5" Type="http://schemas.openxmlformats.org/officeDocument/2006/relationships/sharedStrings"/><Relationship Target="worksheets/sheet2.xml" Id="rId2" Type="http://schemas.openxmlformats.org/officeDocument/2006/relationships/worksheet"/><Relationship Target="theme/theme1.xml" Id="rId4" Type="http://schemas.openxmlformats.org/officeDocument/2006/relationships/theme"/><Relationship Target="styles.xml" Id="rId6" Type="http://schemas.openxmlformats.org/officeDocument/2006/relationships/styles"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8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0.79</c:v>
                </c:pt>
                <c:pt idx="1">
                  <c:v>0.56999999999999995</c:v>
                </c:pt>
                <c:pt idx="2">
                  <c:v>0.84</c:v>
                </c:pt>
                <c:pt idx="3">
                  <c:v>0.86</c:v>
                </c:pt>
                <c:pt idx="4">
                  <c:v>0.7</c:v>
                </c:pt>
              </c:numCache>
            </c:numRef>
          </c:val>
        </c:ser>
        <c:dLbls>
          <c:txPr>
            <a:bodyPr rot="0"/>
            <a:lstStyle/>
            <a:p>
              <a:pPr>
                <a:defRPr sz="800" baseline="0">
                  <a:solidFill>
                    <a:schemeClr val="tx1"/>
                  </a:solidFill>
                  <a:latin typeface="ＭＳ ゴシック"/>
                  <a:ea typeface="ＭＳ ゴシック"/>
                </a:defRPr>
              </a:pPr>
              <a:endParaRPr lang="ja-JP" baseline="0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0.79</c:v>
                </c:pt>
                <c:pt idx="1">
                  <c:v>0.5</c:v>
                </c:pt>
                <c:pt idx="2">
                  <c:v>0.6</c:v>
                </c:pt>
                <c:pt idx="3">
                  <c:v>0.71</c:v>
                </c:pt>
                <c:pt idx="4">
                  <c:v>0.68</c:v>
                </c:pt>
              </c:numCache>
            </c:numRef>
          </c:val>
          <c:smooth val="0"/>
        </c:ser>
        <c:dLbls>
          <c:txPr>
            <a:bodyPr rot="0"/>
            <a:lstStyle/>
            <a:p>
              <a:pPr>
                <a:defRPr sz="800" baseline="0">
                  <a:solidFill>
                    <a:schemeClr val="tx1"/>
                  </a:solidFill>
                  <a:latin typeface="ＭＳ ゴシック"/>
                  <a:ea typeface="ＭＳ ゴシック"/>
                </a:defRPr>
              </a:pPr>
              <a:endParaRPr lang="ja-JP" baseline="0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"/>
        <c:crosses val="autoZero"/>
        <c:crossBetween val="between"/>
      </c:valAx>
      <c:spPr>
        <a:noFill/>
        <a:ln>
          <a:solidFill>
            <a:sysClr val="window">
              <a:lumMod val="65000"/>
            </a:sysClr>
          </a:solidFill>
        </a:ln>
      </c:spPr>
    </c:plotArea>
    <c:plotVisOnly val="0"/>
    <c:dispBlanksAs val="gap"/>
    <c:showDLblsOverMax val="0"/>
  </c:chart>
  <c:spPr>
    <a:noFill/>
    <a:ln>
      <a:solidFill>
        <a:sysClr val="window">
          <a:lumMod val="65000"/>
        </a:sysClr>
      </a:solidFill>
    </a:ln>
  </c:spPr>
  <c:txPr>
    <a:bodyPr/>
    <a:lstStyle/>
    <a:p>
      <a:pPr>
        <a:defRPr sz="800" baseline="0">
          <a:solidFill>
            <a:schemeClr val="tx1"/>
          </a:solidFill>
          <a:latin typeface="ＭＳ ゴシック"/>
          <a:ea typeface="ＭＳ ゴシック"/>
        </a:defRPr>
      </a:pPr>
      <a:endParaRPr lang="ja-JP" baseline="0"/>
    </a:p>
  </c:txPr>
  <c:printSettings>
    <c:pageMargins l="0.70000000000000062" r="0.70000000000000062" t="0.75000000000001266" b="0.75000000000001266" header="0.30000000000000032" footer="0.30000000000000032"/>
    <c:pageSetup paperSize="9"/>
  </c:printSettings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5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106.6</c:v>
                </c:pt>
                <c:pt idx="1">
                  <c:v>108.63</c:v>
                </c:pt>
                <c:pt idx="2">
                  <c:v>114.41</c:v>
                </c:pt>
                <c:pt idx="3">
                  <c:v>110.33</c:v>
                </c:pt>
                <c:pt idx="4">
                  <c:v>109.03</c:v>
                </c:pt>
              </c:numCache>
            </c:numRef>
          </c:val>
        </c:ser>
        <c:dLbls>
          <c:txPr>
            <a:bodyPr rot="0"/>
            <a:lstStyle/>
            <a:p>
              <a:pPr>
                <a:defRPr sz="800" baseline="0">
                  <a:solidFill>
                    <a:schemeClr val="tx1"/>
                  </a:solidFill>
                  <a:latin typeface="ＭＳ ゴシック"/>
                  <a:ea typeface="ＭＳ ゴシック"/>
                </a:defRPr>
              </a:pPr>
              <a:endParaRPr lang="ja-JP" baseline="0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108.96</c:v>
                </c:pt>
                <c:pt idx="1">
                  <c:v>109.08</c:v>
                </c:pt>
                <c:pt idx="2">
                  <c:v>108.33</c:v>
                </c:pt>
                <c:pt idx="3">
                  <c:v>107.95</c:v>
                </c:pt>
                <c:pt idx="4">
                  <c:v>109.49</c:v>
                </c:pt>
              </c:numCache>
            </c:numRef>
          </c:val>
          <c:smooth val="0"/>
        </c:ser>
        <c:dLbls>
          <c:txPr>
            <a:bodyPr rot="0"/>
            <a:lstStyle/>
            <a:p>
              <a:pPr>
                <a:defRPr sz="800" baseline="0">
                  <a:solidFill>
                    <a:schemeClr val="tx1"/>
                  </a:solidFill>
                  <a:latin typeface="ＭＳ ゴシック"/>
                  <a:ea typeface="ＭＳ ゴシック"/>
                </a:defRPr>
              </a:pPr>
              <a:endParaRPr lang="ja-JP" baseline="0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"/>
        <c:crosses val="autoZero"/>
        <c:crossBetween val="between"/>
      </c:valAx>
      <c:spPr>
        <a:noFill/>
        <a:ln>
          <a:solidFill>
            <a:sysClr val="window">
              <a:lumMod val="65000"/>
            </a:sysClr>
          </a:solidFill>
        </a:ln>
      </c:spPr>
    </c:plotArea>
    <c:plotVisOnly val="0"/>
    <c:dispBlanksAs val="gap"/>
    <c:showDLblsOverMax val="0"/>
  </c:chart>
  <c:spPr>
    <a:noFill/>
    <a:ln>
      <a:solidFill>
        <a:sysClr val="window">
          <a:lumMod val="65000"/>
        </a:sysClr>
      </a:solidFill>
    </a:ln>
  </c:spPr>
  <c:txPr>
    <a:bodyPr/>
    <a:lstStyle/>
    <a:p>
      <a:pPr>
        <a:defRPr sz="800" baseline="0">
          <a:solidFill>
            <a:schemeClr val="tx1"/>
          </a:solidFill>
          <a:latin typeface="ＭＳ ゴシック"/>
          <a:ea typeface="ＭＳ ゴシック"/>
        </a:defRPr>
      </a:pPr>
      <a:endParaRPr lang="ja-JP" baseline="0"/>
    </a:p>
  </c:txPr>
  <c:printSettings>
    <c:pageMargins l="0.70000000000000062" r="0.70000000000000062" t="0.75000000000001221" b="0.75000000000001221" header="0.30000000000000032" footer="0.30000000000000032"/>
    <c:pageSetup paperSize="9"/>
  </c:printSettings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33.01</c:v>
                </c:pt>
                <c:pt idx="1">
                  <c:v>33.700000000000003</c:v>
                </c:pt>
                <c:pt idx="2">
                  <c:v>34.479999999999997</c:v>
                </c:pt>
                <c:pt idx="3">
                  <c:v>35.380000000000003</c:v>
                </c:pt>
                <c:pt idx="4">
                  <c:v>46.98</c:v>
                </c:pt>
              </c:numCache>
            </c:numRef>
          </c:val>
        </c:ser>
        <c:dLbls>
          <c:txPr>
            <a:bodyPr rot="0"/>
            <a:lstStyle/>
            <a:p>
              <a:pPr>
                <a:defRPr sz="800" baseline="0">
                  <a:solidFill>
                    <a:schemeClr val="tx1"/>
                  </a:solidFill>
                  <a:latin typeface="ＭＳ ゴシック"/>
                  <a:ea typeface="ＭＳ ゴシック"/>
                </a:defRPr>
              </a:pPr>
              <a:endParaRPr lang="ja-JP" baseline="0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36.21</c:v>
                </c:pt>
                <c:pt idx="1">
                  <c:v>37.25</c:v>
                </c:pt>
                <c:pt idx="2">
                  <c:v>37.799999999999997</c:v>
                </c:pt>
                <c:pt idx="3">
                  <c:v>38.520000000000003</c:v>
                </c:pt>
                <c:pt idx="4">
                  <c:v>46.67</c:v>
                </c:pt>
              </c:numCache>
            </c:numRef>
          </c:val>
          <c:smooth val="0"/>
        </c:ser>
        <c:dLbls>
          <c:txPr>
            <a:bodyPr rot="0"/>
            <a:lstStyle/>
            <a:p>
              <a:pPr>
                <a:defRPr sz="800" baseline="0">
                  <a:solidFill>
                    <a:schemeClr val="tx1"/>
                  </a:solidFill>
                  <a:latin typeface="ＭＳ ゴシック"/>
                  <a:ea typeface="ＭＳ ゴシック"/>
                </a:defRPr>
              </a:pPr>
              <a:endParaRPr lang="ja-JP" baseline="0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"/>
        <c:crosses val="autoZero"/>
        <c:crossBetween val="between"/>
      </c:valAx>
      <c:spPr>
        <a:noFill/>
        <a:ln>
          <a:solidFill>
            <a:sysClr val="window">
              <a:lumMod val="65000"/>
            </a:sysClr>
          </a:solidFill>
        </a:ln>
      </c:spPr>
    </c:plotArea>
    <c:plotVisOnly val="0"/>
    <c:dispBlanksAs val="gap"/>
    <c:showDLblsOverMax val="0"/>
  </c:chart>
  <c:spPr>
    <a:noFill/>
    <a:ln>
      <a:solidFill>
        <a:sysClr val="window">
          <a:lumMod val="65000"/>
        </a:sysClr>
      </a:solidFill>
    </a:ln>
  </c:spPr>
  <c:txPr>
    <a:bodyPr/>
    <a:lstStyle/>
    <a:p>
      <a:pPr>
        <a:defRPr sz="800" baseline="0">
          <a:solidFill>
            <a:schemeClr val="tx1"/>
          </a:solidFill>
          <a:latin typeface="ＭＳ ゴシック"/>
          <a:ea typeface="ＭＳ ゴシック"/>
        </a:defRPr>
      </a:pPr>
      <a:endParaRPr lang="ja-JP" baseline="0"/>
    </a:p>
  </c:txPr>
  <c:printSettings>
    <c:pageMargins l="0.70000000000000062" r="0.70000000000000062" t="0.75000000000001243" b="0.75000000000001243" header="0.30000000000000032" footer="0.30000000000000032"/>
    <c:pageSetup paperSize="9"/>
  </c:printSettings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23.04</c:v>
                </c:pt>
                <c:pt idx="1">
                  <c:v>23.08</c:v>
                </c:pt>
                <c:pt idx="2">
                  <c:v>23.06</c:v>
                </c:pt>
                <c:pt idx="3">
                  <c:v>23.05</c:v>
                </c:pt>
                <c:pt idx="4">
                  <c:v>23.05</c:v>
                </c:pt>
              </c:numCache>
            </c:numRef>
          </c:val>
        </c:ser>
        <c:dLbls>
          <c:txPr>
            <a:bodyPr rot="0"/>
            <a:lstStyle/>
            <a:p>
              <a:pPr>
                <a:defRPr sz="800" baseline="0">
                  <a:solidFill>
                    <a:schemeClr val="tx1"/>
                  </a:solidFill>
                  <a:latin typeface="ＭＳ ゴシック"/>
                  <a:ea typeface="ＭＳ ゴシック"/>
                </a:defRPr>
              </a:pPr>
              <a:endParaRPr lang="ja-JP" baseline="0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6.46</c:v>
                </c:pt>
                <c:pt idx="1">
                  <c:v>7.9</c:v>
                </c:pt>
                <c:pt idx="2">
                  <c:v>8.2200000000000006</c:v>
                </c:pt>
                <c:pt idx="3">
                  <c:v>9.43</c:v>
                </c:pt>
                <c:pt idx="4">
                  <c:v>10.029999999999999</c:v>
                </c:pt>
              </c:numCache>
            </c:numRef>
          </c:val>
          <c:smooth val="0"/>
        </c:ser>
        <c:dLbls>
          <c:txPr>
            <a:bodyPr rot="0"/>
            <a:lstStyle/>
            <a:p>
              <a:pPr>
                <a:defRPr sz="800" baseline="0">
                  <a:solidFill>
                    <a:schemeClr val="tx1"/>
                  </a:solidFill>
                  <a:latin typeface="ＭＳ ゴシック"/>
                  <a:ea typeface="ＭＳ ゴシック"/>
                </a:defRPr>
              </a:pPr>
              <a:endParaRPr lang="ja-JP" baseline="0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"/>
        <c:crosses val="autoZero"/>
        <c:crossBetween val="between"/>
      </c:valAx>
      <c:spPr>
        <a:noFill/>
        <a:ln>
          <a:solidFill>
            <a:sysClr val="window">
              <a:lumMod val="65000"/>
            </a:sysClr>
          </a:solidFill>
        </a:ln>
      </c:spPr>
    </c:plotArea>
    <c:plotVisOnly val="0"/>
    <c:dispBlanksAs val="gap"/>
    <c:showDLblsOverMax val="0"/>
  </c:chart>
  <c:spPr>
    <a:noFill/>
    <a:ln>
      <a:solidFill>
        <a:sysClr val="window">
          <a:lumMod val="65000"/>
        </a:sysClr>
      </a:solidFill>
    </a:ln>
  </c:spPr>
  <c:txPr>
    <a:bodyPr/>
    <a:lstStyle/>
    <a:p>
      <a:pPr>
        <a:defRPr sz="800" baseline="0">
          <a:solidFill>
            <a:schemeClr val="tx1"/>
          </a:solidFill>
          <a:latin typeface="ＭＳ ゴシック"/>
          <a:ea typeface="ＭＳ ゴシック"/>
        </a:defRPr>
      </a:pPr>
      <a:endParaRPr lang="ja-JP" baseline="0"/>
    </a:p>
  </c:txPr>
  <c:printSettings>
    <c:pageMargins l="0.70000000000000062" r="0.70000000000000062" t="0.75000000000001266" b="0.75000000000001266" header="0.30000000000000032" footer="0.30000000000000032"/>
    <c:pageSetup paperSize="9"/>
  </c:printSettings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/>
            <a:lstStyle/>
            <a:p>
              <a:pPr>
                <a:defRPr sz="800" baseline="0">
                  <a:solidFill>
                    <a:schemeClr val="tx1"/>
                  </a:solidFill>
                  <a:latin typeface="ＭＳ ゴシック"/>
                  <a:ea typeface="ＭＳ ゴシック"/>
                </a:defRPr>
              </a:pPr>
              <a:endParaRPr lang="ja-JP" baseline="0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7.45</c:v>
                </c:pt>
                <c:pt idx="1">
                  <c:v>16.09</c:v>
                </c:pt>
                <c:pt idx="2">
                  <c:v>15.69</c:v>
                </c:pt>
                <c:pt idx="3">
                  <c:v>13.47</c:v>
                </c:pt>
                <c:pt idx="4">
                  <c:v>9.49</c:v>
                </c:pt>
              </c:numCache>
            </c:numRef>
          </c:val>
          <c:smooth val="0"/>
        </c:ser>
        <c:dLbls>
          <c:txPr>
            <a:bodyPr rot="0"/>
            <a:lstStyle/>
            <a:p>
              <a:pPr>
                <a:defRPr sz="800" baseline="0">
                  <a:solidFill>
                    <a:schemeClr val="tx1"/>
                  </a:solidFill>
                  <a:latin typeface="ＭＳ ゴシック"/>
                  <a:ea typeface="ＭＳ ゴシック"/>
                </a:defRPr>
              </a:pPr>
              <a:endParaRPr lang="ja-JP" baseline="0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"/>
        <c:crosses val="autoZero"/>
        <c:crossBetween val="between"/>
      </c:valAx>
      <c:spPr>
        <a:noFill/>
        <a:ln>
          <a:solidFill>
            <a:sysClr val="window">
              <a:lumMod val="65000"/>
            </a:sysClr>
          </a:solidFill>
        </a:ln>
      </c:spPr>
    </c:plotArea>
    <c:plotVisOnly val="0"/>
    <c:dispBlanksAs val="gap"/>
    <c:showDLblsOverMax val="0"/>
  </c:chart>
  <c:spPr>
    <a:noFill/>
    <a:ln>
      <a:solidFill>
        <a:sysClr val="window">
          <a:lumMod val="65000"/>
        </a:sysClr>
      </a:solidFill>
    </a:ln>
  </c:spPr>
  <c:txPr>
    <a:bodyPr/>
    <a:lstStyle/>
    <a:p>
      <a:pPr>
        <a:defRPr sz="800" baseline="0">
          <a:solidFill>
            <a:schemeClr val="tx1"/>
          </a:solidFill>
          <a:latin typeface="ＭＳ ゴシック"/>
          <a:ea typeface="ＭＳ ゴシック"/>
        </a:defRPr>
      </a:pPr>
      <a:endParaRPr lang="ja-JP" baseline="0"/>
    </a:p>
  </c:txPr>
  <c:printSettings>
    <c:pageMargins l="0.70000000000000062" r="0.70000000000000062" t="0.75000000000001243" b="0.75000000000001243" header="0.30000000000000032" footer="0.30000000000000032"/>
    <c:pageSetup paperSize="9"/>
  </c:printSettings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299.87</c:v>
                </c:pt>
                <c:pt idx="1">
                  <c:v>499.79</c:v>
                </c:pt>
                <c:pt idx="2">
                  <c:v>246.89</c:v>
                </c:pt>
                <c:pt idx="3">
                  <c:v>358.29</c:v>
                </c:pt>
                <c:pt idx="4">
                  <c:v>204.69</c:v>
                </c:pt>
              </c:numCache>
            </c:numRef>
          </c:val>
        </c:ser>
        <c:dLbls>
          <c:txPr>
            <a:bodyPr rot="0"/>
            <a:lstStyle/>
            <a:p>
              <a:pPr>
                <a:defRPr sz="800" baseline="0">
                  <a:solidFill>
                    <a:schemeClr val="tx1"/>
                  </a:solidFill>
                  <a:latin typeface="ＭＳ ゴシック"/>
                  <a:ea typeface="ＭＳ ゴシック"/>
                </a:defRPr>
              </a:pPr>
              <a:endParaRPr lang="ja-JP" baseline="0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969.16</c:v>
                </c:pt>
                <c:pt idx="1">
                  <c:v>1128.25</c:v>
                </c:pt>
                <c:pt idx="2">
                  <c:v>1159.4100000000001</c:v>
                </c:pt>
                <c:pt idx="3">
                  <c:v>1081.23</c:v>
                </c:pt>
                <c:pt idx="4">
                  <c:v>406.37</c:v>
                </c:pt>
              </c:numCache>
            </c:numRef>
          </c:val>
          <c:smooth val="0"/>
        </c:ser>
        <c:dLbls>
          <c:txPr>
            <a:bodyPr rot="0"/>
            <a:lstStyle/>
            <a:p>
              <a:pPr>
                <a:defRPr sz="800" baseline="0">
                  <a:solidFill>
                    <a:schemeClr val="tx1"/>
                  </a:solidFill>
                  <a:latin typeface="ＭＳ ゴシック"/>
                  <a:ea typeface="ＭＳ ゴシック"/>
                </a:defRPr>
              </a:pPr>
              <a:endParaRPr lang="ja-JP" baseline="0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"/>
        <c:crosses val="autoZero"/>
        <c:crossBetween val="between"/>
      </c:valAx>
      <c:spPr>
        <a:noFill/>
        <a:ln>
          <a:solidFill>
            <a:sysClr val="window">
              <a:lumMod val="65000"/>
            </a:sysClr>
          </a:solidFill>
        </a:ln>
      </c:spPr>
    </c:plotArea>
    <c:plotVisOnly val="0"/>
    <c:dispBlanksAs val="gap"/>
    <c:showDLblsOverMax val="0"/>
  </c:chart>
  <c:spPr>
    <a:noFill/>
    <a:ln>
      <a:solidFill>
        <a:sysClr val="window">
          <a:lumMod val="65000"/>
        </a:sysClr>
      </a:solidFill>
    </a:ln>
  </c:spPr>
  <c:txPr>
    <a:bodyPr/>
    <a:lstStyle/>
    <a:p>
      <a:pPr>
        <a:defRPr sz="800" baseline="0">
          <a:solidFill>
            <a:schemeClr val="tx1"/>
          </a:solidFill>
          <a:latin typeface="ＭＳ ゴシック"/>
          <a:ea typeface="ＭＳ ゴシック"/>
        </a:defRPr>
      </a:pPr>
      <a:endParaRPr lang="ja-JP" baseline="0"/>
    </a:p>
  </c:txPr>
  <c:printSettings>
    <c:pageMargins l="0.70000000000000062" r="0.70000000000000062" t="0.75000000000001243" b="0.75000000000001243" header="0.30000000000000032" footer="0.30000000000000032"/>
    <c:pageSetup paperSize="9"/>
  </c:printSettings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630.74</c:v>
                </c:pt>
                <c:pt idx="1">
                  <c:v>594.09</c:v>
                </c:pt>
                <c:pt idx="2">
                  <c:v>587.02</c:v>
                </c:pt>
                <c:pt idx="3">
                  <c:v>597.70000000000005</c:v>
                </c:pt>
                <c:pt idx="4">
                  <c:v>643.48</c:v>
                </c:pt>
              </c:numCache>
            </c:numRef>
          </c:val>
        </c:ser>
        <c:dLbls>
          <c:txPr>
            <a:bodyPr rot="0"/>
            <a:lstStyle/>
            <a:p>
              <a:pPr>
                <a:defRPr sz="800" baseline="0">
                  <a:solidFill>
                    <a:schemeClr val="tx1"/>
                  </a:solidFill>
                  <a:latin typeface="ＭＳ ゴシック"/>
                  <a:ea typeface="ＭＳ ゴシック"/>
                </a:defRPr>
              </a:pPr>
              <a:endParaRPr lang="ja-JP" baseline="0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421.66</c:v>
                </c:pt>
                <c:pt idx="1">
                  <c:v>474.06</c:v>
                </c:pt>
                <c:pt idx="2">
                  <c:v>458</c:v>
                </c:pt>
                <c:pt idx="3">
                  <c:v>443.13</c:v>
                </c:pt>
                <c:pt idx="4">
                  <c:v>442.54</c:v>
                </c:pt>
              </c:numCache>
            </c:numRef>
          </c:val>
          <c:smooth val="0"/>
        </c:ser>
        <c:dLbls>
          <c:txPr>
            <a:bodyPr rot="0"/>
            <a:lstStyle/>
            <a:p>
              <a:pPr>
                <a:defRPr sz="800" baseline="0">
                  <a:solidFill>
                    <a:schemeClr val="tx1"/>
                  </a:solidFill>
                  <a:latin typeface="ＭＳ ゴシック"/>
                  <a:ea typeface="ＭＳ ゴシック"/>
                </a:defRPr>
              </a:pPr>
              <a:endParaRPr lang="ja-JP" baseline="0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"/>
        <c:crosses val="autoZero"/>
        <c:crossBetween val="between"/>
      </c:valAx>
      <c:spPr>
        <a:noFill/>
        <a:ln>
          <a:solidFill>
            <a:sysClr val="window">
              <a:lumMod val="65000"/>
            </a:sysClr>
          </a:solidFill>
        </a:ln>
      </c:spPr>
    </c:plotArea>
    <c:plotVisOnly val="0"/>
    <c:dispBlanksAs val="gap"/>
    <c:showDLblsOverMax val="0"/>
  </c:chart>
  <c:spPr>
    <a:noFill/>
    <a:ln>
      <a:solidFill>
        <a:sysClr val="window">
          <a:lumMod val="65000"/>
        </a:sysClr>
      </a:solidFill>
    </a:ln>
  </c:spPr>
  <c:txPr>
    <a:bodyPr/>
    <a:lstStyle/>
    <a:p>
      <a:pPr>
        <a:defRPr sz="800" baseline="0">
          <a:solidFill>
            <a:schemeClr val="tx1"/>
          </a:solidFill>
          <a:latin typeface="ＭＳ ゴシック"/>
          <a:ea typeface="ＭＳ ゴシック"/>
        </a:defRPr>
      </a:pPr>
      <a:endParaRPr lang="ja-JP" baseline="0"/>
    </a:p>
  </c:txPr>
  <c:printSettings>
    <c:pageMargins l="0.70000000000000062" r="0.70000000000000062" t="0.75000000000001243" b="0.75000000000001243" header="0.30000000000000032" footer="0.30000000000000032"/>
    <c:pageSetup paperSize="9"/>
  </c:printSettings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102.78</c:v>
                </c:pt>
                <c:pt idx="1">
                  <c:v>104.91</c:v>
                </c:pt>
                <c:pt idx="2">
                  <c:v>112.3</c:v>
                </c:pt>
                <c:pt idx="3">
                  <c:v>108.31</c:v>
                </c:pt>
                <c:pt idx="4">
                  <c:v>107.96</c:v>
                </c:pt>
              </c:numCache>
            </c:numRef>
          </c:val>
        </c:ser>
        <c:dLbls>
          <c:txPr>
            <a:bodyPr rot="0"/>
            <a:lstStyle/>
            <a:p>
              <a:pPr>
                <a:defRPr sz="800" baseline="0">
                  <a:solidFill>
                    <a:schemeClr val="tx1"/>
                  </a:solidFill>
                  <a:latin typeface="ＭＳ ゴシック"/>
                  <a:ea typeface="ＭＳ ゴシック"/>
                </a:defRPr>
              </a:pPr>
              <a:endParaRPr lang="ja-JP" baseline="0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99.51</c:v>
                </c:pt>
                <c:pt idx="1">
                  <c:v>96.62</c:v>
                </c:pt>
                <c:pt idx="2">
                  <c:v>96.27</c:v>
                </c:pt>
                <c:pt idx="3">
                  <c:v>95.4</c:v>
                </c:pt>
                <c:pt idx="4">
                  <c:v>98.6</c:v>
                </c:pt>
              </c:numCache>
            </c:numRef>
          </c:val>
          <c:smooth val="0"/>
        </c:ser>
        <c:dLbls>
          <c:txPr>
            <a:bodyPr rot="0"/>
            <a:lstStyle/>
            <a:p>
              <a:pPr>
                <a:defRPr sz="800" baseline="0">
                  <a:solidFill>
                    <a:schemeClr val="tx1"/>
                  </a:solidFill>
                  <a:latin typeface="ＭＳ ゴシック"/>
                  <a:ea typeface="ＭＳ ゴシック"/>
                </a:defRPr>
              </a:pPr>
              <a:endParaRPr lang="ja-JP" baseline="0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"/>
        <c:crosses val="autoZero"/>
        <c:crossBetween val="between"/>
      </c:valAx>
      <c:spPr>
        <a:noFill/>
        <a:ln>
          <a:solidFill>
            <a:sysClr val="window">
              <a:lumMod val="65000"/>
            </a:sysClr>
          </a:solidFill>
        </a:ln>
      </c:spPr>
    </c:plotArea>
    <c:plotVisOnly val="0"/>
    <c:dispBlanksAs val="gap"/>
    <c:showDLblsOverMax val="0"/>
  </c:chart>
  <c:spPr>
    <a:noFill/>
    <a:ln>
      <a:solidFill>
        <a:sysClr val="window">
          <a:lumMod val="65000"/>
        </a:sysClr>
      </a:solidFill>
    </a:ln>
  </c:spPr>
  <c:txPr>
    <a:bodyPr/>
    <a:lstStyle/>
    <a:p>
      <a:pPr>
        <a:defRPr sz="800" baseline="0">
          <a:solidFill>
            <a:schemeClr val="tx1"/>
          </a:solidFill>
          <a:latin typeface="ＭＳ ゴシック"/>
          <a:ea typeface="ＭＳ ゴシック"/>
        </a:defRPr>
      </a:pPr>
      <a:endParaRPr lang="ja-JP" baseline="0"/>
    </a:p>
  </c:txPr>
  <c:printSettings>
    <c:pageMargins l="0.70000000000000062" r="0.70000000000000062" t="0.75000000000001243" b="0.75000000000001243" header="0.30000000000000032" footer="0.30000000000000032"/>
    <c:pageSetup paperSize="9"/>
  </c:printSettings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134.96</c:v>
                </c:pt>
                <c:pt idx="1">
                  <c:v>144.47</c:v>
                </c:pt>
                <c:pt idx="2">
                  <c:v>146.83000000000001</c:v>
                </c:pt>
                <c:pt idx="3">
                  <c:v>152.55000000000001</c:v>
                </c:pt>
                <c:pt idx="4">
                  <c:v>153.26</c:v>
                </c:pt>
              </c:numCache>
            </c:numRef>
          </c:val>
        </c:ser>
        <c:dLbls>
          <c:txPr>
            <a:bodyPr rot="0"/>
            <a:lstStyle/>
            <a:p>
              <a:pPr>
                <a:defRPr sz="800" baseline="0">
                  <a:solidFill>
                    <a:schemeClr val="tx1"/>
                  </a:solidFill>
                  <a:latin typeface="ＭＳ ゴシック"/>
                  <a:ea typeface="ＭＳ ゴシック"/>
                </a:defRPr>
              </a:pPr>
              <a:endParaRPr lang="ja-JP" baseline="0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171.34</c:v>
                </c:pt>
                <c:pt idx="1">
                  <c:v>184.53</c:v>
                </c:pt>
                <c:pt idx="2">
                  <c:v>186.94</c:v>
                </c:pt>
                <c:pt idx="3">
                  <c:v>186.15</c:v>
                </c:pt>
                <c:pt idx="4">
                  <c:v>181.67</c:v>
                </c:pt>
              </c:numCache>
            </c:numRef>
          </c:val>
          <c:smooth val="0"/>
        </c:ser>
        <c:dLbls>
          <c:txPr>
            <a:bodyPr rot="0"/>
            <a:lstStyle/>
            <a:p>
              <a:pPr>
                <a:defRPr sz="800" baseline="0">
                  <a:solidFill>
                    <a:schemeClr val="tx1"/>
                  </a:solidFill>
                  <a:latin typeface="ＭＳ ゴシック"/>
                  <a:ea typeface="ＭＳ ゴシック"/>
                </a:defRPr>
              </a:pPr>
              <a:endParaRPr lang="ja-JP" baseline="0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"/>
        <c:crosses val="autoZero"/>
        <c:crossBetween val="between"/>
      </c:valAx>
      <c:spPr>
        <a:noFill/>
        <a:ln>
          <a:solidFill>
            <a:sysClr val="window">
              <a:lumMod val="65000"/>
            </a:sysClr>
          </a:solidFill>
        </a:ln>
      </c:spPr>
    </c:plotArea>
    <c:plotVisOnly val="0"/>
    <c:dispBlanksAs val="gap"/>
    <c:showDLblsOverMax val="0"/>
  </c:chart>
  <c:spPr>
    <a:noFill/>
    <a:ln>
      <a:solidFill>
        <a:sysClr val="window">
          <a:lumMod val="65000"/>
        </a:sysClr>
      </a:solidFill>
    </a:ln>
  </c:spPr>
  <c:txPr>
    <a:bodyPr/>
    <a:lstStyle/>
    <a:p>
      <a:pPr>
        <a:defRPr sz="800" baseline="0">
          <a:solidFill>
            <a:schemeClr val="tx1"/>
          </a:solidFill>
          <a:latin typeface="ＭＳ ゴシック"/>
          <a:ea typeface="ＭＳ ゴシック"/>
        </a:defRPr>
      </a:pPr>
      <a:endParaRPr lang="ja-JP" baseline="0"/>
    </a:p>
  </c:txPr>
  <c:printSettings>
    <c:pageMargins l="0.70000000000000062" r="0.70000000000000062" t="0.75000000000001243" b="0.75000000000001243" header="0.30000000000000032" footer="0.30000000000000032"/>
    <c:pageSetup paperSize="9"/>
  </c:printSettings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70.87</c:v>
                </c:pt>
                <c:pt idx="1">
                  <c:v>68.03</c:v>
                </c:pt>
                <c:pt idx="2">
                  <c:v>67</c:v>
                </c:pt>
                <c:pt idx="3">
                  <c:v>65.790000000000006</c:v>
                </c:pt>
                <c:pt idx="4">
                  <c:v>63.96</c:v>
                </c:pt>
              </c:numCache>
            </c:numRef>
          </c:val>
        </c:ser>
        <c:dLbls>
          <c:txPr>
            <a:bodyPr rot="0"/>
            <a:lstStyle/>
            <a:p>
              <a:pPr>
                <a:defRPr sz="800" baseline="0">
                  <a:solidFill>
                    <a:schemeClr val="tx1"/>
                  </a:solidFill>
                  <a:latin typeface="ＭＳ ゴシック"/>
                  <a:ea typeface="ＭＳ ゴシック"/>
                </a:defRPr>
              </a:pPr>
              <a:endParaRPr lang="ja-JP" baseline="0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56.8</c:v>
                </c:pt>
                <c:pt idx="1">
                  <c:v>52.9</c:v>
                </c:pt>
                <c:pt idx="2">
                  <c:v>54.51</c:v>
                </c:pt>
                <c:pt idx="3">
                  <c:v>54.47</c:v>
                </c:pt>
                <c:pt idx="4">
                  <c:v>53.61</c:v>
                </c:pt>
              </c:numCache>
            </c:numRef>
          </c:val>
          <c:smooth val="0"/>
        </c:ser>
        <c:dLbls>
          <c:txPr>
            <a:bodyPr rot="0"/>
            <a:lstStyle/>
            <a:p>
              <a:pPr>
                <a:defRPr sz="800" baseline="0">
                  <a:solidFill>
                    <a:schemeClr val="tx1"/>
                  </a:solidFill>
                  <a:latin typeface="ＭＳ ゴシック"/>
                  <a:ea typeface="ＭＳ ゴシック"/>
                </a:defRPr>
              </a:pPr>
              <a:endParaRPr lang="ja-JP" baseline="0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"/>
        <c:crosses val="autoZero"/>
        <c:crossBetween val="between"/>
      </c:valAx>
      <c:spPr>
        <a:noFill/>
        <a:ln>
          <a:solidFill>
            <a:sysClr val="window">
              <a:lumMod val="65000"/>
            </a:sysClr>
          </a:solidFill>
        </a:ln>
      </c:spPr>
    </c:plotArea>
    <c:plotVisOnly val="0"/>
    <c:dispBlanksAs val="gap"/>
    <c:showDLblsOverMax val="0"/>
  </c:chart>
  <c:spPr>
    <a:noFill/>
    <a:ln>
      <a:solidFill>
        <a:sysClr val="window">
          <a:lumMod val="65000"/>
        </a:sysClr>
      </a:solidFill>
    </a:ln>
  </c:spPr>
  <c:txPr>
    <a:bodyPr/>
    <a:lstStyle/>
    <a:p>
      <a:pPr>
        <a:defRPr sz="800" baseline="0">
          <a:solidFill>
            <a:schemeClr val="tx1"/>
          </a:solidFill>
          <a:latin typeface="ＭＳ ゴシック"/>
          <a:ea typeface="ＭＳ ゴシック"/>
        </a:defRPr>
      </a:pPr>
      <a:endParaRPr lang="ja-JP" baseline="0"/>
    </a:p>
  </c:txPr>
  <c:printSettings>
    <c:pageMargins l="0.70000000000000062" r="0.70000000000000062" t="0.75000000000001243" b="0.75000000000001243" header="0.30000000000000032" footer="0.30000000000000032"/>
    <c:pageSetup paperSize="9"/>
  </c:printSettings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91.18</c:v>
                </c:pt>
                <c:pt idx="1">
                  <c:v>91.2</c:v>
                </c:pt>
                <c:pt idx="2">
                  <c:v>91.1</c:v>
                </c:pt>
                <c:pt idx="3">
                  <c:v>90.94</c:v>
                </c:pt>
                <c:pt idx="4">
                  <c:v>90.84</c:v>
                </c:pt>
              </c:numCache>
            </c:numRef>
          </c:val>
        </c:ser>
        <c:dLbls>
          <c:txPr>
            <a:bodyPr rot="0"/>
            <a:lstStyle/>
            <a:p>
              <a:pPr>
                <a:defRPr sz="800" baseline="0">
                  <a:solidFill>
                    <a:schemeClr val="tx1"/>
                  </a:solidFill>
                  <a:latin typeface="ＭＳ ゴシック"/>
                  <a:ea typeface="ＭＳ ゴシック"/>
                </a:defRPr>
              </a:pPr>
              <a:endParaRPr lang="ja-JP" baseline="0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83.67</c:v>
                </c:pt>
                <c:pt idx="1">
                  <c:v>81.63</c:v>
                </c:pt>
                <c:pt idx="2">
                  <c:v>81.790000000000006</c:v>
                </c:pt>
                <c:pt idx="3">
                  <c:v>81.459999999999994</c:v>
                </c:pt>
                <c:pt idx="4">
                  <c:v>81.31</c:v>
                </c:pt>
              </c:numCache>
            </c:numRef>
          </c:val>
          <c:smooth val="0"/>
        </c:ser>
        <c:dLbls>
          <c:txPr>
            <a:bodyPr rot="0"/>
            <a:lstStyle/>
            <a:p>
              <a:pPr>
                <a:defRPr sz="800" baseline="0">
                  <a:solidFill>
                    <a:schemeClr val="tx1"/>
                  </a:solidFill>
                  <a:latin typeface="ＭＳ ゴシック"/>
                  <a:ea typeface="ＭＳ ゴシック"/>
                </a:defRPr>
              </a:pPr>
              <a:endParaRPr lang="ja-JP" baseline="0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"/>
        <c:crosses val="autoZero"/>
        <c:crossBetween val="between"/>
      </c:valAx>
      <c:spPr>
        <a:noFill/>
        <a:ln>
          <a:solidFill>
            <a:sysClr val="window">
              <a:lumMod val="65000"/>
            </a:sysClr>
          </a:solidFill>
        </a:ln>
      </c:spPr>
    </c:plotArea>
    <c:plotVisOnly val="0"/>
    <c:dispBlanksAs val="gap"/>
    <c:showDLblsOverMax val="0"/>
  </c:chart>
  <c:spPr>
    <a:noFill/>
    <a:ln>
      <a:solidFill>
        <a:sysClr val="window">
          <a:lumMod val="65000"/>
        </a:sysClr>
      </a:solidFill>
    </a:ln>
  </c:spPr>
  <c:txPr>
    <a:bodyPr/>
    <a:lstStyle/>
    <a:p>
      <a:pPr>
        <a:defRPr sz="800" baseline="0">
          <a:solidFill>
            <a:schemeClr val="tx1"/>
          </a:solidFill>
          <a:latin typeface="ＭＳ ゴシック"/>
          <a:ea typeface="ＭＳ ゴシック"/>
        </a:defRPr>
      </a:pPr>
      <a:endParaRPr lang="ja-JP" baseline="0"/>
    </a:p>
  </c:txPr>
  <c:printSettings>
    <c:pageMargins l="0.70000000000000062" r="0.70000000000000062" t="0.75000000000001243" b="0.75000000000001243" header="0.30000000000000032" footer="0.30000000000000032"/>
    <c:pageSetup paperSize="9"/>
  </c:printSettings>
</c:chartSpace>
</file>

<file path=xl/drawings/_rels/drawing1.xml.rels><?xml version="1.0"?><Relationships xmlns="http://schemas.openxmlformats.org/package/2006/relationships"><Relationship Target="../charts/chart3.xml" Id="rId3" Type="http://schemas.openxmlformats.org/officeDocument/2006/relationships/chart"/><Relationship Target="../charts/chart7.xml" Id="rId7" Type="http://schemas.openxmlformats.org/officeDocument/2006/relationships/chart"/><Relationship Target="../charts/chart10.xml" Id="rId10" Type="http://schemas.openxmlformats.org/officeDocument/2006/relationships/chart"/><Relationship Target="../charts/chart2.xml" Id="rId2" Type="http://schemas.openxmlformats.org/officeDocument/2006/relationships/chart"/><Relationship Target="../charts/chart4.xml" Id="rId4" Type="http://schemas.openxmlformats.org/officeDocument/2006/relationships/chart"/><Relationship Target="../charts/chart6.xml" Id="rId6" Type="http://schemas.openxmlformats.org/officeDocument/2006/relationships/chart"/><Relationship Target="../charts/chart8.xml" Id="rId8" Type="http://schemas.openxmlformats.org/officeDocument/2006/relationships/chart"/><Relationship Target="../charts/chart1.xml" Id="rId1" Type="http://schemas.openxmlformats.org/officeDocument/2006/relationships/chart"/><Relationship Target="../charts/chart11.xml" Id="rId11" Type="http://schemas.openxmlformats.org/officeDocument/2006/relationships/chart"/><Relationship Target="../charts/chart5.xml" Id="rId5" Type="http://schemas.openxmlformats.org/officeDocument/2006/relationships/chart"/><Relationship Target="../charts/chart9.xml" Id="rId9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1025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102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1027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1028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1029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ctr"/>
        <a:lstStyle/>
        <a:p>
          <a:pPr algn="ctr"/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①経常収支比率</a:t>
          </a:r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(</a:t>
          </a:r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％</a:t>
          </a:r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)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33</xdr:row>
      <xdr:rowOff>0</xdr:rowOff>
    </xdr:to>
    <xdr:graphicFrame macro="">
      <xdr:nvGraphicFramePr>
        <xdr:cNvPr id="1030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33</xdr:row>
      <xdr:rowOff>0</xdr:rowOff>
    </xdr:to>
    <xdr:graphicFrame macro="">
      <xdr:nvGraphicFramePr>
        <xdr:cNvPr id="1031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33</xdr:row>
      <xdr:rowOff>0</xdr:rowOff>
    </xdr:to>
    <xdr:graphicFrame macro="">
      <xdr:nvGraphicFramePr>
        <xdr:cNvPr id="1032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55</xdr:row>
      <xdr:rowOff>0</xdr:rowOff>
    </xdr:to>
    <xdr:graphicFrame macro="">
      <xdr:nvGraphicFramePr>
        <xdr:cNvPr id="1033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55</xdr:row>
      <xdr:rowOff>0</xdr:rowOff>
    </xdr:to>
    <xdr:graphicFrame macro="">
      <xdr:nvGraphicFramePr>
        <xdr:cNvPr id="1034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55</xdr:row>
      <xdr:rowOff>0</xdr:rowOff>
    </xdr:to>
    <xdr:graphicFrame macro="">
      <xdr:nvGraphicFramePr>
        <xdr:cNvPr id="1035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55</xdr:row>
      <xdr:rowOff>0</xdr:rowOff>
    </xdr:to>
    <xdr:graphicFrame macro="">
      <xdr:nvGraphicFramePr>
        <xdr:cNvPr id="1036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037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ctr"/>
        <a:lstStyle/>
        <a:p>
          <a:pPr algn="ctr"/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②累積欠損金比率</a:t>
          </a:r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(</a:t>
          </a:r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％</a:t>
          </a:r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)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038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ctr"/>
        <a:lstStyle/>
        <a:p>
          <a:pPr algn="ctr"/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③流動比率</a:t>
          </a:r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(</a:t>
          </a:r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％</a:t>
          </a:r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)</a:t>
          </a: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039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ctr"/>
        <a:lstStyle/>
        <a:p>
          <a:pPr algn="ctr"/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④企業債残高対給水収益比率</a:t>
          </a:r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(</a:t>
          </a:r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％</a:t>
          </a:r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)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040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ctr"/>
        <a:lstStyle/>
        <a:p>
          <a:pPr algn="ctr"/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⑤料金回収率</a:t>
          </a:r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(</a:t>
          </a:r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％</a:t>
          </a:r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)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041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ctr"/>
        <a:lstStyle/>
        <a:p>
          <a:pPr algn="ctr"/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⑥給水原価</a:t>
          </a:r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(</a:t>
          </a:r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円</a:t>
          </a:r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)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042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ctr"/>
        <a:lstStyle/>
        <a:p>
          <a:pPr algn="ctr"/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⑦施設利用率</a:t>
          </a:r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(</a:t>
          </a:r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％</a:t>
          </a:r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)</a:t>
          </a: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1043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ctr"/>
        <a:lstStyle/>
        <a:p>
          <a:pPr algn="ctr"/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⑧有収率</a:t>
          </a:r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(</a:t>
          </a:r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％</a:t>
          </a:r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)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1044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ctr"/>
        <a:lstStyle/>
        <a:p>
          <a:pPr algn="ctr"/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①有形固定資産減価償却率</a:t>
          </a:r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(</a:t>
          </a:r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％</a:t>
          </a:r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)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1045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ctr"/>
        <a:lstStyle/>
        <a:p>
          <a:pPr algn="ctr"/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②管路経年化率</a:t>
          </a:r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(</a:t>
          </a:r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％</a:t>
          </a:r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)</a:t>
          </a: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1046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ctr"/>
        <a:lstStyle/>
        <a:p>
          <a:pPr algn="ctr"/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③管路更新率</a:t>
          </a:r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(</a:t>
          </a:r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％</a:t>
          </a:r>
          <a:r>
            <a:rPr sz="1100" b="1" i="0" u="none" strike="noStrike" baseline="0">
              <a:solidFill>
                <a:schemeClr val="dk1"/>
              </a:solidFill>
              <a:latin typeface="ＭＳ ゴシック"/>
              <a:ea typeface="ＭＳ ゴシック"/>
            </a:rPr>
            <a:t>)</a:t>
          </a: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データ!AG6">
      <xdr:nvSpPr>
        <xdr:cNvPr id="1047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b"/>
        <a:lstStyle/>
        <a:p>
          <a:pPr algn="r"/>
          <a:fld id="{7F4277BC-30E4-4266-91D5-68C1F0E82A31}" type="TxLink">
            <a:rPr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【113.03】</a:t>
          </a:fld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データ!AR6">
      <xdr:nvSpPr>
        <xdr:cNvPr id="1048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b"/>
        <a:lstStyle/>
        <a:p>
          <a:pPr algn="r"/>
          <a:fld id="{3990BA7D-5383-4D16-B738-2ACC3DDDECB8}" type="TxLink">
            <a:rPr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【0.81】</a:t>
          </a:fld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データ!BC6">
      <xdr:nvSpPr>
        <xdr:cNvPr id="1049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b"/>
        <a:lstStyle/>
        <a:p>
          <a:pPr algn="r"/>
          <a:fld id="{8166A214-28B9-4A84-9BCA-9296A62046B3}" type="TxLink">
            <a:rPr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【264.16】</a:t>
          </a:fld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データ!BN6">
      <xdr:nvSpPr>
        <xdr:cNvPr id="1050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b"/>
        <a:lstStyle/>
        <a:p>
          <a:pPr algn="r"/>
          <a:fld id="{9174AD17-A8AA-4A7D-877C-84A3EFA23F0F}" type="TxLink">
            <a:rPr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【283.72】</a:t>
          </a:fld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データ!DF6">
      <xdr:nvSpPr>
        <xdr:cNvPr id="1051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b"/>
        <a:lstStyle/>
        <a:p>
          <a:pPr algn="r"/>
          <a:fld id="{5CC22578-84EF-4AF0-A669-91BFA51E54A0}" type="TxLink">
            <a:rPr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【89.78】</a:t>
          </a:fld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9525</xdr:rowOff>
    </xdr:from>
    <xdr:to xmlns:xdr="http://schemas.openxmlformats.org/drawingml/2006/spreadsheetDrawing">
      <xdr:col>46</xdr:col>
      <xdr:colOff>0</xdr:colOff>
      <xdr:row>40</xdr:row>
      <xdr:rowOff>80645</xdr:rowOff>
    </xdr:to>
    <xdr:sp macro="" textlink="データ!CU6">
      <xdr:nvSpPr>
        <xdr:cNvPr id="1052" name="テキスト ボックス 28"/>
        <xdr:cNvSpPr txBox="1"/>
      </xdr:nvSpPr>
      <xdr:spPr>
        <a:xfrm>
          <a:off x="12296775" y="6743700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b"/>
        <a:lstStyle/>
        <a:p>
          <a:pPr algn="r"/>
          <a:fld id="{046DF1C0-86AA-4484-B256-AD295D1C35A4}" type="TxLink">
            <a:rPr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【59.80】</a:t>
          </a:fld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データ!CJ6">
      <xdr:nvSpPr>
        <xdr:cNvPr id="1053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b"/>
        <a:lstStyle/>
        <a:p>
          <a:pPr algn="r"/>
          <a:fld id="{A633797F-8967-4D45-88BC-7E0167109468}" type="TxLink">
            <a:rPr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【164.21】</a:t>
          </a:fld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データ!BY6">
      <xdr:nvSpPr>
        <xdr:cNvPr id="1054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b"/>
        <a:lstStyle/>
        <a:p>
          <a:pPr algn="r"/>
          <a:fld id="{6617DBF7-5CBA-41A3-9146-B0CD9746B61B}" type="TxLink">
            <a:rPr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【104.60】</a:t>
          </a:fld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データ!DQ6">
      <xdr:nvSpPr>
        <xdr:cNvPr id="1055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b"/>
        <a:lstStyle/>
        <a:p>
          <a:pPr algn="r"/>
          <a:fld id="{E645B2BB-AEB8-413B-AF84-0D917C8F8EDD}" type="TxLink">
            <a:rPr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【46.31】</a:t>
          </a:fld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データ!EB6">
      <xdr:nvSpPr>
        <xdr:cNvPr id="1056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b"/>
        <a:lstStyle/>
        <a:p>
          <a:pPr algn="r"/>
          <a:fld id="{1502B9EF-0D34-4E94-A43C-AC932C6E7555}" type="TxLink">
            <a:rPr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【12.42】</a:t>
          </a:fld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データ!EM6">
      <xdr:nvSpPr>
        <xdr:cNvPr id="1057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tIns="45720" rIns="91440" anchor="b"/>
        <a:lstStyle/>
        <a:p>
          <a:pPr algn="r"/>
          <a:fld id="{A6E6593F-6AF7-48F0-B495-69F2A3E56559}" type="TxLink">
            <a:rPr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【0.78】</a:t>
          </a:fld>
        </a:p>
      </xdr:txBody>
    </xdr:sp>
    <xdr:clientData/>
  </xdr:twoCellAnchor>
</xdr:wsDr>
</file>

<file path=xl/externalLinks/_rels/externalLink1.xml.rels><?xml version="1.0"?><Relationships xmlns="http://schemas.openxmlformats.org/package/2006/relationships"><Relationship TargetMode="External" Target="\&#22577;&#21578;&#26360;&#65288;&#26360;&#24335;&#65289;\&#20844;&#21942;&#20225;&#26989;&#32076;&#21942;&#27604;&#36611;&#20998;&#26512;&#34920;\APAHO411000.xlsm" Id="rId1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1000"/>
      <sheetName val="データ"/>
    </sheetNames>
    <sheetDataSet>
      <sheetData sheetId="0"/>
      <sheetData sheetId="1">
        <row r="6">
          <cell r="W6">
            <v>106.6</v>
          </cell>
          <cell r="X6">
            <v>108.63</v>
          </cell>
          <cell r="Y6">
            <v>114.41</v>
          </cell>
          <cell r="Z6">
            <v>110.33</v>
          </cell>
          <cell r="AA6">
            <v>109.03</v>
          </cell>
          <cell r="AB6">
            <v>108.96</v>
          </cell>
          <cell r="AC6">
            <v>109.08</v>
          </cell>
          <cell r="AD6">
            <v>108.33</v>
          </cell>
          <cell r="AE6">
            <v>107.95</v>
          </cell>
          <cell r="AF6">
            <v>109.49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7.45</v>
          </cell>
          <cell r="AN6">
            <v>16.09</v>
          </cell>
          <cell r="AO6">
            <v>15.69</v>
          </cell>
          <cell r="AP6">
            <v>13.47</v>
          </cell>
          <cell r="AQ6">
            <v>9.49</v>
          </cell>
          <cell r="AS6">
            <v>299.87</v>
          </cell>
          <cell r="AT6">
            <v>499.79</v>
          </cell>
          <cell r="AU6">
            <v>246.89</v>
          </cell>
          <cell r="AV6">
            <v>358.29</v>
          </cell>
          <cell r="AW6">
            <v>204.69</v>
          </cell>
          <cell r="AX6">
            <v>969.16</v>
          </cell>
          <cell r="AY6">
            <v>1128.25</v>
          </cell>
          <cell r="AZ6">
            <v>1159.4100000000001</v>
          </cell>
          <cell r="BA6">
            <v>1081.23</v>
          </cell>
          <cell r="BB6">
            <v>406.37</v>
          </cell>
          <cell r="BD6">
            <v>630.74</v>
          </cell>
          <cell r="BE6">
            <v>594.09</v>
          </cell>
          <cell r="BF6">
            <v>587.02</v>
          </cell>
          <cell r="BG6">
            <v>597.70000000000005</v>
          </cell>
          <cell r="BH6">
            <v>643.48</v>
          </cell>
          <cell r="BI6">
            <v>421.66</v>
          </cell>
          <cell r="BJ6">
            <v>474.06</v>
          </cell>
          <cell r="BK6">
            <v>458</v>
          </cell>
          <cell r="BL6">
            <v>443.13</v>
          </cell>
          <cell r="BM6">
            <v>442.54</v>
          </cell>
          <cell r="BO6">
            <v>102.78</v>
          </cell>
          <cell r="BP6">
            <v>104.91</v>
          </cell>
          <cell r="BQ6">
            <v>112.3</v>
          </cell>
          <cell r="BR6">
            <v>108.31</v>
          </cell>
          <cell r="BS6">
            <v>107.96</v>
          </cell>
          <cell r="BT6">
            <v>99.51</v>
          </cell>
          <cell r="BU6">
            <v>96.62</v>
          </cell>
          <cell r="BV6">
            <v>96.27</v>
          </cell>
          <cell r="BW6">
            <v>95.4</v>
          </cell>
          <cell r="BX6">
            <v>98.6</v>
          </cell>
          <cell r="BZ6">
            <v>134.96</v>
          </cell>
          <cell r="CA6">
            <v>144.47</v>
          </cell>
          <cell r="CB6">
            <v>146.83000000000001</v>
          </cell>
          <cell r="CC6">
            <v>152.55000000000001</v>
          </cell>
          <cell r="CD6">
            <v>153.26</v>
          </cell>
          <cell r="CE6">
            <v>171.34</v>
          </cell>
          <cell r="CF6">
            <v>184.53</v>
          </cell>
          <cell r="CG6">
            <v>186.94</v>
          </cell>
          <cell r="CH6">
            <v>186.15</v>
          </cell>
          <cell r="CI6">
            <v>181.67</v>
          </cell>
          <cell r="CK6">
            <v>70.87</v>
          </cell>
          <cell r="CL6">
            <v>68.03</v>
          </cell>
          <cell r="CM6">
            <v>67</v>
          </cell>
          <cell r="CN6">
            <v>65.790000000000006</v>
          </cell>
          <cell r="CO6">
            <v>63.96</v>
          </cell>
          <cell r="CP6">
            <v>56.8</v>
          </cell>
          <cell r="CQ6">
            <v>52.9</v>
          </cell>
          <cell r="CR6">
            <v>54.51</v>
          </cell>
          <cell r="CS6">
            <v>54.47</v>
          </cell>
          <cell r="CT6">
            <v>53.61</v>
          </cell>
          <cell r="CV6">
            <v>91.18</v>
          </cell>
          <cell r="CW6">
            <v>91.2</v>
          </cell>
          <cell r="CX6">
            <v>91.1</v>
          </cell>
          <cell r="CY6">
            <v>90.94</v>
          </cell>
          <cell r="CZ6">
            <v>90.84</v>
          </cell>
          <cell r="DA6">
            <v>83.67</v>
          </cell>
          <cell r="DB6">
            <v>81.63</v>
          </cell>
          <cell r="DC6">
            <v>81.790000000000006</v>
          </cell>
          <cell r="DD6">
            <v>81.459999999999994</v>
          </cell>
          <cell r="DE6">
            <v>81.31</v>
          </cell>
          <cell r="DG6">
            <v>33.01</v>
          </cell>
          <cell r="DH6">
            <v>33.700000000000003</v>
          </cell>
          <cell r="DI6">
            <v>34.479999999999997</v>
          </cell>
          <cell r="DJ6">
            <v>35.380000000000003</v>
          </cell>
          <cell r="DK6">
            <v>46.98</v>
          </cell>
          <cell r="DL6">
            <v>36.21</v>
          </cell>
          <cell r="DM6">
            <v>37.25</v>
          </cell>
          <cell r="DN6">
            <v>37.799999999999997</v>
          </cell>
          <cell r="DO6">
            <v>38.520000000000003</v>
          </cell>
          <cell r="DP6">
            <v>46.67</v>
          </cell>
          <cell r="DR6">
            <v>23.04</v>
          </cell>
          <cell r="DS6">
            <v>23.08</v>
          </cell>
          <cell r="DT6">
            <v>23.06</v>
          </cell>
          <cell r="DU6">
            <v>23.05</v>
          </cell>
          <cell r="DV6">
            <v>23.05</v>
          </cell>
          <cell r="DW6">
            <v>6.46</v>
          </cell>
          <cell r="DX6">
            <v>7.9</v>
          </cell>
          <cell r="DY6">
            <v>8.2200000000000006</v>
          </cell>
          <cell r="DZ6">
            <v>9.43</v>
          </cell>
          <cell r="EA6">
            <v>10.029999999999999</v>
          </cell>
          <cell r="EC6">
            <v>0.79</v>
          </cell>
          <cell r="ED6">
            <v>0.56999999999999995</v>
          </cell>
          <cell r="EE6">
            <v>0.84</v>
          </cell>
          <cell r="EF6">
            <v>0.86</v>
          </cell>
          <cell r="EG6">
            <v>0.7</v>
          </cell>
          <cell r="EH6">
            <v>0.79</v>
          </cell>
          <cell r="EI6">
            <v>0.5</v>
          </cell>
          <cell r="EJ6">
            <v>0.6</v>
          </cell>
          <cell r="EK6">
            <v>0.71</v>
          </cell>
          <cell r="EL6">
            <v>0.68</v>
          </cell>
        </row>
        <row r="7"/>
        <row r="8"/>
        <row r="9"/>
        <row r="10">
          <cell r="B10">
            <v>40179</v>
          </cell>
          <cell r="C10">
            <v>40544</v>
          </cell>
          <cell r="D10">
            <v>40909</v>
          </cell>
          <cell r="E10">
            <v>41275</v>
          </cell>
          <cell r="F10">
            <v>41640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?><Relationships xmlns="http://schemas.openxmlformats.org/package/2006/relationships"><Relationship Target="../printerSettings/printerSettings1.bin" Id="rId1" Type="http://schemas.openxmlformats.org/officeDocument/2006/relationships/printerSettings"/><Relationship Target="../drawings/drawing1.xml" Id="rId2" Type="http://schemas.openxmlformats.org/officeDocument/2006/relationships/drawing"/></Relationships>
</file>

<file path=xl/worksheets/_rels/sheet2.xml.rels><?xml version="1.0"?><Relationships xmlns="http://schemas.openxmlformats.org/package/2006/relationships"><Relationship Target="../printerSettings/printerSettings2.bin" Id="rId1" Type="http://schemas.openxmlformats.org/officeDocument/2006/relationships/printerSettings"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BZ83"/>
  <sheetViews>
    <sheetView showGridLines="0" tabSelected="1" topLeftCell="Z1" workbookViewId="0">
      <selection activeCell="CC67" sqref="CC67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京都府　宮津市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43</v>
      </c>
      <c r="C7" s="13"/>
      <c r="D7" s="13"/>
      <c r="E7" s="13"/>
      <c r="F7" s="13"/>
      <c r="G7" s="13"/>
      <c r="H7" s="13"/>
      <c r="I7" s="21"/>
      <c r="J7" s="5" t="s">
        <v>1</v>
      </c>
      <c r="K7" s="13"/>
      <c r="L7" s="13"/>
      <c r="M7" s="13"/>
      <c r="N7" s="13"/>
      <c r="O7" s="13"/>
      <c r="P7" s="13"/>
      <c r="Q7" s="21"/>
      <c r="R7" s="5" t="s">
        <v>58</v>
      </c>
      <c r="S7" s="13"/>
      <c r="T7" s="13"/>
      <c r="U7" s="13"/>
      <c r="V7" s="13"/>
      <c r="W7" s="13"/>
      <c r="X7" s="13"/>
      <c r="Y7" s="21"/>
      <c r="Z7" s="5" t="s">
        <v>6</v>
      </c>
      <c r="AA7" s="13"/>
      <c r="AB7" s="13"/>
      <c r="AC7" s="13"/>
      <c r="AD7" s="13"/>
      <c r="AE7" s="13"/>
      <c r="AF7" s="13"/>
      <c r="AG7" s="21"/>
      <c r="AH7" s="3"/>
      <c r="AI7" s="5" t="s">
        <v>55</v>
      </c>
      <c r="AJ7" s="13"/>
      <c r="AK7" s="13"/>
      <c r="AL7" s="13"/>
      <c r="AM7" s="13"/>
      <c r="AN7" s="13"/>
      <c r="AO7" s="13"/>
      <c r="AP7" s="21"/>
      <c r="AQ7" s="7" t="s">
        <v>86</v>
      </c>
      <c r="AR7" s="7"/>
      <c r="AS7" s="7"/>
      <c r="AT7" s="7"/>
      <c r="AU7" s="7"/>
      <c r="AV7" s="7"/>
      <c r="AW7" s="7"/>
      <c r="AX7" s="7"/>
      <c r="AY7" s="7" t="s">
        <v>71</v>
      </c>
      <c r="AZ7" s="7"/>
      <c r="BA7" s="7"/>
      <c r="BB7" s="7"/>
      <c r="BC7" s="7"/>
      <c r="BD7" s="7"/>
      <c r="BE7" s="7"/>
      <c r="BF7" s="7"/>
      <c r="BG7" s="3"/>
      <c r="BH7" s="3"/>
      <c r="BI7" s="3"/>
      <c r="BJ7" s="3"/>
      <c r="BK7" s="3"/>
      <c r="BL7" s="32" t="s">
        <v>2</v>
      </c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58"/>
    </row>
    <row r="8" spans="1:78" ht="18.75" customHeight="1">
      <c r="A8" s="2"/>
      <c r="B8" s="6" t="str">
        <f>データ!I6</f>
        <v>法適用</v>
      </c>
      <c r="C8" s="14"/>
      <c r="D8" s="14"/>
      <c r="E8" s="14"/>
      <c r="F8" s="14"/>
      <c r="G8" s="14"/>
      <c r="H8" s="14"/>
      <c r="I8" s="22"/>
      <c r="J8" s="6" t="str">
        <f>データ!J6</f>
        <v>水道事業</v>
      </c>
      <c r="K8" s="14"/>
      <c r="L8" s="14"/>
      <c r="M8" s="14"/>
      <c r="N8" s="14"/>
      <c r="O8" s="14"/>
      <c r="P8" s="14"/>
      <c r="Q8" s="22"/>
      <c r="R8" s="6" t="str">
        <f>データ!K6</f>
        <v>末端給水事業</v>
      </c>
      <c r="S8" s="14"/>
      <c r="T8" s="14"/>
      <c r="U8" s="14"/>
      <c r="V8" s="14"/>
      <c r="W8" s="14"/>
      <c r="X8" s="14"/>
      <c r="Y8" s="22"/>
      <c r="Z8" s="6" t="str">
        <f>データ!L6</f>
        <v>A7</v>
      </c>
      <c r="AA8" s="14"/>
      <c r="AB8" s="14"/>
      <c r="AC8" s="14"/>
      <c r="AD8" s="14"/>
      <c r="AE8" s="14"/>
      <c r="AF8" s="14"/>
      <c r="AG8" s="22"/>
      <c r="AH8" s="3"/>
      <c r="AI8" s="25">
        <f>データ!Q6</f>
        <v>19452</v>
      </c>
      <c r="AJ8" s="26"/>
      <c r="AK8" s="26"/>
      <c r="AL8" s="26"/>
      <c r="AM8" s="26"/>
      <c r="AN8" s="26"/>
      <c r="AO8" s="26"/>
      <c r="AP8" s="27"/>
      <c r="AQ8" s="8">
        <f>データ!R6</f>
        <v>172.73</v>
      </c>
      <c r="AR8" s="8"/>
      <c r="AS8" s="8"/>
      <c r="AT8" s="8"/>
      <c r="AU8" s="8"/>
      <c r="AV8" s="8"/>
      <c r="AW8" s="8"/>
      <c r="AX8" s="8"/>
      <c r="AY8" s="8">
        <f>データ!S6</f>
        <v>112.62</v>
      </c>
      <c r="AZ8" s="8"/>
      <c r="BA8" s="8"/>
      <c r="BB8" s="8"/>
      <c r="BC8" s="8"/>
      <c r="BD8" s="8"/>
      <c r="BE8" s="8"/>
      <c r="BF8" s="8"/>
      <c r="BG8" s="3"/>
      <c r="BH8" s="3"/>
      <c r="BI8" s="3"/>
      <c r="BJ8" s="3"/>
      <c r="BK8" s="3"/>
      <c r="BL8" s="33" t="s">
        <v>102</v>
      </c>
      <c r="BM8" s="44"/>
      <c r="BN8" s="52" t="s">
        <v>46</v>
      </c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9"/>
    </row>
    <row r="9" spans="1:78" ht="18.75" customHeight="1">
      <c r="A9" s="2"/>
      <c r="B9" s="7" t="s">
        <v>40</v>
      </c>
      <c r="C9" s="7"/>
      <c r="D9" s="7"/>
      <c r="E9" s="7"/>
      <c r="F9" s="7"/>
      <c r="G9" s="7"/>
      <c r="H9" s="7"/>
      <c r="I9" s="7"/>
      <c r="J9" s="7" t="s">
        <v>13</v>
      </c>
      <c r="K9" s="7"/>
      <c r="L9" s="7"/>
      <c r="M9" s="7"/>
      <c r="N9" s="7"/>
      <c r="O9" s="7"/>
      <c r="P9" s="7"/>
      <c r="Q9" s="7"/>
      <c r="R9" s="7" t="s">
        <v>14</v>
      </c>
      <c r="S9" s="7"/>
      <c r="T9" s="7"/>
      <c r="U9" s="7"/>
      <c r="V9" s="7"/>
      <c r="W9" s="7"/>
      <c r="X9" s="7"/>
      <c r="Y9" s="7"/>
      <c r="Z9" s="7" t="s">
        <v>48</v>
      </c>
      <c r="AA9" s="7"/>
      <c r="AB9" s="7"/>
      <c r="AC9" s="7"/>
      <c r="AD9" s="7"/>
      <c r="AE9" s="7"/>
      <c r="AF9" s="7"/>
      <c r="AG9" s="7"/>
      <c r="AH9" s="3"/>
      <c r="AI9" s="7" t="s">
        <v>20</v>
      </c>
      <c r="AJ9" s="7"/>
      <c r="AK9" s="7"/>
      <c r="AL9" s="7"/>
      <c r="AM9" s="7"/>
      <c r="AN9" s="7"/>
      <c r="AO9" s="7"/>
      <c r="AP9" s="7"/>
      <c r="AQ9" s="7" t="s">
        <v>75</v>
      </c>
      <c r="AR9" s="7"/>
      <c r="AS9" s="7"/>
      <c r="AT9" s="7"/>
      <c r="AU9" s="7"/>
      <c r="AV9" s="7"/>
      <c r="AW9" s="7"/>
      <c r="AX9" s="7"/>
      <c r="AY9" s="7" t="s">
        <v>80</v>
      </c>
      <c r="AZ9" s="7"/>
      <c r="BA9" s="7"/>
      <c r="BB9" s="7"/>
      <c r="BC9" s="7"/>
      <c r="BD9" s="7"/>
      <c r="BE9" s="7"/>
      <c r="BF9" s="7"/>
      <c r="BG9" s="3"/>
      <c r="BH9" s="3"/>
      <c r="BI9" s="3"/>
      <c r="BJ9" s="3"/>
      <c r="BK9" s="3"/>
      <c r="BL9" s="34" t="s">
        <v>41</v>
      </c>
      <c r="BM9" s="45"/>
      <c r="BN9" s="53" t="s">
        <v>59</v>
      </c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60"/>
    </row>
    <row r="10" spans="1:78" ht="18.75" customHeight="1">
      <c r="A10" s="2"/>
      <c r="B10" s="8" t="str">
        <f>データ!M6</f>
        <v>-</v>
      </c>
      <c r="C10" s="8"/>
      <c r="D10" s="8"/>
      <c r="E10" s="8"/>
      <c r="F10" s="8"/>
      <c r="G10" s="8"/>
      <c r="H10" s="8"/>
      <c r="I10" s="8"/>
      <c r="J10" s="8">
        <f>データ!N6</f>
        <v>47.92</v>
      </c>
      <c r="K10" s="8"/>
      <c r="L10" s="8"/>
      <c r="M10" s="8"/>
      <c r="N10" s="8"/>
      <c r="O10" s="8"/>
      <c r="P10" s="8"/>
      <c r="Q10" s="8"/>
      <c r="R10" s="8">
        <f>データ!O6</f>
        <v>73.930000000000007</v>
      </c>
      <c r="S10" s="8"/>
      <c r="T10" s="8"/>
      <c r="U10" s="8"/>
      <c r="V10" s="8"/>
      <c r="W10" s="8"/>
      <c r="X10" s="8"/>
      <c r="Y10" s="8"/>
      <c r="Z10" s="24">
        <f>データ!P6</f>
        <v>2741</v>
      </c>
      <c r="AA10" s="24"/>
      <c r="AB10" s="24"/>
      <c r="AC10" s="24"/>
      <c r="AD10" s="24"/>
      <c r="AE10" s="24"/>
      <c r="AF10" s="24"/>
      <c r="AG10" s="24"/>
      <c r="AH10" s="2"/>
      <c r="AI10" s="24">
        <f>データ!T6</f>
        <v>14250</v>
      </c>
      <c r="AJ10" s="24"/>
      <c r="AK10" s="24"/>
      <c r="AL10" s="24"/>
      <c r="AM10" s="24"/>
      <c r="AN10" s="24"/>
      <c r="AO10" s="24"/>
      <c r="AP10" s="24"/>
      <c r="AQ10" s="8">
        <f>データ!U6</f>
        <v>13.9</v>
      </c>
      <c r="AR10" s="8"/>
      <c r="AS10" s="8"/>
      <c r="AT10" s="8"/>
      <c r="AU10" s="8"/>
      <c r="AV10" s="8"/>
      <c r="AW10" s="8"/>
      <c r="AX10" s="8"/>
      <c r="AY10" s="8">
        <f>データ!V6</f>
        <v>1025.18</v>
      </c>
      <c r="AZ10" s="8"/>
      <c r="BA10" s="8"/>
      <c r="BB10" s="8"/>
      <c r="BC10" s="8"/>
      <c r="BD10" s="8"/>
      <c r="BE10" s="8"/>
      <c r="BF10" s="8"/>
      <c r="BG10" s="2"/>
      <c r="BH10" s="2"/>
      <c r="BI10" s="2"/>
      <c r="BJ10" s="2"/>
      <c r="BK10" s="2"/>
      <c r="BL10" s="35" t="s">
        <v>8</v>
      </c>
      <c r="BM10" s="46"/>
      <c r="BN10" s="54" t="s">
        <v>39</v>
      </c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61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6" t="s">
        <v>17</v>
      </c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</row>
    <row r="14" spans="1:78" ht="13.5" customHeight="1">
      <c r="A14" s="2"/>
      <c r="B14" s="9" t="s">
        <v>64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28"/>
      <c r="BK14" s="2"/>
      <c r="BL14" s="38" t="s">
        <v>3</v>
      </c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62"/>
    </row>
    <row r="15" spans="1:78" ht="13.5" customHeight="1">
      <c r="A15" s="2"/>
      <c r="B15" s="10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29"/>
      <c r="BK15" s="2"/>
      <c r="BL15" s="39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63"/>
    </row>
    <row r="16" spans="1:78" ht="13.5" customHeight="1">
      <c r="A16" s="2"/>
      <c r="B16" s="11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30"/>
      <c r="BK16" s="2"/>
      <c r="BL16" s="40" t="s">
        <v>60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64"/>
    </row>
    <row r="17" spans="1:78" ht="13.5" customHeight="1">
      <c r="A17" s="2"/>
      <c r="B17" s="11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30"/>
      <c r="BK17" s="2"/>
      <c r="BL17" s="40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64"/>
    </row>
    <row r="18" spans="1:78" ht="13.5" customHeight="1">
      <c r="A18" s="2"/>
      <c r="B18" s="11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30"/>
      <c r="BK18" s="2"/>
      <c r="BL18" s="40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64"/>
    </row>
    <row r="19" spans="1:78" ht="13.5" customHeight="1">
      <c r="A19" s="2"/>
      <c r="B19" s="11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30"/>
      <c r="BK19" s="2"/>
      <c r="BL19" s="40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64"/>
    </row>
    <row r="20" spans="1:78" ht="13.5" customHeight="1">
      <c r="A20" s="2"/>
      <c r="B20" s="11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30"/>
      <c r="BK20" s="2"/>
      <c r="BL20" s="40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64"/>
    </row>
    <row r="21" spans="1:78" ht="13.5" customHeight="1">
      <c r="A21" s="2"/>
      <c r="B21" s="11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30"/>
      <c r="BK21" s="2"/>
      <c r="BL21" s="40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64"/>
    </row>
    <row r="22" spans="1:78" ht="13.5" customHeight="1">
      <c r="A22" s="2"/>
      <c r="B22" s="11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30"/>
      <c r="BK22" s="2"/>
      <c r="BL22" s="40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64"/>
    </row>
    <row r="23" spans="1:78" ht="13.5" customHeight="1">
      <c r="A23" s="2"/>
      <c r="B23" s="11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30"/>
      <c r="BK23" s="2"/>
      <c r="BL23" s="40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64"/>
    </row>
    <row r="24" spans="1:78" ht="13.5" customHeight="1">
      <c r="A24" s="2"/>
      <c r="B24" s="11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30"/>
      <c r="BK24" s="2"/>
      <c r="BL24" s="40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64"/>
    </row>
    <row r="25" spans="1:78" ht="13.5" customHeight="1">
      <c r="A25" s="2"/>
      <c r="B25" s="11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30"/>
      <c r="BK25" s="2"/>
      <c r="BL25" s="40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64"/>
    </row>
    <row r="26" spans="1:78" ht="13.5" customHeight="1">
      <c r="A26" s="2"/>
      <c r="B26" s="11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30"/>
      <c r="BK26" s="2"/>
      <c r="BL26" s="40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64"/>
    </row>
    <row r="27" spans="1:78" ht="13.5" customHeight="1">
      <c r="A27" s="2"/>
      <c r="B27" s="11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30"/>
      <c r="BK27" s="2"/>
      <c r="BL27" s="40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64"/>
    </row>
    <row r="28" spans="1:78" ht="13.5" customHeight="1">
      <c r="A28" s="2"/>
      <c r="B28" s="11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30"/>
      <c r="BK28" s="2"/>
      <c r="BL28" s="40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64"/>
    </row>
    <row r="29" spans="1:78" ht="13.5" customHeight="1">
      <c r="A29" s="2"/>
      <c r="B29" s="11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30"/>
      <c r="BK29" s="2"/>
      <c r="BL29" s="40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64"/>
    </row>
    <row r="30" spans="1:78" ht="13.5" customHeight="1">
      <c r="A30" s="2"/>
      <c r="B30" s="11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30"/>
      <c r="BK30" s="2"/>
      <c r="BL30" s="40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64"/>
    </row>
    <row r="31" spans="1:78" ht="13.5" customHeight="1">
      <c r="A31" s="2"/>
      <c r="B31" s="11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30"/>
      <c r="BK31" s="2"/>
      <c r="BL31" s="40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64"/>
    </row>
    <row r="32" spans="1:78" ht="13.5" customHeight="1">
      <c r="A32" s="2"/>
      <c r="B32" s="11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30"/>
      <c r="BK32" s="2"/>
      <c r="BL32" s="40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64"/>
    </row>
    <row r="33" spans="1:78" ht="13.5" customHeight="1">
      <c r="A33" s="2"/>
      <c r="B33" s="11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30"/>
      <c r="BK33" s="2"/>
      <c r="BL33" s="40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64"/>
    </row>
    <row r="34" spans="1:78" ht="13.5" customHeight="1">
      <c r="A34" s="2"/>
      <c r="B34" s="11"/>
      <c r="C34" s="18" t="s">
        <v>36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23"/>
      <c r="R34" s="18" t="s">
        <v>49</v>
      </c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23"/>
      <c r="AG34" s="18" t="s">
        <v>9</v>
      </c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23"/>
      <c r="AV34" s="18" t="s">
        <v>98</v>
      </c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30"/>
      <c r="BK34" s="2"/>
      <c r="BL34" s="40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64"/>
    </row>
    <row r="35" spans="1:78" ht="13.5" customHeight="1">
      <c r="A35" s="2"/>
      <c r="B35" s="11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23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23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23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30"/>
      <c r="BK35" s="2"/>
      <c r="BL35" s="40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64"/>
    </row>
    <row r="36" spans="1:78" ht="13.5" customHeight="1">
      <c r="A36" s="2"/>
      <c r="B36" s="11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30"/>
      <c r="BK36" s="2"/>
      <c r="BL36" s="40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64"/>
    </row>
    <row r="37" spans="1:78" ht="13.5" customHeight="1">
      <c r="A37" s="2"/>
      <c r="B37" s="11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30"/>
      <c r="BK37" s="2"/>
      <c r="BL37" s="40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64"/>
    </row>
    <row r="38" spans="1:78" ht="13.5" customHeight="1">
      <c r="A38" s="2"/>
      <c r="B38" s="11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30"/>
      <c r="BK38" s="2"/>
      <c r="BL38" s="40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64"/>
    </row>
    <row r="39" spans="1:78" ht="13.5" customHeight="1">
      <c r="A39" s="2"/>
      <c r="B39" s="11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30"/>
      <c r="BK39" s="2"/>
      <c r="BL39" s="40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64"/>
    </row>
    <row r="40" spans="1:78" ht="13.5" customHeight="1">
      <c r="A40" s="2"/>
      <c r="B40" s="11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30"/>
      <c r="BK40" s="2"/>
      <c r="BL40" s="40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64"/>
    </row>
    <row r="41" spans="1:78" ht="13.5" customHeight="1">
      <c r="A41" s="2"/>
      <c r="B41" s="11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30"/>
      <c r="BK41" s="2"/>
      <c r="BL41" s="40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64"/>
    </row>
    <row r="42" spans="1:78" ht="13.5" customHeight="1">
      <c r="A42" s="2"/>
      <c r="B42" s="11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30"/>
      <c r="BK42" s="2"/>
      <c r="BL42" s="40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64"/>
    </row>
    <row r="43" spans="1:78" ht="13.5" customHeight="1">
      <c r="A43" s="2"/>
      <c r="B43" s="11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30"/>
      <c r="BK43" s="2"/>
      <c r="BL43" s="40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64"/>
    </row>
    <row r="44" spans="1:78" ht="13.5" customHeight="1">
      <c r="A44" s="2"/>
      <c r="B44" s="11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30"/>
      <c r="BK44" s="2"/>
      <c r="BL44" s="40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64"/>
    </row>
    <row r="45" spans="1:78" ht="13.5" customHeight="1">
      <c r="A45" s="2"/>
      <c r="B45" s="11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30"/>
      <c r="BK45" s="2"/>
      <c r="BL45" s="38" t="s">
        <v>47</v>
      </c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62"/>
    </row>
    <row r="46" spans="1:78" ht="13.5" customHeight="1">
      <c r="A46" s="2"/>
      <c r="B46" s="11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30"/>
      <c r="BK46" s="2"/>
      <c r="BL46" s="39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63"/>
    </row>
    <row r="47" spans="1:78" ht="13.5" customHeight="1">
      <c r="A47" s="2"/>
      <c r="B47" s="11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30"/>
      <c r="BK47" s="2"/>
      <c r="BL47" s="41" t="s">
        <v>74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65"/>
    </row>
    <row r="48" spans="1:78" ht="13.5" customHeight="1">
      <c r="A48" s="2"/>
      <c r="B48" s="11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30"/>
      <c r="BK48" s="2"/>
      <c r="BL48" s="41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65"/>
    </row>
    <row r="49" spans="1:78" ht="13.5" customHeight="1">
      <c r="A49" s="2"/>
      <c r="B49" s="11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30"/>
      <c r="BK49" s="2"/>
      <c r="BL49" s="41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65"/>
    </row>
    <row r="50" spans="1:78" ht="13.5" customHeight="1">
      <c r="A50" s="2"/>
      <c r="B50" s="11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30"/>
      <c r="BK50" s="2"/>
      <c r="BL50" s="41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65"/>
    </row>
    <row r="51" spans="1:78" ht="13.5" customHeight="1">
      <c r="A51" s="2"/>
      <c r="B51" s="11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30"/>
      <c r="BK51" s="2"/>
      <c r="BL51" s="41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65"/>
    </row>
    <row r="52" spans="1:78" ht="13.5" customHeight="1">
      <c r="A52" s="2"/>
      <c r="B52" s="11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30"/>
      <c r="BK52" s="2"/>
      <c r="BL52" s="41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65"/>
    </row>
    <row r="53" spans="1:78" ht="13.5" customHeight="1">
      <c r="A53" s="2"/>
      <c r="B53" s="11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30"/>
      <c r="BK53" s="2"/>
      <c r="BL53" s="41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65"/>
    </row>
    <row r="54" spans="1:78" ht="13.5" customHeight="1">
      <c r="A54" s="2"/>
      <c r="B54" s="11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30"/>
      <c r="BK54" s="2"/>
      <c r="BL54" s="41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65"/>
    </row>
    <row r="55" spans="1:78" ht="13.5" customHeight="1">
      <c r="A55" s="2"/>
      <c r="B55" s="11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30"/>
      <c r="BK55" s="2"/>
      <c r="BL55" s="41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65"/>
    </row>
    <row r="56" spans="1:78" ht="13.5" customHeight="1">
      <c r="A56" s="2"/>
      <c r="B56" s="11"/>
      <c r="C56" s="18" t="s">
        <v>76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23"/>
      <c r="R56" s="18" t="s">
        <v>56</v>
      </c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23"/>
      <c r="AG56" s="18" t="s">
        <v>25</v>
      </c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23"/>
      <c r="AV56" s="18" t="s">
        <v>105</v>
      </c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30"/>
      <c r="BK56" s="2"/>
      <c r="BL56" s="41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65"/>
    </row>
    <row r="57" spans="1:78" ht="13.5" customHeight="1">
      <c r="A57" s="2"/>
      <c r="B57" s="11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23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23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23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30"/>
      <c r="BK57" s="2"/>
      <c r="BL57" s="41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65"/>
    </row>
    <row r="58" spans="1:78" ht="13.5" customHeight="1">
      <c r="A58" s="2"/>
      <c r="B58" s="11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23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23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23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30"/>
      <c r="BK58" s="2"/>
      <c r="BL58" s="41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65"/>
    </row>
    <row r="59" spans="1:78" ht="13.5" customHeight="1">
      <c r="A59" s="2"/>
      <c r="B59" s="12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31"/>
      <c r="BK59" s="2"/>
      <c r="BL59" s="41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65"/>
    </row>
    <row r="60" spans="1:78" ht="13.5" customHeight="1">
      <c r="A60" s="2"/>
      <c r="B60" s="10" t="s">
        <v>32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29"/>
      <c r="BK60" s="2"/>
      <c r="BL60" s="41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65"/>
    </row>
    <row r="61" spans="1:78" ht="13.5" customHeight="1">
      <c r="A61" s="2"/>
      <c r="B61" s="10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29"/>
      <c r="BK61" s="2"/>
      <c r="BL61" s="41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65"/>
    </row>
    <row r="62" spans="1:78" ht="13.5" customHeight="1">
      <c r="A62" s="2"/>
      <c r="B62" s="11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30"/>
      <c r="BK62" s="2"/>
      <c r="BL62" s="41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65"/>
    </row>
    <row r="63" spans="1:78" ht="13.5" customHeight="1">
      <c r="A63" s="2"/>
      <c r="B63" s="11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30"/>
      <c r="BK63" s="2"/>
      <c r="BL63" s="41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65"/>
    </row>
    <row r="64" spans="1:78" ht="13.5" customHeight="1">
      <c r="A64" s="2"/>
      <c r="B64" s="11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30"/>
      <c r="BK64" s="2"/>
      <c r="BL64" s="38" t="s">
        <v>35</v>
      </c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62"/>
    </row>
    <row r="65" spans="1:78" ht="13.5" customHeight="1">
      <c r="A65" s="2"/>
      <c r="B65" s="11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30"/>
      <c r="BK65" s="2"/>
      <c r="BL65" s="39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63"/>
    </row>
    <row r="66" spans="1:78" ht="13.5" customHeight="1">
      <c r="A66" s="2"/>
      <c r="B66" s="11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30"/>
      <c r="BK66" s="2"/>
      <c r="BL66" s="41" t="s">
        <v>57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65"/>
    </row>
    <row r="67" spans="1:78" ht="13.5" customHeight="1">
      <c r="A67" s="2"/>
      <c r="B67" s="11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30"/>
      <c r="BK67" s="2"/>
      <c r="BL67" s="41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65"/>
    </row>
    <row r="68" spans="1:78" ht="13.5" customHeight="1">
      <c r="A68" s="2"/>
      <c r="B68" s="11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30"/>
      <c r="BK68" s="2"/>
      <c r="BL68" s="41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65"/>
    </row>
    <row r="69" spans="1:78" ht="13.5" customHeight="1">
      <c r="A69" s="2"/>
      <c r="B69" s="11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30"/>
      <c r="BK69" s="2"/>
      <c r="BL69" s="41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65"/>
    </row>
    <row r="70" spans="1:78" ht="13.5" customHeight="1">
      <c r="A70" s="2"/>
      <c r="B70" s="11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30"/>
      <c r="BK70" s="2"/>
      <c r="BL70" s="41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65"/>
    </row>
    <row r="71" spans="1:78" ht="13.5" customHeight="1">
      <c r="A71" s="2"/>
      <c r="B71" s="11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30"/>
      <c r="BK71" s="2"/>
      <c r="BL71" s="41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65"/>
    </row>
    <row r="72" spans="1:78" ht="13.5" customHeight="1">
      <c r="A72" s="2"/>
      <c r="B72" s="11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30"/>
      <c r="BK72" s="2"/>
      <c r="BL72" s="41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65"/>
    </row>
    <row r="73" spans="1:78" ht="13.5" customHeight="1">
      <c r="A73" s="2"/>
      <c r="B73" s="11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30"/>
      <c r="BK73" s="2"/>
      <c r="BL73" s="41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65"/>
    </row>
    <row r="74" spans="1:78" ht="13.5" customHeight="1">
      <c r="A74" s="2"/>
      <c r="B74" s="11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30"/>
      <c r="BK74" s="2"/>
      <c r="BL74" s="41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65"/>
    </row>
    <row r="75" spans="1:78" ht="13.5" customHeight="1">
      <c r="A75" s="2"/>
      <c r="B75" s="1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30"/>
      <c r="BK75" s="2"/>
      <c r="BL75" s="41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65"/>
    </row>
    <row r="76" spans="1:78" ht="13.5" customHeight="1">
      <c r="A76" s="2"/>
      <c r="B76" s="11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30"/>
      <c r="BK76" s="2"/>
      <c r="BL76" s="41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65"/>
    </row>
    <row r="77" spans="1:78" ht="13.5" customHeight="1">
      <c r="A77" s="2"/>
      <c r="B77" s="11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30"/>
      <c r="BK77" s="2"/>
      <c r="BL77" s="41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65"/>
    </row>
    <row r="78" spans="1:78" ht="13.5" customHeight="1">
      <c r="A78" s="2"/>
      <c r="B78" s="11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30"/>
      <c r="BK78" s="2"/>
      <c r="BL78" s="41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65"/>
    </row>
    <row r="79" spans="1:78" ht="13.5" customHeight="1">
      <c r="A79" s="2"/>
      <c r="B79" s="11"/>
      <c r="C79" s="18" t="s">
        <v>54</v>
      </c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23"/>
      <c r="V79" s="23"/>
      <c r="W79" s="18" t="s">
        <v>79</v>
      </c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23"/>
      <c r="AP79" s="23"/>
      <c r="AQ79" s="18" t="s">
        <v>84</v>
      </c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7"/>
      <c r="BJ79" s="30"/>
      <c r="BK79" s="2"/>
      <c r="BL79" s="41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65"/>
    </row>
    <row r="80" spans="1:78" ht="13.5" customHeight="1">
      <c r="A80" s="2"/>
      <c r="B80" s="11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23"/>
      <c r="V80" s="23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23"/>
      <c r="AP80" s="23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7"/>
      <c r="BJ80" s="30"/>
      <c r="BK80" s="2"/>
      <c r="BL80" s="41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65"/>
    </row>
    <row r="81" spans="1:78" ht="13.5" customHeight="1">
      <c r="A81" s="2"/>
      <c r="B81" s="11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7"/>
      <c r="V81" s="17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7"/>
      <c r="AP81" s="17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7"/>
      <c r="BJ81" s="30"/>
      <c r="BK81" s="2"/>
      <c r="BL81" s="41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65"/>
    </row>
    <row r="82" spans="1:78" ht="13.5" customHeight="1">
      <c r="A82" s="2"/>
      <c r="B82" s="12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31"/>
      <c r="BK82" s="2"/>
      <c r="BL82" s="42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66"/>
    </row>
    <row r="83" spans="1:78">
      <c r="C83" s="2" t="s">
        <v>94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B8:I8"/>
    <mergeCell ref="J8:Q8"/>
    <mergeCell ref="R8:Y8"/>
    <mergeCell ref="Z8:AG8"/>
    <mergeCell ref="AI8:AP8"/>
    <mergeCell ref="AQ8:AX8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10:I10"/>
    <mergeCell ref="J10:Q10"/>
    <mergeCell ref="R10:Y10"/>
    <mergeCell ref="Z10:AG10"/>
    <mergeCell ref="AI10:AP10"/>
    <mergeCell ref="AQ10:AX10"/>
    <mergeCell ref="AY10:BF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8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r:id="rId1"/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68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>
        <v>1</v>
      </c>
      <c r="X1" s="76">
        <v>1</v>
      </c>
      <c r="Y1" s="76">
        <v>1</v>
      </c>
      <c r="Z1" s="76">
        <v>1</v>
      </c>
      <c r="AA1" s="76">
        <v>1</v>
      </c>
      <c r="AB1" s="76">
        <v>1</v>
      </c>
      <c r="AC1" s="76">
        <v>1</v>
      </c>
      <c r="AD1" s="76">
        <v>1</v>
      </c>
      <c r="AE1" s="76">
        <v>1</v>
      </c>
      <c r="AF1" s="76">
        <v>1</v>
      </c>
      <c r="AG1" s="76"/>
      <c r="AH1" s="76">
        <v>1</v>
      </c>
      <c r="AI1" s="76">
        <v>1</v>
      </c>
      <c r="AJ1" s="76">
        <v>1</v>
      </c>
      <c r="AK1" s="76">
        <v>1</v>
      </c>
      <c r="AL1" s="76">
        <v>1</v>
      </c>
      <c r="AM1" s="76">
        <v>1</v>
      </c>
      <c r="AN1" s="76">
        <v>1</v>
      </c>
      <c r="AO1" s="76">
        <v>1</v>
      </c>
      <c r="AP1" s="76">
        <v>1</v>
      </c>
      <c r="AQ1" s="76">
        <v>1</v>
      </c>
      <c r="AR1" s="76"/>
      <c r="AS1" s="76">
        <v>1</v>
      </c>
      <c r="AT1" s="76">
        <v>1</v>
      </c>
      <c r="AU1" s="76">
        <v>1</v>
      </c>
      <c r="AV1" s="76">
        <v>1</v>
      </c>
      <c r="AW1" s="76">
        <v>1</v>
      </c>
      <c r="AX1" s="76">
        <v>1</v>
      </c>
      <c r="AY1" s="76">
        <v>1</v>
      </c>
      <c r="AZ1" s="76">
        <v>1</v>
      </c>
      <c r="BA1" s="76">
        <v>1</v>
      </c>
      <c r="BB1" s="76">
        <v>1</v>
      </c>
      <c r="BC1" s="76"/>
      <c r="BD1" s="76">
        <v>1</v>
      </c>
      <c r="BE1" s="76">
        <v>1</v>
      </c>
      <c r="BF1" s="76">
        <v>1</v>
      </c>
      <c r="BG1" s="76">
        <v>1</v>
      </c>
      <c r="BH1" s="76">
        <v>1</v>
      </c>
      <c r="BI1" s="76">
        <v>1</v>
      </c>
      <c r="BJ1" s="76">
        <v>1</v>
      </c>
      <c r="BK1" s="76">
        <v>1</v>
      </c>
      <c r="BL1" s="76">
        <v>1</v>
      </c>
      <c r="BM1" s="76">
        <v>1</v>
      </c>
      <c r="BN1" s="76"/>
      <c r="BO1" s="76">
        <v>1</v>
      </c>
      <c r="BP1" s="76">
        <v>1</v>
      </c>
      <c r="BQ1" s="76">
        <v>1</v>
      </c>
      <c r="BR1" s="76">
        <v>1</v>
      </c>
      <c r="BS1" s="76">
        <v>1</v>
      </c>
      <c r="BT1" s="76">
        <v>1</v>
      </c>
      <c r="BU1" s="76">
        <v>1</v>
      </c>
      <c r="BV1" s="76">
        <v>1</v>
      </c>
      <c r="BW1" s="76">
        <v>1</v>
      </c>
      <c r="BX1" s="76">
        <v>1</v>
      </c>
      <c r="BY1" s="76"/>
      <c r="BZ1" s="76">
        <v>1</v>
      </c>
      <c r="CA1" s="76">
        <v>1</v>
      </c>
      <c r="CB1" s="76">
        <v>1</v>
      </c>
      <c r="CC1" s="76">
        <v>1</v>
      </c>
      <c r="CD1" s="76">
        <v>1</v>
      </c>
      <c r="CE1" s="76">
        <v>1</v>
      </c>
      <c r="CF1" s="76">
        <v>1</v>
      </c>
      <c r="CG1" s="76">
        <v>1</v>
      </c>
      <c r="CH1" s="76">
        <v>1</v>
      </c>
      <c r="CI1" s="76">
        <v>1</v>
      </c>
      <c r="CJ1" s="76"/>
      <c r="CK1" s="76">
        <v>1</v>
      </c>
      <c r="CL1" s="76">
        <v>1</v>
      </c>
      <c r="CM1" s="76">
        <v>1</v>
      </c>
      <c r="CN1" s="76">
        <v>1</v>
      </c>
      <c r="CO1" s="76">
        <v>1</v>
      </c>
      <c r="CP1" s="76">
        <v>1</v>
      </c>
      <c r="CQ1" s="76">
        <v>1</v>
      </c>
      <c r="CR1" s="76">
        <v>1</v>
      </c>
      <c r="CS1" s="76">
        <v>1</v>
      </c>
      <c r="CT1" s="76">
        <v>1</v>
      </c>
      <c r="CU1" s="76"/>
      <c r="CV1" s="76">
        <v>1</v>
      </c>
      <c r="CW1" s="76">
        <v>1</v>
      </c>
      <c r="CX1" s="76">
        <v>1</v>
      </c>
      <c r="CY1" s="76">
        <v>1</v>
      </c>
      <c r="CZ1" s="76">
        <v>1</v>
      </c>
      <c r="DA1" s="76">
        <v>1</v>
      </c>
      <c r="DB1" s="76">
        <v>1</v>
      </c>
      <c r="DC1" s="76">
        <v>1</v>
      </c>
      <c r="DD1" s="76">
        <v>1</v>
      </c>
      <c r="DE1" s="76">
        <v>1</v>
      </c>
      <c r="DF1" s="76"/>
      <c r="DG1" s="76">
        <v>1</v>
      </c>
      <c r="DH1" s="76">
        <v>1</v>
      </c>
      <c r="DI1" s="76">
        <v>1</v>
      </c>
      <c r="DJ1" s="76">
        <v>1</v>
      </c>
      <c r="DK1" s="76">
        <v>1</v>
      </c>
      <c r="DL1" s="76">
        <v>1</v>
      </c>
      <c r="DM1" s="76">
        <v>1</v>
      </c>
      <c r="DN1" s="76">
        <v>1</v>
      </c>
      <c r="DO1" s="76">
        <v>1</v>
      </c>
      <c r="DP1" s="76">
        <v>1</v>
      </c>
      <c r="DQ1" s="76"/>
      <c r="DR1" s="76">
        <v>1</v>
      </c>
      <c r="DS1" s="76">
        <v>1</v>
      </c>
      <c r="DT1" s="76">
        <v>1</v>
      </c>
      <c r="DU1" s="76">
        <v>1</v>
      </c>
      <c r="DV1" s="76">
        <v>1</v>
      </c>
      <c r="DW1" s="76">
        <v>1</v>
      </c>
      <c r="DX1" s="76">
        <v>1</v>
      </c>
      <c r="DY1" s="76">
        <v>1</v>
      </c>
      <c r="DZ1" s="76">
        <v>1</v>
      </c>
      <c r="EA1" s="76">
        <v>1</v>
      </c>
      <c r="EB1" s="76"/>
      <c r="EC1" s="76">
        <v>1</v>
      </c>
      <c r="ED1" s="76">
        <v>1</v>
      </c>
      <c r="EE1" s="76">
        <v>1</v>
      </c>
      <c r="EF1" s="76">
        <v>1</v>
      </c>
      <c r="EG1" s="76">
        <v>1</v>
      </c>
      <c r="EH1" s="76">
        <v>1</v>
      </c>
      <c r="EI1" s="76">
        <v>1</v>
      </c>
      <c r="EJ1" s="76">
        <v>1</v>
      </c>
      <c r="EK1" s="76">
        <v>1</v>
      </c>
      <c r="EL1" s="76">
        <v>1</v>
      </c>
      <c r="EM1" s="76"/>
    </row>
    <row r="2" spans="1:143">
      <c r="A2" s="68" t="s">
        <v>19</v>
      </c>
      <c r="B2" s="68">
        <f t="shared" ref="B2:EM2" si="0">COLUMN()-1</f>
        <v>1</v>
      </c>
      <c r="C2" s="68">
        <f t="shared" si="0"/>
        <v>2</v>
      </c>
      <c r="D2" s="68">
        <f t="shared" si="0"/>
        <v>3</v>
      </c>
      <c r="E2" s="68">
        <f t="shared" si="0"/>
        <v>4</v>
      </c>
      <c r="F2" s="68">
        <f t="shared" si="0"/>
        <v>5</v>
      </c>
      <c r="G2" s="68">
        <f t="shared" si="0"/>
        <v>6</v>
      </c>
      <c r="H2" s="68">
        <f t="shared" si="0"/>
        <v>7</v>
      </c>
      <c r="I2" s="68">
        <f t="shared" si="0"/>
        <v>8</v>
      </c>
      <c r="J2" s="68">
        <f t="shared" si="0"/>
        <v>9</v>
      </c>
      <c r="K2" s="68">
        <f t="shared" si="0"/>
        <v>10</v>
      </c>
      <c r="L2" s="68">
        <f t="shared" si="0"/>
        <v>11</v>
      </c>
      <c r="M2" s="68">
        <f t="shared" si="0"/>
        <v>12</v>
      </c>
      <c r="N2" s="68">
        <f t="shared" si="0"/>
        <v>13</v>
      </c>
      <c r="O2" s="68">
        <f t="shared" si="0"/>
        <v>14</v>
      </c>
      <c r="P2" s="68">
        <f t="shared" si="0"/>
        <v>15</v>
      </c>
      <c r="Q2" s="68">
        <f t="shared" si="0"/>
        <v>16</v>
      </c>
      <c r="R2" s="68">
        <f t="shared" si="0"/>
        <v>17</v>
      </c>
      <c r="S2" s="68">
        <f t="shared" si="0"/>
        <v>18</v>
      </c>
      <c r="T2" s="68">
        <f t="shared" si="0"/>
        <v>19</v>
      </c>
      <c r="U2" s="68">
        <f t="shared" si="0"/>
        <v>20</v>
      </c>
      <c r="V2" s="68">
        <f t="shared" si="0"/>
        <v>21</v>
      </c>
      <c r="W2" s="68">
        <f t="shared" si="0"/>
        <v>22</v>
      </c>
      <c r="X2" s="68">
        <f t="shared" si="0"/>
        <v>23</v>
      </c>
      <c r="Y2" s="68">
        <f t="shared" si="0"/>
        <v>24</v>
      </c>
      <c r="Z2" s="68">
        <f t="shared" si="0"/>
        <v>25</v>
      </c>
      <c r="AA2" s="68">
        <f t="shared" si="0"/>
        <v>26</v>
      </c>
      <c r="AB2" s="68">
        <f t="shared" si="0"/>
        <v>27</v>
      </c>
      <c r="AC2" s="68">
        <f t="shared" si="0"/>
        <v>28</v>
      </c>
      <c r="AD2" s="68">
        <f t="shared" si="0"/>
        <v>29</v>
      </c>
      <c r="AE2" s="68">
        <f t="shared" si="0"/>
        <v>30</v>
      </c>
      <c r="AF2" s="68">
        <f t="shared" si="0"/>
        <v>31</v>
      </c>
      <c r="AG2" s="68">
        <f t="shared" si="0"/>
        <v>32</v>
      </c>
      <c r="AH2" s="68">
        <f t="shared" si="0"/>
        <v>33</v>
      </c>
      <c r="AI2" s="68">
        <f t="shared" si="0"/>
        <v>34</v>
      </c>
      <c r="AJ2" s="68">
        <f t="shared" si="0"/>
        <v>35</v>
      </c>
      <c r="AK2" s="68">
        <f t="shared" si="0"/>
        <v>36</v>
      </c>
      <c r="AL2" s="68">
        <f t="shared" si="0"/>
        <v>37</v>
      </c>
      <c r="AM2" s="68">
        <f t="shared" si="0"/>
        <v>38</v>
      </c>
      <c r="AN2" s="68">
        <f t="shared" si="0"/>
        <v>39</v>
      </c>
      <c r="AO2" s="68">
        <f t="shared" si="0"/>
        <v>40</v>
      </c>
      <c r="AP2" s="68">
        <f t="shared" si="0"/>
        <v>41</v>
      </c>
      <c r="AQ2" s="68">
        <f t="shared" si="0"/>
        <v>42</v>
      </c>
      <c r="AR2" s="68">
        <f t="shared" si="0"/>
        <v>43</v>
      </c>
      <c r="AS2" s="68">
        <f t="shared" si="0"/>
        <v>44</v>
      </c>
      <c r="AT2" s="68">
        <f t="shared" si="0"/>
        <v>45</v>
      </c>
      <c r="AU2" s="68">
        <f t="shared" si="0"/>
        <v>46</v>
      </c>
      <c r="AV2" s="68">
        <f t="shared" si="0"/>
        <v>47</v>
      </c>
      <c r="AW2" s="68">
        <f t="shared" si="0"/>
        <v>48</v>
      </c>
      <c r="AX2" s="68">
        <f t="shared" si="0"/>
        <v>49</v>
      </c>
      <c r="AY2" s="68">
        <f t="shared" si="0"/>
        <v>50</v>
      </c>
      <c r="AZ2" s="68">
        <f t="shared" si="0"/>
        <v>51</v>
      </c>
      <c r="BA2" s="68">
        <f t="shared" si="0"/>
        <v>52</v>
      </c>
      <c r="BB2" s="68">
        <f t="shared" si="0"/>
        <v>53</v>
      </c>
      <c r="BC2" s="68">
        <f t="shared" si="0"/>
        <v>54</v>
      </c>
      <c r="BD2" s="68">
        <f t="shared" si="0"/>
        <v>55</v>
      </c>
      <c r="BE2" s="68">
        <f t="shared" si="0"/>
        <v>56</v>
      </c>
      <c r="BF2" s="68">
        <f t="shared" si="0"/>
        <v>57</v>
      </c>
      <c r="BG2" s="68">
        <f t="shared" si="0"/>
        <v>58</v>
      </c>
      <c r="BH2" s="68">
        <f t="shared" si="0"/>
        <v>59</v>
      </c>
      <c r="BI2" s="68">
        <f t="shared" si="0"/>
        <v>60</v>
      </c>
      <c r="BJ2" s="68">
        <f t="shared" si="0"/>
        <v>61</v>
      </c>
      <c r="BK2" s="68">
        <f t="shared" si="0"/>
        <v>62</v>
      </c>
      <c r="BL2" s="68">
        <f t="shared" si="0"/>
        <v>63</v>
      </c>
      <c r="BM2" s="68">
        <f t="shared" si="0"/>
        <v>64</v>
      </c>
      <c r="BN2" s="68">
        <f t="shared" si="0"/>
        <v>65</v>
      </c>
      <c r="BO2" s="68">
        <f t="shared" si="0"/>
        <v>66</v>
      </c>
      <c r="BP2" s="68">
        <f t="shared" si="0"/>
        <v>67</v>
      </c>
      <c r="BQ2" s="68">
        <f t="shared" si="0"/>
        <v>68</v>
      </c>
      <c r="BR2" s="68">
        <f t="shared" si="0"/>
        <v>69</v>
      </c>
      <c r="BS2" s="68">
        <f t="shared" si="0"/>
        <v>70</v>
      </c>
      <c r="BT2" s="68">
        <f t="shared" si="0"/>
        <v>71</v>
      </c>
      <c r="BU2" s="68">
        <f t="shared" si="0"/>
        <v>72</v>
      </c>
      <c r="BV2" s="68">
        <f t="shared" si="0"/>
        <v>73</v>
      </c>
      <c r="BW2" s="68">
        <f t="shared" si="0"/>
        <v>74</v>
      </c>
      <c r="BX2" s="68">
        <f t="shared" si="0"/>
        <v>75</v>
      </c>
      <c r="BY2" s="68">
        <f t="shared" si="0"/>
        <v>76</v>
      </c>
      <c r="BZ2" s="68">
        <f t="shared" si="0"/>
        <v>77</v>
      </c>
      <c r="CA2" s="68">
        <f t="shared" si="0"/>
        <v>78</v>
      </c>
      <c r="CB2" s="68">
        <f t="shared" si="0"/>
        <v>79</v>
      </c>
      <c r="CC2" s="68">
        <f t="shared" si="0"/>
        <v>80</v>
      </c>
      <c r="CD2" s="68">
        <f t="shared" si="0"/>
        <v>81</v>
      </c>
      <c r="CE2" s="68">
        <f t="shared" si="0"/>
        <v>82</v>
      </c>
      <c r="CF2" s="68">
        <f t="shared" si="0"/>
        <v>83</v>
      </c>
      <c r="CG2" s="68">
        <f t="shared" si="0"/>
        <v>84</v>
      </c>
      <c r="CH2" s="68">
        <f t="shared" si="0"/>
        <v>85</v>
      </c>
      <c r="CI2" s="68">
        <f t="shared" si="0"/>
        <v>86</v>
      </c>
      <c r="CJ2" s="68">
        <f t="shared" si="0"/>
        <v>87</v>
      </c>
      <c r="CK2" s="68">
        <f t="shared" si="0"/>
        <v>88</v>
      </c>
      <c r="CL2" s="68">
        <f t="shared" si="0"/>
        <v>89</v>
      </c>
      <c r="CM2" s="68">
        <f t="shared" si="0"/>
        <v>90</v>
      </c>
      <c r="CN2" s="68">
        <f t="shared" si="0"/>
        <v>91</v>
      </c>
      <c r="CO2" s="68">
        <f t="shared" si="0"/>
        <v>92</v>
      </c>
      <c r="CP2" s="68">
        <f t="shared" si="0"/>
        <v>93</v>
      </c>
      <c r="CQ2" s="68">
        <f t="shared" si="0"/>
        <v>94</v>
      </c>
      <c r="CR2" s="68">
        <f t="shared" si="0"/>
        <v>95</v>
      </c>
      <c r="CS2" s="68">
        <f t="shared" si="0"/>
        <v>96</v>
      </c>
      <c r="CT2" s="68">
        <f t="shared" si="0"/>
        <v>97</v>
      </c>
      <c r="CU2" s="68">
        <f t="shared" si="0"/>
        <v>98</v>
      </c>
      <c r="CV2" s="68">
        <f t="shared" si="0"/>
        <v>99</v>
      </c>
      <c r="CW2" s="68">
        <f t="shared" si="0"/>
        <v>100</v>
      </c>
      <c r="CX2" s="68">
        <f t="shared" si="0"/>
        <v>101</v>
      </c>
      <c r="CY2" s="68">
        <f t="shared" si="0"/>
        <v>102</v>
      </c>
      <c r="CZ2" s="68">
        <f t="shared" si="0"/>
        <v>103</v>
      </c>
      <c r="DA2" s="68">
        <f t="shared" si="0"/>
        <v>104</v>
      </c>
      <c r="DB2" s="68">
        <f t="shared" si="0"/>
        <v>105</v>
      </c>
      <c r="DC2" s="68">
        <f t="shared" si="0"/>
        <v>106</v>
      </c>
      <c r="DD2" s="68">
        <f t="shared" si="0"/>
        <v>107</v>
      </c>
      <c r="DE2" s="68">
        <f t="shared" si="0"/>
        <v>108</v>
      </c>
      <c r="DF2" s="68">
        <f t="shared" si="0"/>
        <v>109</v>
      </c>
      <c r="DG2" s="68">
        <f t="shared" si="0"/>
        <v>110</v>
      </c>
      <c r="DH2" s="68">
        <f t="shared" si="0"/>
        <v>111</v>
      </c>
      <c r="DI2" s="68">
        <f t="shared" si="0"/>
        <v>112</v>
      </c>
      <c r="DJ2" s="68">
        <f t="shared" si="0"/>
        <v>113</v>
      </c>
      <c r="DK2" s="68">
        <f t="shared" si="0"/>
        <v>114</v>
      </c>
      <c r="DL2" s="68">
        <f t="shared" si="0"/>
        <v>115</v>
      </c>
      <c r="DM2" s="68">
        <f t="shared" si="0"/>
        <v>116</v>
      </c>
      <c r="DN2" s="68">
        <f t="shared" si="0"/>
        <v>117</v>
      </c>
      <c r="DO2" s="68">
        <f t="shared" si="0"/>
        <v>118</v>
      </c>
      <c r="DP2" s="68">
        <f t="shared" si="0"/>
        <v>119</v>
      </c>
      <c r="DQ2" s="68">
        <f t="shared" si="0"/>
        <v>120</v>
      </c>
      <c r="DR2" s="68">
        <f t="shared" si="0"/>
        <v>121</v>
      </c>
      <c r="DS2" s="68">
        <f t="shared" si="0"/>
        <v>122</v>
      </c>
      <c r="DT2" s="68">
        <f t="shared" si="0"/>
        <v>123</v>
      </c>
      <c r="DU2" s="68">
        <f t="shared" si="0"/>
        <v>124</v>
      </c>
      <c r="DV2" s="68">
        <f t="shared" si="0"/>
        <v>125</v>
      </c>
      <c r="DW2" s="68">
        <f t="shared" si="0"/>
        <v>126</v>
      </c>
      <c r="DX2" s="68">
        <f t="shared" si="0"/>
        <v>127</v>
      </c>
      <c r="DY2" s="68">
        <f t="shared" si="0"/>
        <v>128</v>
      </c>
      <c r="DZ2" s="68">
        <f t="shared" si="0"/>
        <v>129</v>
      </c>
      <c r="EA2" s="68">
        <f t="shared" si="0"/>
        <v>130</v>
      </c>
      <c r="EB2" s="68">
        <f t="shared" si="0"/>
        <v>131</v>
      </c>
      <c r="EC2" s="68">
        <f t="shared" si="0"/>
        <v>132</v>
      </c>
      <c r="ED2" s="68">
        <f t="shared" si="0"/>
        <v>133</v>
      </c>
      <c r="EE2" s="68">
        <f t="shared" si="0"/>
        <v>134</v>
      </c>
      <c r="EF2" s="68">
        <f t="shared" si="0"/>
        <v>135</v>
      </c>
      <c r="EG2" s="68">
        <f t="shared" si="0"/>
        <v>136</v>
      </c>
      <c r="EH2" s="68">
        <f t="shared" si="0"/>
        <v>137</v>
      </c>
      <c r="EI2" s="68">
        <f t="shared" si="0"/>
        <v>138</v>
      </c>
      <c r="EJ2" s="68">
        <f t="shared" si="0"/>
        <v>139</v>
      </c>
      <c r="EK2" s="68">
        <f t="shared" si="0"/>
        <v>140</v>
      </c>
      <c r="EL2" s="68">
        <f t="shared" si="0"/>
        <v>141</v>
      </c>
      <c r="EM2" s="68">
        <f t="shared" si="0"/>
        <v>142</v>
      </c>
    </row>
    <row r="3" spans="1:143">
      <c r="A3" s="68" t="s">
        <v>31</v>
      </c>
      <c r="B3" s="70" t="s">
        <v>28</v>
      </c>
      <c r="C3" s="70" t="s">
        <v>63</v>
      </c>
      <c r="D3" s="70" t="s">
        <v>38</v>
      </c>
      <c r="E3" s="70" t="s">
        <v>45</v>
      </c>
      <c r="F3" s="70" t="s">
        <v>4</v>
      </c>
      <c r="G3" s="70" t="s">
        <v>34</v>
      </c>
      <c r="H3" s="77" t="s">
        <v>62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4"/>
      <c r="W3" s="86" t="s">
        <v>88</v>
      </c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 t="s">
        <v>32</v>
      </c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</row>
    <row r="4" spans="1:143">
      <c r="A4" s="68" t="s">
        <v>101</v>
      </c>
      <c r="B4" s="71"/>
      <c r="C4" s="71"/>
      <c r="D4" s="71"/>
      <c r="E4" s="71"/>
      <c r="F4" s="71"/>
      <c r="G4" s="71"/>
      <c r="H4" s="78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5"/>
      <c r="W4" s="87" t="s">
        <v>67</v>
      </c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 t="s">
        <v>82</v>
      </c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 t="s">
        <v>44</v>
      </c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 t="s">
        <v>97</v>
      </c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 t="s">
        <v>50</v>
      </c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 t="s">
        <v>11</v>
      </c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 t="s">
        <v>100</v>
      </c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 t="s">
        <v>24</v>
      </c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 t="s">
        <v>65</v>
      </c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 t="s">
        <v>10</v>
      </c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 t="s">
        <v>37</v>
      </c>
      <c r="ED4" s="87"/>
      <c r="EE4" s="87"/>
      <c r="EF4" s="87"/>
      <c r="EG4" s="87"/>
      <c r="EH4" s="87"/>
      <c r="EI4" s="87"/>
      <c r="EJ4" s="87"/>
      <c r="EK4" s="87"/>
      <c r="EL4" s="87"/>
      <c r="EM4" s="87"/>
    </row>
    <row r="5" spans="1:143">
      <c r="A5" s="68" t="s">
        <v>96</v>
      </c>
      <c r="B5" s="72"/>
      <c r="C5" s="72"/>
      <c r="D5" s="72"/>
      <c r="E5" s="72"/>
      <c r="F5" s="72"/>
      <c r="G5" s="72"/>
      <c r="H5" s="79" t="s">
        <v>93</v>
      </c>
      <c r="I5" s="79" t="s">
        <v>23</v>
      </c>
      <c r="J5" s="79" t="s">
        <v>89</v>
      </c>
      <c r="K5" s="79" t="s">
        <v>33</v>
      </c>
      <c r="L5" s="79" t="s">
        <v>85</v>
      </c>
      <c r="M5" s="79" t="s">
        <v>22</v>
      </c>
      <c r="N5" s="79" t="s">
        <v>42</v>
      </c>
      <c r="O5" s="79" t="s">
        <v>92</v>
      </c>
      <c r="P5" s="79" t="s">
        <v>53</v>
      </c>
      <c r="Q5" s="79" t="s">
        <v>18</v>
      </c>
      <c r="R5" s="79" t="s">
        <v>66</v>
      </c>
      <c r="S5" s="79" t="s">
        <v>95</v>
      </c>
      <c r="T5" s="79" t="s">
        <v>16</v>
      </c>
      <c r="U5" s="79" t="s">
        <v>73</v>
      </c>
      <c r="V5" s="79" t="s">
        <v>87</v>
      </c>
      <c r="W5" s="79" t="s">
        <v>27</v>
      </c>
      <c r="X5" s="79" t="s">
        <v>81</v>
      </c>
      <c r="Y5" s="79" t="s">
        <v>99</v>
      </c>
      <c r="Z5" s="79" t="s">
        <v>83</v>
      </c>
      <c r="AA5" s="79" t="s">
        <v>52</v>
      </c>
      <c r="AB5" s="79" t="s">
        <v>0</v>
      </c>
      <c r="AC5" s="79" t="s">
        <v>30</v>
      </c>
      <c r="AD5" s="79" t="s">
        <v>70</v>
      </c>
      <c r="AE5" s="79" t="s">
        <v>51</v>
      </c>
      <c r="AF5" s="79" t="s">
        <v>78</v>
      </c>
      <c r="AG5" s="79" t="s">
        <v>77</v>
      </c>
      <c r="AH5" s="79" t="s">
        <v>27</v>
      </c>
      <c r="AI5" s="79" t="s">
        <v>81</v>
      </c>
      <c r="AJ5" s="79" t="s">
        <v>99</v>
      </c>
      <c r="AK5" s="79" t="s">
        <v>83</v>
      </c>
      <c r="AL5" s="79" t="s">
        <v>52</v>
      </c>
      <c r="AM5" s="79" t="s">
        <v>0</v>
      </c>
      <c r="AN5" s="79" t="s">
        <v>30</v>
      </c>
      <c r="AO5" s="79" t="s">
        <v>70</v>
      </c>
      <c r="AP5" s="79" t="s">
        <v>51</v>
      </c>
      <c r="AQ5" s="79" t="s">
        <v>78</v>
      </c>
      <c r="AR5" s="79" t="s">
        <v>72</v>
      </c>
      <c r="AS5" s="79" t="s">
        <v>27</v>
      </c>
      <c r="AT5" s="79" t="s">
        <v>81</v>
      </c>
      <c r="AU5" s="79" t="s">
        <v>99</v>
      </c>
      <c r="AV5" s="79" t="s">
        <v>83</v>
      </c>
      <c r="AW5" s="79" t="s">
        <v>52</v>
      </c>
      <c r="AX5" s="79" t="s">
        <v>0</v>
      </c>
      <c r="AY5" s="79" t="s">
        <v>30</v>
      </c>
      <c r="AZ5" s="79" t="s">
        <v>70</v>
      </c>
      <c r="BA5" s="79" t="s">
        <v>51</v>
      </c>
      <c r="BB5" s="79" t="s">
        <v>78</v>
      </c>
      <c r="BC5" s="79" t="s">
        <v>72</v>
      </c>
      <c r="BD5" s="79" t="s">
        <v>27</v>
      </c>
      <c r="BE5" s="79" t="s">
        <v>81</v>
      </c>
      <c r="BF5" s="79" t="s">
        <v>99</v>
      </c>
      <c r="BG5" s="79" t="s">
        <v>83</v>
      </c>
      <c r="BH5" s="79" t="s">
        <v>52</v>
      </c>
      <c r="BI5" s="79" t="s">
        <v>0</v>
      </c>
      <c r="BJ5" s="79" t="s">
        <v>30</v>
      </c>
      <c r="BK5" s="79" t="s">
        <v>70</v>
      </c>
      <c r="BL5" s="79" t="s">
        <v>51</v>
      </c>
      <c r="BM5" s="79" t="s">
        <v>78</v>
      </c>
      <c r="BN5" s="79" t="s">
        <v>72</v>
      </c>
      <c r="BO5" s="79" t="s">
        <v>27</v>
      </c>
      <c r="BP5" s="79" t="s">
        <v>81</v>
      </c>
      <c r="BQ5" s="79" t="s">
        <v>99</v>
      </c>
      <c r="BR5" s="79" t="s">
        <v>83</v>
      </c>
      <c r="BS5" s="79" t="s">
        <v>52</v>
      </c>
      <c r="BT5" s="79" t="s">
        <v>0</v>
      </c>
      <c r="BU5" s="79" t="s">
        <v>30</v>
      </c>
      <c r="BV5" s="79" t="s">
        <v>70</v>
      </c>
      <c r="BW5" s="79" t="s">
        <v>51</v>
      </c>
      <c r="BX5" s="79" t="s">
        <v>78</v>
      </c>
      <c r="BY5" s="79" t="s">
        <v>72</v>
      </c>
      <c r="BZ5" s="79" t="s">
        <v>27</v>
      </c>
      <c r="CA5" s="79" t="s">
        <v>81</v>
      </c>
      <c r="CB5" s="79" t="s">
        <v>99</v>
      </c>
      <c r="CC5" s="79" t="s">
        <v>83</v>
      </c>
      <c r="CD5" s="79" t="s">
        <v>52</v>
      </c>
      <c r="CE5" s="79" t="s">
        <v>0</v>
      </c>
      <c r="CF5" s="79" t="s">
        <v>30</v>
      </c>
      <c r="CG5" s="79" t="s">
        <v>70</v>
      </c>
      <c r="CH5" s="79" t="s">
        <v>51</v>
      </c>
      <c r="CI5" s="79" t="s">
        <v>78</v>
      </c>
      <c r="CJ5" s="79" t="s">
        <v>72</v>
      </c>
      <c r="CK5" s="79" t="s">
        <v>27</v>
      </c>
      <c r="CL5" s="79" t="s">
        <v>81</v>
      </c>
      <c r="CM5" s="79" t="s">
        <v>99</v>
      </c>
      <c r="CN5" s="79" t="s">
        <v>83</v>
      </c>
      <c r="CO5" s="79" t="s">
        <v>52</v>
      </c>
      <c r="CP5" s="79" t="s">
        <v>0</v>
      </c>
      <c r="CQ5" s="79" t="s">
        <v>30</v>
      </c>
      <c r="CR5" s="79" t="s">
        <v>70</v>
      </c>
      <c r="CS5" s="79" t="s">
        <v>51</v>
      </c>
      <c r="CT5" s="79" t="s">
        <v>78</v>
      </c>
      <c r="CU5" s="79" t="s">
        <v>72</v>
      </c>
      <c r="CV5" s="79" t="s">
        <v>27</v>
      </c>
      <c r="CW5" s="79" t="s">
        <v>81</v>
      </c>
      <c r="CX5" s="79" t="s">
        <v>99</v>
      </c>
      <c r="CY5" s="79" t="s">
        <v>83</v>
      </c>
      <c r="CZ5" s="79" t="s">
        <v>52</v>
      </c>
      <c r="DA5" s="79" t="s">
        <v>0</v>
      </c>
      <c r="DB5" s="79" t="s">
        <v>30</v>
      </c>
      <c r="DC5" s="79" t="s">
        <v>70</v>
      </c>
      <c r="DD5" s="79" t="s">
        <v>51</v>
      </c>
      <c r="DE5" s="79" t="s">
        <v>78</v>
      </c>
      <c r="DF5" s="79" t="s">
        <v>72</v>
      </c>
      <c r="DG5" s="79" t="s">
        <v>27</v>
      </c>
      <c r="DH5" s="79" t="s">
        <v>81</v>
      </c>
      <c r="DI5" s="79" t="s">
        <v>99</v>
      </c>
      <c r="DJ5" s="79" t="s">
        <v>83</v>
      </c>
      <c r="DK5" s="79" t="s">
        <v>52</v>
      </c>
      <c r="DL5" s="79" t="s">
        <v>0</v>
      </c>
      <c r="DM5" s="79" t="s">
        <v>30</v>
      </c>
      <c r="DN5" s="79" t="s">
        <v>70</v>
      </c>
      <c r="DO5" s="79" t="s">
        <v>51</v>
      </c>
      <c r="DP5" s="79" t="s">
        <v>78</v>
      </c>
      <c r="DQ5" s="79" t="s">
        <v>72</v>
      </c>
      <c r="DR5" s="79" t="s">
        <v>27</v>
      </c>
      <c r="DS5" s="79" t="s">
        <v>81</v>
      </c>
      <c r="DT5" s="79" t="s">
        <v>99</v>
      </c>
      <c r="DU5" s="79" t="s">
        <v>83</v>
      </c>
      <c r="DV5" s="79" t="s">
        <v>52</v>
      </c>
      <c r="DW5" s="79" t="s">
        <v>0</v>
      </c>
      <c r="DX5" s="79" t="s">
        <v>30</v>
      </c>
      <c r="DY5" s="79" t="s">
        <v>70</v>
      </c>
      <c r="DZ5" s="79" t="s">
        <v>51</v>
      </c>
      <c r="EA5" s="79" t="s">
        <v>78</v>
      </c>
      <c r="EB5" s="79" t="s">
        <v>72</v>
      </c>
      <c r="EC5" s="79" t="s">
        <v>27</v>
      </c>
      <c r="ED5" s="79" t="s">
        <v>81</v>
      </c>
      <c r="EE5" s="79" t="s">
        <v>99</v>
      </c>
      <c r="EF5" s="79" t="s">
        <v>83</v>
      </c>
      <c r="EG5" s="79" t="s">
        <v>52</v>
      </c>
      <c r="EH5" s="79" t="s">
        <v>0</v>
      </c>
      <c r="EI5" s="79" t="s">
        <v>30</v>
      </c>
      <c r="EJ5" s="79" t="s">
        <v>70</v>
      </c>
      <c r="EK5" s="79" t="s">
        <v>51</v>
      </c>
      <c r="EL5" s="79" t="s">
        <v>78</v>
      </c>
      <c r="EM5" s="79" t="s">
        <v>72</v>
      </c>
    </row>
    <row r="6" spans="1:143" s="67" customFormat="1">
      <c r="A6" s="68" t="s">
        <v>104</v>
      </c>
      <c r="B6" s="73">
        <f t="shared" ref="B6:V6" si="1">B7</f>
        <v>2014</v>
      </c>
      <c r="C6" s="73">
        <f t="shared" si="1"/>
        <v>262056</v>
      </c>
      <c r="D6" s="73">
        <f t="shared" si="1"/>
        <v>46</v>
      </c>
      <c r="E6" s="73">
        <f t="shared" si="1"/>
        <v>1</v>
      </c>
      <c r="F6" s="73">
        <f t="shared" si="1"/>
        <v>0</v>
      </c>
      <c r="G6" s="73">
        <f t="shared" si="1"/>
        <v>1</v>
      </c>
      <c r="H6" s="73" t="str">
        <f t="shared" si="1"/>
        <v>京都府　宮津市</v>
      </c>
      <c r="I6" s="73" t="str">
        <f t="shared" si="1"/>
        <v>法適用</v>
      </c>
      <c r="J6" s="73" t="str">
        <f t="shared" si="1"/>
        <v>水道事業</v>
      </c>
      <c r="K6" s="73" t="str">
        <f t="shared" si="1"/>
        <v>末端給水事業</v>
      </c>
      <c r="L6" s="73" t="str">
        <f t="shared" si="1"/>
        <v>A7</v>
      </c>
      <c r="M6" s="82" t="str">
        <f t="shared" si="1"/>
        <v>-</v>
      </c>
      <c r="N6" s="82">
        <f t="shared" si="1"/>
        <v>47.92</v>
      </c>
      <c r="O6" s="82">
        <f t="shared" si="1"/>
        <v>73.930000000000007</v>
      </c>
      <c r="P6" s="82">
        <f t="shared" si="1"/>
        <v>2741</v>
      </c>
      <c r="Q6" s="82">
        <f t="shared" si="1"/>
        <v>19452</v>
      </c>
      <c r="R6" s="82">
        <f t="shared" si="1"/>
        <v>172.73</v>
      </c>
      <c r="S6" s="82">
        <f t="shared" si="1"/>
        <v>112.62</v>
      </c>
      <c r="T6" s="82">
        <f t="shared" si="1"/>
        <v>14250</v>
      </c>
      <c r="U6" s="82">
        <f t="shared" si="1"/>
        <v>13.9</v>
      </c>
      <c r="V6" s="82">
        <f t="shared" si="1"/>
        <v>1025.18</v>
      </c>
      <c r="W6" s="88">
        <f t="shared" ref="W6:AF6" si="2">IF(W7="",NA(),W7)</f>
        <v>106.6</v>
      </c>
      <c r="X6" s="88">
        <f t="shared" si="2"/>
        <v>108.63</v>
      </c>
      <c r="Y6" s="88">
        <f t="shared" si="2"/>
        <v>114.41</v>
      </c>
      <c r="Z6" s="88">
        <f t="shared" si="2"/>
        <v>110.33</v>
      </c>
      <c r="AA6" s="88">
        <f t="shared" si="2"/>
        <v>109.03</v>
      </c>
      <c r="AB6" s="88">
        <f t="shared" si="2"/>
        <v>108.96</v>
      </c>
      <c r="AC6" s="88">
        <f t="shared" si="2"/>
        <v>109.08</v>
      </c>
      <c r="AD6" s="88">
        <f t="shared" si="2"/>
        <v>108.33</v>
      </c>
      <c r="AE6" s="88">
        <f t="shared" si="2"/>
        <v>107.95</v>
      </c>
      <c r="AF6" s="88">
        <f t="shared" si="2"/>
        <v>109.49</v>
      </c>
      <c r="AG6" s="82" t="str">
        <f>IF(AG7="","",IF(AG7="-","【-】","【"&amp;SUBSTITUTE(TEXT(AG7,"#,##0.00"),"-","△")&amp;"】"))</f>
        <v>【113.03】</v>
      </c>
      <c r="AH6" s="82">
        <f t="shared" ref="AH6:AQ6" si="3">IF(AH7="",NA(),AH7)</f>
        <v>0</v>
      </c>
      <c r="AI6" s="82">
        <f t="shared" si="3"/>
        <v>0</v>
      </c>
      <c r="AJ6" s="82">
        <f t="shared" si="3"/>
        <v>0</v>
      </c>
      <c r="AK6" s="82">
        <f t="shared" si="3"/>
        <v>0</v>
      </c>
      <c r="AL6" s="82">
        <f t="shared" si="3"/>
        <v>0</v>
      </c>
      <c r="AM6" s="88">
        <f t="shared" si="3"/>
        <v>7.45</v>
      </c>
      <c r="AN6" s="88">
        <f t="shared" si="3"/>
        <v>16.09</v>
      </c>
      <c r="AO6" s="88">
        <f t="shared" si="3"/>
        <v>15.69</v>
      </c>
      <c r="AP6" s="88">
        <f t="shared" si="3"/>
        <v>13.47</v>
      </c>
      <c r="AQ6" s="88">
        <f t="shared" si="3"/>
        <v>9.49</v>
      </c>
      <c r="AR6" s="82" t="str">
        <f>IF(AR7="","",IF(AR7="-","【-】","【"&amp;SUBSTITUTE(TEXT(AR7,"#,##0.00"),"-","△")&amp;"】"))</f>
        <v>【0.81】</v>
      </c>
      <c r="AS6" s="88">
        <f t="shared" ref="AS6:BB6" si="4">IF(AS7="",NA(),AS7)</f>
        <v>299.87</v>
      </c>
      <c r="AT6" s="88">
        <f t="shared" si="4"/>
        <v>499.79</v>
      </c>
      <c r="AU6" s="88">
        <f t="shared" si="4"/>
        <v>246.89</v>
      </c>
      <c r="AV6" s="88">
        <f t="shared" si="4"/>
        <v>358.29</v>
      </c>
      <c r="AW6" s="88">
        <f t="shared" si="4"/>
        <v>204.69</v>
      </c>
      <c r="AX6" s="88">
        <f t="shared" si="4"/>
        <v>969.16</v>
      </c>
      <c r="AY6" s="88">
        <f t="shared" si="4"/>
        <v>1128.25</v>
      </c>
      <c r="AZ6" s="88">
        <f t="shared" si="4"/>
        <v>1159.4100000000001</v>
      </c>
      <c r="BA6" s="88">
        <f t="shared" si="4"/>
        <v>1081.23</v>
      </c>
      <c r="BB6" s="88">
        <f t="shared" si="4"/>
        <v>406.37</v>
      </c>
      <c r="BC6" s="82" t="str">
        <f>IF(BC7="","",IF(BC7="-","【-】","【"&amp;SUBSTITUTE(TEXT(BC7,"#,##0.00"),"-","△")&amp;"】"))</f>
        <v>【264.16】</v>
      </c>
      <c r="BD6" s="88">
        <f t="shared" ref="BD6:BM6" si="5">IF(BD7="",NA(),BD7)</f>
        <v>630.74</v>
      </c>
      <c r="BE6" s="88">
        <f t="shared" si="5"/>
        <v>594.09</v>
      </c>
      <c r="BF6" s="88">
        <f t="shared" si="5"/>
        <v>587.02</v>
      </c>
      <c r="BG6" s="88">
        <f t="shared" si="5"/>
        <v>597.70000000000005</v>
      </c>
      <c r="BH6" s="88">
        <f t="shared" si="5"/>
        <v>643.48</v>
      </c>
      <c r="BI6" s="88">
        <f t="shared" si="5"/>
        <v>421.66</v>
      </c>
      <c r="BJ6" s="88">
        <f t="shared" si="5"/>
        <v>474.06</v>
      </c>
      <c r="BK6" s="88">
        <f t="shared" si="5"/>
        <v>458</v>
      </c>
      <c r="BL6" s="88">
        <f t="shared" si="5"/>
        <v>443.13</v>
      </c>
      <c r="BM6" s="88">
        <f t="shared" si="5"/>
        <v>442.54</v>
      </c>
      <c r="BN6" s="82" t="str">
        <f>IF(BN7="","",IF(BN7="-","【-】","【"&amp;SUBSTITUTE(TEXT(BN7,"#,##0.00"),"-","△")&amp;"】"))</f>
        <v>【283.72】</v>
      </c>
      <c r="BO6" s="88">
        <f t="shared" ref="BO6:BX6" si="6">IF(BO7="",NA(),BO7)</f>
        <v>102.78</v>
      </c>
      <c r="BP6" s="88">
        <f t="shared" si="6"/>
        <v>104.91</v>
      </c>
      <c r="BQ6" s="88">
        <f t="shared" si="6"/>
        <v>112.3</v>
      </c>
      <c r="BR6" s="88">
        <f t="shared" si="6"/>
        <v>108.31</v>
      </c>
      <c r="BS6" s="88">
        <f t="shared" si="6"/>
        <v>107.96</v>
      </c>
      <c r="BT6" s="88">
        <f t="shared" si="6"/>
        <v>99.51</v>
      </c>
      <c r="BU6" s="88">
        <f t="shared" si="6"/>
        <v>96.62</v>
      </c>
      <c r="BV6" s="88">
        <f t="shared" si="6"/>
        <v>96.27</v>
      </c>
      <c r="BW6" s="88">
        <f t="shared" si="6"/>
        <v>95.4</v>
      </c>
      <c r="BX6" s="88">
        <f t="shared" si="6"/>
        <v>98.6</v>
      </c>
      <c r="BY6" s="82" t="str">
        <f>IF(BY7="","",IF(BY7="-","【-】","【"&amp;SUBSTITUTE(TEXT(BY7,"#,##0.00"),"-","△")&amp;"】"))</f>
        <v>【104.60】</v>
      </c>
      <c r="BZ6" s="88">
        <f t="shared" ref="BZ6:CI6" si="7">IF(BZ7="",NA(),BZ7)</f>
        <v>134.96</v>
      </c>
      <c r="CA6" s="88">
        <f t="shared" si="7"/>
        <v>144.47</v>
      </c>
      <c r="CB6" s="88">
        <f t="shared" si="7"/>
        <v>146.83000000000001</v>
      </c>
      <c r="CC6" s="88">
        <f t="shared" si="7"/>
        <v>152.55000000000001</v>
      </c>
      <c r="CD6" s="88">
        <f t="shared" si="7"/>
        <v>153.26</v>
      </c>
      <c r="CE6" s="88">
        <f t="shared" si="7"/>
        <v>171.34</v>
      </c>
      <c r="CF6" s="88">
        <f t="shared" si="7"/>
        <v>184.53</v>
      </c>
      <c r="CG6" s="88">
        <f t="shared" si="7"/>
        <v>186.94</v>
      </c>
      <c r="CH6" s="88">
        <f t="shared" si="7"/>
        <v>186.15</v>
      </c>
      <c r="CI6" s="88">
        <f t="shared" si="7"/>
        <v>181.67</v>
      </c>
      <c r="CJ6" s="82" t="str">
        <f>IF(CJ7="","",IF(CJ7="-","【-】","【"&amp;SUBSTITUTE(TEXT(CJ7,"#,##0.00"),"-","△")&amp;"】"))</f>
        <v>【164.21】</v>
      </c>
      <c r="CK6" s="88">
        <f t="shared" ref="CK6:CT6" si="8">IF(CK7="",NA(),CK7)</f>
        <v>70.87</v>
      </c>
      <c r="CL6" s="88">
        <f t="shared" si="8"/>
        <v>68.03</v>
      </c>
      <c r="CM6" s="88">
        <f t="shared" si="8"/>
        <v>67</v>
      </c>
      <c r="CN6" s="88">
        <f t="shared" si="8"/>
        <v>65.790000000000006</v>
      </c>
      <c r="CO6" s="88">
        <f t="shared" si="8"/>
        <v>63.96</v>
      </c>
      <c r="CP6" s="88">
        <f t="shared" si="8"/>
        <v>56.8</v>
      </c>
      <c r="CQ6" s="88">
        <f t="shared" si="8"/>
        <v>52.9</v>
      </c>
      <c r="CR6" s="88">
        <f t="shared" si="8"/>
        <v>54.51</v>
      </c>
      <c r="CS6" s="88">
        <f t="shared" si="8"/>
        <v>54.47</v>
      </c>
      <c r="CT6" s="88">
        <f t="shared" si="8"/>
        <v>53.61</v>
      </c>
      <c r="CU6" s="82" t="str">
        <f>IF(CU7="","",IF(CU7="-","【-】","【"&amp;SUBSTITUTE(TEXT(CU7,"#,##0.00"),"-","△")&amp;"】"))</f>
        <v>【59.80】</v>
      </c>
      <c r="CV6" s="88">
        <f t="shared" ref="CV6:DE6" si="9">IF(CV7="",NA(),CV7)</f>
        <v>91.18</v>
      </c>
      <c r="CW6" s="88">
        <f t="shared" si="9"/>
        <v>91.2</v>
      </c>
      <c r="CX6" s="88">
        <f t="shared" si="9"/>
        <v>91.1</v>
      </c>
      <c r="CY6" s="88">
        <f t="shared" si="9"/>
        <v>90.94</v>
      </c>
      <c r="CZ6" s="88">
        <f t="shared" si="9"/>
        <v>90.84</v>
      </c>
      <c r="DA6" s="88">
        <f t="shared" si="9"/>
        <v>83.67</v>
      </c>
      <c r="DB6" s="88">
        <f t="shared" si="9"/>
        <v>81.63</v>
      </c>
      <c r="DC6" s="88">
        <f t="shared" si="9"/>
        <v>81.790000000000006</v>
      </c>
      <c r="DD6" s="88">
        <f t="shared" si="9"/>
        <v>81.459999999999994</v>
      </c>
      <c r="DE6" s="88">
        <f t="shared" si="9"/>
        <v>81.31</v>
      </c>
      <c r="DF6" s="82" t="str">
        <f>IF(DF7="","",IF(DF7="-","【-】","【"&amp;SUBSTITUTE(TEXT(DF7,"#,##0.00"),"-","△")&amp;"】"))</f>
        <v>【89.78】</v>
      </c>
      <c r="DG6" s="88">
        <f t="shared" ref="DG6:DP6" si="10">IF(DG7="",NA(),DG7)</f>
        <v>33.01</v>
      </c>
      <c r="DH6" s="88">
        <f t="shared" si="10"/>
        <v>33.700000000000003</v>
      </c>
      <c r="DI6" s="88">
        <f t="shared" si="10"/>
        <v>34.479999999999997</v>
      </c>
      <c r="DJ6" s="88">
        <f t="shared" si="10"/>
        <v>35.380000000000003</v>
      </c>
      <c r="DK6" s="88">
        <f t="shared" si="10"/>
        <v>46.98</v>
      </c>
      <c r="DL6" s="88">
        <f t="shared" si="10"/>
        <v>36.21</v>
      </c>
      <c r="DM6" s="88">
        <f t="shared" si="10"/>
        <v>37.25</v>
      </c>
      <c r="DN6" s="88">
        <f t="shared" si="10"/>
        <v>37.799999999999997</v>
      </c>
      <c r="DO6" s="88">
        <f t="shared" si="10"/>
        <v>38.520000000000003</v>
      </c>
      <c r="DP6" s="88">
        <f t="shared" si="10"/>
        <v>46.67</v>
      </c>
      <c r="DQ6" s="82" t="str">
        <f>IF(DQ7="","",IF(DQ7="-","【-】","【"&amp;SUBSTITUTE(TEXT(DQ7,"#,##0.00"),"-","△")&amp;"】"))</f>
        <v>【46.31】</v>
      </c>
      <c r="DR6" s="88">
        <f t="shared" ref="DR6:EA6" si="11">IF(DR7="",NA(),DR7)</f>
        <v>23.04</v>
      </c>
      <c r="DS6" s="88">
        <f t="shared" si="11"/>
        <v>23.08</v>
      </c>
      <c r="DT6" s="88">
        <f t="shared" si="11"/>
        <v>23.06</v>
      </c>
      <c r="DU6" s="88">
        <f t="shared" si="11"/>
        <v>23.05</v>
      </c>
      <c r="DV6" s="88">
        <f t="shared" si="11"/>
        <v>23.05</v>
      </c>
      <c r="DW6" s="88">
        <f t="shared" si="11"/>
        <v>6.46</v>
      </c>
      <c r="DX6" s="88">
        <f t="shared" si="11"/>
        <v>7.9</v>
      </c>
      <c r="DY6" s="88">
        <f t="shared" si="11"/>
        <v>8.2200000000000006</v>
      </c>
      <c r="DZ6" s="88">
        <f t="shared" si="11"/>
        <v>9.43</v>
      </c>
      <c r="EA6" s="88">
        <f t="shared" si="11"/>
        <v>10.029999999999999</v>
      </c>
      <c r="EB6" s="82" t="str">
        <f>IF(EB7="","",IF(EB7="-","【-】","【"&amp;SUBSTITUTE(TEXT(EB7,"#,##0.00"),"-","△")&amp;"】"))</f>
        <v>【12.42】</v>
      </c>
      <c r="EC6" s="88">
        <f t="shared" ref="EC6:EL6" si="12">IF(EC7="",NA(),EC7)</f>
        <v>0.79</v>
      </c>
      <c r="ED6" s="88">
        <f t="shared" si="12"/>
        <v>0.56999999999999995</v>
      </c>
      <c r="EE6" s="88">
        <f t="shared" si="12"/>
        <v>0.84</v>
      </c>
      <c r="EF6" s="88">
        <f t="shared" si="12"/>
        <v>0.86</v>
      </c>
      <c r="EG6" s="88">
        <f t="shared" si="12"/>
        <v>0.7</v>
      </c>
      <c r="EH6" s="88">
        <f t="shared" si="12"/>
        <v>0.79</v>
      </c>
      <c r="EI6" s="88">
        <f t="shared" si="12"/>
        <v>0.5</v>
      </c>
      <c r="EJ6" s="88">
        <f t="shared" si="12"/>
        <v>0.6</v>
      </c>
      <c r="EK6" s="88">
        <f t="shared" si="12"/>
        <v>0.71</v>
      </c>
      <c r="EL6" s="88">
        <f t="shared" si="12"/>
        <v>0.68</v>
      </c>
      <c r="EM6" s="82" t="str">
        <f>IF(EM7="","",IF(EM7="-","【-】","【"&amp;SUBSTITUTE(TEXT(EM7,"#,##0.00"),"-","△")&amp;"】"))</f>
        <v>【0.78】</v>
      </c>
    </row>
    <row r="7" spans="1:143" s="67" customFormat="1">
      <c r="A7" s="68"/>
      <c r="B7" s="74">
        <v>2014</v>
      </c>
      <c r="C7" s="74">
        <v>262056</v>
      </c>
      <c r="D7" s="74">
        <v>46</v>
      </c>
      <c r="E7" s="74">
        <v>1</v>
      </c>
      <c r="F7" s="74">
        <v>0</v>
      </c>
      <c r="G7" s="74">
        <v>1</v>
      </c>
      <c r="H7" s="74" t="s">
        <v>26</v>
      </c>
      <c r="I7" s="74" t="s">
        <v>91</v>
      </c>
      <c r="J7" s="74" t="s">
        <v>5</v>
      </c>
      <c r="K7" s="74" t="s">
        <v>21</v>
      </c>
      <c r="L7" s="74" t="s">
        <v>7</v>
      </c>
      <c r="M7" s="83" t="s">
        <v>90</v>
      </c>
      <c r="N7" s="83">
        <v>47.92</v>
      </c>
      <c r="O7" s="83">
        <v>73.930000000000007</v>
      </c>
      <c r="P7" s="83">
        <v>2741</v>
      </c>
      <c r="Q7" s="83">
        <v>19452</v>
      </c>
      <c r="R7" s="83">
        <v>172.73</v>
      </c>
      <c r="S7" s="83">
        <v>112.62</v>
      </c>
      <c r="T7" s="83">
        <v>14250</v>
      </c>
      <c r="U7" s="83">
        <v>13.9</v>
      </c>
      <c r="V7" s="83">
        <v>1025.18</v>
      </c>
      <c r="W7" s="83">
        <v>106.6</v>
      </c>
      <c r="X7" s="83">
        <v>108.63</v>
      </c>
      <c r="Y7" s="83">
        <v>114.41</v>
      </c>
      <c r="Z7" s="83">
        <v>110.33</v>
      </c>
      <c r="AA7" s="83">
        <v>109.03</v>
      </c>
      <c r="AB7" s="83">
        <v>108.96</v>
      </c>
      <c r="AC7" s="83">
        <v>109.08</v>
      </c>
      <c r="AD7" s="83">
        <v>108.33</v>
      </c>
      <c r="AE7" s="83">
        <v>107.95</v>
      </c>
      <c r="AF7" s="83">
        <v>109.49</v>
      </c>
      <c r="AG7" s="83">
        <v>113.03</v>
      </c>
      <c r="AH7" s="83">
        <v>0</v>
      </c>
      <c r="AI7" s="83">
        <v>0</v>
      </c>
      <c r="AJ7" s="83">
        <v>0</v>
      </c>
      <c r="AK7" s="83">
        <v>0</v>
      </c>
      <c r="AL7" s="83">
        <v>0</v>
      </c>
      <c r="AM7" s="83">
        <v>7.45</v>
      </c>
      <c r="AN7" s="83">
        <v>16.09</v>
      </c>
      <c r="AO7" s="83">
        <v>15.69</v>
      </c>
      <c r="AP7" s="83">
        <v>13.47</v>
      </c>
      <c r="AQ7" s="83">
        <v>9.49</v>
      </c>
      <c r="AR7" s="83">
        <v>0.81</v>
      </c>
      <c r="AS7" s="83">
        <v>299.87</v>
      </c>
      <c r="AT7" s="83">
        <v>499.79</v>
      </c>
      <c r="AU7" s="83">
        <v>246.89</v>
      </c>
      <c r="AV7" s="83">
        <v>358.29</v>
      </c>
      <c r="AW7" s="83">
        <v>204.69</v>
      </c>
      <c r="AX7" s="83">
        <v>969.16</v>
      </c>
      <c r="AY7" s="83">
        <v>1128.25</v>
      </c>
      <c r="AZ7" s="83">
        <v>1159.4100000000001</v>
      </c>
      <c r="BA7" s="83">
        <v>1081.23</v>
      </c>
      <c r="BB7" s="83">
        <v>406.37</v>
      </c>
      <c r="BC7" s="83">
        <v>264.16000000000003</v>
      </c>
      <c r="BD7" s="83">
        <v>630.74</v>
      </c>
      <c r="BE7" s="83">
        <v>594.09</v>
      </c>
      <c r="BF7" s="83">
        <v>587.02</v>
      </c>
      <c r="BG7" s="83">
        <v>597.70000000000005</v>
      </c>
      <c r="BH7" s="83">
        <v>643.48</v>
      </c>
      <c r="BI7" s="83">
        <v>421.66</v>
      </c>
      <c r="BJ7" s="83">
        <v>474.06</v>
      </c>
      <c r="BK7" s="83">
        <v>458</v>
      </c>
      <c r="BL7" s="83">
        <v>443.13</v>
      </c>
      <c r="BM7" s="83">
        <v>442.54</v>
      </c>
      <c r="BN7" s="83">
        <v>283.72000000000003</v>
      </c>
      <c r="BO7" s="83">
        <v>102.78</v>
      </c>
      <c r="BP7" s="83">
        <v>104.91</v>
      </c>
      <c r="BQ7" s="83">
        <v>112.3</v>
      </c>
      <c r="BR7" s="83">
        <v>108.31</v>
      </c>
      <c r="BS7" s="83">
        <v>107.96</v>
      </c>
      <c r="BT7" s="83">
        <v>99.51</v>
      </c>
      <c r="BU7" s="83">
        <v>96.62</v>
      </c>
      <c r="BV7" s="83">
        <v>96.27</v>
      </c>
      <c r="BW7" s="83">
        <v>95.4</v>
      </c>
      <c r="BX7" s="83">
        <v>98.6</v>
      </c>
      <c r="BY7" s="83">
        <v>104.6</v>
      </c>
      <c r="BZ7" s="83">
        <v>134.96</v>
      </c>
      <c r="CA7" s="83">
        <v>144.47</v>
      </c>
      <c r="CB7" s="83">
        <v>146.83000000000001</v>
      </c>
      <c r="CC7" s="83">
        <v>152.55000000000001</v>
      </c>
      <c r="CD7" s="83">
        <v>153.26</v>
      </c>
      <c r="CE7" s="83">
        <v>171.34</v>
      </c>
      <c r="CF7" s="83">
        <v>184.53</v>
      </c>
      <c r="CG7" s="83">
        <v>186.94</v>
      </c>
      <c r="CH7" s="83">
        <v>186.15</v>
      </c>
      <c r="CI7" s="83">
        <v>181.67</v>
      </c>
      <c r="CJ7" s="83">
        <v>164.21</v>
      </c>
      <c r="CK7" s="83">
        <v>70.87</v>
      </c>
      <c r="CL7" s="83">
        <v>68.03</v>
      </c>
      <c r="CM7" s="83">
        <v>67</v>
      </c>
      <c r="CN7" s="83">
        <v>65.790000000000006</v>
      </c>
      <c r="CO7" s="83">
        <v>63.96</v>
      </c>
      <c r="CP7" s="83">
        <v>56.8</v>
      </c>
      <c r="CQ7" s="83">
        <v>52.9</v>
      </c>
      <c r="CR7" s="83">
        <v>54.51</v>
      </c>
      <c r="CS7" s="83">
        <v>54.47</v>
      </c>
      <c r="CT7" s="83">
        <v>53.61</v>
      </c>
      <c r="CU7" s="83">
        <v>59.8</v>
      </c>
      <c r="CV7" s="83">
        <v>91.18</v>
      </c>
      <c r="CW7" s="83">
        <v>91.2</v>
      </c>
      <c r="CX7" s="83">
        <v>91.1</v>
      </c>
      <c r="CY7" s="83">
        <v>90.94</v>
      </c>
      <c r="CZ7" s="83">
        <v>90.84</v>
      </c>
      <c r="DA7" s="83">
        <v>83.67</v>
      </c>
      <c r="DB7" s="83">
        <v>81.63</v>
      </c>
      <c r="DC7" s="83">
        <v>81.790000000000006</v>
      </c>
      <c r="DD7" s="83">
        <v>81.459999999999994</v>
      </c>
      <c r="DE7" s="83">
        <v>81.31</v>
      </c>
      <c r="DF7" s="83">
        <v>89.78</v>
      </c>
      <c r="DG7" s="83">
        <v>33.01</v>
      </c>
      <c r="DH7" s="83">
        <v>33.700000000000003</v>
      </c>
      <c r="DI7" s="83">
        <v>34.479999999999997</v>
      </c>
      <c r="DJ7" s="83">
        <v>35.380000000000003</v>
      </c>
      <c r="DK7" s="83">
        <v>46.98</v>
      </c>
      <c r="DL7" s="83">
        <v>36.21</v>
      </c>
      <c r="DM7" s="83">
        <v>37.25</v>
      </c>
      <c r="DN7" s="83">
        <v>37.799999999999997</v>
      </c>
      <c r="DO7" s="83">
        <v>38.520000000000003</v>
      </c>
      <c r="DP7" s="83">
        <v>46.67</v>
      </c>
      <c r="DQ7" s="83">
        <v>46.31</v>
      </c>
      <c r="DR7" s="83">
        <v>23.04</v>
      </c>
      <c r="DS7" s="83">
        <v>23.08</v>
      </c>
      <c r="DT7" s="83">
        <v>23.06</v>
      </c>
      <c r="DU7" s="83">
        <v>23.05</v>
      </c>
      <c r="DV7" s="83">
        <v>23.05</v>
      </c>
      <c r="DW7" s="83">
        <v>6.46</v>
      </c>
      <c r="DX7" s="83">
        <v>7.9</v>
      </c>
      <c r="DY7" s="83">
        <v>8.2200000000000006</v>
      </c>
      <c r="DZ7" s="83">
        <v>9.43</v>
      </c>
      <c r="EA7" s="83">
        <v>10.029999999999999</v>
      </c>
      <c r="EB7" s="83">
        <v>12.42</v>
      </c>
      <c r="EC7" s="83">
        <v>0.79</v>
      </c>
      <c r="ED7" s="83">
        <v>0.56999999999999995</v>
      </c>
      <c r="EE7" s="83">
        <v>0.84</v>
      </c>
      <c r="EF7" s="83">
        <v>0.86</v>
      </c>
      <c r="EG7" s="83">
        <v>0.7</v>
      </c>
      <c r="EH7" s="83">
        <v>0.79</v>
      </c>
      <c r="EI7" s="83">
        <v>0.5</v>
      </c>
      <c r="EJ7" s="83">
        <v>0.6</v>
      </c>
      <c r="EK7" s="83">
        <v>0.71</v>
      </c>
      <c r="EL7" s="83">
        <v>0.68</v>
      </c>
      <c r="EM7" s="83">
        <v>0.78</v>
      </c>
    </row>
    <row r="8" spans="1:143">
      <c r="W8" s="89"/>
      <c r="X8" s="89"/>
      <c r="Y8" s="89"/>
      <c r="Z8" s="89"/>
      <c r="AA8" s="89"/>
      <c r="AB8" s="89"/>
      <c r="AC8" s="89"/>
      <c r="AD8" s="89"/>
      <c r="AE8" s="89"/>
      <c r="AF8" s="89"/>
      <c r="AG8" s="90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90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90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90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90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90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90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90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90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90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90"/>
    </row>
    <row r="9" spans="1:143">
      <c r="A9" s="69"/>
      <c r="B9" s="69" t="s">
        <v>15</v>
      </c>
      <c r="C9" s="69" t="s">
        <v>103</v>
      </c>
      <c r="D9" s="69" t="s">
        <v>12</v>
      </c>
      <c r="E9" s="69" t="s">
        <v>61</v>
      </c>
      <c r="F9" s="69" t="s">
        <v>69</v>
      </c>
      <c r="W9" s="89"/>
      <c r="X9" s="89"/>
      <c r="Y9" s="89"/>
      <c r="Z9" s="89"/>
      <c r="AA9" s="89"/>
      <c r="AB9" s="89"/>
      <c r="AC9" s="89"/>
      <c r="AD9" s="89"/>
      <c r="AE9" s="89"/>
      <c r="AF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C9" s="89"/>
      <c r="ED9" s="89"/>
      <c r="EE9" s="89"/>
      <c r="EF9" s="89"/>
      <c r="EG9" s="89"/>
      <c r="EH9" s="89"/>
      <c r="EI9" s="89"/>
      <c r="EJ9" s="89"/>
      <c r="EK9" s="89"/>
      <c r="EL9" s="89"/>
    </row>
    <row r="10" spans="1:143">
      <c r="A10" s="69" t="s">
        <v>28</v>
      </c>
      <c r="B10" s="75">
        <f>DATEVALUE($B$6-4&amp;"年1月1日")</f>
        <v>40179</v>
      </c>
      <c r="C10" s="75">
        <f>DATEVALUE($B$6-3&amp;"年1月1日")</f>
        <v>40544</v>
      </c>
      <c r="D10" s="75">
        <f>DATEVALUE($B$6-2&amp;"年1月1日")</f>
        <v>40909</v>
      </c>
      <c r="E10" s="75">
        <f>DATEVALUE($B$6-1&amp;"年1月1日")</f>
        <v>41275</v>
      </c>
      <c r="F10" s="75">
        <f>DATEVALUE($B$6&amp;"年1月1日")</f>
        <v>41640</v>
      </c>
    </row>
  </sheetData>
  <mergeCells count="14"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  <mergeCell ref="CV4:DF4"/>
    <mergeCell ref="DG4:DQ4"/>
    <mergeCell ref="DR4:EB4"/>
    <mergeCell ref="EC4:EM4"/>
  </mergeCells>
  <phoneticPr fontId="8"/>
  <pageMargins left="0.7" right="0.7" top="0.75" bottom="0.75" header="0.3" footer="0.3"/>
  <pageSetup paperSize="9" fitToWidth="1" fitToHeight="1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1.4.4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宮津市</cp:lastModifiedBy>
  <dcterms:created xsi:type="dcterms:W3CDTF">2016-02-03T07:23:39Z</dcterms:created>
  <dcterms:modified xsi:type="dcterms:W3CDTF">2016-02-10T06:33:48Z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1.4.3.0</vt:lpwstr>
    </vt:vector>
  </property>
  <property fmtid="{DCFEDD21-7773-49B2-8022-6FC58DB5260B}" pid="3" name="LastSavedVersion">
    <vt:lpwstr>1.4.3.0</vt:lpwstr>
  </property>
  <property fmtid="{DCFEDD21-7773-49B2-8022-6FC58DB5260B}" pid="4" name="LastSavedDate">
    <vt:filetime>2016-02-10T06:33:48Z</vt:filetime>
  </property>
</Properties>
</file>