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9320" windowHeight="90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<sst xmlns="http://schemas.openxmlformats.org/spreadsheetml/2006/main" count="217" uniqueCount="107">
  <si>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</si>
  <si>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</si>
  <si>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</si>
  <si>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</si>
  <si>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</si>
  <si>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</si>
  <si>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</si>
  <si>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</si>
  <si>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</si>
  <si>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</si>
  <si>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</si>
  <si>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</si>
  <si>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</si>
  <si>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</si>
  <si>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</si>
  <si>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</si>
  <si>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</si>
  <si>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</si>
  <si>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</si>
  <si>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</si>
  <si>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</si>
  <si>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</si>
  <si>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</si>
  <si>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</si>
  <si>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</si>
  <si>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</si>
  <si>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</si>
  <si>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</si>
  <si>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</si>
  <si>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</si>
  <si>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</si>
  <si>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</si>
  <si>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</si>
  <si>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</si>
  <si>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</si>
  <si>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</si>
  <si>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</si>
  <si>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</si>
  <si>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</si>
  <si>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</si>
  <si>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</si>
  <si>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</si>
  <si>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</si>
  <si>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</si>
  <si>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</si>
  <si>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</si>
  <si>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</si>
  <si>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</si>
  <si>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</si>
  <si>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</si>
  <si>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</si>
  <si>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</si>
  <si>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</si>
  <si>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</si>
  <si>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</si>
  <si>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</si>
  <si>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</si>
  <si>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</si>
  <si>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</si>
  <si>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</si>
  <si>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</si>
  <si>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</si>
  <si>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</si>
  <si>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</si>
  <si>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</si>
  <si>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</si>
  <si>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</si>
  <si>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</si>
  <si>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</si>
  <si>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</si>
  <si>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</si>
  <si>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</si>
  <si>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</si>
  <si>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</si>
  <si>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</si>
  <si>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</si>
  <si>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</si>
  <si>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</si>
  <si>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</si>
  <si>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</si>
  <si>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</si>
  <si>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</si>
  <si>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</si>
  <si>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</si>
  <si>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</si>
  <si>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</si>
  <si>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</si>
  <si>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</si>
  <si>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</si>
  <si>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</si>
  <si>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</si>
  <si>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</si>
  <si>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</si>
  <si>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</si>
  <si>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</si>
  <si>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</si>
  <si>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</si>
  <si>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</si>
  <si>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</si>
  <si>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</si>
  <si>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</si>
  <si>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</si>
  <si>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</si>
  <si>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</si>
  <si>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は100％以上で累積欠損もなく、流動比率についても200％以上で概ね健全経営を維持することが出来ています。しかし、今後は、老朽化する施設の整備や維持管理経費等の増加が見込まれ、平成29年度からは簡易水道の上水道事業への統合が予定されており、財政状況がかつてない厳しいものになることが予想されます。綾部市水道事業ビジョンを基本に、更なる経営の健全化を目指し、今後も事業の効率化、経費削減等に努めます。</t>
    <rPh sb="0" eb="2">
      <t>ケイジョウ</t>
    </rPh>
    <rPh sb="2" eb="4">
      <t>シュウシ</t>
    </rPh>
    <rPh sb="9" eb="11">
      <t>イジョウ</t>
    </rPh>
    <rPh sb="12" eb="14">
      <t>ルイセキ</t>
    </rPh>
    <rPh sb="14" eb="16">
      <t>ケッソン</t>
    </rPh>
    <rPh sb="20" eb="22">
      <t>リュウドウ</t>
    </rPh>
    <rPh sb="22" eb="24">
      <t>ヒリツ</t>
    </rPh>
    <rPh sb="33" eb="35">
      <t>イジョウ</t>
    </rPh>
    <rPh sb="36" eb="37">
      <t>オオム</t>
    </rPh>
    <rPh sb="38" eb="40">
      <t>ケンゼン</t>
    </rPh>
    <rPh sb="40" eb="42">
      <t>ケイエイ</t>
    </rPh>
    <rPh sb="43" eb="45">
      <t>イジ</t>
    </rPh>
    <rPh sb="50" eb="52">
      <t>デキ</t>
    </rPh>
    <rPh sb="61" eb="63">
      <t>コンゴ</t>
    </rPh>
    <rPh sb="65" eb="68">
      <t>ロウキュウカ</t>
    </rPh>
    <rPh sb="70" eb="72">
      <t>シセツ</t>
    </rPh>
    <rPh sb="73" eb="75">
      <t>セイビ</t>
    </rPh>
    <rPh sb="76" eb="78">
      <t>イジ</t>
    </rPh>
    <rPh sb="78" eb="80">
      <t>カンリ</t>
    </rPh>
    <rPh sb="80" eb="82">
      <t>ケイヒ</t>
    </rPh>
    <rPh sb="82" eb="83">
      <t>トウ</t>
    </rPh>
    <rPh sb="84" eb="86">
      <t>ゾウカ</t>
    </rPh>
    <rPh sb="87" eb="89">
      <t>ミコ</t>
    </rPh>
    <rPh sb="92" eb="94">
      <t>ヘイセイ</t>
    </rPh>
    <rPh sb="96" eb="98">
      <t>ネンド</t>
    </rPh>
    <rPh sb="101" eb="103">
      <t>カンイ</t>
    </rPh>
    <rPh sb="103" eb="105">
      <t>スイドウ</t>
    </rPh>
    <rPh sb="106" eb="109">
      <t>ジョウスイドウ</t>
    </rPh>
    <rPh sb="109" eb="111">
      <t>ジギョウ</t>
    </rPh>
    <rPh sb="113" eb="115">
      <t>トウゴウ</t>
    </rPh>
    <rPh sb="116" eb="118">
      <t>ヨテイ</t>
    </rPh>
    <rPh sb="124" eb="126">
      <t>ザイセイ</t>
    </rPh>
    <rPh sb="126" eb="128">
      <t>ジョウキョウ</t>
    </rPh>
    <rPh sb="134" eb="135">
      <t>キビ</t>
    </rPh>
    <rPh sb="145" eb="147">
      <t>ヨソウ</t>
    </rPh>
    <rPh sb="152" eb="155">
      <t>アヤベシ</t>
    </rPh>
    <rPh sb="155" eb="157">
      <t>スイドウ</t>
    </rPh>
    <rPh sb="157" eb="159">
      <t>ジギョウ</t>
    </rPh>
    <rPh sb="164" eb="166">
      <t>キホン</t>
    </rPh>
    <rPh sb="168" eb="169">
      <t>サラ</t>
    </rPh>
    <rPh sb="171" eb="173">
      <t>ケイエイ</t>
    </rPh>
    <rPh sb="174" eb="177">
      <t>ケンゼンカ</t>
    </rPh>
    <rPh sb="178" eb="180">
      <t>メザ</t>
    </rPh>
    <rPh sb="182" eb="184">
      <t>コンゴ</t>
    </rPh>
    <rPh sb="185" eb="187">
      <t>ジギョウ</t>
    </rPh>
    <rPh sb="188" eb="191">
      <t>コウリツカ</t>
    </rPh>
    <rPh sb="192" eb="194">
      <t>ケイヒ</t>
    </rPh>
    <rPh sb="194" eb="196">
      <t>サクゲン</t>
    </rPh>
    <rPh sb="196" eb="197">
      <t>トウ</t>
    </rPh>
    <rPh sb="198" eb="199">
      <t>ツト</t>
    </rPh>
    <phoneticPr fontId="4"/>
  </si>
  <si>
    <t>①有形固定資産減価償却率は、48.06％で類似団体平均値より高くなっています。
②管路経年化率は、28.96％で類似団体平均値を大きく上回っています。
③管路更新率は0.52％と類似団体平均値を下回っています。漏水調査を実施、計画的に老朽管の更新を行っていますが、本市の管路延長が376㎞あり、老朽管の更新が追い付かない状況です。</t>
    <rPh sb="1" eb="3">
      <t>ユウケイ</t>
    </rPh>
    <rPh sb="3" eb="5">
      <t>コテイ</t>
    </rPh>
    <rPh sb="5" eb="7">
      <t>シサン</t>
    </rPh>
    <rPh sb="7" eb="9">
      <t>ゲンカ</t>
    </rPh>
    <rPh sb="9" eb="11">
      <t>ショウキャク</t>
    </rPh>
    <rPh sb="11" eb="12">
      <t>リツ</t>
    </rPh>
    <rPh sb="21" eb="23">
      <t>ルイジ</t>
    </rPh>
    <rPh sb="23" eb="25">
      <t>ダンタイ</t>
    </rPh>
    <rPh sb="25" eb="27">
      <t>ヘイキン</t>
    </rPh>
    <rPh sb="27" eb="28">
      <t>チ</t>
    </rPh>
    <rPh sb="30" eb="31">
      <t>タカ</t>
    </rPh>
    <rPh sb="41" eb="43">
      <t>カンロ</t>
    </rPh>
    <rPh sb="43" eb="46">
      <t>ケイネンカ</t>
    </rPh>
    <rPh sb="46" eb="47">
      <t>リツ</t>
    </rPh>
    <rPh sb="56" eb="58">
      <t>ルイジ</t>
    </rPh>
    <rPh sb="58" eb="60">
      <t>ダンタイ</t>
    </rPh>
    <rPh sb="60" eb="62">
      <t>ヘイキン</t>
    </rPh>
    <rPh sb="62" eb="63">
      <t>チ</t>
    </rPh>
    <rPh sb="64" eb="65">
      <t>オオ</t>
    </rPh>
    <rPh sb="67" eb="69">
      <t>ウワマワ</t>
    </rPh>
    <rPh sb="77" eb="79">
      <t>カンロ</t>
    </rPh>
    <rPh sb="79" eb="81">
      <t>コウシン</t>
    </rPh>
    <rPh sb="81" eb="82">
      <t>リツ</t>
    </rPh>
    <rPh sb="89" eb="91">
      <t>ルイジ</t>
    </rPh>
    <rPh sb="91" eb="93">
      <t>ダンタイ</t>
    </rPh>
    <rPh sb="93" eb="96">
      <t>ヘイキンチ</t>
    </rPh>
    <rPh sb="97" eb="99">
      <t>シタマワ</t>
    </rPh>
    <rPh sb="105" eb="107">
      <t>ロウスイ</t>
    </rPh>
    <rPh sb="107" eb="109">
      <t>チョウサ</t>
    </rPh>
    <rPh sb="110" eb="112">
      <t>ジッシ</t>
    </rPh>
    <rPh sb="113" eb="116">
      <t>ケイカクテキ</t>
    </rPh>
    <rPh sb="117" eb="119">
      <t>ロウキュウ</t>
    </rPh>
    <rPh sb="119" eb="120">
      <t>カン</t>
    </rPh>
    <rPh sb="121" eb="123">
      <t>コウシン</t>
    </rPh>
    <rPh sb="124" eb="125">
      <t>オコナ</t>
    </rPh>
    <rPh sb="135" eb="137">
      <t>カンロ</t>
    </rPh>
    <rPh sb="137" eb="139">
      <t>エンチョウ</t>
    </rPh>
    <rPh sb="147" eb="149">
      <t>ロウキュウ</t>
    </rPh>
    <rPh sb="149" eb="150">
      <t>カン</t>
    </rPh>
    <rPh sb="151" eb="153">
      <t>コウシン</t>
    </rPh>
    <rPh sb="154" eb="155">
      <t>オ</t>
    </rPh>
    <rPh sb="156" eb="157">
      <t>ツ</t>
    </rPh>
    <rPh sb="160" eb="162">
      <t>ジョウキョウ</t>
    </rPh>
    <phoneticPr fontId="4"/>
  </si>
  <si>
    <t>①経常収支比率は107.17％と100％を超えており、単年度収支は黒字です。しかし、給水収益が減少傾向にあり、引き続き事業の効率化、経費の削減に努めます。
②近年、黒字経営を継続しており、累積欠損は発生していません。
③流動比率は287.60％で、前年度と比較して1,015.15ポイント減少していますが、流動資産が流動負債の2倍以上あり、問題はありません。
④企業債残高対給水収益比率は近年、企業債の発行を行っていないため減少傾向にありますが、給水収益も減少しているため、わずかな減少にとどまっています。
⑤料金回収率は103.76％であり、給水に係る費用は給水収益のみで賄っています。
⑥給水原価は、類似団体平均値と比較しても高くなっています。これは、給水面積が広く給水集落が点在しているため、設備投資、施設の維持管理等に経費がかかり、事業効率の悪いことが影響しています。
⑦施設の利用率は45.73％で、類似団体平均値と比較して低くなっていますが、地域の特性上、お盆又は年末年始など一時的に使用量が増大する時期があることと、災害に対応できるように一定の余裕は必要と考えています。
⑧有収率は83.22％で類似団体平均値より高くなっています。漏水調査を行い計画的に老朽管の更新を行っていますが、新たな漏水が発生するため、83％台で推移しています。</t>
    <rPh sb="1" eb="3">
      <t>ケイジョウ</t>
    </rPh>
    <rPh sb="3" eb="5">
      <t>シュウシ</t>
    </rPh>
    <rPh sb="5" eb="7">
      <t>ヒリツ</t>
    </rPh>
    <rPh sb="21" eb="22">
      <t>コ</t>
    </rPh>
    <rPh sb="27" eb="30">
      <t>タンネンド</t>
    </rPh>
    <rPh sb="30" eb="32">
      <t>シュウシ</t>
    </rPh>
    <rPh sb="33" eb="35">
      <t>クロジ</t>
    </rPh>
    <rPh sb="42" eb="44">
      <t>キュウスイ</t>
    </rPh>
    <rPh sb="44" eb="46">
      <t>シュウエキ</t>
    </rPh>
    <rPh sb="47" eb="49">
      <t>ゲンショウ</t>
    </rPh>
    <rPh sb="49" eb="51">
      <t>ケイコウ</t>
    </rPh>
    <rPh sb="55" eb="56">
      <t>ヒ</t>
    </rPh>
    <rPh sb="57" eb="58">
      <t>ツヅ</t>
    </rPh>
    <rPh sb="59" eb="61">
      <t>ジギョウ</t>
    </rPh>
    <rPh sb="62" eb="65">
      <t>コウリツカ</t>
    </rPh>
    <rPh sb="66" eb="68">
      <t>ケイヒ</t>
    </rPh>
    <rPh sb="69" eb="71">
      <t>サクゲン</t>
    </rPh>
    <rPh sb="72" eb="73">
      <t>ツト</t>
    </rPh>
    <rPh sb="79" eb="81">
      <t>キンネン</t>
    </rPh>
    <rPh sb="82" eb="84">
      <t>クロジ</t>
    </rPh>
    <rPh sb="84" eb="86">
      <t>ケイエイ</t>
    </rPh>
    <rPh sb="87" eb="89">
      <t>ケイゾク</t>
    </rPh>
    <rPh sb="94" eb="96">
      <t>ルイセキ</t>
    </rPh>
    <rPh sb="96" eb="98">
      <t>ケッソン</t>
    </rPh>
    <rPh sb="99" eb="101">
      <t>ハッセイ</t>
    </rPh>
    <rPh sb="110" eb="112">
      <t>リュウドウ</t>
    </rPh>
    <rPh sb="112" eb="114">
      <t>ヒリツ</t>
    </rPh>
    <rPh sb="124" eb="127">
      <t>ゼンネンド</t>
    </rPh>
    <rPh sb="128" eb="130">
      <t>ヒカク</t>
    </rPh>
    <rPh sb="144" eb="146">
      <t>ゲンショウ</t>
    </rPh>
    <rPh sb="153" eb="155">
      <t>リュウドウ</t>
    </rPh>
    <rPh sb="155" eb="157">
      <t>シサン</t>
    </rPh>
    <rPh sb="158" eb="160">
      <t>リュウドウ</t>
    </rPh>
    <rPh sb="160" eb="162">
      <t>フサイ</t>
    </rPh>
    <rPh sb="164" eb="165">
      <t>バイ</t>
    </rPh>
    <rPh sb="165" eb="167">
      <t>イジョウ</t>
    </rPh>
    <rPh sb="170" eb="172">
      <t>モンダイ</t>
    </rPh>
    <rPh sb="181" eb="183">
      <t>キギョウ</t>
    </rPh>
    <rPh sb="183" eb="184">
      <t>サイ</t>
    </rPh>
    <rPh sb="184" eb="186">
      <t>ザンダカ</t>
    </rPh>
    <rPh sb="186" eb="187">
      <t>タイ</t>
    </rPh>
    <rPh sb="187" eb="189">
      <t>キュウスイ</t>
    </rPh>
    <rPh sb="189" eb="191">
      <t>シュウエキ</t>
    </rPh>
    <rPh sb="191" eb="193">
      <t>ヒリツ</t>
    </rPh>
    <rPh sb="194" eb="196">
      <t>キンネン</t>
    </rPh>
    <rPh sb="197" eb="199">
      <t>キギョウ</t>
    </rPh>
    <rPh sb="199" eb="200">
      <t>サイ</t>
    </rPh>
    <rPh sb="201" eb="203">
      <t>ハッコウ</t>
    </rPh>
    <rPh sb="204" eb="205">
      <t>オコナ</t>
    </rPh>
    <rPh sb="212" eb="214">
      <t>ゲンショウ</t>
    </rPh>
    <rPh sb="214" eb="216">
      <t>ケイコウ</t>
    </rPh>
    <rPh sb="223" eb="225">
      <t>キュウスイ</t>
    </rPh>
    <rPh sb="225" eb="227">
      <t>シュウエキ</t>
    </rPh>
    <rPh sb="228" eb="230">
      <t>ゲンショウ</t>
    </rPh>
    <rPh sb="241" eb="243">
      <t>ゲンショウ</t>
    </rPh>
    <rPh sb="255" eb="257">
      <t>リョウキン</t>
    </rPh>
    <rPh sb="257" eb="259">
      <t>カイシュウ</t>
    </rPh>
    <rPh sb="370" eb="372">
      <t>ジギョウ</t>
    </rPh>
    <rPh sb="372" eb="374">
      <t>コウリツ</t>
    </rPh>
    <rPh sb="375" eb="376">
      <t>ワル</t>
    </rPh>
    <rPh sb="380" eb="382">
      <t>エイキョウ</t>
    </rPh>
    <rPh sb="427" eb="429">
      <t>チイキ</t>
    </rPh>
    <rPh sb="430" eb="432">
      <t>トクセイ</t>
    </rPh>
    <rPh sb="432" eb="433">
      <t>ジョウ</t>
    </rPh>
    <rPh sb="435" eb="436">
      <t>ボン</t>
    </rPh>
    <rPh sb="436" eb="437">
      <t>マタ</t>
    </rPh>
    <rPh sb="438" eb="440">
      <t>ネンマツ</t>
    </rPh>
    <rPh sb="440" eb="442">
      <t>ネンシ</t>
    </rPh>
    <rPh sb="444" eb="447">
      <t>イチジテキ</t>
    </rPh>
    <rPh sb="450" eb="451">
      <t>リョウ</t>
    </rPh>
    <rPh sb="452" eb="454">
      <t>ゾウダイ</t>
    </rPh>
    <rPh sb="465" eb="467">
      <t>サイガイ</t>
    </rPh>
    <rPh sb="468" eb="470">
      <t>タイオウ</t>
    </rPh>
    <rPh sb="476" eb="478">
      <t>イッテイ</t>
    </rPh>
    <rPh sb="479" eb="481">
      <t>ヨユウ</t>
    </rPh>
    <rPh sb="482" eb="484">
      <t>ヒツヨウ</t>
    </rPh>
    <rPh sb="485" eb="486">
      <t>カンガ</t>
    </rPh>
    <rPh sb="494" eb="496">
      <t>ユウシュウ</t>
    </rPh>
    <rPh sb="496" eb="497">
      <t>リツ</t>
    </rPh>
    <rPh sb="505" eb="507">
      <t>ルイジ</t>
    </rPh>
    <rPh sb="507" eb="509">
      <t>ダンタイ</t>
    </rPh>
    <rPh sb="509" eb="511">
      <t>ヘイキン</t>
    </rPh>
    <rPh sb="511" eb="512">
      <t>チ</t>
    </rPh>
    <rPh sb="514" eb="515">
      <t>タカ</t>
    </rPh>
    <rPh sb="523" eb="525">
      <t>ロウスイ</t>
    </rPh>
    <rPh sb="525" eb="527">
      <t>チョウサ</t>
    </rPh>
    <rPh sb="528" eb="529">
      <t>オコナ</t>
    </rPh>
    <rPh sb="530" eb="533">
      <t>ケイカクテキ</t>
    </rPh>
    <rPh sb="534" eb="536">
      <t>ロウキュウ</t>
    </rPh>
    <rPh sb="536" eb="537">
      <t>カン</t>
    </rPh>
    <rPh sb="538" eb="540">
      <t>コウシン</t>
    </rPh>
    <rPh sb="541" eb="542">
      <t>オコナ</t>
    </rPh>
    <rPh sb="549" eb="550">
      <t>アラ</t>
    </rPh>
    <rPh sb="552" eb="554">
      <t>ロウスイ</t>
    </rPh>
    <rPh sb="555" eb="557">
      <t>ハッセイ</t>
    </rPh>
    <rPh sb="565" eb="566">
      <t>ダイ</t>
    </rPh>
    <rPh sb="567" eb="56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</si>
</sst>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0.75</c:v>
                </c:pt>
                <c:pt idx="1">
                  <c:v>0.66</c:v>
                </c:pt>
                <c:pt idx="2">
                  <c:v>0.74</c:v>
                </c:pt>
                <c:pt idx="3">
                  <c:v>0.6</c:v>
                </c:pt>
                <c:pt idx="4">
                  <c:v>0.52</c:v>
                </c:pt>
              </c:numCache>
            </c:numRef>
          </c:val>
        </c:ser>
        <c:dLbls>
          <c:showLegendKey val="0"/>
          <c:showVal val="0"/>
          <c:showCatName val="0"/>
          <c:showSerName val="0"/>
          <c:showPercent val="0"/>
          <c:showBubbleSize val="0"/>
        </c:dLbls>
        <c:gapWidth val="150"/>
        <c:axId val="126091264"/>
        <c:axId val="1261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26091264"/>
        <c:axId val="126172544"/>
      </c:lineChart>
      <c:dateAx>
        <c:axId val="126091264"/>
        <c:scaling>
          <c:orientation val="minMax"/>
        </c:scaling>
        <c:delete val="1"/>
        <c:axPos val="b"/>
        <c:numFmt formatCode="ge" sourceLinked="1"/>
        <c:majorTickMark val="none"/>
        <c:minorTickMark val="none"/>
        <c:tickLblPos val="none"/>
        <c:crossAx val="126172544"/>
        <c:crosses val="autoZero"/>
        <c:auto val="1"/>
        <c:lblOffset val="100"/>
        <c:baseTimeUnit val="years"/>
      </c:dateAx>
      <c:valAx>
        <c:axId val="1261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48.94</c:v>
                </c:pt>
                <c:pt idx="1">
                  <c:v>48.05</c:v>
                </c:pt>
                <c:pt idx="2">
                  <c:v>47.9</c:v>
                </c:pt>
                <c:pt idx="3">
                  <c:v>46.32</c:v>
                </c:pt>
                <c:pt idx="4">
                  <c:v>45.73</c:v>
                </c:pt>
              </c:numCache>
            </c:numRef>
          </c:val>
        </c:ser>
        <c:dLbls>
          <c:showLegendKey val="0"/>
          <c:showVal val="0"/>
          <c:showCatName val="0"/>
          <c:showSerName val="0"/>
          <c:showPercent val="0"/>
          <c:showBubbleSize val="0"/>
        </c:dLbls>
        <c:gapWidth val="150"/>
        <c:axId val="102719872"/>
        <c:axId val="1027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02719872"/>
        <c:axId val="102721792"/>
      </c:lineChart>
      <c:dateAx>
        <c:axId val="102719872"/>
        <c:scaling>
          <c:orientation val="minMax"/>
        </c:scaling>
        <c:delete val="1"/>
        <c:axPos val="b"/>
        <c:numFmt formatCode="ge" sourceLinked="1"/>
        <c:majorTickMark val="none"/>
        <c:minorTickMark val="none"/>
        <c:tickLblPos val="none"/>
        <c:crossAx val="102721792"/>
        <c:crosses val="autoZero"/>
        <c:auto val="1"/>
        <c:lblOffset val="100"/>
        <c:baseTimeUnit val="years"/>
      </c:dateAx>
      <c:valAx>
        <c:axId val="1027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83.08</c:v>
                </c:pt>
                <c:pt idx="1">
                  <c:v>83.09</c:v>
                </c:pt>
                <c:pt idx="2">
                  <c:v>83.2</c:v>
                </c:pt>
                <c:pt idx="3">
                  <c:v>83.21</c:v>
                </c:pt>
                <c:pt idx="4">
                  <c:v>83.22</c:v>
                </c:pt>
              </c:numCache>
            </c:numRef>
          </c:val>
        </c:ser>
        <c:dLbls>
          <c:showLegendKey val="0"/>
          <c:showVal val="0"/>
          <c:showCatName val="0"/>
          <c:showSerName val="0"/>
          <c:showPercent val="0"/>
          <c:showBubbleSize val="0"/>
        </c:dLbls>
        <c:gapWidth val="150"/>
        <c:axId val="102752256"/>
        <c:axId val="1027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02752256"/>
        <c:axId val="102754176"/>
      </c:lineChart>
      <c:dateAx>
        <c:axId val="102752256"/>
        <c:scaling>
          <c:orientation val="minMax"/>
        </c:scaling>
        <c:delete val="1"/>
        <c:axPos val="b"/>
        <c:numFmt formatCode="ge" sourceLinked="1"/>
        <c:majorTickMark val="none"/>
        <c:minorTickMark val="none"/>
        <c:tickLblPos val="none"/>
        <c:crossAx val="102754176"/>
        <c:crosses val="autoZero"/>
        <c:auto val="1"/>
        <c:lblOffset val="100"/>
        <c:baseTimeUnit val="years"/>
      </c:dateAx>
      <c:valAx>
        <c:axId val="1027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104.38</c:v>
                </c:pt>
                <c:pt idx="1">
                  <c:v>106.73</c:v>
                </c:pt>
                <c:pt idx="2">
                  <c:v>108.42</c:v>
                </c:pt>
                <c:pt idx="3">
                  <c:v>102.09</c:v>
                </c:pt>
                <c:pt idx="4">
                  <c:v>107.17</c:v>
                </c:pt>
              </c:numCache>
            </c:numRef>
          </c:val>
        </c:ser>
        <c:dLbls>
          <c:showLegendKey val="0"/>
          <c:showVal val="0"/>
          <c:showCatName val="0"/>
          <c:showSerName val="0"/>
          <c:showPercent val="0"/>
          <c:showBubbleSize val="0"/>
        </c:dLbls>
        <c:gapWidth val="150"/>
        <c:axId val="102412672"/>
        <c:axId val="1024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02412672"/>
        <c:axId val="102414592"/>
      </c:lineChart>
      <c:dateAx>
        <c:axId val="102412672"/>
        <c:scaling>
          <c:orientation val="minMax"/>
        </c:scaling>
        <c:delete val="1"/>
        <c:axPos val="b"/>
        <c:numFmt formatCode="ge" sourceLinked="1"/>
        <c:majorTickMark val="none"/>
        <c:minorTickMark val="none"/>
        <c:tickLblPos val="none"/>
        <c:crossAx val="102414592"/>
        <c:crosses val="autoZero"/>
        <c:auto val="1"/>
        <c:lblOffset val="100"/>
        <c:baseTimeUnit val="years"/>
      </c:dateAx>
      <c:valAx>
        <c:axId val="10241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41.08</c:v>
                </c:pt>
                <c:pt idx="1">
                  <c:v>42.85</c:v>
                </c:pt>
                <c:pt idx="2">
                  <c:v>44.73</c:v>
                </c:pt>
                <c:pt idx="3">
                  <c:v>46.39</c:v>
                </c:pt>
                <c:pt idx="4">
                  <c:v>48.06</c:v>
                </c:pt>
              </c:numCache>
            </c:numRef>
          </c:val>
        </c:ser>
        <c:dLbls>
          <c:showLegendKey val="0"/>
          <c:showVal val="0"/>
          <c:showCatName val="0"/>
          <c:showSerName val="0"/>
          <c:showPercent val="0"/>
          <c:showBubbleSize val="0"/>
        </c:dLbls>
        <c:gapWidth val="150"/>
        <c:axId val="102427648"/>
        <c:axId val="1024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02427648"/>
        <c:axId val="102429824"/>
      </c:lineChart>
      <c:dateAx>
        <c:axId val="102427648"/>
        <c:scaling>
          <c:orientation val="minMax"/>
        </c:scaling>
        <c:delete val="1"/>
        <c:axPos val="b"/>
        <c:numFmt formatCode="ge" sourceLinked="1"/>
        <c:majorTickMark val="none"/>
        <c:minorTickMark val="none"/>
        <c:tickLblPos val="none"/>
        <c:crossAx val="102429824"/>
        <c:crosses val="autoZero"/>
        <c:auto val="1"/>
        <c:lblOffset val="100"/>
        <c:baseTimeUnit val="years"/>
      </c:dateAx>
      <c:valAx>
        <c:axId val="1024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21.13</c:v>
                </c:pt>
                <c:pt idx="1">
                  <c:v>22.04</c:v>
                </c:pt>
                <c:pt idx="2">
                  <c:v>22.49</c:v>
                </c:pt>
                <c:pt idx="3">
                  <c:v>23.05</c:v>
                </c:pt>
                <c:pt idx="4">
                  <c:v>28.96</c:v>
                </c:pt>
              </c:numCache>
            </c:numRef>
          </c:val>
        </c:ser>
        <c:dLbls>
          <c:showLegendKey val="0"/>
          <c:showVal val="0"/>
          <c:showCatName val="0"/>
          <c:showSerName val="0"/>
          <c:showPercent val="0"/>
          <c:showBubbleSize val="0"/>
        </c:dLbls>
        <c:gapWidth val="150"/>
        <c:axId val="102443648"/>
        <c:axId val="1024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02443648"/>
        <c:axId val="102449920"/>
      </c:lineChart>
      <c:dateAx>
        <c:axId val="102443648"/>
        <c:scaling>
          <c:orientation val="minMax"/>
        </c:scaling>
        <c:delete val="1"/>
        <c:axPos val="b"/>
        <c:numFmt formatCode="ge" sourceLinked="1"/>
        <c:majorTickMark val="none"/>
        <c:minorTickMark val="none"/>
        <c:tickLblPos val="none"/>
        <c:crossAx val="102449920"/>
        <c:crosses val="autoZero"/>
        <c:auto val="1"/>
        <c:lblOffset val="100"/>
        <c:baseTimeUnit val="years"/>
      </c:dateAx>
      <c:valAx>
        <c:axId val="1024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457344"/>
        <c:axId val="1024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02457344"/>
        <c:axId val="102465920"/>
      </c:lineChart>
      <c:dateAx>
        <c:axId val="102457344"/>
        <c:scaling>
          <c:orientation val="minMax"/>
        </c:scaling>
        <c:delete val="1"/>
        <c:axPos val="b"/>
        <c:numFmt formatCode="ge" sourceLinked="1"/>
        <c:majorTickMark val="none"/>
        <c:minorTickMark val="none"/>
        <c:tickLblPos val="none"/>
        <c:crossAx val="102465920"/>
        <c:crosses val="autoZero"/>
        <c:auto val="1"/>
        <c:lblOffset val="100"/>
        <c:baseTimeUnit val="years"/>
      </c:dateAx>
      <c:valAx>
        <c:axId val="10246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1162.9000000000001</c:v>
                </c:pt>
                <c:pt idx="1">
                  <c:v>886.67</c:v>
                </c:pt>
                <c:pt idx="2">
                  <c:v>1040.99</c:v>
                </c:pt>
                <c:pt idx="3">
                  <c:v>1303.75</c:v>
                </c:pt>
                <c:pt idx="4">
                  <c:v>287.60000000000002</c:v>
                </c:pt>
              </c:numCache>
            </c:numRef>
          </c:val>
        </c:ser>
        <c:dLbls>
          <c:showLegendKey val="0"/>
          <c:showVal val="0"/>
          <c:showCatName val="0"/>
          <c:showSerName val="0"/>
          <c:showPercent val="0"/>
          <c:showBubbleSize val="0"/>
        </c:dLbls>
        <c:gapWidth val="150"/>
        <c:axId val="102479744"/>
        <c:axId val="1024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02479744"/>
        <c:axId val="102486016"/>
      </c:lineChart>
      <c:dateAx>
        <c:axId val="102479744"/>
        <c:scaling>
          <c:orientation val="minMax"/>
        </c:scaling>
        <c:delete val="1"/>
        <c:axPos val="b"/>
        <c:numFmt formatCode="ge" sourceLinked="1"/>
        <c:majorTickMark val="none"/>
        <c:minorTickMark val="none"/>
        <c:tickLblPos val="none"/>
        <c:crossAx val="102486016"/>
        <c:crosses val="autoZero"/>
        <c:auto val="1"/>
        <c:lblOffset val="100"/>
        <c:baseTimeUnit val="years"/>
      </c:dateAx>
      <c:valAx>
        <c:axId val="10248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501</c:v>
                </c:pt>
                <c:pt idx="1">
                  <c:v>482.99</c:v>
                </c:pt>
                <c:pt idx="2">
                  <c:v>457.13</c:v>
                </c:pt>
                <c:pt idx="3">
                  <c:v>443.07</c:v>
                </c:pt>
                <c:pt idx="4">
                  <c:v>418.16</c:v>
                </c:pt>
              </c:numCache>
            </c:numRef>
          </c:val>
        </c:ser>
        <c:dLbls>
          <c:showLegendKey val="0"/>
          <c:showVal val="0"/>
          <c:showCatName val="0"/>
          <c:showSerName val="0"/>
          <c:showPercent val="0"/>
          <c:showBubbleSize val="0"/>
        </c:dLbls>
        <c:gapWidth val="150"/>
        <c:axId val="102495744"/>
        <c:axId val="1024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02495744"/>
        <c:axId val="102497664"/>
      </c:lineChart>
      <c:dateAx>
        <c:axId val="102495744"/>
        <c:scaling>
          <c:orientation val="minMax"/>
        </c:scaling>
        <c:delete val="1"/>
        <c:axPos val="b"/>
        <c:numFmt formatCode="ge" sourceLinked="1"/>
        <c:majorTickMark val="none"/>
        <c:minorTickMark val="none"/>
        <c:tickLblPos val="none"/>
        <c:crossAx val="102497664"/>
        <c:crosses val="autoZero"/>
        <c:auto val="1"/>
        <c:lblOffset val="100"/>
        <c:baseTimeUnit val="years"/>
      </c:dateAx>
      <c:valAx>
        <c:axId val="10249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102.26</c:v>
                </c:pt>
                <c:pt idx="1">
                  <c:v>102.91</c:v>
                </c:pt>
                <c:pt idx="2">
                  <c:v>104.95</c:v>
                </c:pt>
                <c:pt idx="3">
                  <c:v>98.41</c:v>
                </c:pt>
                <c:pt idx="4">
                  <c:v>103.76</c:v>
                </c:pt>
              </c:numCache>
            </c:numRef>
          </c:val>
        </c:ser>
        <c:dLbls>
          <c:showLegendKey val="0"/>
          <c:showVal val="0"/>
          <c:showCatName val="0"/>
          <c:showSerName val="0"/>
          <c:showPercent val="0"/>
          <c:showBubbleSize val="0"/>
        </c:dLbls>
        <c:gapWidth val="150"/>
        <c:axId val="102532224"/>
        <c:axId val="1025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02532224"/>
        <c:axId val="102534144"/>
      </c:lineChart>
      <c:dateAx>
        <c:axId val="102532224"/>
        <c:scaling>
          <c:orientation val="minMax"/>
        </c:scaling>
        <c:delete val="1"/>
        <c:axPos val="b"/>
        <c:numFmt formatCode="ge" sourceLinked="1"/>
        <c:majorTickMark val="none"/>
        <c:minorTickMark val="none"/>
        <c:tickLblPos val="none"/>
        <c:crossAx val="102534144"/>
        <c:crosses val="autoZero"/>
        <c:auto val="1"/>
        <c:lblOffset val="100"/>
        <c:baseTimeUnit val="years"/>
      </c:dateAx>
      <c:valAx>
        <c:axId val="1025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212.65</c:v>
                </c:pt>
                <c:pt idx="1">
                  <c:v>211.4</c:v>
                </c:pt>
                <c:pt idx="2">
                  <c:v>207.9</c:v>
                </c:pt>
                <c:pt idx="3">
                  <c:v>222.5</c:v>
                </c:pt>
                <c:pt idx="4">
                  <c:v>211.74</c:v>
                </c:pt>
              </c:numCache>
            </c:numRef>
          </c:val>
        </c:ser>
        <c:dLbls>
          <c:showLegendKey val="0"/>
          <c:showVal val="0"/>
          <c:showCatName val="0"/>
          <c:showSerName val="0"/>
          <c:showPercent val="0"/>
          <c:showBubbleSize val="0"/>
        </c:dLbls>
        <c:gapWidth val="150"/>
        <c:axId val="102548224"/>
        <c:axId val="1025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02548224"/>
        <c:axId val="102550144"/>
      </c:lineChart>
      <c:dateAx>
        <c:axId val="102548224"/>
        <c:scaling>
          <c:orientation val="minMax"/>
        </c:scaling>
        <c:delete val="1"/>
        <c:axPos val="b"/>
        <c:numFmt formatCode="ge" sourceLinked="1"/>
        <c:majorTickMark val="none"/>
        <c:minorTickMark val="none"/>
        <c:tickLblPos val="none"/>
        <c:crossAx val="102550144"/>
        <c:crosses val="autoZero"/>
        <c:auto val="1"/>
        <c:lblOffset val="100"/>
        <c:baseTimeUnit val="years"/>
      </c:dateAx>
      <c:valAx>
        <c:axId val="1025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16" zoomScale="66" zoomScaleNormal="6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綾部市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35419</v>
      </c>
      <c r="AJ8" s="56"/>
      <c r="AK8" s="56"/>
      <c r="AL8" s="56"/>
      <c r="AM8" s="56"/>
      <c r="AN8" s="56"/>
      <c r="AO8" s="56"/>
      <c r="AP8" s="57"/>
      <c r="AQ8" s="47">
        <f>データ!R6</f>
        <v>347.1</v>
      </c>
      <c r="AR8" s="47"/>
      <c r="AS8" s="47"/>
      <c r="AT8" s="47"/>
      <c r="AU8" s="47"/>
      <c r="AV8" s="47"/>
      <c r="AW8" s="47"/>
      <c r="AX8" s="47"/>
      <c r="AY8" s="47">
        <f>データ!S6</f>
        <v>102.04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68.97</v>
      </c>
      <c r="K10" s="47"/>
      <c r="L10" s="47"/>
      <c r="M10" s="47"/>
      <c r="N10" s="47"/>
      <c r="O10" s="47"/>
      <c r="P10" s="47"/>
      <c r="Q10" s="47"/>
      <c r="R10" s="47">
        <f>データ!O6</f>
        <v>82.11</v>
      </c>
      <c r="S10" s="47"/>
      <c r="T10" s="47"/>
      <c r="U10" s="47"/>
      <c r="V10" s="47"/>
      <c r="W10" s="47"/>
      <c r="X10" s="47"/>
      <c r="Y10" s="47"/>
      <c r="Z10" s="78">
        <f>データ!P6</f>
        <v>4276</v>
      </c>
      <c r="AA10" s="78"/>
      <c r="AB10" s="78"/>
      <c r="AC10" s="78"/>
      <c r="AD10" s="78"/>
      <c r="AE10" s="78"/>
      <c r="AF10" s="78"/>
      <c r="AG10" s="78"/>
      <c r="AH10" s="2"/>
      <c r="AI10" s="78">
        <f>データ!T6</f>
        <v>27731</v>
      </c>
      <c r="AJ10" s="78"/>
      <c r="AK10" s="78"/>
      <c r="AL10" s="78"/>
      <c r="AM10" s="78"/>
      <c r="AN10" s="78"/>
      <c r="AO10" s="78"/>
      <c r="AP10" s="78"/>
      <c r="AQ10" s="47">
        <f>データ!U6</f>
        <v>54.45</v>
      </c>
      <c r="AR10" s="47"/>
      <c r="AS10" s="47"/>
      <c r="AT10" s="47"/>
      <c r="AU10" s="47"/>
      <c r="AV10" s="47"/>
      <c r="AW10" s="47"/>
      <c r="AX10" s="47"/>
      <c r="AY10" s="47">
        <f>データ!V6</f>
        <v>509.29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262030</v>
      </c>
      <c r="D6" s="31">
        <f t="shared" si="3"/>
        <v>46</v>
      </c>
      <c r="E6" s="31">
        <f t="shared" si="3"/>
        <v>1</v>
      </c>
      <c r="F6" s="31">
        <f t="shared" si="3"/>
        <v>0</v>
      </c>
      <c r="G6" s="31">
        <f t="shared" si="3"/>
        <v>1</v>
      </c>
      <c r="H6" s="31" t="str">
        <f t="shared" si="3"/>
        <v>京都府　綾部市</v>
      </c>
      <c r="I6" s="31" t="str">
        <f t="shared" si="3"/>
        <v>法適用</v>
      </c>
      <c r="J6" s="31" t="str">
        <f t="shared" si="3"/>
        <v>水道事業</v>
      </c>
      <c r="K6" s="31" t="str">
        <f t="shared" si="3"/>
        <v>末端給水事業</v>
      </c>
      <c r="L6" s="31" t="str">
        <f t="shared" si="3"/>
        <v>A6</v>
      </c>
      <c r="M6" s="32" t="str">
        <f t="shared" si="3"/>
        <v>-</v>
      </c>
      <c r="N6" s="32">
        <f t="shared" si="3"/>
        <v>68.97</v>
      </c>
      <c r="O6" s="32">
        <f t="shared" si="3"/>
        <v>82.11</v>
      </c>
      <c r="P6" s="32">
        <f t="shared" si="3"/>
        <v>4276</v>
      </c>
      <c r="Q6" s="32">
        <f t="shared" si="3"/>
        <v>35419</v>
      </c>
      <c r="R6" s="32">
        <f t="shared" si="3"/>
        <v>347.1</v>
      </c>
      <c r="S6" s="32">
        <f t="shared" si="3"/>
        <v>102.04</v>
      </c>
      <c r="T6" s="32">
        <f t="shared" si="3"/>
        <v>27731</v>
      </c>
      <c r="U6" s="32">
        <f t="shared" si="3"/>
        <v>54.45</v>
      </c>
      <c r="V6" s="32">
        <f t="shared" si="3"/>
        <v>509.29</v>
      </c>
      <c r="W6" s="33">
        <f>IF(W7="",NA(),W7)</f>
        <v>104.38</v>
      </c>
      <c r="X6" s="33">
        <f t="shared" ref="X6:AF6" si="4">IF(X7="",NA(),X7)</f>
        <v>106.73</v>
      </c>
      <c r="Y6" s="33">
        <f t="shared" si="4"/>
        <v>108.42</v>
      </c>
      <c r="Z6" s="33">
        <f t="shared" si="4"/>
        <v>102.09</v>
      </c>
      <c r="AA6" s="33">
        <f t="shared" si="4"/>
        <v>107.17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1162.9000000000001</v>
      </c>
      <c r="AT6" s="33">
        <f t="shared" ref="AT6:BB6" si="6">IF(AT7="",NA(),AT7)</f>
        <v>886.67</v>
      </c>
      <c r="AU6" s="33">
        <f t="shared" si="6"/>
        <v>1040.99</v>
      </c>
      <c r="AV6" s="33">
        <f t="shared" si="6"/>
        <v>1303.75</v>
      </c>
      <c r="AW6" s="33">
        <f t="shared" si="6"/>
        <v>287.60000000000002</v>
      </c>
      <c r="AX6" s="33">
        <f t="shared" si="6"/>
        <v>969.16</v>
      </c>
      <c r="AY6" s="33">
        <f t="shared" si="6"/>
        <v>995.5</v>
      </c>
      <c r="AZ6" s="33">
        <f t="shared" si="6"/>
        <v>915.5</v>
      </c>
      <c r="BA6" s="33">
        <f t="shared" si="6"/>
        <v>963.24</v>
      </c>
      <c r="BB6" s="33">
        <f t="shared" si="6"/>
        <v>381.53</v>
      </c>
      <c r="BC6" s="32" t="str">
        <f>IF(BC7="","",IF(BC7="-","【-】","【"&amp;SUBSTITUTE(TEXT(BC7,"#,##0.00"),"-","△")&amp;"】"))</f>
        <v>【264.16】</v>
      </c>
      <c r="BD6" s="33">
        <f>IF(BD7="",NA(),BD7)</f>
        <v>501</v>
      </c>
      <c r="BE6" s="33">
        <f t="shared" ref="BE6:BM6" si="7">IF(BE7="",NA(),BE7)</f>
        <v>482.99</v>
      </c>
      <c r="BF6" s="33">
        <f t="shared" si="7"/>
        <v>457.13</v>
      </c>
      <c r="BG6" s="33">
        <f t="shared" si="7"/>
        <v>443.07</v>
      </c>
      <c r="BH6" s="33">
        <f t="shared" si="7"/>
        <v>418.16</v>
      </c>
      <c r="BI6" s="33">
        <f t="shared" si="7"/>
        <v>421.66</v>
      </c>
      <c r="BJ6" s="33">
        <f t="shared" si="7"/>
        <v>414.59</v>
      </c>
      <c r="BK6" s="33">
        <f t="shared" si="7"/>
        <v>404.78</v>
      </c>
      <c r="BL6" s="33">
        <f t="shared" si="7"/>
        <v>400.38</v>
      </c>
      <c r="BM6" s="33">
        <f t="shared" si="7"/>
        <v>393.27</v>
      </c>
      <c r="BN6" s="32" t="str">
        <f>IF(BN7="","",IF(BN7="-","【-】","【"&amp;SUBSTITUTE(TEXT(BN7,"#,##0.00"),"-","△")&amp;"】"))</f>
        <v>【283.72】</v>
      </c>
      <c r="BO6" s="33">
        <f>IF(BO7="",NA(),BO7)</f>
        <v>102.26</v>
      </c>
      <c r="BP6" s="33">
        <f t="shared" ref="BP6:BX6" si="8">IF(BP7="",NA(),BP7)</f>
        <v>102.91</v>
      </c>
      <c r="BQ6" s="33">
        <f t="shared" si="8"/>
        <v>104.95</v>
      </c>
      <c r="BR6" s="33">
        <f t="shared" si="8"/>
        <v>98.41</v>
      </c>
      <c r="BS6" s="33">
        <f t="shared" si="8"/>
        <v>103.76</v>
      </c>
      <c r="BT6" s="33">
        <f t="shared" si="8"/>
        <v>99.51</v>
      </c>
      <c r="BU6" s="33">
        <f t="shared" si="8"/>
        <v>97.71</v>
      </c>
      <c r="BV6" s="33">
        <f t="shared" si="8"/>
        <v>98.07</v>
      </c>
      <c r="BW6" s="33">
        <f t="shared" si="8"/>
        <v>96.56</v>
      </c>
      <c r="BX6" s="33">
        <f t="shared" si="8"/>
        <v>100.47</v>
      </c>
      <c r="BY6" s="32" t="str">
        <f>IF(BY7="","",IF(BY7="-","【-】","【"&amp;SUBSTITUTE(TEXT(BY7,"#,##0.00"),"-","△")&amp;"】"))</f>
        <v>【104.60】</v>
      </c>
      <c r="BZ6" s="33">
        <f>IF(BZ7="",NA(),BZ7)</f>
        <v>212.65</v>
      </c>
      <c r="CA6" s="33">
        <f t="shared" ref="CA6:CI6" si="9">IF(CA7="",NA(),CA7)</f>
        <v>211.4</v>
      </c>
      <c r="CB6" s="33">
        <f t="shared" si="9"/>
        <v>207.9</v>
      </c>
      <c r="CC6" s="33">
        <f t="shared" si="9"/>
        <v>222.5</v>
      </c>
      <c r="CD6" s="33">
        <f t="shared" si="9"/>
        <v>211.74</v>
      </c>
      <c r="CE6" s="33">
        <f t="shared" si="9"/>
        <v>171.34</v>
      </c>
      <c r="CF6" s="33">
        <f t="shared" si="9"/>
        <v>173.56</v>
      </c>
      <c r="CG6" s="33">
        <f t="shared" si="9"/>
        <v>172.26</v>
      </c>
      <c r="CH6" s="33">
        <f t="shared" si="9"/>
        <v>177.14</v>
      </c>
      <c r="CI6" s="33">
        <f t="shared" si="9"/>
        <v>169.82</v>
      </c>
      <c r="CJ6" s="32" t="str">
        <f>IF(CJ7="","",IF(CJ7="-","【-】","【"&amp;SUBSTITUTE(TEXT(CJ7,"#,##0.00"),"-","△")&amp;"】"))</f>
        <v>【164.21】</v>
      </c>
      <c r="CK6" s="33">
        <f>IF(CK7="",NA(),CK7)</f>
        <v>48.94</v>
      </c>
      <c r="CL6" s="33">
        <f t="shared" ref="CL6:CT6" si="10">IF(CL7="",NA(),CL7)</f>
        <v>48.05</v>
      </c>
      <c r="CM6" s="33">
        <f t="shared" si="10"/>
        <v>47.9</v>
      </c>
      <c r="CN6" s="33">
        <f t="shared" si="10"/>
        <v>46.32</v>
      </c>
      <c r="CO6" s="33">
        <f t="shared" si="10"/>
        <v>45.73</v>
      </c>
      <c r="CP6" s="33">
        <f t="shared" si="10"/>
        <v>56.8</v>
      </c>
      <c r="CQ6" s="33">
        <f t="shared" si="10"/>
        <v>55.84</v>
      </c>
      <c r="CR6" s="33">
        <f t="shared" si="10"/>
        <v>55.68</v>
      </c>
      <c r="CS6" s="33">
        <f t="shared" si="10"/>
        <v>55.64</v>
      </c>
      <c r="CT6" s="33">
        <f t="shared" si="10"/>
        <v>55.13</v>
      </c>
      <c r="CU6" s="32" t="str">
        <f>IF(CU7="","",IF(CU7="-","【-】","【"&amp;SUBSTITUTE(TEXT(CU7,"#,##0.00"),"-","△")&amp;"】"))</f>
        <v>【59.80】</v>
      </c>
      <c r="CV6" s="33">
        <f>IF(CV7="",NA(),CV7)</f>
        <v>83.08</v>
      </c>
      <c r="CW6" s="33">
        <f t="shared" ref="CW6:DE6" si="11">IF(CW7="",NA(),CW7)</f>
        <v>83.09</v>
      </c>
      <c r="CX6" s="33">
        <f t="shared" si="11"/>
        <v>83.2</v>
      </c>
      <c r="CY6" s="33">
        <f t="shared" si="11"/>
        <v>83.21</v>
      </c>
      <c r="CZ6" s="33">
        <f t="shared" si="11"/>
        <v>83.22</v>
      </c>
      <c r="DA6" s="33">
        <f t="shared" si="11"/>
        <v>83.67</v>
      </c>
      <c r="DB6" s="33">
        <f t="shared" si="11"/>
        <v>83.11</v>
      </c>
      <c r="DC6" s="33">
        <f t="shared" si="11"/>
        <v>83.18</v>
      </c>
      <c r="DD6" s="33">
        <f t="shared" si="11"/>
        <v>83.09</v>
      </c>
      <c r="DE6" s="33">
        <f t="shared" si="11"/>
        <v>83</v>
      </c>
      <c r="DF6" s="32" t="str">
        <f>IF(DF7="","",IF(DF7="-","【-】","【"&amp;SUBSTITUTE(TEXT(DF7,"#,##0.00"),"-","△")&amp;"】"))</f>
        <v>【89.78】</v>
      </c>
      <c r="DG6" s="33">
        <f>IF(DG7="",NA(),DG7)</f>
        <v>41.08</v>
      </c>
      <c r="DH6" s="33">
        <f t="shared" ref="DH6:DP6" si="12">IF(DH7="",NA(),DH7)</f>
        <v>42.85</v>
      </c>
      <c r="DI6" s="33">
        <f t="shared" si="12"/>
        <v>44.73</v>
      </c>
      <c r="DJ6" s="33">
        <f t="shared" si="12"/>
        <v>46.39</v>
      </c>
      <c r="DK6" s="33">
        <f t="shared" si="12"/>
        <v>48.06</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21.13</v>
      </c>
      <c r="DS6" s="33">
        <f t="shared" ref="DS6:EA6" si="13">IF(DS7="",NA(),DS7)</f>
        <v>22.04</v>
      </c>
      <c r="DT6" s="33">
        <f t="shared" si="13"/>
        <v>22.49</v>
      </c>
      <c r="DU6" s="33">
        <f t="shared" si="13"/>
        <v>23.05</v>
      </c>
      <c r="DV6" s="33">
        <f t="shared" si="13"/>
        <v>28.96</v>
      </c>
      <c r="DW6" s="33">
        <f t="shared" si="13"/>
        <v>6.46</v>
      </c>
      <c r="DX6" s="33">
        <f t="shared" si="13"/>
        <v>6.63</v>
      </c>
      <c r="DY6" s="33">
        <f t="shared" si="13"/>
        <v>7.73</v>
      </c>
      <c r="DZ6" s="33">
        <f t="shared" si="13"/>
        <v>8.8699999999999992</v>
      </c>
      <c r="EA6" s="33">
        <f t="shared" si="13"/>
        <v>9.85</v>
      </c>
      <c r="EB6" s="32" t="str">
        <f>IF(EB7="","",IF(EB7="-","【-】","【"&amp;SUBSTITUTE(TEXT(EB7,"#,##0.00"),"-","△")&amp;"】"))</f>
        <v>【12.42】</v>
      </c>
      <c r="EC6" s="33">
        <f>IF(EC7="",NA(),EC7)</f>
        <v>0.75</v>
      </c>
      <c r="ED6" s="33">
        <f t="shared" ref="ED6:EL6" si="14">IF(ED7="",NA(),ED7)</f>
        <v>0.66</v>
      </c>
      <c r="EE6" s="33">
        <f t="shared" si="14"/>
        <v>0.74</v>
      </c>
      <c r="EF6" s="33">
        <f t="shared" si="14"/>
        <v>0.6</v>
      </c>
      <c r="EG6" s="33">
        <f t="shared" si="14"/>
        <v>0.52</v>
      </c>
      <c r="EH6" s="33">
        <f t="shared" si="14"/>
        <v>0.79</v>
      </c>
      <c r="EI6" s="33">
        <f t="shared" si="14"/>
        <v>0.78</v>
      </c>
      <c r="EJ6" s="33">
        <f t="shared" si="14"/>
        <v>0.67</v>
      </c>
      <c r="EK6" s="33">
        <f t="shared" si="14"/>
        <v>0.67</v>
      </c>
      <c r="EL6" s="33">
        <f t="shared" si="14"/>
        <v>0.66</v>
      </c>
      <c r="EM6" s="32" t="str">
        <f>IF(EM7="","",IF(EM7="-","【-】","【"&amp;SUBSTITUTE(TEXT(EM7,"#,##0.00"),"-","△")&amp;"】"))</f>
        <v>【0.78】</v>
      </c>
    </row>
    <row r="7" spans="1:143" s="34" customFormat="1" x14ac:dyDescent="0.15">
      <c r="A7" s="26"/>
      <c r="B7" s="35">
        <v>2014</v>
      </c>
      <c r="C7" s="35">
        <v>262030</v>
      </c>
      <c r="D7" s="35">
        <v>46</v>
      </c>
      <c r="E7" s="35">
        <v>1</v>
      </c>
      <c r="F7" s="35">
        <v>0</v>
      </c>
      <c r="G7" s="35">
        <v>1</v>
      </c>
      <c r="H7" s="35" t="s">
        <v>93</v>
      </c>
      <c r="I7" s="35" t="s">
        <v>94</v>
      </c>
      <c r="J7" s="35" t="s">
        <v>95</v>
      </c>
      <c r="K7" s="35" t="s">
        <v>96</v>
      </c>
      <c r="L7" s="35" t="s">
        <v>97</v>
      </c>
      <c r="M7" s="36" t="s">
        <v>98</v>
      </c>
      <c r="N7" s="36">
        <v>68.97</v>
      </c>
      <c r="O7" s="36">
        <v>82.11</v>
      </c>
      <c r="P7" s="36">
        <v>4276</v>
      </c>
      <c r="Q7" s="36">
        <v>35419</v>
      </c>
      <c r="R7" s="36">
        <v>347.1</v>
      </c>
      <c r="S7" s="36">
        <v>102.04</v>
      </c>
      <c r="T7" s="36">
        <v>27731</v>
      </c>
      <c r="U7" s="36">
        <v>54.45</v>
      </c>
      <c r="V7" s="36">
        <v>509.29</v>
      </c>
      <c r="W7" s="36">
        <v>104.38</v>
      </c>
      <c r="X7" s="36">
        <v>106.73</v>
      </c>
      <c r="Y7" s="36">
        <v>108.42</v>
      </c>
      <c r="Z7" s="36">
        <v>102.09</v>
      </c>
      <c r="AA7" s="36">
        <v>107.17</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1162.9000000000001</v>
      </c>
      <c r="AT7" s="36">
        <v>886.67</v>
      </c>
      <c r="AU7" s="36">
        <v>1040.99</v>
      </c>
      <c r="AV7" s="36">
        <v>1303.75</v>
      </c>
      <c r="AW7" s="36">
        <v>287.60000000000002</v>
      </c>
      <c r="AX7" s="36">
        <v>969.16</v>
      </c>
      <c r="AY7" s="36">
        <v>995.5</v>
      </c>
      <c r="AZ7" s="36">
        <v>915.5</v>
      </c>
      <c r="BA7" s="36">
        <v>963.24</v>
      </c>
      <c r="BB7" s="36">
        <v>381.53</v>
      </c>
      <c r="BC7" s="36">
        <v>264.16000000000003</v>
      </c>
      <c r="BD7" s="36">
        <v>501</v>
      </c>
      <c r="BE7" s="36">
        <v>482.99</v>
      </c>
      <c r="BF7" s="36">
        <v>457.13</v>
      </c>
      <c r="BG7" s="36">
        <v>443.07</v>
      </c>
      <c r="BH7" s="36">
        <v>418.16</v>
      </c>
      <c r="BI7" s="36">
        <v>421.66</v>
      </c>
      <c r="BJ7" s="36">
        <v>414.59</v>
      </c>
      <c r="BK7" s="36">
        <v>404.78</v>
      </c>
      <c r="BL7" s="36">
        <v>400.38</v>
      </c>
      <c r="BM7" s="36">
        <v>393.27</v>
      </c>
      <c r="BN7" s="36">
        <v>283.72000000000003</v>
      </c>
      <c r="BO7" s="36">
        <v>102.26</v>
      </c>
      <c r="BP7" s="36">
        <v>102.91</v>
      </c>
      <c r="BQ7" s="36">
        <v>104.95</v>
      </c>
      <c r="BR7" s="36">
        <v>98.41</v>
      </c>
      <c r="BS7" s="36">
        <v>103.76</v>
      </c>
      <c r="BT7" s="36">
        <v>99.51</v>
      </c>
      <c r="BU7" s="36">
        <v>97.71</v>
      </c>
      <c r="BV7" s="36">
        <v>98.07</v>
      </c>
      <c r="BW7" s="36">
        <v>96.56</v>
      </c>
      <c r="BX7" s="36">
        <v>100.47</v>
      </c>
      <c r="BY7" s="36">
        <v>104.6</v>
      </c>
      <c r="BZ7" s="36">
        <v>212.65</v>
      </c>
      <c r="CA7" s="36">
        <v>211.4</v>
      </c>
      <c r="CB7" s="36">
        <v>207.9</v>
      </c>
      <c r="CC7" s="36">
        <v>222.5</v>
      </c>
      <c r="CD7" s="36">
        <v>211.74</v>
      </c>
      <c r="CE7" s="36">
        <v>171.34</v>
      </c>
      <c r="CF7" s="36">
        <v>173.56</v>
      </c>
      <c r="CG7" s="36">
        <v>172.26</v>
      </c>
      <c r="CH7" s="36">
        <v>177.14</v>
      </c>
      <c r="CI7" s="36">
        <v>169.82</v>
      </c>
      <c r="CJ7" s="36">
        <v>164.21</v>
      </c>
      <c r="CK7" s="36">
        <v>48.94</v>
      </c>
      <c r="CL7" s="36">
        <v>48.05</v>
      </c>
      <c r="CM7" s="36">
        <v>47.9</v>
      </c>
      <c r="CN7" s="36">
        <v>46.32</v>
      </c>
      <c r="CO7" s="36">
        <v>45.73</v>
      </c>
      <c r="CP7" s="36">
        <v>56.8</v>
      </c>
      <c r="CQ7" s="36">
        <v>55.84</v>
      </c>
      <c r="CR7" s="36">
        <v>55.68</v>
      </c>
      <c r="CS7" s="36">
        <v>55.64</v>
      </c>
      <c r="CT7" s="36">
        <v>55.13</v>
      </c>
      <c r="CU7" s="36">
        <v>59.8</v>
      </c>
      <c r="CV7" s="36">
        <v>83.08</v>
      </c>
      <c r="CW7" s="36">
        <v>83.09</v>
      </c>
      <c r="CX7" s="36">
        <v>83.2</v>
      </c>
      <c r="CY7" s="36">
        <v>83.21</v>
      </c>
      <c r="CZ7" s="36">
        <v>83.22</v>
      </c>
      <c r="DA7" s="36">
        <v>83.67</v>
      </c>
      <c r="DB7" s="36">
        <v>83.11</v>
      </c>
      <c r="DC7" s="36">
        <v>83.18</v>
      </c>
      <c r="DD7" s="36">
        <v>83.09</v>
      </c>
      <c r="DE7" s="36">
        <v>83</v>
      </c>
      <c r="DF7" s="36">
        <v>89.78</v>
      </c>
      <c r="DG7" s="36">
        <v>41.08</v>
      </c>
      <c r="DH7" s="36">
        <v>42.85</v>
      </c>
      <c r="DI7" s="36">
        <v>44.73</v>
      </c>
      <c r="DJ7" s="36">
        <v>46.39</v>
      </c>
      <c r="DK7" s="36">
        <v>48.06</v>
      </c>
      <c r="DL7" s="36">
        <v>36.21</v>
      </c>
      <c r="DM7" s="36">
        <v>37.090000000000003</v>
      </c>
      <c r="DN7" s="36">
        <v>38.07</v>
      </c>
      <c r="DO7" s="36">
        <v>39.06</v>
      </c>
      <c r="DP7" s="36">
        <v>46.66</v>
      </c>
      <c r="DQ7" s="36">
        <v>46.31</v>
      </c>
      <c r="DR7" s="36">
        <v>21.13</v>
      </c>
      <c r="DS7" s="36">
        <v>22.04</v>
      </c>
      <c r="DT7" s="36">
        <v>22.49</v>
      </c>
      <c r="DU7" s="36">
        <v>23.05</v>
      </c>
      <c r="DV7" s="36">
        <v>28.96</v>
      </c>
      <c r="DW7" s="36">
        <v>6.46</v>
      </c>
      <c r="DX7" s="36">
        <v>6.63</v>
      </c>
      <c r="DY7" s="36">
        <v>7.73</v>
      </c>
      <c r="DZ7" s="36">
        <v>8.8699999999999992</v>
      </c>
      <c r="EA7" s="36">
        <v>9.85</v>
      </c>
      <c r="EB7" s="36">
        <v>12.42</v>
      </c>
      <c r="EC7" s="36">
        <v>0.75</v>
      </c>
      <c r="ED7" s="36">
        <v>0.66</v>
      </c>
      <c r="EE7" s="36">
        <v>0.74</v>
      </c>
      <c r="EF7" s="36">
        <v>0.6</v>
      </c>
      <c r="EG7" s="36">
        <v>0.52</v>
      </c>
      <c r="EH7" s="36">
        <v>0.79</v>
      </c>
      <c r="EI7" s="36">
        <v>0.78</v>
      </c>
      <c r="EJ7" s="36">
        <v>0.67</v>
      </c>
      <c r="EK7" s="36">
        <v>0.67</v>
      </c>
      <c r="EL7" s="36">
        <v>0.66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2016-02-03T07:23:37Z</dcterms:created>
  <dcterms:modified xsi:type="dcterms:W3CDTF">2016-03-08T07:33:49Z</dcterms:modified>
  <cp:category/>
</cp:coreProperties>
</file>