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AQ8" i="4" s="1"/>
  <c r="Q6" i="5"/>
  <c r="P6" i="5"/>
  <c r="O6" i="5"/>
  <c r="N6" i="5"/>
  <c r="M6" i="5"/>
  <c r="L6" i="5"/>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I8" i="4"/>
  <c r="Z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<sst xmlns="http://schemas.openxmlformats.org/spreadsheetml/2006/main" count="218" uniqueCount="108">
  <si>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</si>
  <si>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</si>
  <si>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</si>
  <si>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</si>
  <si>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</si>
  <si>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</si>
  <si>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</si>
  <si>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</si>
  <si>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</si>
  <si>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</si>
  <si>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</si>
  <si>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</si>
  <si>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</si>
  <si>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</si>
  <si>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</si>
  <si>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</si>
  <si>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</si>
  <si>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</si>
  <si>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</si>
  <si>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</si>
  <si>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</si>
  <si>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</si>
  <si>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</si>
  <si>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</si>
  <si>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</si>
  <si>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</si>
  <si>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</si>
  <si>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</si>
  <si>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</si>
  <si>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</si>
  <si>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</si>
  <si>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</si>
  <si>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</si>
  <si>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</si>
  <si>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</si>
  <si>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</si>
  <si>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</si>
  <si>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</si>
  <si>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</si>
  <si>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</si>
  <si>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</si>
  <si>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</si>
  <si>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</si>
  <si>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</si>
  <si>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</si>
  <si>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</si>
  <si>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</si>
  <si>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</si>
  <si>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</si>
  <si>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</si>
  <si>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</si>
  <si>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</si>
  <si>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</si>
  <si>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</si>
  <si>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</si>
  <si>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</si>
  <si>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</si>
  <si>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</si>
  <si>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</si>
  <si>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</si>
  <si>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</si>
  <si>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</si>
  <si>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</si>
  <si>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</si>
  <si>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</si>
  <si>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</si>
  <si>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</si>
  <si>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</si>
  <si>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</si>
  <si>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</si>
  <si>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</si>
  <si>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</si>
  <si>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</si>
  <si>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</si>
  <si>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</si>
  <si>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</si>
  <si>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</si>
  <si>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</si>
  <si>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</si>
  <si>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</si>
  <si>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</si>
  <si>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</si>
  <si>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</si>
  <si>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</si>
  <si>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</si>
  <si>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</si>
  <si>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</si>
  <si>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</si>
  <si>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</si>
  <si>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</si>
  <si>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</si>
  <si>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</si>
  <si>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</si>
  <si>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舞鶴市</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</si>
  <si>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</si>
  <si>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</si>
  <si>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</si>
  <si>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</si>
  <si>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</si>
  <si>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</si>
  <si>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</si>
  <si>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</si>
  <si>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</si>
  <si>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</si>
  <si>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</si>
  <si>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老朽化が進んだ施設は増加してきており、水道事業との統合事業により、老朽管の更新を進めるほか、水道事業との統合後においても、中長期的に老朽管更新を進めることとしています。</t>
    <rPh sb="1" eb="4">
      <t>ロウキュウカ</t>
    </rPh>
    <rPh sb="5" eb="6">
      <t>スス</t>
    </rPh>
    <rPh sb="8" eb="10">
      <t>シセツ</t>
    </rPh>
    <rPh sb="11" eb="13">
      <t>ゾウカ</t>
    </rPh>
    <rPh sb="20" eb="22">
      <t>スイドウ</t>
    </rPh>
    <rPh sb="22" eb="24">
      <t>ジギョウ</t>
    </rPh>
    <rPh sb="26" eb="28">
      <t>トウゴウ</t>
    </rPh>
    <rPh sb="28" eb="30">
      <t>ジギョウ</t>
    </rPh>
    <rPh sb="34" eb="36">
      <t>ロウキュウ</t>
    </rPh>
    <rPh sb="36" eb="37">
      <t>カン</t>
    </rPh>
    <rPh sb="38" eb="40">
      <t>コウシン</t>
    </rPh>
    <rPh sb="41" eb="42">
      <t>スス</t>
    </rPh>
    <rPh sb="47" eb="49">
      <t>スイドウ</t>
    </rPh>
    <rPh sb="49" eb="51">
      <t>ジギョウ</t>
    </rPh>
    <rPh sb="53" eb="56">
      <t>トウゴウゴ</t>
    </rPh>
    <rPh sb="62" eb="66">
      <t>チュウチョウキテキ</t>
    </rPh>
    <rPh sb="67" eb="69">
      <t>ロウキュウ</t>
    </rPh>
    <rPh sb="69" eb="70">
      <t>カン</t>
    </rPh>
    <rPh sb="70" eb="72">
      <t>コウシン</t>
    </rPh>
    <rPh sb="73" eb="74">
      <t>スス</t>
    </rPh>
    <phoneticPr fontId="4"/>
  </si>
  <si>
    <t>　簡易水道は、１９施設（地区）で事業を運営していますが、いずれも小規模で、山あいに人家が点在しているなど、大変厳しい経営環境にあります。また、人口減少や高齢化が進展し、水需要が減少していることから、⑦施設利用率は年々減少しており、老朽化の進んだ施設も多くなってきています。
　こうしたことから、水道事業と経営統合することにより、将来にわたり安心で安全な水道供給を図ることとしております。
　このため、平成２２年度から施設の統合事業を進めており、事業費が大幅に増加していることから、この財源である企業債の借入が多くなり、企業債残高が年々大幅に増加しています（④企業債残高対給水収益比率）。
　このことにより、平成２６年度からは企業債の元利償還費が増加しております。この元利償還費は、給水するための費用（原価）の一つであり、⑥給水原価が高くなる要因となっています。給水原価は高くなり、１㎥あたりの料金収入である供給単価はあまり増減がないことから、供給単価に対する給水単価＝⑤料金回収率は、低くなっており、結果として、①収益的収支比率は、低下しています。</t>
    <rPh sb="1" eb="3">
      <t>カンイ</t>
    </rPh>
    <rPh sb="3" eb="5">
      <t>スイドウ</t>
    </rPh>
    <rPh sb="9" eb="11">
      <t>シセツ</t>
    </rPh>
    <rPh sb="12" eb="14">
      <t>チク</t>
    </rPh>
    <rPh sb="16" eb="18">
      <t>ジギョウ</t>
    </rPh>
    <rPh sb="19" eb="21">
      <t>ウンエイ</t>
    </rPh>
    <rPh sb="32" eb="35">
      <t>ショウキボ</t>
    </rPh>
    <rPh sb="37" eb="38">
      <t>ヤマ</t>
    </rPh>
    <rPh sb="41" eb="43">
      <t>ジンカ</t>
    </rPh>
    <rPh sb="44" eb="46">
      <t>テンザイ</t>
    </rPh>
    <rPh sb="53" eb="55">
      <t>タイヘン</t>
    </rPh>
    <rPh sb="55" eb="56">
      <t>キビ</t>
    </rPh>
    <rPh sb="58" eb="60">
      <t>ケイエイ</t>
    </rPh>
    <rPh sb="60" eb="62">
      <t>カンキョウ</t>
    </rPh>
    <rPh sb="80" eb="82">
      <t>シンテン</t>
    </rPh>
    <rPh sb="84" eb="85">
      <t>ミズ</t>
    </rPh>
    <rPh sb="85" eb="87">
      <t>ジュヨウ</t>
    </rPh>
    <rPh sb="88" eb="90">
      <t>ゲンショウ</t>
    </rPh>
    <rPh sb="100" eb="102">
      <t>シセツ</t>
    </rPh>
    <rPh sb="102" eb="105">
      <t>リヨウリツ</t>
    </rPh>
    <rPh sb="106" eb="108">
      <t>ネンネン</t>
    </rPh>
    <rPh sb="108" eb="110">
      <t>ゲンショウ</t>
    </rPh>
    <rPh sb="115" eb="118">
      <t>ロウキュウカ</t>
    </rPh>
    <rPh sb="119" eb="120">
      <t>スス</t>
    </rPh>
    <rPh sb="122" eb="124">
      <t>シセツ</t>
    </rPh>
    <rPh sb="125" eb="126">
      <t>オオ</t>
    </rPh>
    <rPh sb="147" eb="149">
      <t>スイドウ</t>
    </rPh>
    <rPh sb="149" eb="151">
      <t>ジギョウ</t>
    </rPh>
    <rPh sb="152" eb="154">
      <t>ケイエイ</t>
    </rPh>
    <rPh sb="154" eb="156">
      <t>トウゴウ</t>
    </rPh>
    <rPh sb="164" eb="166">
      <t>ショウライ</t>
    </rPh>
    <rPh sb="170" eb="172">
      <t>アンシン</t>
    </rPh>
    <rPh sb="173" eb="175">
      <t>アンゼン</t>
    </rPh>
    <rPh sb="176" eb="178">
      <t>スイドウ</t>
    </rPh>
    <rPh sb="178" eb="180">
      <t>キョウキュウ</t>
    </rPh>
    <rPh sb="181" eb="182">
      <t>ハカ</t>
    </rPh>
    <rPh sb="200" eb="202">
      <t>ヘイセイ</t>
    </rPh>
    <rPh sb="204" eb="206">
      <t>ネンド</t>
    </rPh>
    <rPh sb="208" eb="210">
      <t>シセツ</t>
    </rPh>
    <rPh sb="211" eb="213">
      <t>トウゴウ</t>
    </rPh>
    <rPh sb="213" eb="215">
      <t>ジギョウ</t>
    </rPh>
    <rPh sb="216" eb="217">
      <t>スス</t>
    </rPh>
    <rPh sb="222" eb="225">
      <t>ジギョウヒ</t>
    </rPh>
    <rPh sb="226" eb="228">
      <t>オオハバ</t>
    </rPh>
    <rPh sb="229" eb="231">
      <t>ゾウカ</t>
    </rPh>
    <rPh sb="242" eb="244">
      <t>ザイゲン</t>
    </rPh>
    <rPh sb="247" eb="249">
      <t>キギョウ</t>
    </rPh>
    <rPh sb="249" eb="250">
      <t>サイ</t>
    </rPh>
    <rPh sb="251" eb="253">
      <t>カリイレ</t>
    </rPh>
    <rPh sb="254" eb="255">
      <t>オオ</t>
    </rPh>
    <rPh sb="259" eb="261">
      <t>キギョウ</t>
    </rPh>
    <rPh sb="261" eb="262">
      <t>サイ</t>
    </rPh>
    <rPh sb="262" eb="264">
      <t>ザンダカ</t>
    </rPh>
    <rPh sb="265" eb="267">
      <t>ネンネン</t>
    </rPh>
    <rPh sb="267" eb="269">
      <t>オオハバ</t>
    </rPh>
    <rPh sb="270" eb="272">
      <t>ゾウカ</t>
    </rPh>
    <rPh sb="279" eb="281">
      <t>キギョウ</t>
    </rPh>
    <rPh sb="281" eb="282">
      <t>サイ</t>
    </rPh>
    <rPh sb="282" eb="284">
      <t>ザンダカ</t>
    </rPh>
    <rPh sb="284" eb="285">
      <t>タイ</t>
    </rPh>
    <rPh sb="285" eb="287">
      <t>キュウスイ</t>
    </rPh>
    <rPh sb="287" eb="289">
      <t>シュウエキ</t>
    </rPh>
    <rPh sb="289" eb="291">
      <t>ヒリツ</t>
    </rPh>
    <rPh sb="303" eb="305">
      <t>ヘイセイ</t>
    </rPh>
    <rPh sb="307" eb="309">
      <t>ネンド</t>
    </rPh>
    <rPh sb="312" eb="314">
      <t>キギョウ</t>
    </rPh>
    <rPh sb="314" eb="315">
      <t>サイ</t>
    </rPh>
    <rPh sb="318" eb="320">
      <t>ショウカン</t>
    </rPh>
    <rPh sb="320" eb="321">
      <t>ヒ</t>
    </rPh>
    <rPh sb="322" eb="324">
      <t>ゾウカ</t>
    </rPh>
    <rPh sb="333" eb="335">
      <t>ガンリ</t>
    </rPh>
    <rPh sb="335" eb="338">
      <t>ショウカンヒ</t>
    </rPh>
    <rPh sb="340" eb="342">
      <t>キュウスイ</t>
    </rPh>
    <rPh sb="347" eb="349">
      <t>ヒヨウ</t>
    </rPh>
    <rPh sb="350" eb="352">
      <t>ゲンカ</t>
    </rPh>
    <rPh sb="354" eb="355">
      <t>ヒト</t>
    </rPh>
    <rPh sb="361" eb="363">
      <t>キュウスイ</t>
    </rPh>
    <rPh sb="363" eb="365">
      <t>ゲンカ</t>
    </rPh>
    <rPh sb="366" eb="367">
      <t>タカ</t>
    </rPh>
    <rPh sb="370" eb="372">
      <t>ヨウイン</t>
    </rPh>
    <rPh sb="380" eb="382">
      <t>キュウスイ</t>
    </rPh>
    <rPh sb="382" eb="384">
      <t>ゲンカ</t>
    </rPh>
    <rPh sb="385" eb="386">
      <t>タカ</t>
    </rPh>
    <rPh sb="396" eb="398">
      <t>リョウキン</t>
    </rPh>
    <rPh sb="398" eb="400">
      <t>シュウニュウ</t>
    </rPh>
    <rPh sb="403" eb="405">
      <t>キョウキュウ</t>
    </rPh>
    <rPh sb="405" eb="407">
      <t>タンカ</t>
    </rPh>
    <rPh sb="411" eb="413">
      <t>ゾウゲン</t>
    </rPh>
    <rPh sb="421" eb="423">
      <t>キョウキュウ</t>
    </rPh>
    <rPh sb="423" eb="425">
      <t>タンカ</t>
    </rPh>
    <rPh sb="426" eb="427">
      <t>タイ</t>
    </rPh>
    <rPh sb="429" eb="431">
      <t>キュウスイ</t>
    </rPh>
    <rPh sb="431" eb="433">
      <t>タンカ</t>
    </rPh>
    <rPh sb="435" eb="437">
      <t>リョウキン</t>
    </rPh>
    <rPh sb="437" eb="439">
      <t>カイシュウ</t>
    </rPh>
    <rPh sb="439" eb="440">
      <t>リツ</t>
    </rPh>
    <rPh sb="442" eb="443">
      <t>ヒク</t>
    </rPh>
    <rPh sb="450" eb="452">
      <t>ケッカ</t>
    </rPh>
    <rPh sb="457" eb="460">
      <t>シュウエキテキ</t>
    </rPh>
    <rPh sb="460" eb="462">
      <t>シュウシ</t>
    </rPh>
    <rPh sb="462" eb="464">
      <t>ヒリツ</t>
    </rPh>
    <rPh sb="466" eb="468">
      <t>テイカ</t>
    </rPh>
    <phoneticPr fontId="4"/>
  </si>
  <si>
    <t>　全国的に人口が減少しているのと同様に、本市の人口も年々減少していることや、節水機器の普及などにより、水需要は年々減少しています。また、水源問題への対応など、今後ますます厳しい経営状況となる見込みとなっています。
　こうしたことから、国の施策を活用し、水道事業との統合事業を進めており、将来にわたり安心で安全な水道水の供給を図ることとしております。</t>
    <rPh sb="1" eb="4">
      <t>ゼンコクテキ</t>
    </rPh>
    <rPh sb="5" eb="7">
      <t>ジンコウ</t>
    </rPh>
    <rPh sb="8" eb="10">
      <t>ゲンショウ</t>
    </rPh>
    <rPh sb="16" eb="18">
      <t>ドウヨウ</t>
    </rPh>
    <rPh sb="68" eb="70">
      <t>スイゲン</t>
    </rPh>
    <rPh sb="70" eb="72">
      <t>モンダイ</t>
    </rPh>
    <rPh sb="74" eb="76">
      <t>タイオウ</t>
    </rPh>
    <rPh sb="79" eb="81">
      <t>コンゴ</t>
    </rPh>
    <rPh sb="117" eb="118">
      <t>クニ</t>
    </rPh>
    <rPh sb="119" eb="120">
      <t>セ</t>
    </rPh>
    <rPh sb="120" eb="121">
      <t>サク</t>
    </rPh>
    <rPh sb="122" eb="124">
      <t>カツヨウ</t>
    </rPh>
    <rPh sb="132" eb="134">
      <t>トウゴウ</t>
    </rPh>
    <rPh sb="134" eb="136">
      <t>ジギョウ</t>
    </rPh>
    <rPh sb="137" eb="138">
      <t>スス</t>
    </rPh>
    <rPh sb="143" eb="145">
      <t>ショウライ</t>
    </rPh>
    <rPh sb="149" eb="151">
      <t>アンシン</t>
    </rPh>
    <rPh sb="152" eb="154">
      <t>アンゼン</t>
    </rPh>
    <rPh sb="155" eb="158">
      <t>スイドウスイ</t>
    </rPh>
    <rPh sb="159" eb="161">
      <t>キョウキュウ</t>
    </rPh>
    <rPh sb="162" eb="163">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</si>
</sst>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4"/>
          <c:y val="0.1580694566902859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formatCode="#,##0.00;&quot;△&quot;#,##0.00;&quot;-&quot;">
                  <c:v>2.11</c:v>
                </c:pt>
                <c:pt idx="1">
                  <c:v>0</c:v>
                </c:pt>
                <c:pt idx="2" formatCode="#,##0.00;&quot;△&quot;#,##0.00;&quot;-&quot;">
                  <c:v>0.86</c:v>
                </c:pt>
                <c:pt idx="3" formatCode="#,##0.00;&quot;△&quot;#,##0.00;&quot;-&quot;">
                  <c:v>0.67</c:v>
                </c:pt>
                <c:pt idx="4" formatCode="#,##0.00;&quot;△&quot;#,##0.00;&quot;-&quot;">
                  <c:v>0.26</c:v>
                </c:pt>
              </c:numCache>
            </c:numRef>
          </c:val>
        </c:ser>
        <c:dLbls>
          <c:showLegendKey val="0"/>
          <c:showVal val="0"/>
          <c:showCatName val="0"/>
          <c:showSerName val="0"/>
          <c:showPercent val="0"/>
          <c:showBubbleSize val="0"/>
        </c:dLbls>
        <c:gapWidth val="150"/>
        <c:axId val="32292864"/>
        <c:axId val="3229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0.48</c:v>
                </c:pt>
                <c:pt idx="1">
                  <c:v>0.47</c:v>
                </c:pt>
                <c:pt idx="2">
                  <c:v>0.46</c:v>
                </c:pt>
                <c:pt idx="3">
                  <c:v>0.8</c:v>
                </c:pt>
                <c:pt idx="4">
                  <c:v>0.69</c:v>
                </c:pt>
              </c:numCache>
            </c:numRef>
          </c:val>
          <c:smooth val="0"/>
        </c:ser>
        <c:dLbls>
          <c:showLegendKey val="0"/>
          <c:showVal val="0"/>
          <c:showCatName val="0"/>
          <c:showSerName val="0"/>
          <c:showPercent val="0"/>
          <c:showBubbleSize val="0"/>
        </c:dLbls>
        <c:marker val="1"/>
        <c:smooth val="0"/>
        <c:axId val="32292864"/>
        <c:axId val="32295552"/>
      </c:lineChart>
      <c:dateAx>
        <c:axId val="32292864"/>
        <c:scaling>
          <c:orientation val="minMax"/>
        </c:scaling>
        <c:delete val="1"/>
        <c:axPos val="b"/>
        <c:numFmt formatCode="ge" sourceLinked="1"/>
        <c:majorTickMark val="none"/>
        <c:minorTickMark val="none"/>
        <c:tickLblPos val="none"/>
        <c:crossAx val="32295552"/>
        <c:crosses val="autoZero"/>
        <c:auto val="1"/>
        <c:lblOffset val="100"/>
        <c:baseTimeUnit val="years"/>
      </c:dateAx>
      <c:valAx>
        <c:axId val="3229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9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43" l="0.70000000000000062" r="0.70000000000000062" t="0.75000000000001443"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
          <c:y val="0.158069456690285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58.91</c:v>
                </c:pt>
                <c:pt idx="1">
                  <c:v>58.69</c:v>
                </c:pt>
                <c:pt idx="2">
                  <c:v>55.77</c:v>
                </c:pt>
                <c:pt idx="3">
                  <c:v>54.87</c:v>
                </c:pt>
                <c:pt idx="4">
                  <c:v>53.2</c:v>
                </c:pt>
              </c:numCache>
            </c:numRef>
          </c:val>
        </c:ser>
        <c:dLbls>
          <c:showLegendKey val="0"/>
          <c:showVal val="0"/>
          <c:showCatName val="0"/>
          <c:showSerName val="0"/>
          <c:showPercent val="0"/>
          <c:showBubbleSize val="0"/>
        </c:dLbls>
        <c:gapWidth val="150"/>
        <c:axId val="28466176"/>
        <c:axId val="2847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57.95</c:v>
                </c:pt>
                <c:pt idx="1">
                  <c:v>58.25</c:v>
                </c:pt>
                <c:pt idx="2">
                  <c:v>57.17</c:v>
                </c:pt>
                <c:pt idx="3">
                  <c:v>57.55</c:v>
                </c:pt>
                <c:pt idx="4">
                  <c:v>57.43</c:v>
                </c:pt>
              </c:numCache>
            </c:numRef>
          </c:val>
          <c:smooth val="0"/>
        </c:ser>
        <c:dLbls>
          <c:showLegendKey val="0"/>
          <c:showVal val="0"/>
          <c:showCatName val="0"/>
          <c:showSerName val="0"/>
          <c:showPercent val="0"/>
          <c:showBubbleSize val="0"/>
        </c:dLbls>
        <c:marker val="1"/>
        <c:smooth val="0"/>
        <c:axId val="28466176"/>
        <c:axId val="28472448"/>
      </c:lineChart>
      <c:dateAx>
        <c:axId val="28466176"/>
        <c:scaling>
          <c:orientation val="minMax"/>
        </c:scaling>
        <c:delete val="1"/>
        <c:axPos val="b"/>
        <c:numFmt formatCode="ge" sourceLinked="1"/>
        <c:majorTickMark val="none"/>
        <c:minorTickMark val="none"/>
        <c:tickLblPos val="none"/>
        <c:crossAx val="28472448"/>
        <c:crosses val="autoZero"/>
        <c:auto val="1"/>
        <c:lblOffset val="100"/>
        <c:baseTimeUnit val="years"/>
      </c:dateAx>
      <c:valAx>
        <c:axId val="2847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6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1" l="0.70000000000000062" r="0.70000000000000062" t="0.750000000000014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
          <c:y val="0.158069456690285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87.46</c:v>
                </c:pt>
                <c:pt idx="1">
                  <c:v>84.9</c:v>
                </c:pt>
                <c:pt idx="2">
                  <c:v>84.65</c:v>
                </c:pt>
                <c:pt idx="3">
                  <c:v>84.7</c:v>
                </c:pt>
                <c:pt idx="4">
                  <c:v>86.29</c:v>
                </c:pt>
              </c:numCache>
            </c:numRef>
          </c:val>
        </c:ser>
        <c:dLbls>
          <c:showLegendKey val="0"/>
          <c:showVal val="0"/>
          <c:showCatName val="0"/>
          <c:showSerName val="0"/>
          <c:showPercent val="0"/>
          <c:showBubbleSize val="0"/>
        </c:dLbls>
        <c:gapWidth val="150"/>
        <c:axId val="28502656"/>
        <c:axId val="28574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76.33</c:v>
                </c:pt>
                <c:pt idx="1">
                  <c:v>74.53</c:v>
                </c:pt>
                <c:pt idx="2">
                  <c:v>74.94</c:v>
                </c:pt>
                <c:pt idx="3">
                  <c:v>74.14</c:v>
                </c:pt>
                <c:pt idx="4">
                  <c:v>73.83</c:v>
                </c:pt>
              </c:numCache>
            </c:numRef>
          </c:val>
          <c:smooth val="0"/>
        </c:ser>
        <c:dLbls>
          <c:showLegendKey val="0"/>
          <c:showVal val="0"/>
          <c:showCatName val="0"/>
          <c:showSerName val="0"/>
          <c:showPercent val="0"/>
          <c:showBubbleSize val="0"/>
        </c:dLbls>
        <c:marker val="1"/>
        <c:smooth val="0"/>
        <c:axId val="28502656"/>
        <c:axId val="28574464"/>
      </c:lineChart>
      <c:dateAx>
        <c:axId val="28502656"/>
        <c:scaling>
          <c:orientation val="minMax"/>
        </c:scaling>
        <c:delete val="1"/>
        <c:axPos val="b"/>
        <c:numFmt formatCode="ge" sourceLinked="1"/>
        <c:majorTickMark val="none"/>
        <c:minorTickMark val="none"/>
        <c:tickLblPos val="none"/>
        <c:crossAx val="28574464"/>
        <c:crosses val="autoZero"/>
        <c:auto val="1"/>
        <c:lblOffset val="100"/>
        <c:baseTimeUnit val="years"/>
      </c:dateAx>
      <c:valAx>
        <c:axId val="2857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0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1" l="0.70000000000000062" r="0.70000000000000062" t="0.750000000000014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7"/>
          <c:y val="0.15806945669028569"/>
          <c:w val="0.8602616255212191"/>
          <c:h val="0.563701688848883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58.51</c:v>
                </c:pt>
                <c:pt idx="1">
                  <c:v>57.34</c:v>
                </c:pt>
                <c:pt idx="2">
                  <c:v>61.09</c:v>
                </c:pt>
                <c:pt idx="3">
                  <c:v>62.31</c:v>
                </c:pt>
                <c:pt idx="4">
                  <c:v>55.62</c:v>
                </c:pt>
              </c:numCache>
            </c:numRef>
          </c:val>
        </c:ser>
        <c:dLbls>
          <c:showLegendKey val="0"/>
          <c:showVal val="0"/>
          <c:showCatName val="0"/>
          <c:showSerName val="0"/>
          <c:showPercent val="0"/>
          <c:showBubbleSize val="0"/>
        </c:dLbls>
        <c:gapWidth val="150"/>
        <c:axId val="42552320"/>
        <c:axId val="4317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78.62</c:v>
                </c:pt>
                <c:pt idx="1">
                  <c:v>75.89</c:v>
                </c:pt>
                <c:pt idx="2">
                  <c:v>74.52</c:v>
                </c:pt>
                <c:pt idx="3">
                  <c:v>76.09</c:v>
                </c:pt>
                <c:pt idx="4">
                  <c:v>75.87</c:v>
                </c:pt>
              </c:numCache>
            </c:numRef>
          </c:val>
          <c:smooth val="0"/>
        </c:ser>
        <c:dLbls>
          <c:showLegendKey val="0"/>
          <c:showVal val="0"/>
          <c:showCatName val="0"/>
          <c:showSerName val="0"/>
          <c:showPercent val="0"/>
          <c:showBubbleSize val="0"/>
        </c:dLbls>
        <c:marker val="1"/>
        <c:smooth val="0"/>
        <c:axId val="42552320"/>
        <c:axId val="43176320"/>
      </c:lineChart>
      <c:dateAx>
        <c:axId val="42552320"/>
        <c:scaling>
          <c:orientation val="minMax"/>
        </c:scaling>
        <c:delete val="1"/>
        <c:axPos val="b"/>
        <c:numFmt formatCode="ge" sourceLinked="1"/>
        <c:majorTickMark val="none"/>
        <c:minorTickMark val="none"/>
        <c:tickLblPos val="none"/>
        <c:crossAx val="43176320"/>
        <c:crosses val="autoZero"/>
        <c:auto val="1"/>
        <c:lblOffset val="100"/>
        <c:baseTimeUnit val="years"/>
      </c:dateAx>
      <c:valAx>
        <c:axId val="4317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5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88" l="0.70000000000000062" r="0.70000000000000062" t="0.750000000000013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
          <c:y val="0.1580694566902857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1770880"/>
        <c:axId val="7177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1770880"/>
        <c:axId val="71773568"/>
      </c:lineChart>
      <c:dateAx>
        <c:axId val="71770880"/>
        <c:scaling>
          <c:orientation val="minMax"/>
        </c:scaling>
        <c:delete val="1"/>
        <c:axPos val="b"/>
        <c:numFmt formatCode="ge" sourceLinked="1"/>
        <c:majorTickMark val="none"/>
        <c:minorTickMark val="none"/>
        <c:tickLblPos val="none"/>
        <c:crossAx val="71773568"/>
        <c:crosses val="autoZero"/>
        <c:auto val="1"/>
        <c:lblOffset val="100"/>
        <c:baseTimeUnit val="years"/>
      </c:dateAx>
      <c:valAx>
        <c:axId val="7177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77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1" l="0.70000000000000062" r="0.70000000000000062" t="0.750000000000014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3"/>
          <c:y val="0.1580694566902858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0476800"/>
        <c:axId val="8080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0476800"/>
        <c:axId val="80806656"/>
      </c:lineChart>
      <c:dateAx>
        <c:axId val="80476800"/>
        <c:scaling>
          <c:orientation val="minMax"/>
        </c:scaling>
        <c:delete val="1"/>
        <c:axPos val="b"/>
        <c:numFmt formatCode="ge" sourceLinked="1"/>
        <c:majorTickMark val="none"/>
        <c:minorTickMark val="none"/>
        <c:tickLblPos val="none"/>
        <c:crossAx val="80806656"/>
        <c:crosses val="autoZero"/>
        <c:auto val="1"/>
        <c:lblOffset val="100"/>
        <c:baseTimeUnit val="years"/>
      </c:dateAx>
      <c:valAx>
        <c:axId val="8080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47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32" l="0.70000000000000062" r="0.70000000000000062" t="0.750000000000014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
          <c:y val="0.158069456690285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258368"/>
        <c:axId val="101081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258368"/>
        <c:axId val="101081088"/>
      </c:lineChart>
      <c:dateAx>
        <c:axId val="99258368"/>
        <c:scaling>
          <c:orientation val="minMax"/>
        </c:scaling>
        <c:delete val="1"/>
        <c:axPos val="b"/>
        <c:numFmt formatCode="ge" sourceLinked="1"/>
        <c:majorTickMark val="none"/>
        <c:minorTickMark val="none"/>
        <c:tickLblPos val="none"/>
        <c:crossAx val="101081088"/>
        <c:crosses val="autoZero"/>
        <c:auto val="1"/>
        <c:lblOffset val="100"/>
        <c:baseTimeUnit val="years"/>
      </c:dateAx>
      <c:valAx>
        <c:axId val="10108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25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1" l="0.70000000000000062" r="0.70000000000000062" t="0.750000000000014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
          <c:y val="0.158069456690285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683584"/>
        <c:axId val="103685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683584"/>
        <c:axId val="103685504"/>
      </c:lineChart>
      <c:dateAx>
        <c:axId val="103683584"/>
        <c:scaling>
          <c:orientation val="minMax"/>
        </c:scaling>
        <c:delete val="1"/>
        <c:axPos val="b"/>
        <c:numFmt formatCode="ge" sourceLinked="1"/>
        <c:majorTickMark val="none"/>
        <c:minorTickMark val="none"/>
        <c:tickLblPos val="none"/>
        <c:crossAx val="103685504"/>
        <c:crosses val="autoZero"/>
        <c:auto val="1"/>
        <c:lblOffset val="100"/>
        <c:baseTimeUnit val="years"/>
      </c:dateAx>
      <c:valAx>
        <c:axId val="10368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68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1" l="0.70000000000000062" r="0.70000000000000062" t="0.750000000000014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
          <c:y val="0.158069456690285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2355.0700000000002</c:v>
                </c:pt>
                <c:pt idx="1">
                  <c:v>2580.3200000000002</c:v>
                </c:pt>
                <c:pt idx="2">
                  <c:v>2963.78</c:v>
                </c:pt>
                <c:pt idx="3">
                  <c:v>3401.48</c:v>
                </c:pt>
                <c:pt idx="4">
                  <c:v>3787.38</c:v>
                </c:pt>
              </c:numCache>
            </c:numRef>
          </c:val>
        </c:ser>
        <c:dLbls>
          <c:showLegendKey val="0"/>
          <c:showVal val="0"/>
          <c:showCatName val="0"/>
          <c:showSerName val="0"/>
          <c:showPercent val="0"/>
          <c:showBubbleSize val="0"/>
        </c:dLbls>
        <c:gapWidth val="150"/>
        <c:axId val="28419584"/>
        <c:axId val="2842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1137.3599999999999</c:v>
                </c:pt>
                <c:pt idx="1">
                  <c:v>1124.6400000000001</c:v>
                </c:pt>
                <c:pt idx="2">
                  <c:v>1108.26</c:v>
                </c:pt>
                <c:pt idx="3">
                  <c:v>1113.76</c:v>
                </c:pt>
                <c:pt idx="4">
                  <c:v>1125.69</c:v>
                </c:pt>
              </c:numCache>
            </c:numRef>
          </c:val>
          <c:smooth val="0"/>
        </c:ser>
        <c:dLbls>
          <c:showLegendKey val="0"/>
          <c:showVal val="0"/>
          <c:showCatName val="0"/>
          <c:showSerName val="0"/>
          <c:showPercent val="0"/>
          <c:showBubbleSize val="0"/>
        </c:dLbls>
        <c:marker val="1"/>
        <c:smooth val="0"/>
        <c:axId val="28419584"/>
        <c:axId val="28421504"/>
      </c:lineChart>
      <c:dateAx>
        <c:axId val="28419584"/>
        <c:scaling>
          <c:orientation val="minMax"/>
        </c:scaling>
        <c:delete val="1"/>
        <c:axPos val="b"/>
        <c:numFmt formatCode="ge" sourceLinked="1"/>
        <c:majorTickMark val="none"/>
        <c:minorTickMark val="none"/>
        <c:tickLblPos val="none"/>
        <c:crossAx val="28421504"/>
        <c:crosses val="autoZero"/>
        <c:auto val="1"/>
        <c:lblOffset val="100"/>
        <c:baseTimeUnit val="years"/>
      </c:dateAx>
      <c:valAx>
        <c:axId val="2842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1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1" l="0.70000000000000062" r="0.70000000000000062" t="0.750000000000014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
          <c:y val="0.158069456690285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31.66</c:v>
                </c:pt>
                <c:pt idx="1">
                  <c:v>28.65</c:v>
                </c:pt>
                <c:pt idx="2">
                  <c:v>30.41</c:v>
                </c:pt>
                <c:pt idx="3">
                  <c:v>31.26</c:v>
                </c:pt>
                <c:pt idx="4">
                  <c:v>26.83</c:v>
                </c:pt>
              </c:numCache>
            </c:numRef>
          </c:val>
        </c:ser>
        <c:dLbls>
          <c:showLegendKey val="0"/>
          <c:showVal val="0"/>
          <c:showCatName val="0"/>
          <c:showSerName val="0"/>
          <c:showPercent val="0"/>
          <c:showBubbleSize val="0"/>
        </c:dLbls>
        <c:gapWidth val="150"/>
        <c:axId val="28431488"/>
        <c:axId val="2843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57.51</c:v>
                </c:pt>
                <c:pt idx="1">
                  <c:v>56.46</c:v>
                </c:pt>
                <c:pt idx="2">
                  <c:v>19.77</c:v>
                </c:pt>
                <c:pt idx="3">
                  <c:v>34.25</c:v>
                </c:pt>
                <c:pt idx="4">
                  <c:v>46.48</c:v>
                </c:pt>
              </c:numCache>
            </c:numRef>
          </c:val>
          <c:smooth val="0"/>
        </c:ser>
        <c:dLbls>
          <c:showLegendKey val="0"/>
          <c:showVal val="0"/>
          <c:showCatName val="0"/>
          <c:showSerName val="0"/>
          <c:showPercent val="0"/>
          <c:showBubbleSize val="0"/>
        </c:dLbls>
        <c:marker val="1"/>
        <c:smooth val="0"/>
        <c:axId val="28431488"/>
        <c:axId val="28433408"/>
      </c:lineChart>
      <c:dateAx>
        <c:axId val="28431488"/>
        <c:scaling>
          <c:orientation val="minMax"/>
        </c:scaling>
        <c:delete val="1"/>
        <c:axPos val="b"/>
        <c:numFmt formatCode="ge" sourceLinked="1"/>
        <c:majorTickMark val="none"/>
        <c:minorTickMark val="none"/>
        <c:tickLblPos val="none"/>
        <c:crossAx val="28433408"/>
        <c:crosses val="autoZero"/>
        <c:auto val="1"/>
        <c:lblOffset val="100"/>
        <c:baseTimeUnit val="years"/>
      </c:dateAx>
      <c:valAx>
        <c:axId val="2843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3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1" l="0.70000000000000062" r="0.70000000000000062" t="0.750000000000014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
          <c:y val="0.158069456690285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359.07</c:v>
                </c:pt>
                <c:pt idx="1">
                  <c:v>395.49</c:v>
                </c:pt>
                <c:pt idx="2">
                  <c:v>372.63</c:v>
                </c:pt>
                <c:pt idx="3">
                  <c:v>362.24</c:v>
                </c:pt>
                <c:pt idx="4">
                  <c:v>437.92</c:v>
                </c:pt>
              </c:numCache>
            </c:numRef>
          </c:val>
        </c:ser>
        <c:dLbls>
          <c:showLegendKey val="0"/>
          <c:showVal val="0"/>
          <c:showCatName val="0"/>
          <c:showSerName val="0"/>
          <c:showPercent val="0"/>
          <c:showBubbleSize val="0"/>
        </c:dLbls>
        <c:gapWidth val="150"/>
        <c:axId val="28447104"/>
        <c:axId val="2844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291.83</c:v>
                </c:pt>
                <c:pt idx="1">
                  <c:v>306.49</c:v>
                </c:pt>
                <c:pt idx="2">
                  <c:v>878.73</c:v>
                </c:pt>
                <c:pt idx="3">
                  <c:v>501.18</c:v>
                </c:pt>
                <c:pt idx="4">
                  <c:v>376.61</c:v>
                </c:pt>
              </c:numCache>
            </c:numRef>
          </c:val>
          <c:smooth val="0"/>
        </c:ser>
        <c:dLbls>
          <c:showLegendKey val="0"/>
          <c:showVal val="0"/>
          <c:showCatName val="0"/>
          <c:showSerName val="0"/>
          <c:showPercent val="0"/>
          <c:showBubbleSize val="0"/>
        </c:dLbls>
        <c:marker val="1"/>
        <c:smooth val="0"/>
        <c:axId val="28447104"/>
        <c:axId val="28449024"/>
      </c:lineChart>
      <c:dateAx>
        <c:axId val="28447104"/>
        <c:scaling>
          <c:orientation val="minMax"/>
        </c:scaling>
        <c:delete val="1"/>
        <c:axPos val="b"/>
        <c:numFmt formatCode="ge" sourceLinked="1"/>
        <c:majorTickMark val="none"/>
        <c:minorTickMark val="none"/>
        <c:tickLblPos val="none"/>
        <c:crossAx val="28449024"/>
        <c:crosses val="autoZero"/>
        <c:auto val="1"/>
        <c:lblOffset val="100"/>
        <c:baseTimeUnit val="years"/>
      </c:dateAx>
      <c:valAx>
        <c:axId val="2844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4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1" l="0.70000000000000062" r="0.70000000000000062" t="0.750000000000014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Z83"/>
  <sheetViews>
    <sheetView showGridLines="0" tabSelected="1" view="pageBreakPreview" zoomScale="70" zoomScaleNormal="100" zoomScaleSheetLayoutView="7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京都府　舞鶴市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x14ac:dyDescent="0.15">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D3</v>
      </c>
      <c r="AA8" s="52"/>
      <c r="AB8" s="52"/>
      <c r="AC8" s="52"/>
      <c r="AD8" s="52"/>
      <c r="AE8" s="52"/>
      <c r="AF8" s="52"/>
      <c r="AG8" s="53"/>
      <c r="AH8" s="3"/>
      <c r="AI8" s="54">
        <f>データ!Q6</f>
        <v>86996</v>
      </c>
      <c r="AJ8" s="55"/>
      <c r="AK8" s="55"/>
      <c r="AL8" s="55"/>
      <c r="AM8" s="55"/>
      <c r="AN8" s="55"/>
      <c r="AO8" s="55"/>
      <c r="AP8" s="56"/>
      <c r="AQ8" s="46">
        <f>データ!R6</f>
        <v>342.1</v>
      </c>
      <c r="AR8" s="46"/>
      <c r="AS8" s="46"/>
      <c r="AT8" s="46"/>
      <c r="AU8" s="46"/>
      <c r="AV8" s="46"/>
      <c r="AW8" s="46"/>
      <c r="AX8" s="46"/>
      <c r="AY8" s="46">
        <f>データ!S6</f>
        <v>254.3</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x14ac:dyDescent="0.15">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x14ac:dyDescent="0.15">
      <c r="A10" s="2"/>
      <c r="B10" s="46" t="str">
        <f>データ!M6</f>
        <v>-</v>
      </c>
      <c r="C10" s="46"/>
      <c r="D10" s="46"/>
      <c r="E10" s="46"/>
      <c r="F10" s="46"/>
      <c r="G10" s="46"/>
      <c r="H10" s="46"/>
      <c r="I10" s="46"/>
      <c r="J10" s="46" t="str">
        <f>データ!N6</f>
        <v>該当数値なし</v>
      </c>
      <c r="K10" s="46"/>
      <c r="L10" s="46"/>
      <c r="M10" s="46"/>
      <c r="N10" s="46"/>
      <c r="O10" s="46"/>
      <c r="P10" s="46"/>
      <c r="Q10" s="46"/>
      <c r="R10" s="46">
        <f>データ!O6</f>
        <v>4.99</v>
      </c>
      <c r="S10" s="46"/>
      <c r="T10" s="46"/>
      <c r="U10" s="46"/>
      <c r="V10" s="46"/>
      <c r="W10" s="46"/>
      <c r="X10" s="46"/>
      <c r="Y10" s="46"/>
      <c r="Z10" s="80">
        <f>データ!P6</f>
        <v>1989</v>
      </c>
      <c r="AA10" s="80"/>
      <c r="AB10" s="80"/>
      <c r="AC10" s="80"/>
      <c r="AD10" s="80"/>
      <c r="AE10" s="80"/>
      <c r="AF10" s="80"/>
      <c r="AG10" s="80"/>
      <c r="AH10" s="2"/>
      <c r="AI10" s="80">
        <f>データ!T6</f>
        <v>4298</v>
      </c>
      <c r="AJ10" s="80"/>
      <c r="AK10" s="80"/>
      <c r="AL10" s="80"/>
      <c r="AM10" s="80"/>
      <c r="AN10" s="80"/>
      <c r="AO10" s="80"/>
      <c r="AP10" s="80"/>
      <c r="AQ10" s="46">
        <f>データ!U6</f>
        <v>9.1</v>
      </c>
      <c r="AR10" s="46"/>
      <c r="AS10" s="46"/>
      <c r="AT10" s="46"/>
      <c r="AU10" s="46"/>
      <c r="AV10" s="46"/>
      <c r="AW10" s="46"/>
      <c r="AX10" s="46"/>
      <c r="AY10" s="46">
        <f>データ!V6</f>
        <v>472.31</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106</v>
      </c>
      <c r="BM16" s="58"/>
      <c r="BN16" s="58"/>
      <c r="BO16" s="58"/>
      <c r="BP16" s="58"/>
      <c r="BQ16" s="58"/>
      <c r="BR16" s="58"/>
      <c r="BS16" s="58"/>
      <c r="BT16" s="58"/>
      <c r="BU16" s="58"/>
      <c r="BV16" s="58"/>
      <c r="BW16" s="58"/>
      <c r="BX16" s="58"/>
      <c r="BY16" s="58"/>
      <c r="BZ16" s="5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x14ac:dyDescent="0.15">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x14ac:dyDescent="0.15">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105</v>
      </c>
      <c r="BM47" s="58"/>
      <c r="BN47" s="58"/>
      <c r="BO47" s="58"/>
      <c r="BP47" s="58"/>
      <c r="BQ47" s="58"/>
      <c r="BR47" s="58"/>
      <c r="BS47" s="58"/>
      <c r="BT47" s="58"/>
      <c r="BU47" s="58"/>
      <c r="BV47" s="58"/>
      <c r="BW47" s="58"/>
      <c r="BX47" s="58"/>
      <c r="BY47" s="58"/>
      <c r="BZ47" s="5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x14ac:dyDescent="0.15">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x14ac:dyDescent="0.15">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x14ac:dyDescent="0.15">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107</v>
      </c>
      <c r="BM66" s="58"/>
      <c r="BN66" s="58"/>
      <c r="BO66" s="58"/>
      <c r="BP66" s="58"/>
      <c r="BQ66" s="58"/>
      <c r="BR66" s="58"/>
      <c r="BS66" s="58"/>
      <c r="BT66" s="58"/>
      <c r="BU66" s="58"/>
      <c r="BV66" s="58"/>
      <c r="BW66" s="58"/>
      <c r="BX66" s="58"/>
      <c r="BY66" s="58"/>
      <c r="BZ66" s="5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x14ac:dyDescent="0.15">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x14ac:dyDescent="0.15">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x14ac:dyDescent="0.15">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x14ac:dyDescent="0.15">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2014</v>
      </c>
      <c r="C6" s="31">
        <f t="shared" ref="C6:V6" si="3">C7</f>
        <v>262021</v>
      </c>
      <c r="D6" s="31">
        <f t="shared" si="3"/>
        <v>47</v>
      </c>
      <c r="E6" s="31">
        <f t="shared" si="3"/>
        <v>1</v>
      </c>
      <c r="F6" s="31">
        <f t="shared" si="3"/>
        <v>0</v>
      </c>
      <c r="G6" s="31">
        <f t="shared" si="3"/>
        <v>0</v>
      </c>
      <c r="H6" s="31" t="str">
        <f t="shared" si="3"/>
        <v>京都府　舞鶴市</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4.99</v>
      </c>
      <c r="P6" s="32">
        <f t="shared" si="3"/>
        <v>1989</v>
      </c>
      <c r="Q6" s="32">
        <f t="shared" si="3"/>
        <v>86996</v>
      </c>
      <c r="R6" s="32">
        <f t="shared" si="3"/>
        <v>342.1</v>
      </c>
      <c r="S6" s="32">
        <f t="shared" si="3"/>
        <v>254.3</v>
      </c>
      <c r="T6" s="32">
        <f t="shared" si="3"/>
        <v>4298</v>
      </c>
      <c r="U6" s="32">
        <f t="shared" si="3"/>
        <v>9.1</v>
      </c>
      <c r="V6" s="32">
        <f t="shared" si="3"/>
        <v>472.31</v>
      </c>
      <c r="W6" s="33">
        <f>IF(W7="",NA(),W7)</f>
        <v>58.51</v>
      </c>
      <c r="X6" s="33">
        <f t="shared" ref="X6:AF6" si="4">IF(X7="",NA(),X7)</f>
        <v>57.34</v>
      </c>
      <c r="Y6" s="33">
        <f t="shared" si="4"/>
        <v>61.09</v>
      </c>
      <c r="Z6" s="33">
        <f t="shared" si="4"/>
        <v>62.31</v>
      </c>
      <c r="AA6" s="33">
        <f t="shared" si="4"/>
        <v>55.62</v>
      </c>
      <c r="AB6" s="33">
        <f t="shared" si="4"/>
        <v>78.62</v>
      </c>
      <c r="AC6" s="33">
        <f t="shared" si="4"/>
        <v>75.89</v>
      </c>
      <c r="AD6" s="33">
        <f t="shared" si="4"/>
        <v>74.52</v>
      </c>
      <c r="AE6" s="33">
        <f t="shared" si="4"/>
        <v>76.09</v>
      </c>
      <c r="AF6" s="33">
        <f t="shared" si="4"/>
        <v>75.87</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2355.0700000000002</v>
      </c>
      <c r="BE6" s="33">
        <f t="shared" ref="BE6:BM6" si="7">IF(BE7="",NA(),BE7)</f>
        <v>2580.3200000000002</v>
      </c>
      <c r="BF6" s="33">
        <f t="shared" si="7"/>
        <v>2963.78</v>
      </c>
      <c r="BG6" s="33">
        <f t="shared" si="7"/>
        <v>3401.48</v>
      </c>
      <c r="BH6" s="33">
        <f t="shared" si="7"/>
        <v>3787.38</v>
      </c>
      <c r="BI6" s="33">
        <f t="shared" si="7"/>
        <v>1137.3599999999999</v>
      </c>
      <c r="BJ6" s="33">
        <f t="shared" si="7"/>
        <v>1124.6400000000001</v>
      </c>
      <c r="BK6" s="33">
        <f t="shared" si="7"/>
        <v>1108.26</v>
      </c>
      <c r="BL6" s="33">
        <f t="shared" si="7"/>
        <v>1113.76</v>
      </c>
      <c r="BM6" s="33">
        <f t="shared" si="7"/>
        <v>1125.69</v>
      </c>
      <c r="BN6" s="32" t="str">
        <f>IF(BN7="","",IF(BN7="-","【-】","【"&amp;SUBSTITUTE(TEXT(BN7,"#,##0.00"),"-","△")&amp;"】"))</f>
        <v>【1,239.32】</v>
      </c>
      <c r="BO6" s="33">
        <f>IF(BO7="",NA(),BO7)</f>
        <v>31.66</v>
      </c>
      <c r="BP6" s="33">
        <f t="shared" ref="BP6:BX6" si="8">IF(BP7="",NA(),BP7)</f>
        <v>28.65</v>
      </c>
      <c r="BQ6" s="33">
        <f t="shared" si="8"/>
        <v>30.41</v>
      </c>
      <c r="BR6" s="33">
        <f t="shared" si="8"/>
        <v>31.26</v>
      </c>
      <c r="BS6" s="33">
        <f t="shared" si="8"/>
        <v>26.83</v>
      </c>
      <c r="BT6" s="33">
        <f t="shared" si="8"/>
        <v>57.51</v>
      </c>
      <c r="BU6" s="33">
        <f t="shared" si="8"/>
        <v>56.46</v>
      </c>
      <c r="BV6" s="33">
        <f t="shared" si="8"/>
        <v>19.77</v>
      </c>
      <c r="BW6" s="33">
        <f t="shared" si="8"/>
        <v>34.25</v>
      </c>
      <c r="BX6" s="33">
        <f t="shared" si="8"/>
        <v>46.48</v>
      </c>
      <c r="BY6" s="32" t="str">
        <f>IF(BY7="","",IF(BY7="-","【-】","【"&amp;SUBSTITUTE(TEXT(BY7,"#,##0.00"),"-","△")&amp;"】"))</f>
        <v>【36.33】</v>
      </c>
      <c r="BZ6" s="33">
        <f>IF(BZ7="",NA(),BZ7)</f>
        <v>359.07</v>
      </c>
      <c r="CA6" s="33">
        <f t="shared" ref="CA6:CI6" si="9">IF(CA7="",NA(),CA7)</f>
        <v>395.49</v>
      </c>
      <c r="CB6" s="33">
        <f t="shared" si="9"/>
        <v>372.63</v>
      </c>
      <c r="CC6" s="33">
        <f t="shared" si="9"/>
        <v>362.24</v>
      </c>
      <c r="CD6" s="33">
        <f t="shared" si="9"/>
        <v>437.92</v>
      </c>
      <c r="CE6" s="33">
        <f t="shared" si="9"/>
        <v>291.83</v>
      </c>
      <c r="CF6" s="33">
        <f t="shared" si="9"/>
        <v>306.49</v>
      </c>
      <c r="CG6" s="33">
        <f t="shared" si="9"/>
        <v>878.73</v>
      </c>
      <c r="CH6" s="33">
        <f t="shared" si="9"/>
        <v>501.18</v>
      </c>
      <c r="CI6" s="33">
        <f t="shared" si="9"/>
        <v>376.61</v>
      </c>
      <c r="CJ6" s="32" t="str">
        <f>IF(CJ7="","",IF(CJ7="-","【-】","【"&amp;SUBSTITUTE(TEXT(CJ7,"#,##0.00"),"-","△")&amp;"】"))</f>
        <v>【476.46】</v>
      </c>
      <c r="CK6" s="33">
        <f>IF(CK7="",NA(),CK7)</f>
        <v>58.91</v>
      </c>
      <c r="CL6" s="33">
        <f t="shared" ref="CL6:CT6" si="10">IF(CL7="",NA(),CL7)</f>
        <v>58.69</v>
      </c>
      <c r="CM6" s="33">
        <f t="shared" si="10"/>
        <v>55.77</v>
      </c>
      <c r="CN6" s="33">
        <f t="shared" si="10"/>
        <v>54.87</v>
      </c>
      <c r="CO6" s="33">
        <f t="shared" si="10"/>
        <v>53.2</v>
      </c>
      <c r="CP6" s="33">
        <f t="shared" si="10"/>
        <v>57.95</v>
      </c>
      <c r="CQ6" s="33">
        <f t="shared" si="10"/>
        <v>58.25</v>
      </c>
      <c r="CR6" s="33">
        <f t="shared" si="10"/>
        <v>57.17</v>
      </c>
      <c r="CS6" s="33">
        <f t="shared" si="10"/>
        <v>57.55</v>
      </c>
      <c r="CT6" s="33">
        <f t="shared" si="10"/>
        <v>57.43</v>
      </c>
      <c r="CU6" s="32" t="str">
        <f>IF(CU7="","",IF(CU7="-","【-】","【"&amp;SUBSTITUTE(TEXT(CU7,"#,##0.00"),"-","△")&amp;"】"))</f>
        <v>【58.19】</v>
      </c>
      <c r="CV6" s="33">
        <f>IF(CV7="",NA(),CV7)</f>
        <v>87.46</v>
      </c>
      <c r="CW6" s="33">
        <f t="shared" ref="CW6:DE6" si="11">IF(CW7="",NA(),CW7)</f>
        <v>84.9</v>
      </c>
      <c r="CX6" s="33">
        <f t="shared" si="11"/>
        <v>84.65</v>
      </c>
      <c r="CY6" s="33">
        <f t="shared" si="11"/>
        <v>84.7</v>
      </c>
      <c r="CZ6" s="33">
        <f t="shared" si="11"/>
        <v>86.29</v>
      </c>
      <c r="DA6" s="33">
        <f t="shared" si="11"/>
        <v>76.33</v>
      </c>
      <c r="DB6" s="33">
        <f t="shared" si="11"/>
        <v>74.53</v>
      </c>
      <c r="DC6" s="33">
        <f t="shared" si="11"/>
        <v>74.94</v>
      </c>
      <c r="DD6" s="33">
        <f t="shared" si="11"/>
        <v>74.14</v>
      </c>
      <c r="DE6" s="33">
        <f t="shared" si="11"/>
        <v>73.83</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2.11</v>
      </c>
      <c r="ED6" s="32">
        <f t="shared" ref="ED6:EL6" si="14">IF(ED7="",NA(),ED7)</f>
        <v>0</v>
      </c>
      <c r="EE6" s="33">
        <f t="shared" si="14"/>
        <v>0.86</v>
      </c>
      <c r="EF6" s="33">
        <f t="shared" si="14"/>
        <v>0.67</v>
      </c>
      <c r="EG6" s="33">
        <f t="shared" si="14"/>
        <v>0.26</v>
      </c>
      <c r="EH6" s="33">
        <f t="shared" si="14"/>
        <v>0.48</v>
      </c>
      <c r="EI6" s="33">
        <f t="shared" si="14"/>
        <v>0.47</v>
      </c>
      <c r="EJ6" s="33">
        <f t="shared" si="14"/>
        <v>0.46</v>
      </c>
      <c r="EK6" s="33">
        <f t="shared" si="14"/>
        <v>0.8</v>
      </c>
      <c r="EL6" s="33">
        <f t="shared" si="14"/>
        <v>0.69</v>
      </c>
      <c r="EM6" s="32" t="str">
        <f>IF(EM7="","",IF(EM7="-","【-】","【"&amp;SUBSTITUTE(TEXT(EM7,"#,##0.00"),"-","△")&amp;"】"))</f>
        <v>【0.74】</v>
      </c>
    </row>
    <row r="7" spans="1:143" s="34" customFormat="1" x14ac:dyDescent="0.15">
      <c r="A7" s="26"/>
      <c r="B7" s="35">
        <v>2014</v>
      </c>
      <c r="C7" s="35">
        <v>262021</v>
      </c>
      <c r="D7" s="35">
        <v>47</v>
      </c>
      <c r="E7" s="35">
        <v>1</v>
      </c>
      <c r="F7" s="35">
        <v>0</v>
      </c>
      <c r="G7" s="35">
        <v>0</v>
      </c>
      <c r="H7" s="35" t="s">
        <v>93</v>
      </c>
      <c r="I7" s="35" t="s">
        <v>94</v>
      </c>
      <c r="J7" s="35" t="s">
        <v>95</v>
      </c>
      <c r="K7" s="35" t="s">
        <v>96</v>
      </c>
      <c r="L7" s="35" t="s">
        <v>97</v>
      </c>
      <c r="M7" s="36" t="s">
        <v>98</v>
      </c>
      <c r="N7" s="36" t="s">
        <v>99</v>
      </c>
      <c r="O7" s="36">
        <v>4.99</v>
      </c>
      <c r="P7" s="36">
        <v>1989</v>
      </c>
      <c r="Q7" s="36">
        <v>86996</v>
      </c>
      <c r="R7" s="36">
        <v>342.1</v>
      </c>
      <c r="S7" s="36">
        <v>254.3</v>
      </c>
      <c r="T7" s="36">
        <v>4298</v>
      </c>
      <c r="U7" s="36">
        <v>9.1</v>
      </c>
      <c r="V7" s="36">
        <v>472.31</v>
      </c>
      <c r="W7" s="36">
        <v>58.51</v>
      </c>
      <c r="X7" s="36">
        <v>57.34</v>
      </c>
      <c r="Y7" s="36">
        <v>61.09</v>
      </c>
      <c r="Z7" s="36">
        <v>62.31</v>
      </c>
      <c r="AA7" s="36">
        <v>55.62</v>
      </c>
      <c r="AB7" s="36">
        <v>78.62</v>
      </c>
      <c r="AC7" s="36">
        <v>75.89</v>
      </c>
      <c r="AD7" s="36">
        <v>74.52</v>
      </c>
      <c r="AE7" s="36">
        <v>76.09</v>
      </c>
      <c r="AF7" s="36">
        <v>75.87</v>
      </c>
      <c r="AG7" s="36">
        <v>76.03</v>
      </c>
      <c r="AH7" s="36"/>
      <c r="AI7" s="36"/>
      <c r="AJ7" s="36"/>
      <c r="AK7" s="36"/>
      <c r="AL7" s="36"/>
      <c r="AM7" s="36"/>
      <c r="AN7" s="36"/>
      <c r="AO7" s="36"/>
      <c r="AP7" s="36"/>
      <c r="AQ7" s="36"/>
      <c r="AR7" s="36"/>
      <c r="AS7" s="36"/>
      <c r="AT7" s="36"/>
      <c r="AU7" s="36"/>
      <c r="AV7" s="36"/>
      <c r="AW7" s="36"/>
      <c r="AX7" s="36"/>
      <c r="AY7" s="36"/>
      <c r="AZ7" s="36"/>
      <c r="BA7" s="36"/>
      <c r="BB7" s="36"/>
      <c r="BC7" s="36"/>
      <c r="BD7" s="36">
        <v>2355.0700000000002</v>
      </c>
      <c r="BE7" s="36">
        <v>2580.3200000000002</v>
      </c>
      <c r="BF7" s="36">
        <v>2963.78</v>
      </c>
      <c r="BG7" s="36">
        <v>3401.48</v>
      </c>
      <c r="BH7" s="36">
        <v>3787.38</v>
      </c>
      <c r="BI7" s="36">
        <v>1137.3599999999999</v>
      </c>
      <c r="BJ7" s="36">
        <v>1124.6400000000001</v>
      </c>
      <c r="BK7" s="36">
        <v>1108.26</v>
      </c>
      <c r="BL7" s="36">
        <v>1113.76</v>
      </c>
      <c r="BM7" s="36">
        <v>1125.69</v>
      </c>
      <c r="BN7" s="36">
        <v>1239.32</v>
      </c>
      <c r="BO7" s="36">
        <v>31.66</v>
      </c>
      <c r="BP7" s="36">
        <v>28.65</v>
      </c>
      <c r="BQ7" s="36">
        <v>30.41</v>
      </c>
      <c r="BR7" s="36">
        <v>31.26</v>
      </c>
      <c r="BS7" s="36">
        <v>26.83</v>
      </c>
      <c r="BT7" s="36">
        <v>57.51</v>
      </c>
      <c r="BU7" s="36">
        <v>56.46</v>
      </c>
      <c r="BV7" s="36">
        <v>19.77</v>
      </c>
      <c r="BW7" s="36">
        <v>34.25</v>
      </c>
      <c r="BX7" s="36">
        <v>46.48</v>
      </c>
      <c r="BY7" s="36">
        <v>36.33</v>
      </c>
      <c r="BZ7" s="36">
        <v>359.07</v>
      </c>
      <c r="CA7" s="36">
        <v>395.49</v>
      </c>
      <c r="CB7" s="36">
        <v>372.63</v>
      </c>
      <c r="CC7" s="36">
        <v>362.24</v>
      </c>
      <c r="CD7" s="36">
        <v>437.92</v>
      </c>
      <c r="CE7" s="36">
        <v>291.83</v>
      </c>
      <c r="CF7" s="36">
        <v>306.49</v>
      </c>
      <c r="CG7" s="36">
        <v>878.73</v>
      </c>
      <c r="CH7" s="36">
        <v>501.18</v>
      </c>
      <c r="CI7" s="36">
        <v>376.61</v>
      </c>
      <c r="CJ7" s="36">
        <v>476.46</v>
      </c>
      <c r="CK7" s="36">
        <v>58.91</v>
      </c>
      <c r="CL7" s="36">
        <v>58.69</v>
      </c>
      <c r="CM7" s="36">
        <v>55.77</v>
      </c>
      <c r="CN7" s="36">
        <v>54.87</v>
      </c>
      <c r="CO7" s="36">
        <v>53.2</v>
      </c>
      <c r="CP7" s="36">
        <v>57.95</v>
      </c>
      <c r="CQ7" s="36">
        <v>58.25</v>
      </c>
      <c r="CR7" s="36">
        <v>57.17</v>
      </c>
      <c r="CS7" s="36">
        <v>57.55</v>
      </c>
      <c r="CT7" s="36">
        <v>57.43</v>
      </c>
      <c r="CU7" s="36">
        <v>58.19</v>
      </c>
      <c r="CV7" s="36">
        <v>87.46</v>
      </c>
      <c r="CW7" s="36">
        <v>84.9</v>
      </c>
      <c r="CX7" s="36">
        <v>84.65</v>
      </c>
      <c r="CY7" s="36">
        <v>84.7</v>
      </c>
      <c r="CZ7" s="36">
        <v>86.29</v>
      </c>
      <c r="DA7" s="36">
        <v>76.33</v>
      </c>
      <c r="DB7" s="36">
        <v>74.53</v>
      </c>
      <c r="DC7" s="36">
        <v>74.94</v>
      </c>
      <c r="DD7" s="36">
        <v>74.14</v>
      </c>
      <c r="DE7" s="36">
        <v>73.83</v>
      </c>
      <c r="DF7" s="36">
        <v>75.39</v>
      </c>
      <c r="DG7" s="36"/>
      <c r="DH7" s="36"/>
      <c r="DI7" s="36"/>
      <c r="DJ7" s="36"/>
      <c r="DK7" s="36"/>
      <c r="DL7" s="36"/>
      <c r="DM7" s="36"/>
      <c r="DN7" s="36"/>
      <c r="DO7" s="36"/>
      <c r="DP7" s="36"/>
      <c r="DQ7" s="36"/>
      <c r="DR7" s="36"/>
      <c r="DS7" s="36"/>
      <c r="DT7" s="36"/>
      <c r="DU7" s="36"/>
      <c r="DV7" s="36"/>
      <c r="DW7" s="36"/>
      <c r="DX7" s="36"/>
      <c r="DY7" s="36"/>
      <c r="DZ7" s="36"/>
      <c r="EA7" s="36"/>
      <c r="EB7" s="36"/>
      <c r="EC7" s="36">
        <v>2.11</v>
      </c>
      <c r="ED7" s="36">
        <v>0</v>
      </c>
      <c r="EE7" s="36">
        <v>0.86</v>
      </c>
      <c r="EF7" s="36">
        <v>0.67</v>
      </c>
      <c r="EG7" s="36">
        <v>0.26</v>
      </c>
      <c r="EH7" s="36">
        <v>0.48</v>
      </c>
      <c r="EI7" s="36">
        <v>0.47</v>
      </c>
      <c r="EJ7" s="36">
        <v>0.46</v>
      </c>
      <c r="EK7" s="36">
        <v>0.8</v>
      </c>
      <c r="EL7" s="36">
        <v>0.69</v>
      </c>
      <c r="EM7" s="36">
        <v>0.74</v>
      </c>
    </row>
    <row r="8" spans="1:143" x14ac:dyDescent="0.15">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x14ac:dyDescent="0.15">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2016-02-18T08:16:25Z</cp:lastPrinted>
  <dcterms:created xsi:type="dcterms:W3CDTF">2016-01-18T05:03:51Z</dcterms:created>
  <dcterms:modified xsi:type="dcterms:W3CDTF">2016-02-18T08:17:33Z</dcterms:modified>
</cp:coreProperties>
</file>