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<sst xmlns="http://schemas.openxmlformats.org/spreadsheetml/2006/main" count="221" uniqueCount="111">
  <si>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</si>
  <si>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</si>
  <si>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</si>
  <si>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</si>
  <si>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</si>
  <si>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</si>
  <si>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</si>
  <si>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</si>
  <si>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</si>
  <si>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</si>
  <si>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</si>
  <si>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</si>
  <si>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</si>
  <si>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</si>
  <si>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</si>
  <si>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</si>
  <si>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</si>
  <si>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</si>
  <si>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</si>
  <si>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</si>
  <si>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</si>
  <si>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</si>
  <si>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</si>
  <si>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</si>
  <si>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</si>
  <si>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</si>
  <si>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</si>
  <si>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</si>
  <si>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</si>
  <si>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</si>
  <si>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</si>
  <si>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</si>
  <si>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</si>
  <si>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</si>
  <si>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</si>
  <si>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</si>
  <si>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</si>
  <si>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</si>
  <si>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</si>
  <si>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</si>
  <si>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</si>
  <si>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</si>
  <si>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</si>
  <si>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</si>
  <si>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</si>
  <si>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</si>
  <si>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</si>
  <si>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</si>
  <si>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</si>
  <si>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</si>
  <si>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</si>
  <si>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</si>
  <si>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</si>
  <si>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</si>
  <si>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</si>
  <si>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</si>
  <si>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</si>
  <si>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</si>
  <si>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</si>
  <si>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</si>
  <si>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</si>
  <si>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</si>
  <si>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</si>
  <si>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</si>
  <si>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</si>
  <si>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</si>
  <si>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</si>
  <si>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</si>
  <si>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</si>
  <si>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</si>
  <si>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</si>
  <si>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</si>
  <si>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</si>
  <si>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</si>
  <si>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</si>
  <si>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</si>
  <si>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</si>
  <si>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</si>
  <si>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</si>
  <si>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</si>
  <si>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</si>
  <si>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</si>
  <si>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</si>
  <si>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</si>
  <si>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</si>
  <si>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</si>
  <si>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</si>
  <si>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</si>
  <si>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</si>
  <si>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</si>
  <si>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</si>
  <si>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</si>
  <si>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</si>
  <si>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</si>
  <si>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</si>
  <si>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</si>
  <si>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</si>
  <si>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</si>
  <si>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</si>
  <si>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</si>
  <si>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</si>
  <si>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</si>
  <si>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</si>
  <si>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</si>
  <si>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</si>
  <si>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</si>
  <si>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</si>
  <si>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</si>
  <si>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当市簡易排水事業については一定整備を完了し、維持管理を行っている状況である。処理区域内人口が少なく有収水量も低いため汚水処理原価が高い傾向にある。
　今後も小規模であるが、欠くことのできない事業であることから、安定的な経営に努める。</t>
    <rPh sb="76" eb="78">
      <t>コンゴ</t>
    </rPh>
    <rPh sb="79" eb="82">
      <t>ショウキボ</t>
    </rPh>
    <rPh sb="87" eb="88">
      <t>カ</t>
    </rPh>
    <rPh sb="96" eb="98">
      <t>ジギョウ</t>
    </rPh>
    <rPh sb="106" eb="109">
      <t>アンテイテキ</t>
    </rPh>
    <rPh sb="110" eb="112">
      <t>ケイエイ</t>
    </rPh>
    <rPh sb="113" eb="114">
      <t>ツト</t>
    </rPh>
    <phoneticPr fontId="4"/>
  </si>
  <si>
    <t>①継続的に100％を維持している。
④企業債残高については無し。
⑤ほぼ類似団体平均値である。平成26年度については隔月検針を開始したことにより使用料収入が1ヶ月分繰延され11ヶ月分の計上となっていることから、経費回収率についても減少したものである。
⑥ほぼ類似団体平均値である。平成26年度については年間有収水量が減少したことから、汚水処理原価が増加したものである。
⑦処理地区内人口の減少に伴い、類似団体より低い数値で推移している。
⑧水洗化率については100％であり、類似団体の平均値を上回っており、生活環境の改善、公共用水域の水質保全に寄与している。</t>
    <rPh sb="58" eb="60">
      <t>カクツキ</t>
    </rPh>
    <rPh sb="186" eb="188">
      <t>ショリ</t>
    </rPh>
    <rPh sb="188" eb="191">
      <t>チクナイ</t>
    </rPh>
    <rPh sb="191" eb="193">
      <t>ジンコウ</t>
    </rPh>
    <rPh sb="194" eb="196">
      <t>ゲンショウ</t>
    </rPh>
    <rPh sb="197" eb="198">
      <t>トモナ</t>
    </rPh>
    <phoneticPr fontId="4"/>
  </si>
  <si>
    <t>③管渠の整備は完了している。
　法定耐用年数が経過するまで期間がある。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</si>
</sst>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439488"/>
        <c:axId val="1814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1439488"/>
        <c:axId val="181441664"/>
      </c:lineChart>
      <c:dateAx>
        <c:axId val="181439488"/>
        <c:scaling>
          <c:orientation val="minMax"/>
        </c:scaling>
        <c:delete val="1"/>
        <c:axPos val="b"/>
        <c:numFmt formatCode="ge" sourceLinked="1"/>
        <c:majorTickMark val="none"/>
        <c:minorTickMark val="none"/>
        <c:tickLblPos val="none"/>
        <c:crossAx val="181441664"/>
        <c:crosses val="autoZero"/>
        <c:auto val="1"/>
        <c:lblOffset val="100"/>
        <c:baseTimeUnit val="years"/>
      </c:dateAx>
      <c:valAx>
        <c:axId val="1814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26.67</c:v>
                </c:pt>
                <c:pt idx="1">
                  <c:v>26.67</c:v>
                </c:pt>
                <c:pt idx="2">
                  <c:v>20</c:v>
                </c:pt>
                <c:pt idx="3">
                  <c:v>26.67</c:v>
                </c:pt>
                <c:pt idx="4">
                  <c:v>20</c:v>
                </c:pt>
              </c:numCache>
            </c:numRef>
          </c:val>
        </c:ser>
        <c:dLbls>
          <c:showLegendKey val="0"/>
          <c:showVal val="0"/>
          <c:showCatName val="0"/>
          <c:showSerName val="0"/>
          <c:showPercent val="0"/>
          <c:showBubbleSize val="0"/>
        </c:dLbls>
        <c:gapWidth val="150"/>
        <c:axId val="184134272"/>
        <c:axId val="1841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35.619999999999997</c:v>
                </c:pt>
                <c:pt idx="1">
                  <c:v>27.39</c:v>
                </c:pt>
                <c:pt idx="2">
                  <c:v>28.09</c:v>
                </c:pt>
                <c:pt idx="3">
                  <c:v>28.6</c:v>
                </c:pt>
                <c:pt idx="4">
                  <c:v>28.81</c:v>
                </c:pt>
              </c:numCache>
            </c:numRef>
          </c:val>
          <c:smooth val="0"/>
        </c:ser>
        <c:dLbls>
          <c:showLegendKey val="0"/>
          <c:showVal val="0"/>
          <c:showCatName val="0"/>
          <c:showSerName val="0"/>
          <c:showPercent val="0"/>
          <c:showBubbleSize val="0"/>
        </c:dLbls>
        <c:marker val="1"/>
        <c:smooth val="0"/>
        <c:axId val="184134272"/>
        <c:axId val="184156928"/>
      </c:lineChart>
      <c:dateAx>
        <c:axId val="184134272"/>
        <c:scaling>
          <c:orientation val="minMax"/>
        </c:scaling>
        <c:delete val="1"/>
        <c:axPos val="b"/>
        <c:numFmt formatCode="ge" sourceLinked="1"/>
        <c:majorTickMark val="none"/>
        <c:minorTickMark val="none"/>
        <c:tickLblPos val="none"/>
        <c:crossAx val="184156928"/>
        <c:crosses val="autoZero"/>
        <c:auto val="1"/>
        <c:lblOffset val="100"/>
        <c:baseTimeUnit val="years"/>
      </c:dateAx>
      <c:valAx>
        <c:axId val="1841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4199424"/>
        <c:axId val="1842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89.93</c:v>
                </c:pt>
                <c:pt idx="1">
                  <c:v>94.59</c:v>
                </c:pt>
                <c:pt idx="2">
                  <c:v>95.31</c:v>
                </c:pt>
                <c:pt idx="3">
                  <c:v>95.3</c:v>
                </c:pt>
                <c:pt idx="4">
                  <c:v>95.8</c:v>
                </c:pt>
              </c:numCache>
            </c:numRef>
          </c:val>
          <c:smooth val="0"/>
        </c:ser>
        <c:dLbls>
          <c:showLegendKey val="0"/>
          <c:showVal val="0"/>
          <c:showCatName val="0"/>
          <c:showSerName val="0"/>
          <c:showPercent val="0"/>
          <c:showBubbleSize val="0"/>
        </c:dLbls>
        <c:marker val="1"/>
        <c:smooth val="0"/>
        <c:axId val="184199424"/>
        <c:axId val="184201600"/>
      </c:lineChart>
      <c:dateAx>
        <c:axId val="184199424"/>
        <c:scaling>
          <c:orientation val="minMax"/>
        </c:scaling>
        <c:delete val="1"/>
        <c:axPos val="b"/>
        <c:numFmt formatCode="ge" sourceLinked="1"/>
        <c:majorTickMark val="none"/>
        <c:minorTickMark val="none"/>
        <c:tickLblPos val="none"/>
        <c:crossAx val="184201600"/>
        <c:crosses val="autoZero"/>
        <c:auto val="1"/>
        <c:lblOffset val="100"/>
        <c:baseTimeUnit val="years"/>
      </c:dateAx>
      <c:valAx>
        <c:axId val="1842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3700096"/>
        <c:axId val="1837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700096"/>
        <c:axId val="183710464"/>
      </c:lineChart>
      <c:dateAx>
        <c:axId val="183700096"/>
        <c:scaling>
          <c:orientation val="minMax"/>
        </c:scaling>
        <c:delete val="1"/>
        <c:axPos val="b"/>
        <c:numFmt formatCode="ge" sourceLinked="1"/>
        <c:majorTickMark val="none"/>
        <c:minorTickMark val="none"/>
        <c:tickLblPos val="none"/>
        <c:crossAx val="183710464"/>
        <c:crosses val="autoZero"/>
        <c:auto val="1"/>
        <c:lblOffset val="100"/>
        <c:baseTimeUnit val="years"/>
      </c:dateAx>
      <c:valAx>
        <c:axId val="1837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731712"/>
        <c:axId val="1837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731712"/>
        <c:axId val="183733632"/>
      </c:lineChart>
      <c:dateAx>
        <c:axId val="183731712"/>
        <c:scaling>
          <c:orientation val="minMax"/>
        </c:scaling>
        <c:delete val="1"/>
        <c:axPos val="b"/>
        <c:numFmt formatCode="ge" sourceLinked="1"/>
        <c:majorTickMark val="none"/>
        <c:minorTickMark val="none"/>
        <c:tickLblPos val="none"/>
        <c:crossAx val="183733632"/>
        <c:crosses val="autoZero"/>
        <c:auto val="1"/>
        <c:lblOffset val="100"/>
        <c:baseTimeUnit val="years"/>
      </c:dateAx>
      <c:valAx>
        <c:axId val="1837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796864"/>
        <c:axId val="1837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796864"/>
        <c:axId val="183798784"/>
      </c:lineChart>
      <c:dateAx>
        <c:axId val="183796864"/>
        <c:scaling>
          <c:orientation val="minMax"/>
        </c:scaling>
        <c:delete val="1"/>
        <c:axPos val="b"/>
        <c:numFmt formatCode="ge" sourceLinked="1"/>
        <c:majorTickMark val="none"/>
        <c:minorTickMark val="none"/>
        <c:tickLblPos val="none"/>
        <c:crossAx val="183798784"/>
        <c:crosses val="autoZero"/>
        <c:auto val="1"/>
        <c:lblOffset val="100"/>
        <c:baseTimeUnit val="years"/>
      </c:dateAx>
      <c:valAx>
        <c:axId val="1837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894400"/>
        <c:axId val="1839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894400"/>
        <c:axId val="183902976"/>
      </c:lineChart>
      <c:dateAx>
        <c:axId val="183894400"/>
        <c:scaling>
          <c:orientation val="minMax"/>
        </c:scaling>
        <c:delete val="1"/>
        <c:axPos val="b"/>
        <c:numFmt formatCode="ge" sourceLinked="1"/>
        <c:majorTickMark val="none"/>
        <c:minorTickMark val="none"/>
        <c:tickLblPos val="none"/>
        <c:crossAx val="183902976"/>
        <c:crosses val="autoZero"/>
        <c:auto val="1"/>
        <c:lblOffset val="100"/>
        <c:baseTimeUnit val="years"/>
      </c:dateAx>
      <c:valAx>
        <c:axId val="1839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935744"/>
        <c:axId val="1839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935744"/>
        <c:axId val="183937664"/>
      </c:lineChart>
      <c:dateAx>
        <c:axId val="183935744"/>
        <c:scaling>
          <c:orientation val="minMax"/>
        </c:scaling>
        <c:delete val="1"/>
        <c:axPos val="b"/>
        <c:numFmt formatCode="ge" sourceLinked="1"/>
        <c:majorTickMark val="none"/>
        <c:minorTickMark val="none"/>
        <c:tickLblPos val="none"/>
        <c:crossAx val="183937664"/>
        <c:crosses val="autoZero"/>
        <c:auto val="1"/>
        <c:lblOffset val="100"/>
        <c:baseTimeUnit val="years"/>
      </c:dateAx>
      <c:valAx>
        <c:axId val="1839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968128"/>
        <c:axId val="1839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717.41</c:v>
                </c:pt>
                <c:pt idx="1">
                  <c:v>314.81</c:v>
                </c:pt>
                <c:pt idx="2">
                  <c:v>195.18</c:v>
                </c:pt>
                <c:pt idx="3">
                  <c:v>183.02</c:v>
                </c:pt>
                <c:pt idx="4">
                  <c:v>163.30000000000001</c:v>
                </c:pt>
              </c:numCache>
            </c:numRef>
          </c:val>
          <c:smooth val="0"/>
        </c:ser>
        <c:dLbls>
          <c:showLegendKey val="0"/>
          <c:showVal val="0"/>
          <c:showCatName val="0"/>
          <c:showSerName val="0"/>
          <c:showPercent val="0"/>
          <c:showBubbleSize val="0"/>
        </c:dLbls>
        <c:marker val="1"/>
        <c:smooth val="0"/>
        <c:axId val="183968128"/>
        <c:axId val="183970048"/>
      </c:lineChart>
      <c:dateAx>
        <c:axId val="183968128"/>
        <c:scaling>
          <c:orientation val="minMax"/>
        </c:scaling>
        <c:delete val="1"/>
        <c:axPos val="b"/>
        <c:numFmt formatCode="ge" sourceLinked="1"/>
        <c:majorTickMark val="none"/>
        <c:minorTickMark val="none"/>
        <c:tickLblPos val="none"/>
        <c:crossAx val="183970048"/>
        <c:crosses val="autoZero"/>
        <c:auto val="1"/>
        <c:lblOffset val="100"/>
        <c:baseTimeUnit val="years"/>
      </c:dateAx>
      <c:valAx>
        <c:axId val="1839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55.41</c:v>
                </c:pt>
                <c:pt idx="1">
                  <c:v>52.36</c:v>
                </c:pt>
                <c:pt idx="2">
                  <c:v>51.35</c:v>
                </c:pt>
                <c:pt idx="3">
                  <c:v>47.32</c:v>
                </c:pt>
                <c:pt idx="4">
                  <c:v>39.24</c:v>
                </c:pt>
              </c:numCache>
            </c:numRef>
          </c:val>
        </c:ser>
        <c:dLbls>
          <c:showLegendKey val="0"/>
          <c:showVal val="0"/>
          <c:showCatName val="0"/>
          <c:showSerName val="0"/>
          <c:showPercent val="0"/>
          <c:showBubbleSize val="0"/>
        </c:dLbls>
        <c:gapWidth val="150"/>
        <c:axId val="184008704"/>
        <c:axId val="1840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45.72</c:v>
                </c:pt>
                <c:pt idx="1">
                  <c:v>38.25</c:v>
                </c:pt>
                <c:pt idx="2">
                  <c:v>43.42</c:v>
                </c:pt>
                <c:pt idx="3">
                  <c:v>41.25</c:v>
                </c:pt>
                <c:pt idx="4">
                  <c:v>39.99</c:v>
                </c:pt>
              </c:numCache>
            </c:numRef>
          </c:val>
          <c:smooth val="0"/>
        </c:ser>
        <c:dLbls>
          <c:showLegendKey val="0"/>
          <c:showVal val="0"/>
          <c:showCatName val="0"/>
          <c:showSerName val="0"/>
          <c:showPercent val="0"/>
          <c:showBubbleSize val="0"/>
        </c:dLbls>
        <c:marker val="1"/>
        <c:smooth val="0"/>
        <c:axId val="184008704"/>
        <c:axId val="184010624"/>
      </c:lineChart>
      <c:dateAx>
        <c:axId val="184008704"/>
        <c:scaling>
          <c:orientation val="minMax"/>
        </c:scaling>
        <c:delete val="1"/>
        <c:axPos val="b"/>
        <c:numFmt formatCode="ge" sourceLinked="1"/>
        <c:majorTickMark val="none"/>
        <c:minorTickMark val="none"/>
        <c:tickLblPos val="none"/>
        <c:crossAx val="184010624"/>
        <c:crosses val="autoZero"/>
        <c:auto val="1"/>
        <c:lblOffset val="100"/>
        <c:baseTimeUnit val="years"/>
      </c:dateAx>
      <c:valAx>
        <c:axId val="1840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376.42</c:v>
                </c:pt>
                <c:pt idx="1">
                  <c:v>406.51</c:v>
                </c:pt>
                <c:pt idx="2">
                  <c:v>445.29</c:v>
                </c:pt>
                <c:pt idx="3">
                  <c:v>472.48</c:v>
                </c:pt>
                <c:pt idx="4">
                  <c:v>576.15</c:v>
                </c:pt>
              </c:numCache>
            </c:numRef>
          </c:val>
        </c:ser>
        <c:dLbls>
          <c:showLegendKey val="0"/>
          <c:showVal val="0"/>
          <c:showCatName val="0"/>
          <c:showSerName val="0"/>
          <c:showPercent val="0"/>
          <c:showBubbleSize val="0"/>
        </c:dLbls>
        <c:gapWidth val="150"/>
        <c:axId val="184118272"/>
        <c:axId val="1841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394.56</c:v>
                </c:pt>
                <c:pt idx="1">
                  <c:v>476.98</c:v>
                </c:pt>
                <c:pt idx="2">
                  <c:v>442.13</c:v>
                </c:pt>
                <c:pt idx="3">
                  <c:v>457.42</c:v>
                </c:pt>
                <c:pt idx="4">
                  <c:v>477.5</c:v>
                </c:pt>
              </c:numCache>
            </c:numRef>
          </c:val>
          <c:smooth val="0"/>
        </c:ser>
        <c:dLbls>
          <c:showLegendKey val="0"/>
          <c:showVal val="0"/>
          <c:showCatName val="0"/>
          <c:showSerName val="0"/>
          <c:showPercent val="0"/>
          <c:showBubbleSize val="0"/>
        </c:dLbls>
        <c:marker val="1"/>
        <c:smooth val="0"/>
        <c:axId val="184118272"/>
        <c:axId val="184120448"/>
      </c:lineChart>
      <c:dateAx>
        <c:axId val="184118272"/>
        <c:scaling>
          <c:orientation val="minMax"/>
        </c:scaling>
        <c:delete val="1"/>
        <c:axPos val="b"/>
        <c:numFmt formatCode="ge" sourceLinked="1"/>
        <c:majorTickMark val="none"/>
        <c:minorTickMark val="none"/>
        <c:tickLblPos val="none"/>
        <c:crossAx val="184120448"/>
        <c:crosses val="autoZero"/>
        <c:auto val="1"/>
        <c:lblOffset val="100"/>
        <c:baseTimeUnit val="years"/>
      </c:dateAx>
      <c:valAx>
        <c:axId val="1841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2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福知山市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80682</v>
      </c>
      <c r="AM8" s="47"/>
      <c r="AN8" s="47"/>
      <c r="AO8" s="47"/>
      <c r="AP8" s="47"/>
      <c r="AQ8" s="47"/>
      <c r="AR8" s="47"/>
      <c r="AS8" s="47"/>
      <c r="AT8" s="43">
        <f>データ!S6</f>
        <v>552.54</v>
      </c>
      <c r="AU8" s="43"/>
      <c r="AV8" s="43"/>
      <c r="AW8" s="43"/>
      <c r="AX8" s="43"/>
      <c r="AY8" s="43"/>
      <c r="AZ8" s="43"/>
      <c r="BA8" s="43"/>
      <c r="BB8" s="43">
        <f>データ!T6</f>
        <v>146.02000000000001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0.05</v>
      </c>
      <c r="Q10" s="43"/>
      <c r="R10" s="43"/>
      <c r="S10" s="43"/>
      <c r="T10" s="43"/>
      <c r="U10" s="43"/>
      <c r="V10" s="43"/>
      <c r="W10" s="43">
        <f>データ!P6</f>
        <v>100</v>
      </c>
      <c r="X10" s="43"/>
      <c r="Y10" s="43"/>
      <c r="Z10" s="43"/>
      <c r="AA10" s="43"/>
      <c r="AB10" s="43"/>
      <c r="AC10" s="43"/>
      <c r="AD10" s="47">
        <f>データ!Q6</f>
        <v>3650</v>
      </c>
      <c r="AE10" s="47"/>
      <c r="AF10" s="47"/>
      <c r="AG10" s="47"/>
      <c r="AH10" s="47"/>
      <c r="AI10" s="47"/>
      <c r="AJ10" s="47"/>
      <c r="AK10" s="2"/>
      <c r="AL10" s="47">
        <f>データ!U6</f>
        <v>38</v>
      </c>
      <c r="AM10" s="47"/>
      <c r="AN10" s="47"/>
      <c r="AO10" s="47"/>
      <c r="AP10" s="47"/>
      <c r="AQ10" s="47"/>
      <c r="AR10" s="47"/>
      <c r="AS10" s="47"/>
      <c r="AT10" s="43">
        <f>データ!V6</f>
        <v>0.05</v>
      </c>
      <c r="AU10" s="43"/>
      <c r="AV10" s="43"/>
      <c r="AW10" s="43"/>
      <c r="AX10" s="43"/>
      <c r="AY10" s="43"/>
      <c r="AZ10" s="43"/>
      <c r="BA10" s="43"/>
      <c r="BB10" s="43">
        <f>データ!W6</f>
        <v>760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262013</v>
      </c>
      <c r="D6" s="31">
        <f t="shared" si="3"/>
        <v>47</v>
      </c>
      <c r="E6" s="31">
        <f t="shared" si="3"/>
        <v>17</v>
      </c>
      <c r="F6" s="31">
        <f t="shared" si="3"/>
        <v>8</v>
      </c>
      <c r="G6" s="31">
        <f t="shared" si="3"/>
        <v>0</v>
      </c>
      <c r="H6" s="31" t="str">
        <f t="shared" si="3"/>
        <v>京都府　福知山市</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0.05</v>
      </c>
      <c r="P6" s="32">
        <f t="shared" si="3"/>
        <v>100</v>
      </c>
      <c r="Q6" s="32">
        <f t="shared" si="3"/>
        <v>3650</v>
      </c>
      <c r="R6" s="32">
        <f t="shared" si="3"/>
        <v>80682</v>
      </c>
      <c r="S6" s="32">
        <f t="shared" si="3"/>
        <v>552.54</v>
      </c>
      <c r="T6" s="32">
        <f t="shared" si="3"/>
        <v>146.02000000000001</v>
      </c>
      <c r="U6" s="32">
        <f t="shared" si="3"/>
        <v>38</v>
      </c>
      <c r="V6" s="32">
        <f t="shared" si="3"/>
        <v>0.05</v>
      </c>
      <c r="W6" s="32">
        <f t="shared" si="3"/>
        <v>760</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717.41</v>
      </c>
      <c r="BK6" s="33">
        <f t="shared" si="7"/>
        <v>314.81</v>
      </c>
      <c r="BL6" s="33">
        <f t="shared" si="7"/>
        <v>195.18</v>
      </c>
      <c r="BM6" s="33">
        <f t="shared" si="7"/>
        <v>183.02</v>
      </c>
      <c r="BN6" s="33">
        <f t="shared" si="7"/>
        <v>163.30000000000001</v>
      </c>
      <c r="BO6" s="32" t="str">
        <f>IF(BO7="","",IF(BO7="-","【-】","【"&amp;SUBSTITUTE(TEXT(BO7,"#,##0.00"),"-","△")&amp;"】"))</f>
        <v>【299.19】</v>
      </c>
      <c r="BP6" s="33">
        <f>IF(BP7="",NA(),BP7)</f>
        <v>55.41</v>
      </c>
      <c r="BQ6" s="33">
        <f t="shared" ref="BQ6:BY6" si="8">IF(BQ7="",NA(),BQ7)</f>
        <v>52.36</v>
      </c>
      <c r="BR6" s="33">
        <f t="shared" si="8"/>
        <v>51.35</v>
      </c>
      <c r="BS6" s="33">
        <f t="shared" si="8"/>
        <v>47.32</v>
      </c>
      <c r="BT6" s="33">
        <f t="shared" si="8"/>
        <v>39.24</v>
      </c>
      <c r="BU6" s="33">
        <f t="shared" si="8"/>
        <v>45.72</v>
      </c>
      <c r="BV6" s="33">
        <f t="shared" si="8"/>
        <v>38.25</v>
      </c>
      <c r="BW6" s="33">
        <f t="shared" si="8"/>
        <v>43.42</v>
      </c>
      <c r="BX6" s="33">
        <f t="shared" si="8"/>
        <v>41.25</v>
      </c>
      <c r="BY6" s="33">
        <f t="shared" si="8"/>
        <v>39.99</v>
      </c>
      <c r="BZ6" s="32" t="str">
        <f>IF(BZ7="","",IF(BZ7="-","【-】","【"&amp;SUBSTITUTE(TEXT(BZ7,"#,##0.00"),"-","△")&amp;"】"))</f>
        <v>【39.84】</v>
      </c>
      <c r="CA6" s="33">
        <f>IF(CA7="",NA(),CA7)</f>
        <v>376.42</v>
      </c>
      <c r="CB6" s="33">
        <f t="shared" ref="CB6:CJ6" si="9">IF(CB7="",NA(),CB7)</f>
        <v>406.51</v>
      </c>
      <c r="CC6" s="33">
        <f t="shared" si="9"/>
        <v>445.29</v>
      </c>
      <c r="CD6" s="33">
        <f t="shared" si="9"/>
        <v>472.48</v>
      </c>
      <c r="CE6" s="33">
        <f t="shared" si="9"/>
        <v>576.15</v>
      </c>
      <c r="CF6" s="33">
        <f t="shared" si="9"/>
        <v>394.56</v>
      </c>
      <c r="CG6" s="33">
        <f t="shared" si="9"/>
        <v>476.98</v>
      </c>
      <c r="CH6" s="33">
        <f t="shared" si="9"/>
        <v>442.13</v>
      </c>
      <c r="CI6" s="33">
        <f t="shared" si="9"/>
        <v>457.42</v>
      </c>
      <c r="CJ6" s="33">
        <f t="shared" si="9"/>
        <v>477.5</v>
      </c>
      <c r="CK6" s="32" t="str">
        <f>IF(CK7="","",IF(CK7="-","【-】","【"&amp;SUBSTITUTE(TEXT(CK7,"#,##0.00"),"-","△")&amp;"】"))</f>
        <v>【471.53】</v>
      </c>
      <c r="CL6" s="33">
        <f>IF(CL7="",NA(),CL7)</f>
        <v>26.67</v>
      </c>
      <c r="CM6" s="33">
        <f t="shared" ref="CM6:CU6" si="10">IF(CM7="",NA(),CM7)</f>
        <v>26.67</v>
      </c>
      <c r="CN6" s="33">
        <f t="shared" si="10"/>
        <v>20</v>
      </c>
      <c r="CO6" s="33">
        <f t="shared" si="10"/>
        <v>26.67</v>
      </c>
      <c r="CP6" s="33">
        <f t="shared" si="10"/>
        <v>20</v>
      </c>
      <c r="CQ6" s="33">
        <f t="shared" si="10"/>
        <v>35.619999999999997</v>
      </c>
      <c r="CR6" s="33">
        <f t="shared" si="10"/>
        <v>27.39</v>
      </c>
      <c r="CS6" s="33">
        <f t="shared" si="10"/>
        <v>28.09</v>
      </c>
      <c r="CT6" s="33">
        <f t="shared" si="10"/>
        <v>28.6</v>
      </c>
      <c r="CU6" s="33">
        <f t="shared" si="10"/>
        <v>28.81</v>
      </c>
      <c r="CV6" s="32" t="str">
        <f>IF(CV7="","",IF(CV7="-","【-】","【"&amp;SUBSTITUTE(TEXT(CV7,"#,##0.00"),"-","△")&amp;"】"))</f>
        <v>【29.20】</v>
      </c>
      <c r="CW6" s="33">
        <f>IF(CW7="",NA(),CW7)</f>
        <v>100</v>
      </c>
      <c r="CX6" s="33">
        <f t="shared" ref="CX6:DF6" si="11">IF(CX7="",NA(),CX7)</f>
        <v>100</v>
      </c>
      <c r="CY6" s="33">
        <f t="shared" si="11"/>
        <v>100</v>
      </c>
      <c r="CZ6" s="33">
        <f t="shared" si="11"/>
        <v>100</v>
      </c>
      <c r="DA6" s="33">
        <f t="shared" si="11"/>
        <v>100</v>
      </c>
      <c r="DB6" s="33">
        <f t="shared" si="11"/>
        <v>89.93</v>
      </c>
      <c r="DC6" s="33">
        <f t="shared" si="11"/>
        <v>94.59</v>
      </c>
      <c r="DD6" s="33">
        <f t="shared" si="11"/>
        <v>95.31</v>
      </c>
      <c r="DE6" s="33">
        <f t="shared" si="11"/>
        <v>95.3</v>
      </c>
      <c r="DF6" s="33">
        <f t="shared" si="11"/>
        <v>95.8</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262013</v>
      </c>
      <c r="D7" s="35">
        <v>47</v>
      </c>
      <c r="E7" s="35">
        <v>17</v>
      </c>
      <c r="F7" s="35">
        <v>8</v>
      </c>
      <c r="G7" s="35">
        <v>0</v>
      </c>
      <c r="H7" s="35" t="s">
        <v>96</v>
      </c>
      <c r="I7" s="35" t="s">
        <v>97</v>
      </c>
      <c r="J7" s="35" t="s">
        <v>98</v>
      </c>
      <c r="K7" s="35" t="s">
        <v>99</v>
      </c>
      <c r="L7" s="35" t="s">
        <v>100</v>
      </c>
      <c r="M7" s="36" t="s">
        <v>101</v>
      </c>
      <c r="N7" s="36" t="s">
        <v>102</v>
      </c>
      <c r="O7" s="36">
        <v>0.05</v>
      </c>
      <c r="P7" s="36">
        <v>100</v>
      </c>
      <c r="Q7" s="36">
        <v>3650</v>
      </c>
      <c r="R7" s="36">
        <v>80682</v>
      </c>
      <c r="S7" s="36">
        <v>552.54</v>
      </c>
      <c r="T7" s="36">
        <v>146.02000000000001</v>
      </c>
      <c r="U7" s="36">
        <v>38</v>
      </c>
      <c r="V7" s="36">
        <v>0.05</v>
      </c>
      <c r="W7" s="36">
        <v>760</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717.41</v>
      </c>
      <c r="BK7" s="36">
        <v>314.81</v>
      </c>
      <c r="BL7" s="36">
        <v>195.18</v>
      </c>
      <c r="BM7" s="36">
        <v>183.02</v>
      </c>
      <c r="BN7" s="36">
        <v>163.30000000000001</v>
      </c>
      <c r="BO7" s="36">
        <v>299.19</v>
      </c>
      <c r="BP7" s="36">
        <v>55.41</v>
      </c>
      <c r="BQ7" s="36">
        <v>52.36</v>
      </c>
      <c r="BR7" s="36">
        <v>51.35</v>
      </c>
      <c r="BS7" s="36">
        <v>47.32</v>
      </c>
      <c r="BT7" s="36">
        <v>39.24</v>
      </c>
      <c r="BU7" s="36">
        <v>45.72</v>
      </c>
      <c r="BV7" s="36">
        <v>38.25</v>
      </c>
      <c r="BW7" s="36">
        <v>43.42</v>
      </c>
      <c r="BX7" s="36">
        <v>41.25</v>
      </c>
      <c r="BY7" s="36">
        <v>39.99</v>
      </c>
      <c r="BZ7" s="36">
        <v>39.840000000000003</v>
      </c>
      <c r="CA7" s="36">
        <v>376.42</v>
      </c>
      <c r="CB7" s="36">
        <v>406.51</v>
      </c>
      <c r="CC7" s="36">
        <v>445.29</v>
      </c>
      <c r="CD7" s="36">
        <v>472.48</v>
      </c>
      <c r="CE7" s="36">
        <v>576.15</v>
      </c>
      <c r="CF7" s="36">
        <v>394.56</v>
      </c>
      <c r="CG7" s="36">
        <v>476.98</v>
      </c>
      <c r="CH7" s="36">
        <v>442.13</v>
      </c>
      <c r="CI7" s="36">
        <v>457.42</v>
      </c>
      <c r="CJ7" s="36">
        <v>477.5</v>
      </c>
      <c r="CK7" s="36">
        <v>471.53</v>
      </c>
      <c r="CL7" s="36">
        <v>26.67</v>
      </c>
      <c r="CM7" s="36">
        <v>26.67</v>
      </c>
      <c r="CN7" s="36">
        <v>20</v>
      </c>
      <c r="CO7" s="36">
        <v>26.67</v>
      </c>
      <c r="CP7" s="36">
        <v>20</v>
      </c>
      <c r="CQ7" s="36">
        <v>35.619999999999997</v>
      </c>
      <c r="CR7" s="36">
        <v>27.39</v>
      </c>
      <c r="CS7" s="36">
        <v>28.09</v>
      </c>
      <c r="CT7" s="36">
        <v>28.6</v>
      </c>
      <c r="CU7" s="36">
        <v>28.81</v>
      </c>
      <c r="CV7" s="36">
        <v>29.2</v>
      </c>
      <c r="CW7" s="36">
        <v>100</v>
      </c>
      <c r="CX7" s="36">
        <v>100</v>
      </c>
      <c r="CY7" s="36">
        <v>100</v>
      </c>
      <c r="CZ7" s="36">
        <v>100</v>
      </c>
      <c r="DA7" s="36">
        <v>100</v>
      </c>
      <c r="DB7" s="36">
        <v>89.93</v>
      </c>
      <c r="DC7" s="36">
        <v>94.59</v>
      </c>
      <c r="DD7" s="36">
        <v>95.31</v>
      </c>
      <c r="DE7" s="36">
        <v>95.3</v>
      </c>
      <c r="DF7" s="36">
        <v>95.8</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福知山市役所</cp:lastModifiedBy>
  <cp:lastPrinted>2016-02-16T07:08:22Z</cp:lastPrinted>
  <dcterms:created xsi:type="dcterms:W3CDTF">2016-02-03T09:22:32Z</dcterms:created>
  <dcterms:modified xsi:type="dcterms:W3CDTF">2016-02-16T07:08:25Z</dcterms:modified>
  <cp:category/>
</cp:coreProperties>
</file>