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320" windowHeight="92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2" i="11" l="1"/>
  <c r="AA7" i="11" l="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35" i="9"/>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<sst xmlns="http://schemas.openxmlformats.org/spreadsheetml/2006/main" count="1003" uniqueCount="568">
  <si>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</si>
  <si>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</si>
  <si>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</si>
  <si>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</si>
  <si>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</si>
  <si>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</si>
  <si>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</si>
  <si>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</si>
  <si>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</si>
  <si>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</si>
  <si>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</si>
  <si>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</si>
  <si>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</si>
  <si>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</si>
  <si>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</si>
  <si>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</si>
  <si>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</si>
  <si>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</si>
  <si>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</si>
  <si>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</si>
  <si>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</si>
  <si>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</si>
  <si>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</si>
  <si>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</si>
  <si>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</si>
  <si>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</si>
  <si>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</si>
  <si>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</si>
  <si>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</si>
  <si>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</si>
  <si>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</si>
  <si>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</si>
  <si>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</si>
  <si>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</si>
  <si>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</si>
  <si>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</si>
  <si>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</si>
  <si>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</si>
  <si>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</si>
  <si>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</si>
  <si>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</si>
  <si>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</si>
  <si>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</si>
  <si>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</si>
  <si>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</si>
  <si>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</si>
  <si>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</si>
  <si>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</si>
  <si>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</si>
  <si>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</si>
  <si>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</si>
  <si>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</si>
  <si>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</si>
  <si>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</si>
  <si>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</si>
  <si>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</si>
  <si>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</si>
  <si>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</si>
  <si>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</si>
  <si>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</si>
  <si>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</si>
  <si>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</si>
  <si>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</si>
  <si>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</si>
  <si>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</si>
  <si>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</si>
  <si>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</si>
  <si>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</si>
  <si>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</si>
  <si>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</si>
  <si>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</si>
  <si>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</si>
  <si>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</si>
  <si>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</si>
  <si>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</si>
  <si>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</si>
  <si>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</si>
  <si>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</si>
  <si>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</si>
  <si>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</si>
  <si>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</si>
  <si>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</si>
  <si>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木津川市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</si>
  <si>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</si>
  <si>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</si>
  <si>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</si>
  <si>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</si>
  <si>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</si>
  <si>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</si>
  <si>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</si>
  <si>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</si>
  <si>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</si>
  <si>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</si>
  <si>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</si>
  <si>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</si>
  <si>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</si>
  <si>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</si>
  <si>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</si>
  <si>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</si>
  <si>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</si>
  <si>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</si>
  <si>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</si>
  <si>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</si>
  <si>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</si>
  <si>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</si>
  <si>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</si>
  <si>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</si>
  <si>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</si>
  <si>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</si>
  <si>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</si>
  <si>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</si>
  <si>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</si>
  <si>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</si>
  <si>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</si>
  <si>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</si>
  <si>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</si>
  <si>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</si>
  <si>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</si>
  <si>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</si>
  <si>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</si>
  <si>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</si>
  <si>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</si>
  <si>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</si>
  <si>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</si>
  <si>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</si>
  <si>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</si>
  <si>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</si>
  <si>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</si>
  <si>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</si>
  <si>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</si>
  <si>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</si>
  <si>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</si>
  <si>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</si>
  <si>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</si>
  <si>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</si>
  <si>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</si>
  <si>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</si>
  <si>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</si>
  <si>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</si>
  <si>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</si>
  <si>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</si>
  <si>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</si>
  <si>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</si>
  <si>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</si>
  <si>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</si>
  <si>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</si>
  <si>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</si>
  <si>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</si>
  <si>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</si>
  <si>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</si>
  <si>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</si>
  <si>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</si>
  <si>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</si>
  <si>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</si>
  <si>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</si>
  <si>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</si>
  <si>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</si>
  <si>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</si>
  <si>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</si>
  <si>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</si>
  <si>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</si>
  <si>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</si>
  <si>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</si>
  <si>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</si>
  <si>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</si>
  <si>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</si>
  <si>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</si>
  <si>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</si>
  <si>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</si>
  <si>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</si>
  <si>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</si>
  <si>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</si>
  <si>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</si>
  <si>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</si>
  <si>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</si>
  <si>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</si>
  <si>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</si>
  <si>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</si>
  <si>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</si>
  <si>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</si>
  <si>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</si>
  <si>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</si>
  <si>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</si>
  <si>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</si>
  <si>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</si>
  <si>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</si>
  <si>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</si>
  <si>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</si>
  <si>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</si>
  <si>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</si>
  <si>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</si>
  <si>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</si>
  <si>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</si>
  <si>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</si>
  <si>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京都府木津川市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</si>
  <si>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</si>
  <si>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</si>
  <si>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</si>
  <si>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</si>
  <si>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</si>
  <si>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</si>
  <si>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</si>
  <si>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</si>
  <si>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</si>
  <si>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</si>
  <si>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</si>
  <si>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</si>
  <si>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</si>
  <si>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</si>
  <si>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</si>
  <si>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</si>
  <si>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</si>
  <si>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</si>
  <si>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</si>
  <si>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</si>
  <si>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</si>
  <si>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</si>
  <si>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</si>
  <si>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</si>
  <si>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</si>
  <si>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</si>
  <si>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</si>
  <si>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</si>
  <si>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</si>
  <si>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</si>
  <si>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</si>
  <si>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</si>
  <si>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</si>
  <si>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</si>
  <si>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</si>
  <si>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</si>
  <si>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</si>
  <si>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</si>
  <si>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</si>
  <si>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</si>
  <si>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</si>
  <si>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</si>
  <si>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</si>
  <si>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</si>
  <si>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</si>
  <si>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</si>
  <si>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</si>
  <si>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</si>
  <si>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</si>
  <si>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</si>
  <si>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</si>
  <si>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</si>
  <si>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</si>
  <si>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</si>
  <si>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</si>
  <si>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</si>
  <si>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</si>
  <si>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</si>
  <si>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</si>
  <si>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</si>
  <si>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</si>
  <si>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</si>
  <si>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</si>
  <si>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</si>
  <si>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</si>
  <si>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</si>
  <si>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</si>
  <si>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</si>
  <si>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</si>
  <si>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</si>
  <si>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</si>
  <si>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</si>
  <si>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</si>
  <si>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</si>
  <si>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</si>
  <si>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</si>
  <si>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</si>
  <si>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</si>
  <si>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</si>
  <si>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</si>
  <si>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</si>
  <si>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</si>
  <si>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</si>
  <si>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</si>
  <si>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</si>
  <si>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</si>
  <si>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</si>
  <si>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</si>
  <si>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</si>
  <si>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</si>
  <si>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</si>
  <si>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</si>
  <si>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</si>
  <si>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</si>
  <si>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</si>
  <si>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</si>
  <si>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</si>
  <si>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</si>
  <si>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</si>
  <si>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</si>
  <si>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</si>
  <si>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</si>
  <si>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</si>
  <si>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</si>
  <si>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</si>
  <si>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</si>
  <si>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</si>
  <si>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</si>
  <si>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</si>
  <si>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</si>
  <si>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</si>
  <si>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</si>
  <si>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</si>
  <si>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</si>
  <si>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</si>
  <si>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</si>
  <si>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</si>
  <si>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</si>
  <si>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</si>
  <si>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</si>
  <si>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</si>
  <si>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</si>
  <si>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</si>
  <si>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</si>
  <si>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</si>
  <si>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</si>
  <si>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</si>
  <si>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</si>
  <si>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</si>
  <si>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</si>
  <si>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</si>
  <si>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</si>
  <si>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</si>
  <si>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</si>
  <si>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</si>
  <si>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</si>
  <si>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</si>
  <si>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</si>
  <si>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</si>
  <si>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</si>
  <si>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</si>
  <si>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</si>
  <si>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</si>
  <si>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</si>
  <si>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</si>
  <si>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</si>
  <si>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</si>
  <si>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</si>
  <si>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</si>
  <si>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</si>
  <si>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京都府木津川市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</si>
  <si>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</si>
  <si>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</si>
  <si>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</si>
  <si>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</si>
  <si>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</si>
  <si>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</si>
  <si>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</si>
  <si>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</si>
  <si>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</si>
  <si>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</si>
  <si>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</si>
  <si>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</si>
  <si>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</si>
  <si>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</si>
  <si>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</si>
  <si>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</si>
  <si>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</si>
  <si>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</si>
  <si>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</si>
  <si>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</si>
  <si>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</si>
  <si>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</si>
  <si>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</si>
  <si>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</si>
  <si>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</si>
  <si>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</si>
  <si>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</si>
  <si>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</si>
  <si>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</si>
  <si>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</si>
  <si>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</si>
  <si>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</si>
  <si>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</si>
  <si>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</si>
  <si>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</si>
  <si>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</si>
  <si>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駐車場整備事業特別会計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</si>
  <si>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</si>
  <si>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</si>
  <si>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</si>
  <si>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</si>
  <si>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</si>
  <si>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</si>
  <si>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</si>
  <si>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</si>
  <si>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</si>
  <si>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</si>
  <si>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</si>
  <si>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</si>
  <si>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</si>
  <si>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</si>
  <si>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</si>
  <si>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</si>
  <si>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</si>
  <si>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</si>
  <si>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</si>
  <si>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</si>
  <si>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</si>
  <si>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</si>
  <si>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</si>
  <si>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</si>
  <si>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</si>
  <si>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</si>
  <si>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</si>
  <si>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</si>
  <si>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</si>
  <si>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</si>
  <si>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</si>
  <si>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</si>
  <si>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</si>
  <si>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</si>
  <si>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</si>
  <si>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</si>
  <si>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</si>
  <si>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</si>
  <si>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</si>
  <si>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</si>
  <si>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</si>
  <si>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</si>
  <si>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</si>
  <si>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</si>
  <si>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</si>
  <si>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</si>
  <si>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</si>
  <si>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</si>
  <si>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</si>
  <si>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</si>
  <si>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</si>
  <si>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</si>
  <si>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</si>
  <si>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</si>
  <si>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</si>
  <si>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</si>
  <si>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</si>
  <si>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</si>
  <si>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</si>
  <si>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</si>
  <si>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</si>
  <si>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</si>
  <si>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</si>
  <si>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</si>
  <si>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</si>
  <si>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</si>
  <si>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</si>
  <si>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</si>
  <si>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</si>
  <si>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</si>
  <si>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</si>
  <si>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</si>
  <si>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</si>
  <si>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</si>
  <si>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</si>
  <si>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</si>
  <si>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</si>
  <si>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</si>
  <si>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</si>
  <si>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</si>
  <si>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</si>
  <si>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</si>
  <si>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</si>
  <si>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</si>
  <si>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</si>
  <si>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</si>
  <si>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</si>
  <si>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</si>
  <si>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</si>
  <si>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</si>
  <si>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</si>
  <si>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</si>
  <si>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</si>
  <si>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</si>
  <si>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</si>
  <si>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</si>
  <si>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</si>
  <si>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</si>
  <si>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</si>
  <si>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</si>
  <si>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</si>
  <si>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</si>
  <si>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</si>
  <si>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</si>
  <si>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</si>
  <si>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</si>
  <si>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</si>
  <si>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</si>
  <si>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</si>
  <si>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</si>
  <si>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</si>
  <si>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</si>
  <si>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</si>
  <si>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</si>
  <si>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</si>
  <si>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</si>
  <si>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</si>
  <si>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</si>
  <si>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</si>
  <si>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</si>
  <si>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</si>
  <si>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</si>
  <si>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</si>
  <si>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</si>
  <si>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</si>
  <si>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</si>
  <si>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</si>
  <si>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</si>
  <si>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</si>
  <si>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</si>
  <si>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</si>
  <si>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</si>
  <si>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</si>
  <si>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</si>
  <si>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</si>
  <si>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</si>
  <si>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</si>
  <si>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</si>
  <si>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</si>
  <si>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</si>
  <si>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</si>
  <si>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</si>
  <si>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</si>
  <si>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</si>
  <si>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4.04</t>
  </si>
  <si>
    <t>水道事業会計</t>
  </si>
  <si>
    <t>一般会計</t>
  </si>
  <si>
    <t>介護保険特別会計</t>
  </si>
  <si>
    <t>国民健康保険特別会計</t>
  </si>
  <si>
    <t>後期高齢者医療特別会計</t>
  </si>
  <si>
    <t>公共下水道事業特別会計</t>
  </si>
  <si>
    <t>簡易水道事業特別会計</t>
  </si>
  <si>
    <t>駐車場整備事業特別会計</t>
  </si>
  <si>
    <t>その他会計（赤字）</t>
  </si>
  <si>
    <t>その他会計（黒字）</t>
  </si>
  <si>
    <t>-</t>
    <phoneticPr fontId="2"/>
  </si>
  <si>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5"/>
  </si>
  <si>
    <t>国民健康保険山城病院組合（介護老人保健施設事業会計）</t>
    <rPh sb="13" eb="15">
      <t>カイゴ</t>
    </rPh>
    <rPh sb="15" eb="17">
      <t>ロウジン</t>
    </rPh>
    <rPh sb="17" eb="19">
      <t>ホケン</t>
    </rPh>
    <rPh sb="19" eb="21">
      <t>シセツ</t>
    </rPh>
    <rPh sb="21" eb="23">
      <t>ジギョウ</t>
    </rPh>
    <rPh sb="23" eb="25">
      <t>カイケイ</t>
    </rPh>
    <phoneticPr fontId="5"/>
  </si>
  <si>
    <t>相楽郡西部塵埃処理組合</t>
    <rPh sb="0" eb="2">
      <t>ソウラク</t>
    </rPh>
    <rPh sb="2" eb="3">
      <t>グン</t>
    </rPh>
    <rPh sb="3" eb="5">
      <t>セイブ</t>
    </rPh>
    <rPh sb="5" eb="6">
      <t>チリ</t>
    </rPh>
    <rPh sb="6" eb="7">
      <t>ホコリ</t>
    </rPh>
    <rPh sb="7" eb="9">
      <t>ショリ</t>
    </rPh>
    <rPh sb="9" eb="11">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</si>
  <si>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</si>
  <si>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</si>
  <si>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相楽中部消防組合</t>
    <rPh sb="0" eb="2">
      <t>ソウラク</t>
    </rPh>
    <rPh sb="2" eb="4">
      <t>チュウブ</t>
    </rPh>
    <rPh sb="4" eb="6">
      <t>ショウボウ</t>
    </rPh>
    <rPh sb="6" eb="8">
      <t>クミアイ</t>
    </rPh>
    <phoneticPr fontId="5"/>
  </si>
  <si>
    <t>相楽郡広域事務組合（一般会計）</t>
    <rPh sb="0" eb="2">
      <t>ソウラク</t>
    </rPh>
    <rPh sb="2" eb="3">
      <t>グン</t>
    </rPh>
    <rPh sb="3" eb="5">
      <t>コウイキ</t>
    </rPh>
    <rPh sb="5" eb="7">
      <t>ジム</t>
    </rPh>
    <rPh sb="7" eb="9">
      <t>クミアイ</t>
    </rPh>
    <rPh sb="10" eb="12">
      <t>イッパン</t>
    </rPh>
    <rPh sb="12" eb="14">
      <t>カイケイ</t>
    </rPh>
    <phoneticPr fontId="5"/>
  </si>
  <si>
    <t>相楽郡広域事務組合（相楽地区ふるさと市町村圏振興事業特別会計）</t>
    <rPh sb="10" eb="12">
      <t>ソウラク</t>
    </rPh>
    <rPh sb="12" eb="14">
      <t>チク</t>
    </rPh>
    <rPh sb="18" eb="21">
      <t>シチョウソン</t>
    </rPh>
    <rPh sb="21" eb="22">
      <t>ケン</t>
    </rPh>
    <rPh sb="22" eb="24">
      <t>シンコウ</t>
    </rPh>
    <rPh sb="24" eb="26">
      <t>ジギョウ</t>
    </rPh>
    <rPh sb="26" eb="28">
      <t>トクベツ</t>
    </rPh>
    <rPh sb="28" eb="30">
      <t>カイケイ</t>
    </rPh>
    <phoneticPr fontId="5"/>
  </si>
  <si>
    <t>京都府自治会館管理組合</t>
    <rPh sb="0" eb="3">
      <t>キョウトフ</t>
    </rPh>
    <rPh sb="3" eb="5">
      <t>ジチ</t>
    </rPh>
    <rPh sb="5" eb="7">
      <t>カイカン</t>
    </rPh>
    <rPh sb="7" eb="9">
      <t>カンリ</t>
    </rPh>
    <rPh sb="9" eb="11">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</si>
  <si>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</si>
  <si>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19" eb="21">
      <t>トクベツ</t>
    </rPh>
    <rPh sb="21" eb="23">
      <t>カイケイ</t>
    </rPh>
    <phoneticPr fontId="5"/>
  </si>
  <si>
    <t>京都府後期高齢者医療広域連合（一般会計）</t>
    <rPh sb="0" eb="2">
      <t>キョウト</t>
    </rPh>
    <rPh sb="2" eb="3">
      <t>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</si>
  <si>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15" eb="17">
      <t>コウキ</t>
    </rPh>
    <rPh sb="17" eb="20">
      <t>コウレイシャ</t>
    </rPh>
    <rPh sb="20" eb="22">
      <t>イリョウ</t>
    </rPh>
    <rPh sb="22" eb="24">
      <t>トクベツ</t>
    </rPh>
    <rPh sb="24" eb="26">
      <t>カイケイ</t>
    </rPh>
    <phoneticPr fontId="5"/>
  </si>
  <si>
    <t>京都地方税機構</t>
    <rPh sb="0" eb="2">
      <t>キョウト</t>
    </rPh>
    <rPh sb="2" eb="5">
      <t>チホウゼイ</t>
    </rPh>
    <rPh sb="5" eb="7">
      <t>キコウ</t>
    </rPh>
    <phoneticPr fontId="5"/>
  </si>
  <si>
    <t>-</t>
    <phoneticPr fontId="2"/>
  </si>
  <si>
    <t>-</t>
    <phoneticPr fontId="2"/>
  </si>
  <si>
    <t>-</t>
    <phoneticPr fontId="2"/>
  </si>
  <si>
    <t>-</t>
    <phoneticPr fontId="2"/>
  </si>
  <si>
    <t>-</t>
    <phoneticPr fontId="2"/>
  </si>
  <si>
    <t>木津川市緑と文化・スポーツ振興事業団</t>
    <phoneticPr fontId="2"/>
  </si>
  <si>
    <t>-</t>
    <phoneticPr fontId="2"/>
  </si>
  <si>
    <t>-</t>
    <phoneticPr fontId="2"/>
  </si>
  <si>
    <t>木津川市公園都市緑化協会</t>
    <phoneticPr fontId="2"/>
  </si>
  <si>
    <t>学研都市京都土地開発公社</t>
    <rPh sb="0" eb="4">
      <t>ガッケントシ</t>
    </rPh>
    <rPh sb="4" eb="6">
      <t>キョウト</t>
    </rPh>
    <rPh sb="6" eb="8">
      <t>トチ</t>
    </rPh>
    <rPh sb="8" eb="10">
      <t>カイハツ</t>
    </rPh>
    <rPh sb="10" eb="12">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</si>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</sst>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48271</c:v>
                </c:pt>
                <c:pt idx="1">
                  <c:v>34525</c:v>
                </c:pt>
                <c:pt idx="2">
                  <c:v>64771</c:v>
                </c:pt>
                <c:pt idx="3">
                  <c:v>63242</c:v>
                </c:pt>
                <c:pt idx="4">
                  <c:v>27479</c:v>
                </c:pt>
              </c:numCache>
            </c:numRef>
          </c:val>
          <c:smooth val="0"/>
        </c:ser>
        <c:dLbls>
          <c:showLegendKey val="0"/>
          <c:showVal val="0"/>
          <c:showCatName val="0"/>
          <c:showSerName val="0"/>
          <c:showPercent val="0"/>
          <c:showBubbleSize val="0"/>
        </c:dLbls>
        <c:marker val="1"/>
        <c:smooth val="0"/>
        <c:axId val="100426112"/>
        <c:axId val="100428032"/>
      </c:lineChart>
      <c:catAx>
        <c:axId val="100426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28032"/>
        <c:crosses val="autoZero"/>
        <c:auto val="1"/>
        <c:lblAlgn val="ctr"/>
        <c:lblOffset val="100"/>
        <c:tickLblSkip val="1"/>
        <c:tickMarkSkip val="1"/>
        <c:noMultiLvlLbl val="0"/>
      </c:catAx>
      <c:valAx>
        <c:axId val="1004280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2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2.5499999999999998</c:v>
                </c:pt>
                <c:pt idx="1">
                  <c:v>2.62</c:v>
                </c:pt>
                <c:pt idx="2">
                  <c:v>2.93</c:v>
                </c:pt>
                <c:pt idx="3">
                  <c:v>2.5</c:v>
                </c:pt>
                <c:pt idx="4">
                  <c:v>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23.99</c:v>
                </c:pt>
                <c:pt idx="1">
                  <c:v>25.36</c:v>
                </c:pt>
                <c:pt idx="2">
                  <c:v>27.29</c:v>
                </c:pt>
                <c:pt idx="3">
                  <c:v>29.87</c:v>
                </c:pt>
                <c:pt idx="4">
                  <c:v>26.13</c:v>
                </c:pt>
              </c:numCache>
            </c:numRef>
          </c:val>
        </c:ser>
        <c:dLbls>
          <c:showLegendKey val="0"/>
          <c:showVal val="0"/>
          <c:showCatName val="0"/>
          <c:showSerName val="0"/>
          <c:showPercent val="0"/>
          <c:showBubbleSize val="0"/>
        </c:dLbls>
        <c:gapWidth val="250"/>
        <c:overlap val="100"/>
        <c:axId val="101376384"/>
        <c:axId val="1013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c:v>
                </c:pt>
                <c:pt idx="1">
                  <c:v>1.85</c:v>
                </c:pt>
                <c:pt idx="2">
                  <c:v>2.93</c:v>
                </c:pt>
                <c:pt idx="3">
                  <c:v>2.5499999999999998</c:v>
                </c:pt>
                <c:pt idx="4">
                  <c:v>-4.04</c:v>
                </c:pt>
              </c:numCache>
            </c:numRef>
          </c:val>
          <c:smooth val="0"/>
        </c:ser>
        <c:dLbls>
          <c:showLegendKey val="0"/>
          <c:showVal val="0"/>
          <c:showCatName val="0"/>
          <c:showSerName val="0"/>
          <c:showPercent val="0"/>
          <c:showBubbleSize val="0"/>
        </c:dLbls>
        <c:marker val="1"/>
        <c:smooth val="0"/>
        <c:axId val="101376384"/>
        <c:axId val="101378304"/>
      </c:lineChart>
      <c:catAx>
        <c:axId val="10137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378304"/>
        <c:crosses val="autoZero"/>
        <c:auto val="1"/>
        <c:lblAlgn val="ctr"/>
        <c:lblOffset val="100"/>
        <c:tickLblSkip val="1"/>
        <c:tickMarkSkip val="1"/>
        <c:noMultiLvlLbl val="0"/>
      </c:catAx>
      <c:valAx>
        <c:axId val="1013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7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0.12</c:v>
                </c:pt>
                <c:pt idx="4">
                  <c:v>#N/A</c:v>
                </c:pt>
                <c:pt idx="5">
                  <c:v>0.13</c:v>
                </c:pt>
                <c:pt idx="6">
                  <c:v>#N/A</c:v>
                </c:pt>
                <c:pt idx="7">
                  <c:v>0.09</c:v>
                </c:pt>
                <c:pt idx="8">
                  <c:v>#N/A</c:v>
                </c:pt>
                <c:pt idx="9">
                  <c:v>0.05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0.03</c:v>
                </c:pt>
                <c:pt idx="8">
                  <c:v>#N/A</c:v>
                </c:pt>
                <c:pt idx="9">
                  <c:v>0.05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1.25</c:v>
                </c:pt>
                <c:pt idx="2">
                  <c:v>#N/A</c:v>
                </c:pt>
                <c:pt idx="3">
                  <c:v>1.26</c:v>
                </c:pt>
                <c:pt idx="4">
                  <c:v>#N/A</c:v>
                </c:pt>
                <c:pt idx="5">
                  <c:v>0.56999999999999995</c:v>
                </c:pt>
                <c:pt idx="6">
                  <c:v>#N/A</c:v>
                </c:pt>
                <c:pt idx="7">
                  <c:v>0.36</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0.43</c:v>
                </c:pt>
                <c:pt idx="2">
                  <c:v>#N/A</c:v>
                </c:pt>
                <c:pt idx="3">
                  <c:v>0.32</c:v>
                </c:pt>
                <c:pt idx="4">
                  <c:v>#N/A</c:v>
                </c:pt>
                <c:pt idx="5">
                  <c:v>0.2</c:v>
                </c:pt>
                <c:pt idx="6">
                  <c:v>#N/A</c:v>
                </c:pt>
                <c:pt idx="7">
                  <c:v>0.7</c:v>
                </c:pt>
                <c:pt idx="8">
                  <c:v>#N/A</c:v>
                </c:pt>
                <c:pt idx="9">
                  <c:v>0.85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2.54</c:v>
                </c:pt>
                <c:pt idx="2">
                  <c:v>#N/A</c:v>
                </c:pt>
                <c:pt idx="3">
                  <c:v>2.61</c:v>
                </c:pt>
                <c:pt idx="4">
                  <c:v>#N/A</c:v>
                </c:pt>
                <c:pt idx="5">
                  <c:v>2.92</c:v>
                </c:pt>
                <c:pt idx="6">
                  <c:v>#N/A</c:v>
                </c:pt>
                <c:pt idx="7">
                  <c:v>2.4900000000000002</c:v>
                </c:pt>
                <c:pt idx="8">
                  <c:v>#N/A</c:v>
                </c:pt>
                <c:pt idx="9">
                  <c:v>1.89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8.0299999999999994</c:v>
                </c:pt>
                <c:pt idx="2">
                  <c:v>#N/A</c:v>
                </c:pt>
                <c:pt idx="3">
                  <c:v>8.64</c:v>
                </c:pt>
                <c:pt idx="4">
                  <c:v>#N/A</c:v>
                </c:pt>
                <c:pt idx="5">
                  <c:v>9.2899999999999991</c:v>
                </c:pt>
                <c:pt idx="6">
                  <c:v>#N/A</c:v>
                </c:pt>
                <c:pt idx="7">
                  <c:v>10.79</c:v>
                </c:pt>
                <c:pt idx="8">
                  <c:v>#N/A</c:v>
                </c:pt>
                <c:pt idx="9">
                  <c:v>12.43</c:v>
                </c:pt>
              </c:numCache>
            </c:numRef>
          </c:val>
        </c:ser>
        <c:dLbls>
          <c:showLegendKey val="0"/>
          <c:showVal val="0"/>
          <c:showCatName val="0"/>
          <c:showSerName val="0"/>
          <c:showPercent val="0"/>
          <c:showBubbleSize val="0"/>
        </c:dLbls>
        <c:gapWidth val="150"/>
        <c:overlap val="100"/>
        <c:axId val="101603968"/>
        <c:axId val="101618048"/>
      </c:barChart>
      <c:catAx>
        <c:axId val="1016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18048"/>
        <c:crosses val="autoZero"/>
        <c:auto val="1"/>
        <c:lblAlgn val="ctr"/>
        <c:lblOffset val="100"/>
        <c:tickLblSkip val="1"/>
        <c:tickMarkSkip val="1"/>
        <c:noMultiLvlLbl val="0"/>
      </c:catAx>
      <c:valAx>
        <c:axId val="10161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0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2706</c:v>
                </c:pt>
                <c:pt idx="5">
                  <c:v>2583</c:v>
                </c:pt>
                <c:pt idx="8">
                  <c:v>5177</c:v>
                </c:pt>
                <c:pt idx="11">
                  <c:v>3703</c:v>
                </c:pt>
                <c:pt idx="14">
                  <c:v>2728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449</c:v>
                </c:pt>
                <c:pt idx="3">
                  <c:v>471</c:v>
                </c:pt>
                <c:pt idx="6">
                  <c:v>2809</c:v>
                </c:pt>
                <c:pt idx="9">
                  <c:v>1462</c:v>
                </c:pt>
                <c:pt idx="12">
                  <c:v>175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479</c:v>
                </c:pt>
                <c:pt idx="3">
                  <c:v>468</c:v>
                </c:pt>
                <c:pt idx="6">
                  <c:v>475</c:v>
                </c:pt>
                <c:pt idx="9">
                  <c:v>532</c:v>
                </c:pt>
                <c:pt idx="12">
                  <c:v>529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665</c:v>
                </c:pt>
                <c:pt idx="3">
                  <c:v>670</c:v>
                </c:pt>
                <c:pt idx="6">
                  <c:v>688</c:v>
                </c:pt>
                <c:pt idx="9">
                  <c:v>628</c:v>
                </c:pt>
                <c:pt idx="12">
                  <c:v>741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2719</c:v>
                </c:pt>
                <c:pt idx="3">
                  <c:v>2780</c:v>
                </c:pt>
                <c:pt idx="6">
                  <c:v>2846</c:v>
                </c:pt>
                <c:pt idx="9">
                  <c:v>2817</c:v>
                </c:pt>
                <c:pt idx="12">
                  <c:v>2902</c:v>
                </c:pt>
              </c:numCache>
            </c:numRef>
          </c:val>
        </c:ser>
        <c:dLbls>
          <c:showLegendKey val="0"/>
          <c:showVal val="0"/>
          <c:showCatName val="0"/>
          <c:showSerName val="0"/>
          <c:showPercent val="0"/>
          <c:showBubbleSize val="0"/>
        </c:dLbls>
        <c:gapWidth val="100"/>
        <c:overlap val="100"/>
        <c:axId val="101783424"/>
        <c:axId val="10179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1606</c:v>
                </c:pt>
                <c:pt idx="2">
                  <c:v>#N/A</c:v>
                </c:pt>
                <c:pt idx="3">
                  <c:v>#N/A</c:v>
                </c:pt>
                <c:pt idx="4">
                  <c:v>1806</c:v>
                </c:pt>
                <c:pt idx="5">
                  <c:v>#N/A</c:v>
                </c:pt>
                <c:pt idx="6">
                  <c:v>#N/A</c:v>
                </c:pt>
                <c:pt idx="7">
                  <c:v>1641</c:v>
                </c:pt>
                <c:pt idx="8">
                  <c:v>#N/A</c:v>
                </c:pt>
                <c:pt idx="9">
                  <c:v>#N/A</c:v>
                </c:pt>
                <c:pt idx="10">
                  <c:v>1736</c:v>
                </c:pt>
                <c:pt idx="11">
                  <c:v>#N/A</c:v>
                </c:pt>
                <c:pt idx="12">
                  <c:v>#N/A</c:v>
                </c:pt>
                <c:pt idx="13">
                  <c:v>1619</c:v>
                </c:pt>
                <c:pt idx="14">
                  <c:v>#N/A</c:v>
                </c:pt>
              </c:numCache>
            </c:numRef>
          </c:val>
          <c:smooth val="0"/>
        </c:ser>
        <c:dLbls>
          <c:showLegendKey val="0"/>
          <c:showVal val="0"/>
          <c:showCatName val="0"/>
          <c:showSerName val="0"/>
          <c:showPercent val="0"/>
          <c:showBubbleSize val="0"/>
        </c:dLbls>
        <c:marker val="1"/>
        <c:smooth val="0"/>
        <c:axId val="101783424"/>
        <c:axId val="101797888"/>
      </c:lineChart>
      <c:catAx>
        <c:axId val="1017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97888"/>
        <c:crosses val="autoZero"/>
        <c:auto val="1"/>
        <c:lblAlgn val="ctr"/>
        <c:lblOffset val="100"/>
        <c:tickLblSkip val="1"/>
        <c:tickMarkSkip val="1"/>
        <c:noMultiLvlLbl val="0"/>
      </c:catAx>
      <c:valAx>
        <c:axId val="10179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25481</c:v>
                </c:pt>
                <c:pt idx="5">
                  <c:v>25347</c:v>
                </c:pt>
                <c:pt idx="8">
                  <c:v>26164</c:v>
                </c:pt>
                <c:pt idx="11">
                  <c:v>27499</c:v>
                </c:pt>
                <c:pt idx="14">
                  <c:v>27171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4143</c:v>
                </c:pt>
                <c:pt idx="5">
                  <c:v>4925</c:v>
                </c:pt>
                <c:pt idx="8">
                  <c:v>4101</c:v>
                </c:pt>
                <c:pt idx="11">
                  <c:v>3981</c:v>
                </c:pt>
                <c:pt idx="14">
                  <c:v>4769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10344</c:v>
                </c:pt>
                <c:pt idx="5">
                  <c:v>10751</c:v>
                </c:pt>
                <c:pt idx="8">
                  <c:v>11313</c:v>
                </c:pt>
                <c:pt idx="11">
                  <c:v>12424</c:v>
                </c:pt>
                <c:pt idx="14">
                  <c:v>12068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3444</c:v>
                </c:pt>
                <c:pt idx="3">
                  <c:v>3535</c:v>
                </c:pt>
                <c:pt idx="6">
                  <c:v>3694</c:v>
                </c:pt>
                <c:pt idx="9">
                  <c:v>3669</c:v>
                </c:pt>
                <c:pt idx="12">
                  <c:v>3434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5510</c:v>
                </c:pt>
                <c:pt idx="3">
                  <c:v>5416</c:v>
                </c:pt>
                <c:pt idx="6">
                  <c:v>5347</c:v>
                </c:pt>
                <c:pt idx="9">
                  <c:v>5340</c:v>
                </c:pt>
                <c:pt idx="12">
                  <c:v>5026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10114</c:v>
                </c:pt>
                <c:pt idx="3">
                  <c:v>9946</c:v>
                </c:pt>
                <c:pt idx="6">
                  <c:v>9648</c:v>
                </c:pt>
                <c:pt idx="9">
                  <c:v>9190</c:v>
                </c:pt>
                <c:pt idx="12">
                  <c:v>9109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5428</c:v>
                </c:pt>
                <c:pt idx="3">
                  <c:v>5004</c:v>
                </c:pt>
                <c:pt idx="6">
                  <c:v>3210</c:v>
                </c:pt>
                <c:pt idx="9">
                  <c:v>6011</c:v>
                </c:pt>
                <c:pt idx="12">
                  <c:v>5712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28635</c:v>
                </c:pt>
                <c:pt idx="3">
                  <c:v>28030</c:v>
                </c:pt>
                <c:pt idx="6">
                  <c:v>29285</c:v>
                </c:pt>
                <c:pt idx="9">
                  <c:v>30345</c:v>
                </c:pt>
                <c:pt idx="12">
                  <c:v>29648</c:v>
                </c:pt>
              </c:numCache>
            </c:numRef>
          </c:val>
        </c:ser>
        <c:dLbls>
          <c:showLegendKey val="0"/>
          <c:showVal val="0"/>
          <c:showCatName val="0"/>
          <c:showSerName val="0"/>
          <c:showPercent val="0"/>
          <c:showBubbleSize val="0"/>
        </c:dLbls>
        <c:gapWidth val="100"/>
        <c:overlap val="100"/>
        <c:axId val="86438272"/>
        <c:axId val="8644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13163</c:v>
                </c:pt>
                <c:pt idx="2">
                  <c:v>#N/A</c:v>
                </c:pt>
                <c:pt idx="3">
                  <c:v>#N/A</c:v>
                </c:pt>
                <c:pt idx="4">
                  <c:v>10908</c:v>
                </c:pt>
                <c:pt idx="5">
                  <c:v>#N/A</c:v>
                </c:pt>
                <c:pt idx="6">
                  <c:v>#N/A</c:v>
                </c:pt>
                <c:pt idx="7">
                  <c:v>9606</c:v>
                </c:pt>
                <c:pt idx="8">
                  <c:v>#N/A</c:v>
                </c:pt>
                <c:pt idx="9">
                  <c:v>#N/A</c:v>
                </c:pt>
                <c:pt idx="10">
                  <c:v>10651</c:v>
                </c:pt>
                <c:pt idx="11">
                  <c:v>#N/A</c:v>
                </c:pt>
                <c:pt idx="12">
                  <c:v>#N/A</c:v>
                </c:pt>
                <c:pt idx="13">
                  <c:v>8921</c:v>
                </c:pt>
                <c:pt idx="14">
                  <c:v>#N/A</c:v>
                </c:pt>
              </c:numCache>
            </c:numRef>
          </c:val>
          <c:smooth val="0"/>
        </c:ser>
        <c:dLbls>
          <c:showLegendKey val="0"/>
          <c:showVal val="0"/>
          <c:showCatName val="0"/>
          <c:showSerName val="0"/>
          <c:showPercent val="0"/>
          <c:showBubbleSize val="0"/>
        </c:dLbls>
        <c:marker val="1"/>
        <c:smooth val="0"/>
        <c:axId val="86438272"/>
        <c:axId val="86440192"/>
      </c:lineChart>
      <c:catAx>
        <c:axId val="8643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440192"/>
        <c:crosses val="autoZero"/>
        <c:auto val="1"/>
        <c:lblAlgn val="ctr"/>
        <c:lblOffset val="100"/>
        <c:tickLblSkip val="1"/>
        <c:tickMarkSkip val="1"/>
        <c:noMultiLvlLbl val="0"/>
      </c:catAx>
      <c:valAx>
        <c:axId val="8644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3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73,095
72,625
85.13
25,960,353
25,303,984
308,839
16,291,735
29,648,483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64.0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普通交付税について、本市の人口増に伴う納税義務者数等の増加及び木津中央地区使用収益開始による宅地の増加等により基準財政収入額による増加が大きく、財政力指数（単年度）は前年度を上回り、類似団体内平均値との差が</a:t>
          </a:r>
          <a:r>
            <a:rPr kumimoji="1" lang="en-US" altLang="ja-JP" sz="1300">
              <a:latin typeface="ＭＳ Ｐゴシック"/>
            </a:rPr>
            <a:t>0.01</a:t>
          </a:r>
          <a:r>
            <a:rPr kumimoji="1" lang="ja-JP" altLang="en-US" sz="1300">
              <a:latin typeface="ＭＳ Ｐゴシック"/>
            </a:rPr>
            <a:t>ポイント広がった。</a:t>
          </a:r>
          <a:endParaRPr kumimoji="1" lang="en-US" altLang="ja-JP" sz="1300">
            <a:latin typeface="ＭＳ Ｐゴシック"/>
          </a:endParaRPr>
        </a:p>
        <a:p>
          <a:r>
            <a:rPr kumimoji="1" lang="ja-JP" altLang="en-US" sz="1300" baseline="0">
              <a:latin typeface="ＭＳ Ｐゴシック"/>
            </a:rPr>
            <a:t>　また、平成</a:t>
          </a:r>
          <a:r>
            <a:rPr kumimoji="1" lang="en-US" altLang="ja-JP" sz="1300" baseline="0">
              <a:latin typeface="ＭＳ Ｐゴシック"/>
            </a:rPr>
            <a:t>26</a:t>
          </a:r>
          <a:r>
            <a:rPr kumimoji="1" lang="ja-JP" altLang="en-US" sz="1300" baseline="0">
              <a:latin typeface="ＭＳ Ｐゴシック"/>
            </a:rPr>
            <a:t>年度数値は、</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年度の財政力指数（</a:t>
          </a:r>
          <a:r>
            <a:rPr kumimoji="1" lang="en-US" altLang="ja-JP" sz="1300">
              <a:latin typeface="ＭＳ Ｐゴシック"/>
            </a:rPr>
            <a:t>3</a:t>
          </a:r>
          <a:r>
            <a:rPr kumimoji="1" lang="ja-JP" altLang="en-US" sz="1300">
              <a:latin typeface="ＭＳ Ｐゴシック"/>
            </a:rPr>
            <a:t>か年平均）で用いた平成</a:t>
          </a:r>
          <a:r>
            <a:rPr kumimoji="1" lang="en-US" altLang="ja-JP" sz="1300">
              <a:latin typeface="ＭＳ Ｐゴシック"/>
            </a:rPr>
            <a:t>23</a:t>
          </a:r>
          <a:r>
            <a:rPr kumimoji="1" lang="ja-JP" altLang="en-US" sz="1300">
              <a:latin typeface="ＭＳ Ｐゴシック"/>
            </a:rPr>
            <a:t>年度の財政力指数（単年度）を上回っており、財政力指数（</a:t>
          </a:r>
          <a:r>
            <a:rPr kumimoji="1" lang="en-US" altLang="ja-JP" sz="1300">
              <a:latin typeface="ＭＳ Ｐゴシック"/>
            </a:rPr>
            <a:t>3</a:t>
          </a:r>
          <a:r>
            <a:rPr kumimoji="1" lang="ja-JP" altLang="en-US" sz="1300">
              <a:latin typeface="ＭＳ Ｐゴシック"/>
            </a:rPr>
            <a:t>か年平均）は向上したが、平成</a:t>
          </a:r>
          <a:r>
            <a:rPr kumimoji="1" lang="en-US" altLang="ja-JP" sz="1300">
              <a:latin typeface="ＭＳ Ｐゴシック"/>
            </a:rPr>
            <a:t>28</a:t>
          </a:r>
          <a:r>
            <a:rPr kumimoji="1" lang="ja-JP" altLang="en-US" sz="1300">
              <a:latin typeface="ＭＳ Ｐゴシック"/>
            </a:rPr>
            <a:t>年度から始まる合併特例措置の逓減を見据え、更なる財政力強化が求められる。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69" name="直線コネクタ 68"/>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58965</xdr:rowOff>
    </xdr:to>
    <xdr:cxnSp macro="">
      <xdr:nvCxnSpPr>
        <xdr:cNvPr id="72" name="直線コネクタ 71"/>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58965</xdr:rowOff>
    </xdr:to>
    <xdr:cxnSp macro="">
      <xdr:nvCxnSpPr>
        <xdr:cNvPr id="75" name="直線コネクタ 74"/>
        <xdr:cNvCxnSpPr/>
      </xdr:nvCxnSpPr>
      <xdr:spPr>
        <a:xfrm>
          <a:off x="2336800" y="70367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41</xdr:row>
      <xdr:rowOff>7257</xdr:rowOff>
    </xdr:to>
    <xdr:cxnSp macro="">
      <xdr:nvCxnSpPr>
        <xdr:cNvPr id="78" name="直線コネクタ 77"/>
        <xdr:cNvCxnSpPr/>
      </xdr:nvCxnSpPr>
      <xdr:spPr>
        <a:xfrm>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8" name="円/楕円 87"/>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89"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0" name="円/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4" name="円/楕円 93"/>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5" name="テキスト ボックス 94"/>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6" name="円/楕円 95"/>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7" name="テキスト ボックス 96"/>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歳出における経常一般財源所要額が前年度と比べ</a:t>
          </a:r>
          <a:r>
            <a:rPr kumimoji="1" lang="en-US" altLang="ja-JP" sz="1300">
              <a:latin typeface="ＭＳ Ｐゴシック"/>
            </a:rPr>
            <a:t>853,859</a:t>
          </a:r>
          <a:r>
            <a:rPr kumimoji="1" lang="ja-JP" altLang="en-US" sz="1300">
              <a:latin typeface="ＭＳ Ｐゴシック"/>
            </a:rPr>
            <a:t>千円増加したのに対し、歳入における経常一般財源が前年度より</a:t>
          </a:r>
          <a:r>
            <a:rPr kumimoji="1" lang="en-US" altLang="ja-JP" sz="1300">
              <a:latin typeface="ＭＳ Ｐゴシック"/>
            </a:rPr>
            <a:t>391,744</a:t>
          </a:r>
          <a:r>
            <a:rPr kumimoji="1" lang="ja-JP" altLang="en-US" sz="1300">
              <a:latin typeface="ＭＳ Ｐゴシック"/>
            </a:rPr>
            <a:t>千円増加したものの、臨時財政対策債が△</a:t>
          </a:r>
          <a:r>
            <a:rPr kumimoji="1" lang="en-US" altLang="ja-JP" sz="1300">
              <a:latin typeface="ＭＳ Ｐゴシック"/>
            </a:rPr>
            <a:t>134,470</a:t>
          </a:r>
          <a:r>
            <a:rPr kumimoji="1" lang="ja-JP" altLang="en-US" sz="1300">
              <a:latin typeface="ＭＳ Ｐゴシック"/>
            </a:rPr>
            <a:t>千円減少したため、経常収支比率は前年度より</a:t>
          </a:r>
          <a:r>
            <a:rPr kumimoji="1" lang="en-US" altLang="ja-JP" sz="1300">
              <a:latin typeface="ＭＳ Ｐゴシック"/>
            </a:rPr>
            <a:t>3.7</a:t>
          </a:r>
          <a:r>
            <a:rPr kumimoji="1" lang="ja-JP" altLang="en-US" sz="1300">
              <a:latin typeface="ＭＳ Ｐゴシック"/>
            </a:rPr>
            <a:t>ポイント増加しており、類似団体内平均値の前年度比</a:t>
          </a:r>
          <a:r>
            <a:rPr kumimoji="1" lang="en-US" altLang="ja-JP" sz="1300">
              <a:latin typeface="ＭＳ Ｐゴシック"/>
            </a:rPr>
            <a:t>1.0</a:t>
          </a:r>
          <a:r>
            <a:rPr kumimoji="1" lang="ja-JP" altLang="en-US" sz="1300">
              <a:latin typeface="ＭＳ Ｐゴシック"/>
            </a:rPr>
            <a:t>ポイント増と比べ、大きく悪化している。</a:t>
          </a:r>
          <a:endParaRPr kumimoji="1" lang="en-US" altLang="ja-JP" sz="1300">
            <a:latin typeface="ＭＳ Ｐゴシック"/>
          </a:endParaRPr>
        </a:p>
        <a:p>
          <a:r>
            <a:rPr kumimoji="1" lang="ja-JP" altLang="en-US" sz="1300">
              <a:latin typeface="ＭＳ Ｐゴシック"/>
            </a:rPr>
            <a:t>　主な要因として、人件費及び物件費に係る経常経費が、昨年度から増加していることが挙げられ、特に物件費のうち各種委託料に係る経常経費が増加傾向にあり、経常経費の抑制について一層取り組む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63754</xdr:rowOff>
    </xdr:from>
    <xdr:to>
      <xdr:col>7</xdr:col>
      <xdr:colOff>152400</xdr:colOff>
      <xdr:row>63</xdr:row>
      <xdr:rowOff>70866</xdr:rowOff>
    </xdr:to>
    <xdr:cxnSp macro="">
      <xdr:nvCxnSpPr>
        <xdr:cNvPr id="130" name="直線コネクタ 129"/>
        <xdr:cNvCxnSpPr/>
      </xdr:nvCxnSpPr>
      <xdr:spPr>
        <a:xfrm>
          <a:off x="4114800" y="10693654"/>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63754</xdr:rowOff>
    </xdr:to>
    <xdr:cxnSp macro="">
      <xdr:nvCxnSpPr>
        <xdr:cNvPr id="133" name="直線コネクタ 132"/>
        <xdr:cNvCxnSpPr/>
      </xdr:nvCxnSpPr>
      <xdr:spPr>
        <a:xfrm>
          <a:off x="3225800" y="10693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63754</xdr:rowOff>
    </xdr:to>
    <xdr:cxnSp macro="">
      <xdr:nvCxnSpPr>
        <xdr:cNvPr id="136" name="直線コネクタ 135"/>
        <xdr:cNvCxnSpPr/>
      </xdr:nvCxnSpPr>
      <xdr:spPr>
        <a:xfrm>
          <a:off x="2336800" y="106212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61</xdr:row>
      <xdr:rowOff>162814</xdr:rowOff>
    </xdr:to>
    <xdr:cxnSp macro="">
      <xdr:nvCxnSpPr>
        <xdr:cNvPr id="139" name="直線コネクタ 138"/>
        <xdr:cNvCxnSpPr/>
      </xdr:nvCxnSpPr>
      <xdr:spPr>
        <a:xfrm>
          <a:off x="1447800" y="105150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9" name="円/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50"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51" name="円/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99331</xdr:rowOff>
    </xdr:from>
    <xdr:ext cx="736600" cy="259045"/>
    <xdr:sp macro="" textlink="">
      <xdr:nvSpPr>
        <xdr:cNvPr id="152" name="テキスト ボックス 151"/>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3" name="円/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99331</xdr:rowOff>
    </xdr:from>
    <xdr:ext cx="762000" cy="259045"/>
    <xdr:sp macro="" textlink="">
      <xdr:nvSpPr>
        <xdr:cNvPr id="154" name="テキスト ボックス 153"/>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7" name="円/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92219</xdr:rowOff>
    </xdr:from>
    <xdr:ext cx="762000" cy="259045"/>
    <xdr:sp macro="" textlink="">
      <xdr:nvSpPr>
        <xdr:cNvPr id="158" name="テキスト ボックス 157"/>
        <xdr:cNvSpPr txBox="1"/>
      </xdr:nvSpPr>
      <xdr:spPr>
        <a:xfrm>
          <a:off x="1066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前年度と比較すると、平成</a:t>
          </a:r>
          <a:r>
            <a:rPr kumimoji="1" lang="en-US" altLang="ja-JP" sz="1300">
              <a:latin typeface="ＭＳ Ｐゴシック"/>
            </a:rPr>
            <a:t>24</a:t>
          </a:r>
          <a:r>
            <a:rPr kumimoji="1" lang="ja-JP" altLang="en-US" sz="1300">
              <a:latin typeface="ＭＳ Ｐゴシック"/>
            </a:rPr>
            <a:t>年度及び</a:t>
          </a:r>
          <a:r>
            <a:rPr kumimoji="1" lang="en-US" altLang="ja-JP" sz="1300">
              <a:latin typeface="ＭＳ Ｐゴシック"/>
            </a:rPr>
            <a:t>25</a:t>
          </a:r>
          <a:r>
            <a:rPr kumimoji="1" lang="ja-JP" altLang="en-US" sz="1300">
              <a:latin typeface="ＭＳ Ｐゴシック"/>
            </a:rPr>
            <a:t>年度に行なわれた時限的な給与改定・臨時特例法による給与の減額措置が無くなったことなどにより、人件費・物件費は増加となった。</a:t>
          </a:r>
          <a:endParaRPr kumimoji="1" lang="en-US" altLang="ja-JP" sz="1300">
            <a:latin typeface="ＭＳ Ｐゴシック"/>
          </a:endParaRPr>
        </a:p>
        <a:p>
          <a:r>
            <a:rPr kumimoji="1" lang="ja-JP" altLang="en-US" sz="1300">
              <a:latin typeface="ＭＳ Ｐゴシック"/>
            </a:rPr>
            <a:t>　類似団体内平均値と比較すると、本市はごみ処理業務や消防業務を一部事務組合で行っていることなどにより、同平均値より</a:t>
          </a:r>
          <a:r>
            <a:rPr kumimoji="1" lang="en-US" altLang="ja-JP" sz="1300">
              <a:latin typeface="ＭＳ Ｐゴシック"/>
            </a:rPr>
            <a:t>15,116</a:t>
          </a:r>
          <a:r>
            <a:rPr kumimoji="1" lang="ja-JP" altLang="en-US" sz="1300">
              <a:latin typeface="ＭＳ Ｐゴシック"/>
            </a:rPr>
            <a:t>円下回っている。しかし、前年度は</a:t>
          </a:r>
          <a:r>
            <a:rPr kumimoji="1" lang="en-US" altLang="ja-JP" sz="1300">
              <a:latin typeface="ＭＳ Ｐゴシック"/>
            </a:rPr>
            <a:t>18,693</a:t>
          </a:r>
          <a:r>
            <a:rPr kumimoji="1" lang="ja-JP" altLang="en-US" sz="1300">
              <a:latin typeface="ＭＳ Ｐゴシック"/>
            </a:rPr>
            <a:t>円下回っており、平均値との差は縮小傾向にあることから、実質的に悪化していると言える。これは物件費のうち可燃ごみ処理委託料等が前年度から増加したことが要因と考えられる。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117585</xdr:rowOff>
    </xdr:from>
    <xdr:to>
      <xdr:col>7</xdr:col>
      <xdr:colOff>152400</xdr:colOff>
      <xdr:row>81</xdr:row>
      <xdr:rowOff>126760</xdr:rowOff>
    </xdr:to>
    <xdr:cxnSp macro="">
      <xdr:nvCxnSpPr>
        <xdr:cNvPr id="192" name="直線コネクタ 191"/>
        <xdr:cNvCxnSpPr/>
      </xdr:nvCxnSpPr>
      <xdr:spPr>
        <a:xfrm>
          <a:off x="4114800" y="14005035"/>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111536</xdr:rowOff>
    </xdr:from>
    <xdr:ext cx="762000" cy="259045"/>
    <xdr:sp macro="" textlink="">
      <xdr:nvSpPr>
        <xdr:cNvPr id="193" name="人件費・物件費等の状況平均値テキスト"/>
        <xdr:cNvSpPr txBox="1"/>
      </xdr:nvSpPr>
      <xdr:spPr>
        <a:xfrm>
          <a:off x="5041900" y="13998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117585</xdr:rowOff>
    </xdr:from>
    <xdr:to>
      <xdr:col>6</xdr:col>
      <xdr:colOff>0</xdr:colOff>
      <xdr:row>81</xdr:row>
      <xdr:rowOff>120262</xdr:rowOff>
    </xdr:to>
    <xdr:cxnSp macro="">
      <xdr:nvCxnSpPr>
        <xdr:cNvPr id="195" name="直線コネクタ 194"/>
        <xdr:cNvCxnSpPr/>
      </xdr:nvCxnSpPr>
      <xdr:spPr>
        <a:xfrm flipV="1">
          <a:off x="3225800" y="14005035"/>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120262</xdr:rowOff>
    </xdr:from>
    <xdr:to>
      <xdr:col>4</xdr:col>
      <xdr:colOff>482600</xdr:colOff>
      <xdr:row>81</xdr:row>
      <xdr:rowOff>129386</xdr:rowOff>
    </xdr:to>
    <xdr:cxnSp macro="">
      <xdr:nvCxnSpPr>
        <xdr:cNvPr id="198" name="直線コネクタ 197"/>
        <xdr:cNvCxnSpPr/>
      </xdr:nvCxnSpPr>
      <xdr:spPr>
        <a:xfrm flipV="1">
          <a:off x="2336800" y="14007712"/>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119290</xdr:rowOff>
    </xdr:from>
    <xdr:to>
      <xdr:col>3</xdr:col>
      <xdr:colOff>279400</xdr:colOff>
      <xdr:row>81</xdr:row>
      <xdr:rowOff>129386</xdr:rowOff>
    </xdr:to>
    <xdr:cxnSp macro="">
      <xdr:nvCxnSpPr>
        <xdr:cNvPr id="201" name="直線コネクタ 200"/>
        <xdr:cNvCxnSpPr/>
      </xdr:nvCxnSpPr>
      <xdr:spPr>
        <a:xfrm>
          <a:off x="1447800" y="14006740"/>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75960</xdr:rowOff>
    </xdr:from>
    <xdr:to>
      <xdr:col>7</xdr:col>
      <xdr:colOff>203200</xdr:colOff>
      <xdr:row>82</xdr:row>
      <xdr:rowOff>6110</xdr:rowOff>
    </xdr:to>
    <xdr:sp macro="" textlink="">
      <xdr:nvSpPr>
        <xdr:cNvPr id="211" name="円/楕円 210"/>
        <xdr:cNvSpPr/>
      </xdr:nvSpPr>
      <xdr:spPr>
        <a:xfrm>
          <a:off x="4902200" y="13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168687</xdr:rowOff>
    </xdr:from>
    <xdr:ext cx="762000" cy="259045"/>
    <xdr:sp macro="" textlink="">
      <xdr:nvSpPr>
        <xdr:cNvPr id="212" name="人件費・物件費等の状況該当値テキスト"/>
        <xdr:cNvSpPr txBox="1"/>
      </xdr:nvSpPr>
      <xdr:spPr>
        <a:xfrm>
          <a:off x="5041900" y="1388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66785</xdr:rowOff>
    </xdr:from>
    <xdr:to>
      <xdr:col>6</xdr:col>
      <xdr:colOff>50800</xdr:colOff>
      <xdr:row>81</xdr:row>
      <xdr:rowOff>168385</xdr:rowOff>
    </xdr:to>
    <xdr:sp macro="" textlink="">
      <xdr:nvSpPr>
        <xdr:cNvPr id="213" name="円/楕円 212"/>
        <xdr:cNvSpPr/>
      </xdr:nvSpPr>
      <xdr:spPr>
        <a:xfrm>
          <a:off x="4064000" y="139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7112</xdr:rowOff>
    </xdr:from>
    <xdr:ext cx="736600" cy="259045"/>
    <xdr:sp macro="" textlink="">
      <xdr:nvSpPr>
        <xdr:cNvPr id="214" name="テキスト ボックス 213"/>
        <xdr:cNvSpPr txBox="1"/>
      </xdr:nvSpPr>
      <xdr:spPr>
        <a:xfrm>
          <a:off x="3733800" y="1372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69462</xdr:rowOff>
    </xdr:from>
    <xdr:to>
      <xdr:col>4</xdr:col>
      <xdr:colOff>533400</xdr:colOff>
      <xdr:row>81</xdr:row>
      <xdr:rowOff>171062</xdr:rowOff>
    </xdr:to>
    <xdr:sp macro="" textlink="">
      <xdr:nvSpPr>
        <xdr:cNvPr id="215" name="円/楕円 214"/>
        <xdr:cNvSpPr/>
      </xdr:nvSpPr>
      <xdr:spPr>
        <a:xfrm>
          <a:off x="3175000" y="139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9789</xdr:rowOff>
    </xdr:from>
    <xdr:ext cx="762000" cy="259045"/>
    <xdr:sp macro="" textlink="">
      <xdr:nvSpPr>
        <xdr:cNvPr id="216" name="テキスト ボックス 215"/>
        <xdr:cNvSpPr txBox="1"/>
      </xdr:nvSpPr>
      <xdr:spPr>
        <a:xfrm>
          <a:off x="2844800" y="1372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78586</xdr:rowOff>
    </xdr:from>
    <xdr:to>
      <xdr:col>3</xdr:col>
      <xdr:colOff>330200</xdr:colOff>
      <xdr:row>82</xdr:row>
      <xdr:rowOff>8736</xdr:rowOff>
    </xdr:to>
    <xdr:sp macro="" textlink="">
      <xdr:nvSpPr>
        <xdr:cNvPr id="217" name="円/楕円 216"/>
        <xdr:cNvSpPr/>
      </xdr:nvSpPr>
      <xdr:spPr>
        <a:xfrm>
          <a:off x="2286000" y="139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18913</xdr:rowOff>
    </xdr:from>
    <xdr:ext cx="762000" cy="259045"/>
    <xdr:sp macro="" textlink="">
      <xdr:nvSpPr>
        <xdr:cNvPr id="218" name="テキスト ボックス 217"/>
        <xdr:cNvSpPr txBox="1"/>
      </xdr:nvSpPr>
      <xdr:spPr>
        <a:xfrm>
          <a:off x="1955800" y="1373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68490</xdr:rowOff>
    </xdr:from>
    <xdr:to>
      <xdr:col>2</xdr:col>
      <xdr:colOff>127000</xdr:colOff>
      <xdr:row>81</xdr:row>
      <xdr:rowOff>170090</xdr:rowOff>
    </xdr:to>
    <xdr:sp macro="" textlink="">
      <xdr:nvSpPr>
        <xdr:cNvPr id="219" name="円/楕円 218"/>
        <xdr:cNvSpPr/>
      </xdr:nvSpPr>
      <xdr:spPr>
        <a:xfrm>
          <a:off x="1397000" y="139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8817</xdr:rowOff>
    </xdr:from>
    <xdr:ext cx="762000" cy="259045"/>
    <xdr:sp macro="" textlink="">
      <xdr:nvSpPr>
        <xdr:cNvPr id="220" name="テキスト ボックス 219"/>
        <xdr:cNvSpPr txBox="1"/>
      </xdr:nvSpPr>
      <xdr:spPr>
        <a:xfrm>
          <a:off x="1066800" y="1372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よりわずかに水準を上回っているものの、人口等に見合った給与水準といえる。人件費の財源の大半が一般財源であり、財政硬直化の原因となることから、今後もより一層の総人件費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162742</xdr:rowOff>
    </xdr:to>
    <xdr:cxnSp macro="">
      <xdr:nvCxnSpPr>
        <xdr:cNvPr id="256" name="直線コネクタ 255"/>
        <xdr:cNvCxnSpPr/>
      </xdr:nvCxnSpPr>
      <xdr:spPr>
        <a:xfrm>
          <a:off x="16179800" y="1470152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151674</xdr:rowOff>
    </xdr:to>
    <xdr:cxnSp macro="">
      <xdr:nvCxnSpPr>
        <xdr:cNvPr id="259" name="直線コネクタ 258"/>
        <xdr:cNvCxnSpPr/>
      </xdr:nvCxnSpPr>
      <xdr:spPr>
        <a:xfrm flipV="1">
          <a:off x="15290800" y="14701520"/>
          <a:ext cx="889000" cy="5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151674</xdr:rowOff>
    </xdr:from>
    <xdr:to>
      <xdr:col>22</xdr:col>
      <xdr:colOff>203200</xdr:colOff>
      <xdr:row>88</xdr:row>
      <xdr:rowOff>151674</xdr:rowOff>
    </xdr:to>
    <xdr:cxnSp macro="">
      <xdr:nvCxnSpPr>
        <xdr:cNvPr id="262" name="直線コネクタ 261"/>
        <xdr:cNvCxnSpPr/>
      </xdr:nvCxnSpPr>
      <xdr:spPr>
        <a:xfrm>
          <a:off x="14401800" y="15239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114481</xdr:rowOff>
    </xdr:from>
    <xdr:to>
      <xdr:col>21</xdr:col>
      <xdr:colOff>0</xdr:colOff>
      <xdr:row>88</xdr:row>
      <xdr:rowOff>151674</xdr:rowOff>
    </xdr:to>
    <xdr:cxnSp macro="">
      <xdr:nvCxnSpPr>
        <xdr:cNvPr id="265" name="直線コネクタ 264"/>
        <xdr:cNvCxnSpPr/>
      </xdr:nvCxnSpPr>
      <xdr:spPr>
        <a:xfrm>
          <a:off x="13512800" y="14687731"/>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111942</xdr:rowOff>
    </xdr:from>
    <xdr:to>
      <xdr:col>24</xdr:col>
      <xdr:colOff>609600</xdr:colOff>
      <xdr:row>86</xdr:row>
      <xdr:rowOff>42092</xdr:rowOff>
    </xdr:to>
    <xdr:sp macro="" textlink="">
      <xdr:nvSpPr>
        <xdr:cNvPr id="275" name="円/楕円 274"/>
        <xdr:cNvSpPr/>
      </xdr:nvSpPr>
      <xdr:spPr>
        <a:xfrm>
          <a:off x="169672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84019</xdr:rowOff>
    </xdr:from>
    <xdr:ext cx="762000" cy="259045"/>
    <xdr:sp macro="" textlink="">
      <xdr:nvSpPr>
        <xdr:cNvPr id="276" name="給与水準   （国との比較）該当値テキスト"/>
        <xdr:cNvSpPr txBox="1"/>
      </xdr:nvSpPr>
      <xdr:spPr>
        <a:xfrm>
          <a:off x="17106900" y="1465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100874</xdr:rowOff>
    </xdr:from>
    <xdr:to>
      <xdr:col>22</xdr:col>
      <xdr:colOff>254000</xdr:colOff>
      <xdr:row>89</xdr:row>
      <xdr:rowOff>31024</xdr:rowOff>
    </xdr:to>
    <xdr:sp macro="" textlink="">
      <xdr:nvSpPr>
        <xdr:cNvPr id="279" name="円/楕円 278"/>
        <xdr:cNvSpPr/>
      </xdr:nvSpPr>
      <xdr:spPr>
        <a:xfrm>
          <a:off x="15240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15801</xdr:rowOff>
    </xdr:from>
    <xdr:ext cx="762000" cy="259045"/>
    <xdr:sp macro="" textlink="">
      <xdr:nvSpPr>
        <xdr:cNvPr id="280" name="テキスト ボックス 279"/>
        <xdr:cNvSpPr txBox="1"/>
      </xdr:nvSpPr>
      <xdr:spPr>
        <a:xfrm>
          <a:off x="14909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100874</xdr:rowOff>
    </xdr:from>
    <xdr:to>
      <xdr:col>21</xdr:col>
      <xdr:colOff>50800</xdr:colOff>
      <xdr:row>89</xdr:row>
      <xdr:rowOff>31024</xdr:rowOff>
    </xdr:to>
    <xdr:sp macro="" textlink="">
      <xdr:nvSpPr>
        <xdr:cNvPr id="281" name="円/楕円 280"/>
        <xdr:cNvSpPr/>
      </xdr:nvSpPr>
      <xdr:spPr>
        <a:xfrm>
          <a:off x="14351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15801</xdr:rowOff>
    </xdr:from>
    <xdr:ext cx="762000" cy="259045"/>
    <xdr:sp macro="" textlink="">
      <xdr:nvSpPr>
        <xdr:cNvPr id="282" name="テキスト ボックス 281"/>
        <xdr:cNvSpPr txBox="1"/>
      </xdr:nvSpPr>
      <xdr:spPr>
        <a:xfrm>
          <a:off x="14020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83" name="円/楕円 282"/>
        <xdr:cNvSpPr/>
      </xdr:nvSpPr>
      <xdr:spPr>
        <a:xfrm>
          <a:off x="13462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150058</xdr:rowOff>
    </xdr:from>
    <xdr:ext cx="762000" cy="259045"/>
    <xdr:sp macro="" textlink="">
      <xdr:nvSpPr>
        <xdr:cNvPr id="284" name="テキスト ボックス 283"/>
        <xdr:cNvSpPr txBox="1"/>
      </xdr:nvSpPr>
      <xdr:spPr>
        <a:xfrm>
          <a:off x="13131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ごみ処理業や消防業務を一部事務組合で行っていることも類似団体の数値を下回っている原因ではあるが、合併効果を発揮するための採用抑制策が最大の理由であると考える。</a:t>
          </a:r>
        </a:p>
        <a:p>
          <a:r>
            <a:rPr kumimoji="1" lang="ja-JP" altLang="en-US" sz="1300">
              <a:latin typeface="ＭＳ Ｐゴシック"/>
            </a:rPr>
            <a:t>　引き続き市民サービス向上に直結した業務や新たな施策へ対応するため、適正な職員数の確保を図りつつ、事務事業や組織の徹底的な見直しや再任用制度の活用を行い、更なる定員適正化に取り組む。</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140546</xdr:rowOff>
    </xdr:from>
    <xdr:to>
      <xdr:col>24</xdr:col>
      <xdr:colOff>558800</xdr:colOff>
      <xdr:row>59</xdr:row>
      <xdr:rowOff>153186</xdr:rowOff>
    </xdr:to>
    <xdr:cxnSp macro="">
      <xdr:nvCxnSpPr>
        <xdr:cNvPr id="321" name="直線コネクタ 320"/>
        <xdr:cNvCxnSpPr/>
      </xdr:nvCxnSpPr>
      <xdr:spPr>
        <a:xfrm flipV="1">
          <a:off x="16179800" y="1025609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153186</xdr:rowOff>
    </xdr:from>
    <xdr:to>
      <xdr:col>23</xdr:col>
      <xdr:colOff>406400</xdr:colOff>
      <xdr:row>59</xdr:row>
      <xdr:rowOff>161230</xdr:rowOff>
    </xdr:to>
    <xdr:cxnSp macro="">
      <xdr:nvCxnSpPr>
        <xdr:cNvPr id="324" name="直線コネクタ 323"/>
        <xdr:cNvCxnSpPr/>
      </xdr:nvCxnSpPr>
      <xdr:spPr>
        <a:xfrm flipV="1">
          <a:off x="15290800" y="1026873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161230</xdr:rowOff>
    </xdr:from>
    <xdr:to>
      <xdr:col>22</xdr:col>
      <xdr:colOff>203200</xdr:colOff>
      <xdr:row>59</xdr:row>
      <xdr:rowOff>163528</xdr:rowOff>
    </xdr:to>
    <xdr:cxnSp macro="">
      <xdr:nvCxnSpPr>
        <xdr:cNvPr id="327" name="直線コネクタ 326"/>
        <xdr:cNvCxnSpPr/>
      </xdr:nvCxnSpPr>
      <xdr:spPr>
        <a:xfrm flipV="1">
          <a:off x="14401800" y="102767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163528</xdr:rowOff>
    </xdr:from>
    <xdr:to>
      <xdr:col>21</xdr:col>
      <xdr:colOff>0</xdr:colOff>
      <xdr:row>60</xdr:row>
      <xdr:rowOff>1270</xdr:rowOff>
    </xdr:to>
    <xdr:cxnSp macro="">
      <xdr:nvCxnSpPr>
        <xdr:cNvPr id="330" name="直線コネクタ 329"/>
        <xdr:cNvCxnSpPr/>
      </xdr:nvCxnSpPr>
      <xdr:spPr>
        <a:xfrm flipV="1">
          <a:off x="13512800" y="1027907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89746</xdr:rowOff>
    </xdr:from>
    <xdr:to>
      <xdr:col>24</xdr:col>
      <xdr:colOff>609600</xdr:colOff>
      <xdr:row>60</xdr:row>
      <xdr:rowOff>19896</xdr:rowOff>
    </xdr:to>
    <xdr:sp macro="" textlink="">
      <xdr:nvSpPr>
        <xdr:cNvPr id="340" name="円/楕円 339"/>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106273</xdr:rowOff>
    </xdr:from>
    <xdr:ext cx="762000" cy="259045"/>
    <xdr:sp macro="" textlink="">
      <xdr:nvSpPr>
        <xdr:cNvPr id="341" name="定員管理の状況該当値テキスト"/>
        <xdr:cNvSpPr txBox="1"/>
      </xdr:nvSpPr>
      <xdr:spPr>
        <a:xfrm>
          <a:off x="17106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102386</xdr:rowOff>
    </xdr:from>
    <xdr:to>
      <xdr:col>23</xdr:col>
      <xdr:colOff>457200</xdr:colOff>
      <xdr:row>60</xdr:row>
      <xdr:rowOff>32536</xdr:rowOff>
    </xdr:to>
    <xdr:sp macro="" textlink="">
      <xdr:nvSpPr>
        <xdr:cNvPr id="342" name="円/楕円 341"/>
        <xdr:cNvSpPr/>
      </xdr:nvSpPr>
      <xdr:spPr>
        <a:xfrm>
          <a:off x="16129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42713</xdr:rowOff>
    </xdr:from>
    <xdr:ext cx="736600" cy="259045"/>
    <xdr:sp macro="" textlink="">
      <xdr:nvSpPr>
        <xdr:cNvPr id="343" name="テキスト ボックス 342"/>
        <xdr:cNvSpPr txBox="1"/>
      </xdr:nvSpPr>
      <xdr:spPr>
        <a:xfrm>
          <a:off x="15798800" y="99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110430</xdr:rowOff>
    </xdr:from>
    <xdr:to>
      <xdr:col>22</xdr:col>
      <xdr:colOff>254000</xdr:colOff>
      <xdr:row>60</xdr:row>
      <xdr:rowOff>40580</xdr:rowOff>
    </xdr:to>
    <xdr:sp macro="" textlink="">
      <xdr:nvSpPr>
        <xdr:cNvPr id="344" name="円/楕円 343"/>
        <xdr:cNvSpPr/>
      </xdr:nvSpPr>
      <xdr:spPr>
        <a:xfrm>
          <a:off x="15240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50757</xdr:rowOff>
    </xdr:from>
    <xdr:ext cx="762000" cy="259045"/>
    <xdr:sp macro="" textlink="">
      <xdr:nvSpPr>
        <xdr:cNvPr id="345" name="テキスト ボックス 344"/>
        <xdr:cNvSpPr txBox="1"/>
      </xdr:nvSpPr>
      <xdr:spPr>
        <a:xfrm>
          <a:off x="14909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112728</xdr:rowOff>
    </xdr:from>
    <xdr:to>
      <xdr:col>21</xdr:col>
      <xdr:colOff>50800</xdr:colOff>
      <xdr:row>60</xdr:row>
      <xdr:rowOff>42878</xdr:rowOff>
    </xdr:to>
    <xdr:sp macro="" textlink="">
      <xdr:nvSpPr>
        <xdr:cNvPr id="346" name="円/楕円 345"/>
        <xdr:cNvSpPr/>
      </xdr:nvSpPr>
      <xdr:spPr>
        <a:xfrm>
          <a:off x="14351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47" name="テキスト ボックス 346"/>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48" name="円/楕円 347"/>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49" name="テキスト ボックス 348"/>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標準税収入等及び標準財政規模の増加、並びに城山台小学校建築事業や木津中学校改築事業に係る自己負担金の支払いが前年度に完了したことなどにより、実質公債費比率は前年度と比べ</a:t>
          </a:r>
          <a:r>
            <a:rPr kumimoji="1" lang="en-US" altLang="ja-JP" sz="1300">
              <a:latin typeface="ＭＳ Ｐゴシック"/>
            </a:rPr>
            <a:t>0.5</a:t>
          </a:r>
          <a:r>
            <a:rPr kumimoji="1" lang="ja-JP" altLang="en-US" sz="1300">
              <a:latin typeface="ＭＳ Ｐゴシック"/>
            </a:rPr>
            <a:t>ポイント改善されたものの、依然類似団体と比べ高い比率となっている。</a:t>
          </a:r>
          <a:endParaRPr kumimoji="1" lang="en-US" altLang="ja-JP" sz="1300">
            <a:latin typeface="ＭＳ Ｐゴシック"/>
          </a:endParaRPr>
        </a:p>
        <a:p>
          <a:r>
            <a:rPr kumimoji="1" lang="ja-JP" altLang="en-US" sz="1300">
              <a:latin typeface="ＭＳ Ｐゴシック"/>
            </a:rPr>
            <a:t>　本市は、今後も義務教育施設の整備や新クリーンセンターの建設など多くの起債を予定しており、引き続き地方債償還金の増加が見込まれることから、財源の確保及び適正な起債による公債費の抑制が求められ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106363</xdr:rowOff>
    </xdr:to>
    <xdr:cxnSp macro="">
      <xdr:nvCxnSpPr>
        <xdr:cNvPr id="379" name="直線コネクタ 378"/>
        <xdr:cNvCxnSpPr/>
      </xdr:nvCxnSpPr>
      <xdr:spPr>
        <a:xfrm flipV="1">
          <a:off x="16179800" y="710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94297</xdr:rowOff>
    </xdr:from>
    <xdr:to>
      <xdr:col>23</xdr:col>
      <xdr:colOff>406400</xdr:colOff>
      <xdr:row>41</xdr:row>
      <xdr:rowOff>106363</xdr:rowOff>
    </xdr:to>
    <xdr:cxnSp macro="">
      <xdr:nvCxnSpPr>
        <xdr:cNvPr id="382" name="直線コネクタ 381"/>
        <xdr:cNvCxnSpPr/>
      </xdr:nvCxnSpPr>
      <xdr:spPr>
        <a:xfrm>
          <a:off x="15290800" y="71237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94297</xdr:rowOff>
    </xdr:from>
    <xdr:to>
      <xdr:col>22</xdr:col>
      <xdr:colOff>203200</xdr:colOff>
      <xdr:row>41</xdr:row>
      <xdr:rowOff>124460</xdr:rowOff>
    </xdr:to>
    <xdr:cxnSp macro="">
      <xdr:nvCxnSpPr>
        <xdr:cNvPr id="385" name="直線コネクタ 384"/>
        <xdr:cNvCxnSpPr/>
      </xdr:nvCxnSpPr>
      <xdr:spPr>
        <a:xfrm flipV="1">
          <a:off x="14401800" y="71237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142557</xdr:rowOff>
    </xdr:to>
    <xdr:cxnSp macro="">
      <xdr:nvCxnSpPr>
        <xdr:cNvPr id="388" name="直線コネクタ 387"/>
        <xdr:cNvCxnSpPr/>
      </xdr:nvCxnSpPr>
      <xdr:spPr>
        <a:xfrm flipV="1">
          <a:off x="13512800" y="715391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400" name="円/楕円 399"/>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401" name="テキスト ボックス 400"/>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43497</xdr:rowOff>
    </xdr:from>
    <xdr:to>
      <xdr:col>22</xdr:col>
      <xdr:colOff>254000</xdr:colOff>
      <xdr:row>41</xdr:row>
      <xdr:rowOff>145097</xdr:rowOff>
    </xdr:to>
    <xdr:sp macro="" textlink="">
      <xdr:nvSpPr>
        <xdr:cNvPr id="402" name="円/楕円 401"/>
        <xdr:cNvSpPr/>
      </xdr:nvSpPr>
      <xdr:spPr>
        <a:xfrm>
          <a:off x="15240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403" name="テキスト ボックス 402"/>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4" name="円/楕円 403"/>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5" name="テキスト ボックス 40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406" name="円/楕円 405"/>
        <xdr:cNvSpPr/>
      </xdr:nvSpPr>
      <xdr:spPr>
        <a:xfrm>
          <a:off x="13462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407" name="テキスト ボックス 406"/>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類似団体内平均値が前年度から△</a:t>
          </a:r>
          <a:r>
            <a:rPr kumimoji="1" lang="en-US" altLang="ja-JP" sz="1300">
              <a:latin typeface="ＭＳ Ｐゴシック"/>
            </a:rPr>
            <a:t>4.4</a:t>
          </a:r>
          <a:r>
            <a:rPr kumimoji="1" lang="ja-JP" altLang="en-US" sz="1300">
              <a:latin typeface="ＭＳ Ｐゴシック"/>
            </a:rPr>
            <a:t>ポイント減少したのに対し、本市は△</a:t>
          </a:r>
          <a:r>
            <a:rPr kumimoji="1" lang="en-US" altLang="ja-JP" sz="1300">
              <a:latin typeface="ＭＳ Ｐゴシック"/>
            </a:rPr>
            <a:t>12.6</a:t>
          </a:r>
          <a:r>
            <a:rPr kumimoji="1" lang="ja-JP" altLang="en-US" sz="1300">
              <a:latin typeface="ＭＳ Ｐゴシック"/>
            </a:rPr>
            <a:t>ポイントと大幅に減少した。これは、前年度算定時点では計上されなかった城山台小学校建設事業及び木津中学校改築事業に係る国庫支出金の内示を受け、充当可能特定歳入が増加したことが要因として挙げられる。</a:t>
          </a:r>
          <a:endParaRPr kumimoji="1" lang="en-US" altLang="ja-JP" sz="1300">
            <a:latin typeface="ＭＳ Ｐゴシック"/>
          </a:endParaRPr>
        </a:p>
        <a:p>
          <a:r>
            <a:rPr kumimoji="1" lang="ja-JP" altLang="en-US" sz="1300">
              <a:latin typeface="ＭＳ Ｐゴシック"/>
            </a:rPr>
            <a:t>　本市の将来負担比率は平均値と比べ高く、今後も学校教育施設の整備や防災対策、新クリーンセンター建設等に伴う起債を予定していることから、引き続き将来負担の抑制及び負担の平準化を図る必要が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43180</xdr:rowOff>
    </xdr:from>
    <xdr:to>
      <xdr:col>24</xdr:col>
      <xdr:colOff>558800</xdr:colOff>
      <xdr:row>17</xdr:row>
      <xdr:rowOff>119189</xdr:rowOff>
    </xdr:to>
    <xdr:cxnSp macro="">
      <xdr:nvCxnSpPr>
        <xdr:cNvPr id="437" name="直線コネクタ 436"/>
        <xdr:cNvCxnSpPr/>
      </xdr:nvCxnSpPr>
      <xdr:spPr>
        <a:xfrm flipV="1">
          <a:off x="16179800" y="2957830"/>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79978</xdr:rowOff>
    </xdr:from>
    <xdr:to>
      <xdr:col>23</xdr:col>
      <xdr:colOff>406400</xdr:colOff>
      <xdr:row>17</xdr:row>
      <xdr:rowOff>119189</xdr:rowOff>
    </xdr:to>
    <xdr:cxnSp macro="">
      <xdr:nvCxnSpPr>
        <xdr:cNvPr id="440" name="直線コネクタ 439"/>
        <xdr:cNvCxnSpPr/>
      </xdr:nvCxnSpPr>
      <xdr:spPr>
        <a:xfrm>
          <a:off x="15290800" y="2994628"/>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79978</xdr:rowOff>
    </xdr:from>
    <xdr:to>
      <xdr:col>22</xdr:col>
      <xdr:colOff>203200</xdr:colOff>
      <xdr:row>17</xdr:row>
      <xdr:rowOff>138493</xdr:rowOff>
    </xdr:to>
    <xdr:cxnSp macro="">
      <xdr:nvCxnSpPr>
        <xdr:cNvPr id="443" name="直線コネクタ 442"/>
        <xdr:cNvCxnSpPr/>
      </xdr:nvCxnSpPr>
      <xdr:spPr>
        <a:xfrm flipV="1">
          <a:off x="14401800" y="2994628"/>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138493</xdr:rowOff>
    </xdr:from>
    <xdr:to>
      <xdr:col>21</xdr:col>
      <xdr:colOff>0</xdr:colOff>
      <xdr:row>18</xdr:row>
      <xdr:rowOff>74422</xdr:rowOff>
    </xdr:to>
    <xdr:cxnSp macro="">
      <xdr:nvCxnSpPr>
        <xdr:cNvPr id="446" name="直線コネクタ 445"/>
        <xdr:cNvCxnSpPr/>
      </xdr:nvCxnSpPr>
      <xdr:spPr>
        <a:xfrm flipV="1">
          <a:off x="13512800" y="3053143"/>
          <a:ext cx="889000" cy="1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163830</xdr:rowOff>
    </xdr:from>
    <xdr:to>
      <xdr:col>24</xdr:col>
      <xdr:colOff>609600</xdr:colOff>
      <xdr:row>17</xdr:row>
      <xdr:rowOff>93980</xdr:rowOff>
    </xdr:to>
    <xdr:sp macro="" textlink="">
      <xdr:nvSpPr>
        <xdr:cNvPr id="456" name="円/楕円 455"/>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135907</xdr:rowOff>
    </xdr:from>
    <xdr:ext cx="762000" cy="259045"/>
    <xdr:sp macro="" textlink="">
      <xdr:nvSpPr>
        <xdr:cNvPr id="457" name="将来負担の状況該当値テキスト"/>
        <xdr:cNvSpPr txBox="1"/>
      </xdr:nvSpPr>
      <xdr:spPr>
        <a:xfrm>
          <a:off x="17106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68389</xdr:rowOff>
    </xdr:from>
    <xdr:to>
      <xdr:col>23</xdr:col>
      <xdr:colOff>457200</xdr:colOff>
      <xdr:row>17</xdr:row>
      <xdr:rowOff>169989</xdr:rowOff>
    </xdr:to>
    <xdr:sp macro="" textlink="">
      <xdr:nvSpPr>
        <xdr:cNvPr id="458" name="円/楕円 457"/>
        <xdr:cNvSpPr/>
      </xdr:nvSpPr>
      <xdr:spPr>
        <a:xfrm>
          <a:off x="16129000" y="29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154766</xdr:rowOff>
    </xdr:from>
    <xdr:ext cx="736600" cy="259045"/>
    <xdr:sp macro="" textlink="">
      <xdr:nvSpPr>
        <xdr:cNvPr id="459" name="テキスト ボックス 458"/>
        <xdr:cNvSpPr txBox="1"/>
      </xdr:nvSpPr>
      <xdr:spPr>
        <a:xfrm>
          <a:off x="15798800" y="306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29178</xdr:rowOff>
    </xdr:from>
    <xdr:to>
      <xdr:col>22</xdr:col>
      <xdr:colOff>254000</xdr:colOff>
      <xdr:row>17</xdr:row>
      <xdr:rowOff>130778</xdr:rowOff>
    </xdr:to>
    <xdr:sp macro="" textlink="">
      <xdr:nvSpPr>
        <xdr:cNvPr id="460" name="円/楕円 459"/>
        <xdr:cNvSpPr/>
      </xdr:nvSpPr>
      <xdr:spPr>
        <a:xfrm>
          <a:off x="15240000" y="29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115555</xdr:rowOff>
    </xdr:from>
    <xdr:ext cx="762000" cy="259045"/>
    <xdr:sp macro="" textlink="">
      <xdr:nvSpPr>
        <xdr:cNvPr id="461" name="テキスト ボックス 460"/>
        <xdr:cNvSpPr txBox="1"/>
      </xdr:nvSpPr>
      <xdr:spPr>
        <a:xfrm>
          <a:off x="14909800" y="30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87693</xdr:rowOff>
    </xdr:from>
    <xdr:to>
      <xdr:col>21</xdr:col>
      <xdr:colOff>50800</xdr:colOff>
      <xdr:row>18</xdr:row>
      <xdr:rowOff>17843</xdr:rowOff>
    </xdr:to>
    <xdr:sp macro="" textlink="">
      <xdr:nvSpPr>
        <xdr:cNvPr id="462" name="円/楕円 461"/>
        <xdr:cNvSpPr/>
      </xdr:nvSpPr>
      <xdr:spPr>
        <a:xfrm>
          <a:off x="14351000" y="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2620</xdr:rowOff>
    </xdr:from>
    <xdr:ext cx="762000" cy="259045"/>
    <xdr:sp macro="" textlink="">
      <xdr:nvSpPr>
        <xdr:cNvPr id="463" name="テキスト ボックス 462"/>
        <xdr:cNvSpPr txBox="1"/>
      </xdr:nvSpPr>
      <xdr:spPr>
        <a:xfrm>
          <a:off x="14020800" y="30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23622</xdr:rowOff>
    </xdr:from>
    <xdr:to>
      <xdr:col>19</xdr:col>
      <xdr:colOff>533400</xdr:colOff>
      <xdr:row>18</xdr:row>
      <xdr:rowOff>125222</xdr:rowOff>
    </xdr:to>
    <xdr:sp macro="" textlink="">
      <xdr:nvSpPr>
        <xdr:cNvPr id="464" name="円/楕円 463"/>
        <xdr:cNvSpPr/>
      </xdr:nvSpPr>
      <xdr:spPr>
        <a:xfrm>
          <a:off x="13462000" y="3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109999</xdr:rowOff>
    </xdr:from>
    <xdr:ext cx="762000" cy="259045"/>
    <xdr:sp macro="" textlink="">
      <xdr:nvSpPr>
        <xdr:cNvPr id="465" name="テキスト ボックス 464"/>
        <xdr:cNvSpPr txBox="1"/>
      </xdr:nvSpPr>
      <xdr:spPr>
        <a:xfrm>
          <a:off x="13131800" y="319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73,095
72,625
85.13
25,960,353
25,303,984
308,839
16,291,735
29,648,483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64.0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類似団体と比べ職員数が少なく、また消防・清掃等の業務を一部事務組合が行っているため、類似団体内平均値より低くなっているが、一部事務組合に対する負担金のうち人件費充当分を本市人件費に振り替えると、類似団体内平均値より高い数値となる。</a:t>
          </a:r>
          <a:endParaRPr kumimoji="1" lang="en-US" altLang="ja-JP" sz="1300">
            <a:latin typeface="ＭＳ Ｐゴシック"/>
          </a:endParaRPr>
        </a:p>
        <a:p>
          <a:r>
            <a:rPr kumimoji="1" lang="ja-JP" altLang="en-US" sz="1300">
              <a:latin typeface="ＭＳ Ｐゴシック"/>
            </a:rPr>
            <a:t>　人口増加に伴う行政需要の増大のため、人件費は一概に抑制することが出来ない要因であることから、一部事務組合負担分を含めた人件費の適正な規模での推移に努める。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168910</xdr:rowOff>
    </xdr:to>
    <xdr:cxnSp macro="">
      <xdr:nvCxnSpPr>
        <xdr:cNvPr id="64" name="直線コネクタ 63"/>
        <xdr:cNvCxnSpPr/>
      </xdr:nvCxnSpPr>
      <xdr:spPr>
        <a:xfrm>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20320</xdr:rowOff>
    </xdr:to>
    <xdr:cxnSp macro="">
      <xdr:nvCxnSpPr>
        <xdr:cNvPr id="67" name="直線コネクタ 66"/>
        <xdr:cNvCxnSpPr/>
      </xdr:nvCxnSpPr>
      <xdr:spPr>
        <a:xfrm flipV="1">
          <a:off x="3098800" y="613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50800</xdr:rowOff>
    </xdr:to>
    <xdr:cxnSp macro="">
      <xdr:nvCxnSpPr>
        <xdr:cNvPr id="70" name="直線コネクタ 69"/>
        <xdr:cNvCxnSpPr/>
      </xdr:nvCxnSpPr>
      <xdr:spPr>
        <a:xfrm flipV="1">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50800</xdr:rowOff>
    </xdr:to>
    <xdr:cxnSp macro="">
      <xdr:nvCxnSpPr>
        <xdr:cNvPr id="73" name="直線コネクタ 72"/>
        <xdr:cNvCxnSpPr/>
      </xdr:nvCxnSpPr>
      <xdr:spPr>
        <a:xfrm>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3" name="円/楕円 82"/>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4"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6" name="テキスト ボックス 85"/>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7" name="円/楕円 86"/>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88" name="テキスト ボックス 87"/>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89" name="円/楕円 88"/>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0" name="テキスト ボックス 89"/>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1" name="円/楕円 90"/>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2" name="テキスト ボックス 91"/>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少なさをカバーするため、委託料及び臨時職員の雇用に係る経費が多く、ごみ処理を現状市外に委託せざるを得ず、また経費削減及びサービス向上を図るために民間委託を推進していることから、類似団体内平均値より高い数値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おいては、可燃ごみ処理経費等が増加したため、物件費に係る経常収支比率は大きく増加しており、類似団体内平均値との差も拡大した。今後は合併前から引き継いだ施設のあり方を見直す等、物件費の抑制を図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18</xdr:row>
      <xdr:rowOff>58420</xdr:rowOff>
    </xdr:to>
    <xdr:cxnSp macro="">
      <xdr:nvCxnSpPr>
        <xdr:cNvPr id="125" name="直線コネクタ 124"/>
        <xdr:cNvCxnSpPr/>
      </xdr:nvCxnSpPr>
      <xdr:spPr>
        <a:xfrm>
          <a:off x="15671800" y="30378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123190</xdr:rowOff>
    </xdr:to>
    <xdr:cxnSp macro="">
      <xdr:nvCxnSpPr>
        <xdr:cNvPr id="128" name="直線コネクタ 127"/>
        <xdr:cNvCxnSpPr/>
      </xdr:nvCxnSpPr>
      <xdr:spPr>
        <a:xfrm>
          <a:off x="14782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46990</xdr:rowOff>
    </xdr:to>
    <xdr:cxnSp macro="">
      <xdr:nvCxnSpPr>
        <xdr:cNvPr id="131" name="直線コネクタ 130"/>
        <xdr:cNvCxnSpPr/>
      </xdr:nvCxnSpPr>
      <xdr:spPr>
        <a:xfrm>
          <a:off x="13893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8890</xdr:rowOff>
    </xdr:to>
    <xdr:cxnSp macro="">
      <xdr:nvCxnSpPr>
        <xdr:cNvPr id="134" name="直線コネクタ 133"/>
        <xdr:cNvCxnSpPr/>
      </xdr:nvCxnSpPr>
      <xdr:spPr>
        <a:xfrm flipV="1">
          <a:off x="13004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4" name="円/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6" name="円/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8" name="円/楕円 147"/>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9" name="テキスト ボックス 14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2" name="円/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3" name="テキスト ボックス 152"/>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人口が増加しており、また人口に占める子どもの割合が高く、児童措置費をはじめとする子育て関連の扶助費が高いほか、障害者福祉費等の扶助費も年々増加傾向にある。このため、類似団体内平均値より扶助費に係る経常収支比率が高くなっている。</a:t>
          </a:r>
          <a:endParaRPr kumimoji="1" lang="en-US" altLang="ja-JP" sz="1300">
            <a:latin typeface="ＭＳ Ｐゴシック"/>
          </a:endParaRPr>
        </a:p>
        <a:p>
          <a:r>
            <a:rPr kumimoji="1" lang="ja-JP" altLang="en-US" sz="1300">
              <a:latin typeface="ＭＳ Ｐゴシック"/>
            </a:rPr>
            <a:t>　今後も市独自施策の充実と制度の廃止・見直しの双方の視点から検討を行い、義務的経費である扶助費が財政を圧迫することのないよう、抑制に努める。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100330</xdr:rowOff>
    </xdr:to>
    <xdr:cxnSp macro="">
      <xdr:nvCxnSpPr>
        <xdr:cNvPr id="186" name="直線コネクタ 185"/>
        <xdr:cNvCxnSpPr/>
      </xdr:nvCxnSpPr>
      <xdr:spPr>
        <a:xfrm>
          <a:off x="3987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62230</xdr:rowOff>
    </xdr:from>
    <xdr:to>
      <xdr:col>5</xdr:col>
      <xdr:colOff>549275</xdr:colOff>
      <xdr:row>55</xdr:row>
      <xdr:rowOff>69850</xdr:rowOff>
    </xdr:to>
    <xdr:cxnSp macro="">
      <xdr:nvCxnSpPr>
        <xdr:cNvPr id="189" name="直線コネクタ 188"/>
        <xdr:cNvCxnSpPr/>
      </xdr:nvCxnSpPr>
      <xdr:spPr>
        <a:xfrm>
          <a:off x="3098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62230</xdr:rowOff>
    </xdr:to>
    <xdr:cxnSp macro="">
      <xdr:nvCxnSpPr>
        <xdr:cNvPr id="192" name="直線コネクタ 191"/>
        <xdr:cNvCxnSpPr/>
      </xdr:nvCxnSpPr>
      <xdr:spPr>
        <a:xfrm>
          <a:off x="2209800" y="942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111760</xdr:rowOff>
    </xdr:from>
    <xdr:to>
      <xdr:col>3</xdr:col>
      <xdr:colOff>142875</xdr:colOff>
      <xdr:row>54</xdr:row>
      <xdr:rowOff>165100</xdr:rowOff>
    </xdr:to>
    <xdr:cxnSp macro="">
      <xdr:nvCxnSpPr>
        <xdr:cNvPr id="195" name="直線コネクタ 194"/>
        <xdr:cNvCxnSpPr/>
      </xdr:nvCxnSpPr>
      <xdr:spPr>
        <a:xfrm>
          <a:off x="1320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49530</xdr:rowOff>
    </xdr:from>
    <xdr:to>
      <xdr:col>7</xdr:col>
      <xdr:colOff>66675</xdr:colOff>
      <xdr:row>55</xdr:row>
      <xdr:rowOff>151130</xdr:rowOff>
    </xdr:to>
    <xdr:sp macro="" textlink="">
      <xdr:nvSpPr>
        <xdr:cNvPr id="205" name="円/楕円 204"/>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21607</xdr:rowOff>
    </xdr:from>
    <xdr:ext cx="762000" cy="259045"/>
    <xdr:sp macro="" textlink="">
      <xdr:nvSpPr>
        <xdr:cNvPr id="206" name="扶助費該当値テキスト"/>
        <xdr:cNvSpPr txBox="1"/>
      </xdr:nvSpPr>
      <xdr:spPr>
        <a:xfrm>
          <a:off x="4914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8" name="テキスト ボックス 20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xdr:rowOff>
    </xdr:from>
    <xdr:to>
      <xdr:col>4</xdr:col>
      <xdr:colOff>396875</xdr:colOff>
      <xdr:row>55</xdr:row>
      <xdr:rowOff>113030</xdr:rowOff>
    </xdr:to>
    <xdr:sp macro="" textlink="">
      <xdr:nvSpPr>
        <xdr:cNvPr id="209" name="円/楕円 208"/>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210" name="テキスト ボックス 209"/>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12" name="テキスト ボックス 21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3" name="円/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147337</xdr:rowOff>
    </xdr:from>
    <xdr:ext cx="762000" cy="259045"/>
    <xdr:sp macro="" textlink="">
      <xdr:nvSpPr>
        <xdr:cNvPr id="214" name="テキスト ボックス 213"/>
        <xdr:cNvSpPr txBox="1"/>
      </xdr:nvSpPr>
      <xdr:spPr>
        <a:xfrm>
          <a:off x="939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類似団体内平均値を下回る数値で推移しているが、繰出金及び維持補修費の増加により経常収支比率が</a:t>
          </a:r>
          <a:r>
            <a:rPr kumimoji="1" lang="en-US" altLang="ja-JP" sz="1300">
              <a:latin typeface="ＭＳ Ｐゴシック"/>
            </a:rPr>
            <a:t>0.8</a:t>
          </a:r>
          <a:r>
            <a:rPr kumimoji="1" lang="ja-JP" altLang="en-US" sz="1300">
              <a:latin typeface="ＭＳ Ｐゴシック"/>
            </a:rPr>
            <a:t>ポイント悪化し、平均値との差が縮小した。</a:t>
          </a:r>
          <a:endParaRPr kumimoji="1" lang="en-US" altLang="ja-JP" sz="1300">
            <a:latin typeface="ＭＳ Ｐゴシック"/>
          </a:endParaRPr>
        </a:p>
        <a:p>
          <a:r>
            <a:rPr kumimoji="1" lang="ja-JP" altLang="en-US" sz="1300">
              <a:latin typeface="ＭＳ Ｐゴシック"/>
            </a:rPr>
            <a:t>　今後は、施設整備の進捗に伴う維持補修費や、人口増加及び高齢化の進展に伴う国民健康保険、後期高齢者医療、介護保険各特別会計への基準内繰出金の増加が予想される。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157480</xdr:rowOff>
    </xdr:to>
    <xdr:cxnSp macro="">
      <xdr:nvCxnSpPr>
        <xdr:cNvPr id="247" name="直線コネクタ 246"/>
        <xdr:cNvCxnSpPr/>
      </xdr:nvCxnSpPr>
      <xdr:spPr>
        <a:xfrm>
          <a:off x="15671800" y="9697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111760</xdr:rowOff>
    </xdr:to>
    <xdr:cxnSp macro="">
      <xdr:nvCxnSpPr>
        <xdr:cNvPr id="250" name="直線コネクタ 249"/>
        <xdr:cNvCxnSpPr/>
      </xdr:nvCxnSpPr>
      <xdr:spPr>
        <a:xfrm flipV="1">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111760</xdr:rowOff>
    </xdr:to>
    <xdr:cxnSp macro="">
      <xdr:nvCxnSpPr>
        <xdr:cNvPr id="253" name="直線コネクタ 252"/>
        <xdr:cNvCxnSpPr/>
      </xdr:nvCxnSpPr>
      <xdr:spPr>
        <a:xfrm>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96520</xdr:rowOff>
    </xdr:to>
    <xdr:cxnSp macro="">
      <xdr:nvCxnSpPr>
        <xdr:cNvPr id="256" name="直線コネクタ 255"/>
        <xdr:cNvCxnSpPr/>
      </xdr:nvCxnSpPr>
      <xdr:spPr>
        <a:xfrm>
          <a:off x="13004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6" name="円/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67"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8" name="円/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69" name="テキスト ボックス 268"/>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0" name="円/楕円 269"/>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1" name="テキスト ボックス 270"/>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2" name="円/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4" name="円/楕円 27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5" name="テキスト ボックス 27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消防、清掃等の業務を一部事務組合で行っており、これに対し負担金を支出しているため、類似団体内平均値よりも高い状態で推移している。</a:t>
          </a:r>
          <a:endParaRPr kumimoji="1" lang="en-US" altLang="ja-JP" sz="1300">
            <a:latin typeface="ＭＳ Ｐゴシック"/>
          </a:endParaRPr>
        </a:p>
        <a:p>
          <a:r>
            <a:rPr kumimoji="1" lang="ja-JP" altLang="en-US" sz="1300">
              <a:latin typeface="ＭＳ Ｐゴシック"/>
            </a:rPr>
            <a:t>　各種補助金の見直しを進め、補助費等の抑制に努める。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37</xdr:row>
      <xdr:rowOff>97282</xdr:rowOff>
    </xdr:to>
    <xdr:cxnSp macro="">
      <xdr:nvCxnSpPr>
        <xdr:cNvPr id="305" name="直線コネクタ 304"/>
        <xdr:cNvCxnSpPr/>
      </xdr:nvCxnSpPr>
      <xdr:spPr>
        <a:xfrm>
          <a:off x="15671800" y="6427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83566</xdr:rowOff>
    </xdr:to>
    <xdr:cxnSp macro="">
      <xdr:nvCxnSpPr>
        <xdr:cNvPr id="308" name="直線コネクタ 307"/>
        <xdr:cNvCxnSpPr/>
      </xdr:nvCxnSpPr>
      <xdr:spPr>
        <a:xfrm>
          <a:off x="14782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83566</xdr:rowOff>
    </xdr:to>
    <xdr:cxnSp macro="">
      <xdr:nvCxnSpPr>
        <xdr:cNvPr id="311" name="直線コネクタ 310"/>
        <xdr:cNvCxnSpPr/>
      </xdr:nvCxnSpPr>
      <xdr:spPr>
        <a:xfrm flipV="1">
          <a:off x="13893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83566</xdr:rowOff>
    </xdr:to>
    <xdr:cxnSp macro="">
      <xdr:nvCxnSpPr>
        <xdr:cNvPr id="314" name="直線コネクタ 313"/>
        <xdr:cNvCxnSpPr/>
      </xdr:nvCxnSpPr>
      <xdr:spPr>
        <a:xfrm>
          <a:off x="13004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4" name="円/楕円 323"/>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5"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6" name="円/楕円 325"/>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7" name="テキスト ボックス 326"/>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8" name="円/楕円 327"/>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9" name="テキスト ボックス 328"/>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0" name="円/楕円 329"/>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1" name="テキスト ボックス 330"/>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2" name="円/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関西文化学術研究都市の建設に伴う、公共施設整備に係る債務負担行為償還費用が経常収支比率に計上されず、また一部事務組合の施設整備に係る公債費負担分が補助費等に区分されていることから、類似団体内平均値より低くなっている。</a:t>
          </a:r>
          <a:endParaRPr kumimoji="1" lang="en-US" altLang="ja-JP" sz="1300">
            <a:latin typeface="ＭＳ Ｐゴシック"/>
          </a:endParaRPr>
        </a:p>
        <a:p>
          <a:r>
            <a:rPr kumimoji="1" lang="ja-JP" altLang="en-US" sz="1300">
              <a:latin typeface="ＭＳ Ｐゴシック"/>
            </a:rPr>
            <a:t>　過去に借り入れた臨時財政対策債等の元金償還開始により公債費に係る経常収支比率は前年度より増加しており、また前述の準公債費も計上した場合、類似団体内平均値より高い値となるため、公債費負担の適正な水準維持に注意する必要が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3556</xdr:rowOff>
    </xdr:to>
    <xdr:cxnSp macro="">
      <xdr:nvCxnSpPr>
        <xdr:cNvPr id="363" name="直線コネクタ 362"/>
        <xdr:cNvCxnSpPr/>
      </xdr:nvCxnSpPr>
      <xdr:spPr>
        <a:xfrm>
          <a:off x="3987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3556</xdr:rowOff>
    </xdr:to>
    <xdr:cxnSp macro="">
      <xdr:nvCxnSpPr>
        <xdr:cNvPr id="366" name="直線コネクタ 365"/>
        <xdr:cNvCxnSpPr/>
      </xdr:nvCxnSpPr>
      <xdr:spPr>
        <a:xfrm flipV="1">
          <a:off x="3098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3556</xdr:rowOff>
    </xdr:to>
    <xdr:cxnSp macro="">
      <xdr:nvCxnSpPr>
        <xdr:cNvPr id="369" name="直線コネクタ 368"/>
        <xdr:cNvCxnSpPr/>
      </xdr:nvCxnSpPr>
      <xdr:spPr>
        <a:xfrm>
          <a:off x="2209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77</xdr:row>
      <xdr:rowOff>156718</xdr:rowOff>
    </xdr:to>
    <xdr:cxnSp macro="">
      <xdr:nvCxnSpPr>
        <xdr:cNvPr id="372" name="直線コネクタ 371"/>
        <xdr:cNvCxnSpPr/>
      </xdr:nvCxnSpPr>
      <xdr:spPr>
        <a:xfrm>
          <a:off x="1320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2" name="円/楕円 381"/>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140733</xdr:rowOff>
    </xdr:from>
    <xdr:ext cx="762000" cy="259045"/>
    <xdr:sp macro="" textlink="">
      <xdr:nvSpPr>
        <xdr:cNvPr id="383" name="公債費該当値テキスト"/>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4" name="円/楕円 383"/>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85" name="テキスト ボックス 38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6" name="円/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87" name="テキスト ボックス 386"/>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88" name="円/楕円 387"/>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9" name="テキスト ボックス 388"/>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0" name="円/楕円 389"/>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1" name="テキスト ボックス 390"/>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類似団体内平均値を上回る数値で推移している。</a:t>
          </a:r>
          <a:endParaRPr kumimoji="1" lang="en-US" altLang="ja-JP" sz="1300">
            <a:latin typeface="ＭＳ Ｐゴシック"/>
          </a:endParaRPr>
        </a:p>
        <a:p>
          <a:r>
            <a:rPr kumimoji="1" lang="ja-JP" altLang="en-US" sz="1300">
              <a:latin typeface="ＭＳ Ｐゴシック"/>
            </a:rPr>
            <a:t>　これは、物件費、扶助費及び補助費等において類似団体内平均値を上回る数値を推移していることが要因である。</a:t>
          </a:r>
          <a:endParaRPr kumimoji="1" lang="en-US" altLang="ja-JP" sz="1300">
            <a:latin typeface="ＭＳ Ｐゴシック"/>
          </a:endParaRPr>
        </a:p>
        <a:p>
          <a:r>
            <a:rPr kumimoji="1" lang="ja-JP" altLang="en-US" sz="1300">
              <a:latin typeface="ＭＳ Ｐゴシック"/>
            </a:rPr>
            <a:t>　一部事務組合による業務遂行の割合が高いことや、ごみ処理を市外委託せざるを得ない現状など、その構造や現況に起因する要素が大きいものの、施設整備及びその管理運営のあり方を検討し、事務事業の効率化を追求することにより、市の財政負担適正化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85089</xdr:rowOff>
    </xdr:from>
    <xdr:to>
      <xdr:col>24</xdr:col>
      <xdr:colOff>31750</xdr:colOff>
      <xdr:row>77</xdr:row>
      <xdr:rowOff>43180</xdr:rowOff>
    </xdr:to>
    <xdr:cxnSp macro="">
      <xdr:nvCxnSpPr>
        <xdr:cNvPr id="424" name="直線コネクタ 423"/>
        <xdr:cNvCxnSpPr/>
      </xdr:nvCxnSpPr>
      <xdr:spPr>
        <a:xfrm>
          <a:off x="15671800" y="131152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85089</xdr:rowOff>
    </xdr:to>
    <xdr:cxnSp macro="">
      <xdr:nvCxnSpPr>
        <xdr:cNvPr id="427" name="直線コネクタ 426"/>
        <xdr:cNvCxnSpPr/>
      </xdr:nvCxnSpPr>
      <xdr:spPr>
        <a:xfrm>
          <a:off x="14782800" y="13103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73661</xdr:rowOff>
    </xdr:to>
    <xdr:cxnSp macro="">
      <xdr:nvCxnSpPr>
        <xdr:cNvPr id="430" name="直線コネクタ 429"/>
        <xdr:cNvCxnSpPr/>
      </xdr:nvCxnSpPr>
      <xdr:spPr>
        <a:xfrm>
          <a:off x="13893800" y="13061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31750</xdr:rowOff>
    </xdr:to>
    <xdr:cxnSp macro="">
      <xdr:nvCxnSpPr>
        <xdr:cNvPr id="433" name="直線コネクタ 432"/>
        <xdr:cNvCxnSpPr/>
      </xdr:nvCxnSpPr>
      <xdr:spPr>
        <a:xfrm>
          <a:off x="13004800" y="1298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43" name="円/楕円 442"/>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135907</xdr:rowOff>
    </xdr:from>
    <xdr:ext cx="762000" cy="259045"/>
    <xdr:sp macro="" textlink="">
      <xdr:nvSpPr>
        <xdr:cNvPr id="444" name="公債費以外該当値テキスト"/>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34289</xdr:rowOff>
    </xdr:from>
    <xdr:to>
      <xdr:col>22</xdr:col>
      <xdr:colOff>615950</xdr:colOff>
      <xdr:row>76</xdr:row>
      <xdr:rowOff>135889</xdr:rowOff>
    </xdr:to>
    <xdr:sp macro="" textlink="">
      <xdr:nvSpPr>
        <xdr:cNvPr id="445" name="円/楕円 444"/>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120666</xdr:rowOff>
    </xdr:from>
    <xdr:ext cx="736600" cy="259045"/>
    <xdr:sp macro="" textlink="">
      <xdr:nvSpPr>
        <xdr:cNvPr id="446" name="テキスト ボックス 445"/>
        <xdr:cNvSpPr txBox="1"/>
      </xdr:nvSpPr>
      <xdr:spPr>
        <a:xfrm>
          <a:off x="15290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47" name="円/楕円 446"/>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109238</xdr:rowOff>
    </xdr:from>
    <xdr:ext cx="762000" cy="259045"/>
    <xdr:sp macro="" textlink="">
      <xdr:nvSpPr>
        <xdr:cNvPr id="448" name="テキスト ボックス 447"/>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49" name="円/楕円 448"/>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67327</xdr:rowOff>
    </xdr:from>
    <xdr:ext cx="762000" cy="259045"/>
    <xdr:sp macro="" textlink="">
      <xdr:nvSpPr>
        <xdr:cNvPr id="450" name="テキスト ボックス 449"/>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1" name="円/楕円 450"/>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162577</xdr:rowOff>
    </xdr:from>
    <xdr:ext cx="762000" cy="259045"/>
    <xdr:sp macro="" textlink="">
      <xdr:nvSpPr>
        <xdr:cNvPr id="452" name="テキスト ボックス 451"/>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京都府木津川市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108168</xdr:rowOff>
    </xdr:from>
    <xdr:to>
      <xdr:col>4</xdr:col>
      <xdr:colOff>1117600</xdr:colOff>
      <xdr:row>17</xdr:row>
      <xdr:rowOff>121492</xdr:rowOff>
    </xdr:to>
    <xdr:cxnSp macro="">
      <xdr:nvCxnSpPr>
        <xdr:cNvPr id="52" name="直線コネクタ 51"/>
        <xdr:cNvCxnSpPr/>
      </xdr:nvCxnSpPr>
      <xdr:spPr bwMode="auto">
        <a:xfrm flipV="1">
          <a:off x="5003800" y="3070443"/>
          <a:ext cx="647700" cy="1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100983</xdr:rowOff>
    </xdr:from>
    <xdr:to>
      <xdr:col>4</xdr:col>
      <xdr:colOff>469900</xdr:colOff>
      <xdr:row>17</xdr:row>
      <xdr:rowOff>121492</xdr:rowOff>
    </xdr:to>
    <xdr:cxnSp macro="">
      <xdr:nvCxnSpPr>
        <xdr:cNvPr id="55" name="直線コネクタ 54"/>
        <xdr:cNvCxnSpPr/>
      </xdr:nvCxnSpPr>
      <xdr:spPr bwMode="auto">
        <a:xfrm>
          <a:off x="4305300" y="3063258"/>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71249</xdr:rowOff>
    </xdr:from>
    <xdr:to>
      <xdr:col>3</xdr:col>
      <xdr:colOff>904875</xdr:colOff>
      <xdr:row>17</xdr:row>
      <xdr:rowOff>100983</xdr:rowOff>
    </xdr:to>
    <xdr:cxnSp macro="">
      <xdr:nvCxnSpPr>
        <xdr:cNvPr id="58" name="直線コネクタ 57"/>
        <xdr:cNvCxnSpPr/>
      </xdr:nvCxnSpPr>
      <xdr:spPr bwMode="auto">
        <a:xfrm>
          <a:off x="3606800" y="3033524"/>
          <a:ext cx="698500" cy="29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71249</xdr:rowOff>
    </xdr:from>
    <xdr:to>
      <xdr:col>3</xdr:col>
      <xdr:colOff>206375</xdr:colOff>
      <xdr:row>17</xdr:row>
      <xdr:rowOff>76768</xdr:rowOff>
    </xdr:to>
    <xdr:cxnSp macro="">
      <xdr:nvCxnSpPr>
        <xdr:cNvPr id="61" name="直線コネクタ 60"/>
        <xdr:cNvCxnSpPr/>
      </xdr:nvCxnSpPr>
      <xdr:spPr bwMode="auto">
        <a:xfrm flipV="1">
          <a:off x="2908300" y="3033524"/>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57368</xdr:rowOff>
    </xdr:from>
    <xdr:to>
      <xdr:col>5</xdr:col>
      <xdr:colOff>34925</xdr:colOff>
      <xdr:row>17</xdr:row>
      <xdr:rowOff>158968</xdr:rowOff>
    </xdr:to>
    <xdr:sp macro="" textlink="">
      <xdr:nvSpPr>
        <xdr:cNvPr id="71" name="円/楕円 70"/>
        <xdr:cNvSpPr/>
      </xdr:nvSpPr>
      <xdr:spPr bwMode="auto">
        <a:xfrm>
          <a:off x="5600700" y="301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29445</xdr:rowOff>
    </xdr:from>
    <xdr:ext cx="762000" cy="259045"/>
    <xdr:sp macro="" textlink="">
      <xdr:nvSpPr>
        <xdr:cNvPr id="72" name="人口1人当たり決算額の推移該当値テキスト130"/>
        <xdr:cNvSpPr txBox="1"/>
      </xdr:nvSpPr>
      <xdr:spPr>
        <a:xfrm>
          <a:off x="5740400" y="29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70692</xdr:rowOff>
    </xdr:from>
    <xdr:to>
      <xdr:col>4</xdr:col>
      <xdr:colOff>520700</xdr:colOff>
      <xdr:row>18</xdr:row>
      <xdr:rowOff>842</xdr:rowOff>
    </xdr:to>
    <xdr:sp macro="" textlink="">
      <xdr:nvSpPr>
        <xdr:cNvPr id="73" name="円/楕円 72"/>
        <xdr:cNvSpPr/>
      </xdr:nvSpPr>
      <xdr:spPr bwMode="auto">
        <a:xfrm>
          <a:off x="4953000" y="303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157069</xdr:rowOff>
    </xdr:from>
    <xdr:ext cx="736600" cy="259045"/>
    <xdr:sp macro="" textlink="">
      <xdr:nvSpPr>
        <xdr:cNvPr id="74" name="テキスト ボックス 73"/>
        <xdr:cNvSpPr txBox="1"/>
      </xdr:nvSpPr>
      <xdr:spPr>
        <a:xfrm>
          <a:off x="4622800" y="3119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50183</xdr:rowOff>
    </xdr:from>
    <xdr:to>
      <xdr:col>3</xdr:col>
      <xdr:colOff>955675</xdr:colOff>
      <xdr:row>17</xdr:row>
      <xdr:rowOff>151783</xdr:rowOff>
    </xdr:to>
    <xdr:sp macro="" textlink="">
      <xdr:nvSpPr>
        <xdr:cNvPr id="75" name="円/楕円 74"/>
        <xdr:cNvSpPr/>
      </xdr:nvSpPr>
      <xdr:spPr bwMode="auto">
        <a:xfrm>
          <a:off x="4254500" y="301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136560</xdr:rowOff>
    </xdr:from>
    <xdr:ext cx="762000" cy="259045"/>
    <xdr:sp macro="" textlink="">
      <xdr:nvSpPr>
        <xdr:cNvPr id="76" name="テキスト ボックス 75"/>
        <xdr:cNvSpPr txBox="1"/>
      </xdr:nvSpPr>
      <xdr:spPr>
        <a:xfrm>
          <a:off x="3924300" y="309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20449</xdr:rowOff>
    </xdr:from>
    <xdr:to>
      <xdr:col>3</xdr:col>
      <xdr:colOff>257175</xdr:colOff>
      <xdr:row>17</xdr:row>
      <xdr:rowOff>122049</xdr:rowOff>
    </xdr:to>
    <xdr:sp macro="" textlink="">
      <xdr:nvSpPr>
        <xdr:cNvPr id="77" name="円/楕円 76"/>
        <xdr:cNvSpPr/>
      </xdr:nvSpPr>
      <xdr:spPr bwMode="auto">
        <a:xfrm>
          <a:off x="3556000" y="298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106826</xdr:rowOff>
    </xdr:from>
    <xdr:ext cx="762000" cy="259045"/>
    <xdr:sp macro="" textlink="">
      <xdr:nvSpPr>
        <xdr:cNvPr id="78" name="テキスト ボックス 77"/>
        <xdr:cNvSpPr txBox="1"/>
      </xdr:nvSpPr>
      <xdr:spPr>
        <a:xfrm>
          <a:off x="3225800" y="306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25968</xdr:rowOff>
    </xdr:from>
    <xdr:to>
      <xdr:col>2</xdr:col>
      <xdr:colOff>692150</xdr:colOff>
      <xdr:row>17</xdr:row>
      <xdr:rowOff>127568</xdr:rowOff>
    </xdr:to>
    <xdr:sp macro="" textlink="">
      <xdr:nvSpPr>
        <xdr:cNvPr id="79" name="円/楕円 78"/>
        <xdr:cNvSpPr/>
      </xdr:nvSpPr>
      <xdr:spPr bwMode="auto">
        <a:xfrm>
          <a:off x="2857500" y="298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112345</xdr:rowOff>
    </xdr:from>
    <xdr:ext cx="762000" cy="259045"/>
    <xdr:sp macro="" textlink="">
      <xdr:nvSpPr>
        <xdr:cNvPr id="80" name="テキスト ボックス 79"/>
        <xdr:cNvSpPr txBox="1"/>
      </xdr:nvSpPr>
      <xdr:spPr>
        <a:xfrm>
          <a:off x="2527300" y="30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107245</xdr:rowOff>
    </xdr:from>
    <xdr:to>
      <xdr:col>4</xdr:col>
      <xdr:colOff>1117600</xdr:colOff>
      <xdr:row>35</xdr:row>
      <xdr:rowOff>143364</xdr:rowOff>
    </xdr:to>
    <xdr:cxnSp macro="">
      <xdr:nvCxnSpPr>
        <xdr:cNvPr id="113" name="直線コネクタ 112"/>
        <xdr:cNvCxnSpPr/>
      </xdr:nvCxnSpPr>
      <xdr:spPr bwMode="auto">
        <a:xfrm>
          <a:off x="5003800" y="6717595"/>
          <a:ext cx="6477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107245</xdr:rowOff>
    </xdr:from>
    <xdr:to>
      <xdr:col>4</xdr:col>
      <xdr:colOff>469900</xdr:colOff>
      <xdr:row>35</xdr:row>
      <xdr:rowOff>131667</xdr:rowOff>
    </xdr:to>
    <xdr:cxnSp macro="">
      <xdr:nvCxnSpPr>
        <xdr:cNvPr id="116" name="直線コネクタ 115"/>
        <xdr:cNvCxnSpPr/>
      </xdr:nvCxnSpPr>
      <xdr:spPr bwMode="auto">
        <a:xfrm flipV="1">
          <a:off x="4305300" y="6717595"/>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80556</xdr:rowOff>
    </xdr:from>
    <xdr:to>
      <xdr:col>3</xdr:col>
      <xdr:colOff>904875</xdr:colOff>
      <xdr:row>35</xdr:row>
      <xdr:rowOff>131667</xdr:rowOff>
    </xdr:to>
    <xdr:cxnSp macro="">
      <xdr:nvCxnSpPr>
        <xdr:cNvPr id="119" name="直線コネクタ 118"/>
        <xdr:cNvCxnSpPr/>
      </xdr:nvCxnSpPr>
      <xdr:spPr bwMode="auto">
        <a:xfrm>
          <a:off x="3606800" y="6690906"/>
          <a:ext cx="698500" cy="51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80556</xdr:rowOff>
    </xdr:from>
    <xdr:to>
      <xdr:col>3</xdr:col>
      <xdr:colOff>206375</xdr:colOff>
      <xdr:row>35</xdr:row>
      <xdr:rowOff>129515</xdr:rowOff>
    </xdr:to>
    <xdr:cxnSp macro="">
      <xdr:nvCxnSpPr>
        <xdr:cNvPr id="122" name="直線コネクタ 121"/>
        <xdr:cNvCxnSpPr/>
      </xdr:nvCxnSpPr>
      <xdr:spPr bwMode="auto">
        <a:xfrm flipV="1">
          <a:off x="2908300" y="6690906"/>
          <a:ext cx="698500" cy="4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92564</xdr:rowOff>
    </xdr:from>
    <xdr:to>
      <xdr:col>5</xdr:col>
      <xdr:colOff>34925</xdr:colOff>
      <xdr:row>35</xdr:row>
      <xdr:rowOff>194164</xdr:rowOff>
    </xdr:to>
    <xdr:sp macro="" textlink="">
      <xdr:nvSpPr>
        <xdr:cNvPr id="132" name="円/楕円 131"/>
        <xdr:cNvSpPr/>
      </xdr:nvSpPr>
      <xdr:spPr bwMode="auto">
        <a:xfrm>
          <a:off x="5600700" y="670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280541</xdr:rowOff>
    </xdr:from>
    <xdr:ext cx="762000" cy="259045"/>
    <xdr:sp macro="" textlink="">
      <xdr:nvSpPr>
        <xdr:cNvPr id="133" name="人口1人当たり決算額の推移該当値テキスト445"/>
        <xdr:cNvSpPr txBox="1"/>
      </xdr:nvSpPr>
      <xdr:spPr>
        <a:xfrm>
          <a:off x="5740400" y="654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56445</xdr:rowOff>
    </xdr:from>
    <xdr:to>
      <xdr:col>4</xdr:col>
      <xdr:colOff>520700</xdr:colOff>
      <xdr:row>35</xdr:row>
      <xdr:rowOff>158045</xdr:rowOff>
    </xdr:to>
    <xdr:sp macro="" textlink="">
      <xdr:nvSpPr>
        <xdr:cNvPr id="134" name="円/楕円 133"/>
        <xdr:cNvSpPr/>
      </xdr:nvSpPr>
      <xdr:spPr bwMode="auto">
        <a:xfrm>
          <a:off x="4953000" y="666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168222</xdr:rowOff>
    </xdr:from>
    <xdr:ext cx="736600" cy="259045"/>
    <xdr:sp macro="" textlink="">
      <xdr:nvSpPr>
        <xdr:cNvPr id="135" name="テキスト ボックス 134"/>
        <xdr:cNvSpPr txBox="1"/>
      </xdr:nvSpPr>
      <xdr:spPr>
        <a:xfrm>
          <a:off x="4622800" y="643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80867</xdr:rowOff>
    </xdr:from>
    <xdr:to>
      <xdr:col>3</xdr:col>
      <xdr:colOff>955675</xdr:colOff>
      <xdr:row>35</xdr:row>
      <xdr:rowOff>182467</xdr:rowOff>
    </xdr:to>
    <xdr:sp macro="" textlink="">
      <xdr:nvSpPr>
        <xdr:cNvPr id="136" name="円/楕円 135"/>
        <xdr:cNvSpPr/>
      </xdr:nvSpPr>
      <xdr:spPr bwMode="auto">
        <a:xfrm>
          <a:off x="4254500" y="669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192644</xdr:rowOff>
    </xdr:from>
    <xdr:ext cx="762000" cy="259045"/>
    <xdr:sp macro="" textlink="">
      <xdr:nvSpPr>
        <xdr:cNvPr id="137" name="テキスト ボックス 136"/>
        <xdr:cNvSpPr txBox="1"/>
      </xdr:nvSpPr>
      <xdr:spPr>
        <a:xfrm>
          <a:off x="3924300" y="646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29756</xdr:rowOff>
    </xdr:from>
    <xdr:to>
      <xdr:col>3</xdr:col>
      <xdr:colOff>257175</xdr:colOff>
      <xdr:row>35</xdr:row>
      <xdr:rowOff>131356</xdr:rowOff>
    </xdr:to>
    <xdr:sp macro="" textlink="">
      <xdr:nvSpPr>
        <xdr:cNvPr id="138" name="円/楕円 137"/>
        <xdr:cNvSpPr/>
      </xdr:nvSpPr>
      <xdr:spPr bwMode="auto">
        <a:xfrm>
          <a:off x="3556000" y="664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141533</xdr:rowOff>
    </xdr:from>
    <xdr:ext cx="762000" cy="259045"/>
    <xdr:sp macro="" textlink="">
      <xdr:nvSpPr>
        <xdr:cNvPr id="139" name="テキスト ボックス 138"/>
        <xdr:cNvSpPr txBox="1"/>
      </xdr:nvSpPr>
      <xdr:spPr>
        <a:xfrm>
          <a:off x="3225800" y="640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78715</xdr:rowOff>
    </xdr:from>
    <xdr:to>
      <xdr:col>2</xdr:col>
      <xdr:colOff>692150</xdr:colOff>
      <xdr:row>35</xdr:row>
      <xdr:rowOff>180315</xdr:rowOff>
    </xdr:to>
    <xdr:sp macro="" textlink="">
      <xdr:nvSpPr>
        <xdr:cNvPr id="140" name="円/楕円 139"/>
        <xdr:cNvSpPr/>
      </xdr:nvSpPr>
      <xdr:spPr bwMode="auto">
        <a:xfrm>
          <a:off x="2857500" y="668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165092</xdr:rowOff>
    </xdr:from>
    <xdr:ext cx="762000" cy="259045"/>
    <xdr:sp macro="" textlink="">
      <xdr:nvSpPr>
        <xdr:cNvPr id="141" name="テキスト ボックス 140"/>
        <xdr:cNvSpPr txBox="1"/>
      </xdr:nvSpPr>
      <xdr:spPr>
        <a:xfrm>
          <a:off x="2527300" y="677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合併後初の通年決算である平成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年度以降、実質単年度収支は黒字で推移していたが、平成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年度は初の赤字となった。これは、今後始まる普通交付税合併合併算定替特例措置の段階的縮小に備え、財政調整基金から</a:t>
          </a:r>
          <a:r>
            <a:rPr kumimoji="1" lang="en-US" altLang="ja-JP" sz="1400">
              <a:latin typeface="ＭＳ ゴシック" pitchFamily="49" charset="-128"/>
              <a:ea typeface="ＭＳ ゴシック" pitchFamily="49" charset="-128"/>
            </a:rPr>
            <a:t>774,457</a:t>
          </a:r>
          <a:r>
            <a:rPr kumimoji="1" lang="ja-JP" altLang="en-US" sz="1400">
              <a:latin typeface="ＭＳ ゴシック" pitchFamily="49" charset="-128"/>
              <a:ea typeface="ＭＳ ゴシック" pitchFamily="49" charset="-128"/>
            </a:rPr>
            <a:t>千円を取り崩し、新たに合併算定替逓減対策基金を設置し、積み立てたことに起因し、このため財政調整基金残高及び実質収支額も前年度と比べ減少した。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各会計を連結した実質収支総額の標準財政に対する比率も、平成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％台から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％台の間で推移している。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城山台小学校建築事業や木津中学校改築事業に係る自己負担金の支払いが前年度に完了したことなどにより、債務負担行為に基づく支出額が減少したことで、実質公債費比率の分子が減少した。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市は、今後も義務教育施設の整備や新クリーンセンターの建設等に伴う起債を予定しており、また今後は合併特例措置が段階的に逓減されることから、事業の精査や財源確保等、中長期的な展望のもとに公債費負担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前年度算定時点では計上されなかった城山台小学校建設事業及び木津中学校改築事業に係る国庫支出金の内示を受け、充当可能特定歳入が増加となったため、将来負担比率の分子は前年度と比べ減少した。</a:t>
          </a:r>
        </a:p>
        <a:p>
          <a:r>
            <a:rPr kumimoji="1" lang="ja-JP" altLang="en-US" sz="1400">
              <a:latin typeface="ＭＳ ゴシック" pitchFamily="49" charset="-128"/>
              <a:ea typeface="ＭＳ ゴシック" pitchFamily="49" charset="-128"/>
            </a:rPr>
            <a:t>　しかし、本市は今後も義務教育施設の整備やクリーンセンターの建設等を予定しており、また普通交付税の合併特例措置が段階的に逓減されることから、事業の精査や財源確保等、中長期的な展望のもとに公債費負担の抑制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K1" zoomScale="70" zoomScaleNormal="70" workbookViewId="0">
      <selection activeCell="BV16" sqref="BV16:CC1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25960353</v>
      </c>
      <c r="BO4" s="349"/>
      <c r="BP4" s="349"/>
      <c r="BQ4" s="349"/>
      <c r="BR4" s="349"/>
      <c r="BS4" s="349"/>
      <c r="BT4" s="349"/>
      <c r="BU4" s="350"/>
      <c r="BV4" s="348">
        <v>27195930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25303984</v>
      </c>
      <c r="BO5" s="386"/>
      <c r="BP5" s="386"/>
      <c r="BQ5" s="386"/>
      <c r="BR5" s="386"/>
      <c r="BS5" s="386"/>
      <c r="BT5" s="386"/>
      <c r="BU5" s="387"/>
      <c r="BV5" s="385">
        <v>26713282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96.6</v>
      </c>
      <c r="CU5" s="383"/>
      <c r="CV5" s="383"/>
      <c r="CW5" s="383"/>
      <c r="CX5" s="383"/>
      <c r="CY5" s="383"/>
      <c r="CZ5" s="383"/>
      <c r="DA5" s="384"/>
      <c r="DB5" s="382">
        <v>92.9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656369</v>
      </c>
      <c r="BO6" s="386"/>
      <c r="BP6" s="386"/>
      <c r="BQ6" s="386"/>
      <c r="BR6" s="386"/>
      <c r="BS6" s="386"/>
      <c r="BT6" s="386"/>
      <c r="BU6" s="387"/>
      <c r="BV6" s="385">
        <v>482648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104.6</v>
      </c>
      <c r="CU6" s="423"/>
      <c r="CV6" s="423"/>
      <c r="CW6" s="423"/>
      <c r="CX6" s="423"/>
      <c r="CY6" s="423"/>
      <c r="CZ6" s="423"/>
      <c r="DA6" s="424"/>
      <c r="DB6" s="422">
        <v>101.6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347530</v>
      </c>
      <c r="BO7" s="386"/>
      <c r="BP7" s="386"/>
      <c r="BQ7" s="386"/>
      <c r="BR7" s="386"/>
      <c r="BS7" s="386"/>
      <c r="BT7" s="386"/>
      <c r="BU7" s="387"/>
      <c r="BV7" s="385">
        <v>79612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16291735</v>
      </c>
      <c r="CU7" s="386"/>
      <c r="CV7" s="386"/>
      <c r="CW7" s="386"/>
      <c r="CX7" s="386"/>
      <c r="CY7" s="386"/>
      <c r="CZ7" s="386"/>
      <c r="DA7" s="387"/>
      <c r="DB7" s="385">
        <v>16143656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308839</v>
      </c>
      <c r="BO8" s="386"/>
      <c r="BP8" s="386"/>
      <c r="BQ8" s="386"/>
      <c r="BR8" s="386"/>
      <c r="BS8" s="386"/>
      <c r="BT8" s="386"/>
      <c r="BU8" s="387"/>
      <c r="BV8" s="385">
        <v>403036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69761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-94197</v>
      </c>
      <c r="BO9" s="386"/>
      <c r="BP9" s="386"/>
      <c r="BQ9" s="386"/>
      <c r="BR9" s="386"/>
      <c r="BS9" s="386"/>
      <c r="BT9" s="386"/>
      <c r="BU9" s="387"/>
      <c r="BV9" s="385">
        <v>-62860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63649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210231</v>
      </c>
      <c r="BO10" s="386"/>
      <c r="BP10" s="386"/>
      <c r="BQ10" s="386"/>
      <c r="BR10" s="386"/>
      <c r="BS10" s="386"/>
      <c r="BT10" s="386"/>
      <c r="BU10" s="387"/>
      <c r="BV10" s="385">
        <v>474292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73095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774457</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72625</v>
      </c>
      <c r="S13" s="467"/>
      <c r="T13" s="467"/>
      <c r="U13" s="467"/>
      <c r="V13" s="468"/>
      <c r="W13" s="401" t="s">
        <v>123</v>
      </c>
      <c r="X13" s="402"/>
      <c r="Y13" s="402"/>
      <c r="Z13" s="402"/>
      <c r="AA13" s="402"/>
      <c r="AB13" s="392"/>
      <c r="AC13" s="436">
        <v>1149</v>
      </c>
      <c r="AD13" s="437"/>
      <c r="AE13" s="437"/>
      <c r="AF13" s="437"/>
      <c r="AG13" s="476"/>
      <c r="AH13" s="436">
        <v>1520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-658423</v>
      </c>
      <c r="BO13" s="386"/>
      <c r="BP13" s="386"/>
      <c r="BQ13" s="386"/>
      <c r="BR13" s="386"/>
      <c r="BS13" s="386"/>
      <c r="BT13" s="386"/>
      <c r="BU13" s="387"/>
      <c r="BV13" s="385">
        <v>411432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72283</v>
      </c>
      <c r="S14" s="467"/>
      <c r="T14" s="467"/>
      <c r="U14" s="467"/>
      <c r="V14" s="468"/>
      <c r="W14" s="375"/>
      <c r="X14" s="376"/>
      <c r="Y14" s="376"/>
      <c r="Z14" s="376"/>
      <c r="AA14" s="376"/>
      <c r="AB14" s="365"/>
      <c r="AC14" s="469">
        <v>4</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64</v>
      </c>
      <c r="CU14" s="481"/>
      <c r="CV14" s="481"/>
      <c r="CW14" s="481"/>
      <c r="CX14" s="481"/>
      <c r="CY14" s="481"/>
      <c r="CZ14" s="481"/>
      <c r="DA14" s="482"/>
      <c r="DB14" s="480">
        <v>76.599999999999994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71811</v>
      </c>
      <c r="S15" s="467"/>
      <c r="T15" s="467"/>
      <c r="U15" s="467"/>
      <c r="V15" s="468"/>
      <c r="W15" s="401" t="s">
        <v>130</v>
      </c>
      <c r="X15" s="402"/>
      <c r="Y15" s="402"/>
      <c r="Z15" s="402"/>
      <c r="AA15" s="402"/>
      <c r="AB15" s="392"/>
      <c r="AC15" s="436">
        <v>5908</v>
      </c>
      <c r="AD15" s="437"/>
      <c r="AE15" s="437"/>
      <c r="AF15" s="437"/>
      <c r="AG15" s="476"/>
      <c r="AH15" s="436">
        <v>6387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7526610</v>
      </c>
      <c r="BO15" s="349"/>
      <c r="BP15" s="349"/>
      <c r="BQ15" s="349"/>
      <c r="BR15" s="349"/>
      <c r="BS15" s="349"/>
      <c r="BT15" s="349"/>
      <c r="BU15" s="350"/>
      <c r="BV15" s="348">
        <v>7239714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20.399999999999999</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11485554</v>
      </c>
      <c r="BO16" s="386"/>
      <c r="BP16" s="386"/>
      <c r="BQ16" s="386"/>
      <c r="BR16" s="386"/>
      <c r="BS16" s="386"/>
      <c r="BT16" s="386"/>
      <c r="BU16" s="387"/>
      <c r="BV16" s="385">
        <v>11162650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21877</v>
      </c>
      <c r="AD17" s="437"/>
      <c r="AE17" s="437"/>
      <c r="AF17" s="437"/>
      <c r="AG17" s="476"/>
      <c r="AH17" s="436">
        <v>21724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9727894</v>
      </c>
      <c r="BO17" s="386"/>
      <c r="BP17" s="386"/>
      <c r="BQ17" s="386"/>
      <c r="BR17" s="386"/>
      <c r="BS17" s="386"/>
      <c r="BT17" s="386"/>
      <c r="BU17" s="387"/>
      <c r="BV17" s="385">
        <v>9409410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85.13</v>
      </c>
      <c r="M18" s="498"/>
      <c r="N18" s="498"/>
      <c r="O18" s="498"/>
      <c r="P18" s="498"/>
      <c r="Q18" s="498"/>
      <c r="R18" s="499"/>
      <c r="S18" s="499"/>
      <c r="T18" s="499"/>
      <c r="U18" s="499"/>
      <c r="V18" s="500"/>
      <c r="W18" s="403"/>
      <c r="X18" s="404"/>
      <c r="Y18" s="404"/>
      <c r="Z18" s="404"/>
      <c r="AA18" s="404"/>
      <c r="AB18" s="395"/>
      <c r="AC18" s="501">
        <v>75.599999999999994</v>
      </c>
      <c r="AD18" s="502"/>
      <c r="AE18" s="502"/>
      <c r="AF18" s="502"/>
      <c r="AG18" s="503"/>
      <c r="AH18" s="501">
        <v>72.2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16137906</v>
      </c>
      <c r="BO18" s="386"/>
      <c r="BP18" s="386"/>
      <c r="BQ18" s="386"/>
      <c r="BR18" s="386"/>
      <c r="BS18" s="386"/>
      <c r="BT18" s="386"/>
      <c r="BU18" s="387"/>
      <c r="BV18" s="385">
        <v>15284047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19062632</v>
      </c>
      <c r="BO19" s="386"/>
      <c r="BP19" s="386"/>
      <c r="BQ19" s="386"/>
      <c r="BR19" s="386"/>
      <c r="BS19" s="386"/>
      <c r="BT19" s="386"/>
      <c r="BU19" s="387"/>
      <c r="BV19" s="385">
        <v>18311203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24393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29648483</v>
      </c>
      <c r="BO23" s="386"/>
      <c r="BP23" s="386"/>
      <c r="BQ23" s="386"/>
      <c r="BR23" s="386"/>
      <c r="BS23" s="386"/>
      <c r="BT23" s="386"/>
      <c r="BU23" s="387"/>
      <c r="BV23" s="385">
        <v>30345333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7920</v>
      </c>
      <c r="R24" s="437"/>
      <c r="S24" s="437"/>
      <c r="T24" s="437"/>
      <c r="U24" s="437"/>
      <c r="V24" s="476"/>
      <c r="W24" s="531"/>
      <c r="X24" s="519"/>
      <c r="Y24" s="520"/>
      <c r="Z24" s="435" t="s">
        <v>153</v>
      </c>
      <c r="AA24" s="415"/>
      <c r="AB24" s="415"/>
      <c r="AC24" s="415"/>
      <c r="AD24" s="415"/>
      <c r="AE24" s="415"/>
      <c r="AF24" s="415"/>
      <c r="AG24" s="416"/>
      <c r="AH24" s="436">
        <v>400</v>
      </c>
      <c r="AI24" s="437"/>
      <c r="AJ24" s="437"/>
      <c r="AK24" s="437"/>
      <c r="AL24" s="476"/>
      <c r="AM24" s="436">
        <v>1304000</v>
      </c>
      <c r="AN24" s="437"/>
      <c r="AO24" s="437"/>
      <c r="AP24" s="437"/>
      <c r="AQ24" s="437"/>
      <c r="AR24" s="476"/>
      <c r="AS24" s="436">
        <v>3260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24203144</v>
      </c>
      <c r="BO24" s="386"/>
      <c r="BP24" s="386"/>
      <c r="BQ24" s="386"/>
      <c r="BR24" s="386"/>
      <c r="BS24" s="386"/>
      <c r="BT24" s="386"/>
      <c r="BU24" s="387"/>
      <c r="BV24" s="385">
        <v>24515875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6935</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17286289</v>
      </c>
      <c r="BO25" s="349"/>
      <c r="BP25" s="349"/>
      <c r="BQ25" s="349"/>
      <c r="BR25" s="349"/>
      <c r="BS25" s="349"/>
      <c r="BT25" s="349"/>
      <c r="BU25" s="350"/>
      <c r="BV25" s="348">
        <v>8186309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6270</v>
      </c>
      <c r="R26" s="437"/>
      <c r="S26" s="437"/>
      <c r="T26" s="437"/>
      <c r="U26" s="437"/>
      <c r="V26" s="476"/>
      <c r="W26" s="531"/>
      <c r="X26" s="519"/>
      <c r="Y26" s="520"/>
      <c r="Z26" s="435" t="s">
        <v>159</v>
      </c>
      <c r="AA26" s="541"/>
      <c r="AB26" s="541"/>
      <c r="AC26" s="541"/>
      <c r="AD26" s="541"/>
      <c r="AE26" s="541"/>
      <c r="AF26" s="541"/>
      <c r="AG26" s="542"/>
      <c r="AH26" s="436">
        <v>3</v>
      </c>
      <c r="AI26" s="437"/>
      <c r="AJ26" s="437"/>
      <c r="AK26" s="437"/>
      <c r="AL26" s="476"/>
      <c r="AM26" s="436">
        <v>10896</v>
      </c>
      <c r="AN26" s="437"/>
      <c r="AO26" s="437"/>
      <c r="AP26" s="437"/>
      <c r="AQ26" s="437"/>
      <c r="AR26" s="476"/>
      <c r="AS26" s="436">
        <v>3632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4700</v>
      </c>
      <c r="R27" s="437"/>
      <c r="S27" s="437"/>
      <c r="T27" s="437"/>
      <c r="U27" s="437"/>
      <c r="V27" s="476"/>
      <c r="W27" s="531"/>
      <c r="X27" s="519"/>
      <c r="Y27" s="520"/>
      <c r="Z27" s="435" t="s">
        <v>162</v>
      </c>
      <c r="AA27" s="415"/>
      <c r="AB27" s="415"/>
      <c r="AC27" s="415"/>
      <c r="AD27" s="415"/>
      <c r="AE27" s="415"/>
      <c r="AF27" s="415"/>
      <c r="AG27" s="416"/>
      <c r="AH27" s="436">
        <v>25</v>
      </c>
      <c r="AI27" s="437"/>
      <c r="AJ27" s="437"/>
      <c r="AK27" s="437"/>
      <c r="AL27" s="476"/>
      <c r="AM27" s="436">
        <v>77551</v>
      </c>
      <c r="AN27" s="437"/>
      <c r="AO27" s="437"/>
      <c r="AP27" s="437"/>
      <c r="AQ27" s="437"/>
      <c r="AR27" s="476"/>
      <c r="AS27" s="436">
        <v>3102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1653948</v>
      </c>
      <c r="BO27" s="555"/>
      <c r="BP27" s="555"/>
      <c r="BQ27" s="555"/>
      <c r="BR27" s="555"/>
      <c r="BS27" s="555"/>
      <c r="BT27" s="555"/>
      <c r="BU27" s="556"/>
      <c r="BV27" s="554">
        <v>1653948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3800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4257239</v>
      </c>
      <c r="BO28" s="349"/>
      <c r="BP28" s="349"/>
      <c r="BQ28" s="349"/>
      <c r="BR28" s="349"/>
      <c r="BS28" s="349"/>
      <c r="BT28" s="349"/>
      <c r="BU28" s="350"/>
      <c r="BV28" s="348">
        <v>4821465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22</v>
      </c>
      <c r="M29" s="437"/>
      <c r="N29" s="437"/>
      <c r="O29" s="437"/>
      <c r="P29" s="476"/>
      <c r="Q29" s="436">
        <v>3500</v>
      </c>
      <c r="R29" s="437"/>
      <c r="S29" s="437"/>
      <c r="T29" s="437"/>
      <c r="U29" s="437"/>
      <c r="V29" s="476"/>
      <c r="W29" s="532"/>
      <c r="X29" s="533"/>
      <c r="Y29" s="534"/>
      <c r="Z29" s="435" t="s">
        <v>169</v>
      </c>
      <c r="AA29" s="415"/>
      <c r="AB29" s="415"/>
      <c r="AC29" s="415"/>
      <c r="AD29" s="415"/>
      <c r="AE29" s="415"/>
      <c r="AF29" s="415"/>
      <c r="AG29" s="416"/>
      <c r="AH29" s="436">
        <v>425</v>
      </c>
      <c r="AI29" s="437"/>
      <c r="AJ29" s="437"/>
      <c r="AK29" s="437"/>
      <c r="AL29" s="476"/>
      <c r="AM29" s="436">
        <v>1381551</v>
      </c>
      <c r="AN29" s="437"/>
      <c r="AO29" s="437"/>
      <c r="AP29" s="437"/>
      <c r="AQ29" s="437"/>
      <c r="AR29" s="476"/>
      <c r="AS29" s="436">
        <v>3251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262668</v>
      </c>
      <c r="BO29" s="386"/>
      <c r="BP29" s="386"/>
      <c r="BQ29" s="386"/>
      <c r="BR29" s="386"/>
      <c r="BS29" s="386"/>
      <c r="BT29" s="386"/>
      <c r="BU29" s="387"/>
      <c r="BV29" s="385">
        <v>262668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7002644</v>
      </c>
      <c r="BO30" s="555"/>
      <c r="BP30" s="555"/>
      <c r="BQ30" s="555"/>
      <c r="BR30" s="555"/>
      <c r="BS30" s="555"/>
      <c r="BT30" s="555"/>
      <c r="BU30" s="556"/>
      <c r="BV30" s="554">
        <v>6739674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国民健康保険山城病院組合（病院事業会計）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学研都市京都土地開発公社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国民健康保険山城病院組合（介護老人保健施設事業会計）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木津川市公園都市緑化協会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相楽郡西部塵埃処理組合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木津川市緑と文化・スポーツ振興事業団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駐車場整備事業特別会計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京都府市町村職員退職手当組合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京都府市町村議会議員公務災害補償等組合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相楽中部消防組合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相楽郡広域事務組合（一般会計）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相楽郡広域事務組合（相楽地区ふるさと市町村圏振興事業特別会計）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京都府自治会館管理組合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京都府住宅新築資金等貸付事業管理組合（一般会計）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16" sqref="BG16:CB1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9055050</v>
      </c>
      <c r="S5" s="583"/>
      <c r="T5" s="583"/>
      <c r="U5" s="583"/>
      <c r="V5" s="583"/>
      <c r="W5" s="583"/>
      <c r="X5" s="583"/>
      <c r="Y5" s="584"/>
      <c r="Z5" s="585">
        <v>34.9</v>
      </c>
      <c r="AA5" s="585"/>
      <c r="AB5" s="585"/>
      <c r="AC5" s="585"/>
      <c r="AD5" s="586">
        <v>8675094</v>
      </c>
      <c r="AE5" s="586"/>
      <c r="AF5" s="586"/>
      <c r="AG5" s="586"/>
      <c r="AH5" s="586"/>
      <c r="AI5" s="586"/>
      <c r="AJ5" s="586"/>
      <c r="AK5" s="586"/>
      <c r="AL5" s="587">
        <v>56.2</v>
      </c>
      <c r="AM5" s="588"/>
      <c r="AN5" s="588"/>
      <c r="AO5" s="589"/>
      <c r="AP5" s="579" t="s">
        <v>207</v>
      </c>
      <c r="AQ5" s="580"/>
      <c r="AR5" s="580"/>
      <c r="AS5" s="580"/>
      <c r="AT5" s="580"/>
      <c r="AU5" s="580"/>
      <c r="AV5" s="580"/>
      <c r="AW5" s="580"/>
      <c r="AX5" s="580"/>
      <c r="AY5" s="580"/>
      <c r="AZ5" s="580"/>
      <c r="BA5" s="580"/>
      <c r="BB5" s="580"/>
      <c r="BC5" s="580"/>
      <c r="BD5" s="580"/>
      <c r="BE5" s="580"/>
      <c r="BF5" s="581"/>
      <c r="BG5" s="593">
        <v>8675094</v>
      </c>
      <c r="BH5" s="594"/>
      <c r="BI5" s="594"/>
      <c r="BJ5" s="594"/>
      <c r="BK5" s="594"/>
      <c r="BL5" s="594"/>
      <c r="BM5" s="594"/>
      <c r="BN5" s="595"/>
      <c r="BO5" s="596">
        <v>95.8</v>
      </c>
      <c r="BP5" s="596"/>
      <c r="BQ5" s="596"/>
      <c r="BR5" s="596"/>
      <c r="BS5" s="597">
        <v>71418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189671</v>
      </c>
      <c r="S6" s="594"/>
      <c r="T6" s="594"/>
      <c r="U6" s="594"/>
      <c r="V6" s="594"/>
      <c r="W6" s="594"/>
      <c r="X6" s="594"/>
      <c r="Y6" s="595"/>
      <c r="Z6" s="596">
        <v>0.7</v>
      </c>
      <c r="AA6" s="596"/>
      <c r="AB6" s="596"/>
      <c r="AC6" s="596"/>
      <c r="AD6" s="597">
        <v>189671</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8675094</v>
      </c>
      <c r="BH6" s="594"/>
      <c r="BI6" s="594"/>
      <c r="BJ6" s="594"/>
      <c r="BK6" s="594"/>
      <c r="BL6" s="594"/>
      <c r="BM6" s="594"/>
      <c r="BN6" s="595"/>
      <c r="BO6" s="596">
        <v>95.8</v>
      </c>
      <c r="BP6" s="596"/>
      <c r="BQ6" s="596"/>
      <c r="BR6" s="596"/>
      <c r="BS6" s="597">
        <v>71418</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245042</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245042</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28945</v>
      </c>
      <c r="S7" s="594"/>
      <c r="T7" s="594"/>
      <c r="U7" s="594"/>
      <c r="V7" s="594"/>
      <c r="W7" s="594"/>
      <c r="X7" s="594"/>
      <c r="Y7" s="595"/>
      <c r="Z7" s="596">
        <v>0.1</v>
      </c>
      <c r="AA7" s="596"/>
      <c r="AB7" s="596"/>
      <c r="AC7" s="596"/>
      <c r="AD7" s="597">
        <v>28945</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4248446</v>
      </c>
      <c r="BH7" s="594"/>
      <c r="BI7" s="594"/>
      <c r="BJ7" s="594"/>
      <c r="BK7" s="594"/>
      <c r="BL7" s="594"/>
      <c r="BM7" s="594"/>
      <c r="BN7" s="595"/>
      <c r="BO7" s="596">
        <v>46.9</v>
      </c>
      <c r="BP7" s="596"/>
      <c r="BQ7" s="596"/>
      <c r="BR7" s="596"/>
      <c r="BS7" s="597">
        <v>71418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3301860</v>
      </c>
      <c r="CS7" s="594"/>
      <c r="CT7" s="594"/>
      <c r="CU7" s="594"/>
      <c r="CV7" s="594"/>
      <c r="CW7" s="594"/>
      <c r="CX7" s="594"/>
      <c r="CY7" s="595"/>
      <c r="CZ7" s="596">
        <v>13</v>
      </c>
      <c r="DA7" s="596"/>
      <c r="DB7" s="596"/>
      <c r="DC7" s="596"/>
      <c r="DD7" s="602">
        <v>226260</v>
      </c>
      <c r="DE7" s="594"/>
      <c r="DF7" s="594"/>
      <c r="DG7" s="594"/>
      <c r="DH7" s="594"/>
      <c r="DI7" s="594"/>
      <c r="DJ7" s="594"/>
      <c r="DK7" s="594"/>
      <c r="DL7" s="594"/>
      <c r="DM7" s="594"/>
      <c r="DN7" s="594"/>
      <c r="DO7" s="594"/>
      <c r="DP7" s="595"/>
      <c r="DQ7" s="602">
        <v>2830230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97788</v>
      </c>
      <c r="S8" s="594"/>
      <c r="T8" s="594"/>
      <c r="U8" s="594"/>
      <c r="V8" s="594"/>
      <c r="W8" s="594"/>
      <c r="X8" s="594"/>
      <c r="Y8" s="595"/>
      <c r="Z8" s="596">
        <v>0.4</v>
      </c>
      <c r="AA8" s="596"/>
      <c r="AB8" s="596"/>
      <c r="AC8" s="596"/>
      <c r="AD8" s="597">
        <v>97788</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112591</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9728136</v>
      </c>
      <c r="CS8" s="594"/>
      <c r="CT8" s="594"/>
      <c r="CU8" s="594"/>
      <c r="CV8" s="594"/>
      <c r="CW8" s="594"/>
      <c r="CX8" s="594"/>
      <c r="CY8" s="595"/>
      <c r="CZ8" s="596">
        <v>38.4</v>
      </c>
      <c r="DA8" s="596"/>
      <c r="DB8" s="596"/>
      <c r="DC8" s="596"/>
      <c r="DD8" s="602">
        <v>260860</v>
      </c>
      <c r="DE8" s="594"/>
      <c r="DF8" s="594"/>
      <c r="DG8" s="594"/>
      <c r="DH8" s="594"/>
      <c r="DI8" s="594"/>
      <c r="DJ8" s="594"/>
      <c r="DK8" s="594"/>
      <c r="DL8" s="594"/>
      <c r="DM8" s="594"/>
      <c r="DN8" s="594"/>
      <c r="DO8" s="594"/>
      <c r="DP8" s="595"/>
      <c r="DQ8" s="602">
        <v>5052071</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55371</v>
      </c>
      <c r="S9" s="594"/>
      <c r="T9" s="594"/>
      <c r="U9" s="594"/>
      <c r="V9" s="594"/>
      <c r="W9" s="594"/>
      <c r="X9" s="594"/>
      <c r="Y9" s="595"/>
      <c r="Z9" s="596">
        <v>0.2</v>
      </c>
      <c r="AA9" s="596"/>
      <c r="AB9" s="596"/>
      <c r="AC9" s="596"/>
      <c r="AD9" s="597">
        <v>55371</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3711401</v>
      </c>
      <c r="BH9" s="594"/>
      <c r="BI9" s="594"/>
      <c r="BJ9" s="594"/>
      <c r="BK9" s="594"/>
      <c r="BL9" s="594"/>
      <c r="BM9" s="594"/>
      <c r="BN9" s="595"/>
      <c r="BO9" s="596">
        <v>41</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2559272</v>
      </c>
      <c r="CS9" s="594"/>
      <c r="CT9" s="594"/>
      <c r="CU9" s="594"/>
      <c r="CV9" s="594"/>
      <c r="CW9" s="594"/>
      <c r="CX9" s="594"/>
      <c r="CY9" s="595"/>
      <c r="CZ9" s="596">
        <v>10.1</v>
      </c>
      <c r="DA9" s="596"/>
      <c r="DB9" s="596"/>
      <c r="DC9" s="596"/>
      <c r="DD9" s="602">
        <v>37545</v>
      </c>
      <c r="DE9" s="594"/>
      <c r="DF9" s="594"/>
      <c r="DG9" s="594"/>
      <c r="DH9" s="594"/>
      <c r="DI9" s="594"/>
      <c r="DJ9" s="594"/>
      <c r="DK9" s="594"/>
      <c r="DL9" s="594"/>
      <c r="DM9" s="594"/>
      <c r="DN9" s="594"/>
      <c r="DO9" s="594"/>
      <c r="DP9" s="595"/>
      <c r="DQ9" s="602">
        <v>2456154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682928</v>
      </c>
      <c r="S10" s="594"/>
      <c r="T10" s="594"/>
      <c r="U10" s="594"/>
      <c r="V10" s="594"/>
      <c r="W10" s="594"/>
      <c r="X10" s="594"/>
      <c r="Y10" s="595"/>
      <c r="Z10" s="596">
        <v>2.6</v>
      </c>
      <c r="AA10" s="596"/>
      <c r="AB10" s="596"/>
      <c r="AC10" s="596"/>
      <c r="AD10" s="597">
        <v>682928</v>
      </c>
      <c r="AE10" s="597"/>
      <c r="AF10" s="597"/>
      <c r="AG10" s="597"/>
      <c r="AH10" s="597"/>
      <c r="AI10" s="597"/>
      <c r="AJ10" s="597"/>
      <c r="AK10" s="597"/>
      <c r="AL10" s="598">
        <v>4.4000000000000004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153905</v>
      </c>
      <c r="BH10" s="594"/>
      <c r="BI10" s="594"/>
      <c r="BJ10" s="594"/>
      <c r="BK10" s="594"/>
      <c r="BL10" s="594"/>
      <c r="BM10" s="594"/>
      <c r="BN10" s="595"/>
      <c r="BO10" s="596">
        <v>1.7</v>
      </c>
      <c r="BP10" s="596"/>
      <c r="BQ10" s="596"/>
      <c r="BR10" s="596"/>
      <c r="BS10" s="602">
        <v>26237</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75528</v>
      </c>
      <c r="S11" s="594"/>
      <c r="T11" s="594"/>
      <c r="U11" s="594"/>
      <c r="V11" s="594"/>
      <c r="W11" s="594"/>
      <c r="X11" s="594"/>
      <c r="Y11" s="595"/>
      <c r="Z11" s="596">
        <v>0.3</v>
      </c>
      <c r="AA11" s="596"/>
      <c r="AB11" s="596"/>
      <c r="AC11" s="596"/>
      <c r="AD11" s="597">
        <v>75528</v>
      </c>
      <c r="AE11" s="597"/>
      <c r="AF11" s="597"/>
      <c r="AG11" s="597"/>
      <c r="AH11" s="597"/>
      <c r="AI11" s="597"/>
      <c r="AJ11" s="597"/>
      <c r="AK11" s="597"/>
      <c r="AL11" s="598">
        <v>0.5</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270549</v>
      </c>
      <c r="BH11" s="594"/>
      <c r="BI11" s="594"/>
      <c r="BJ11" s="594"/>
      <c r="BK11" s="594"/>
      <c r="BL11" s="594"/>
      <c r="BM11" s="594"/>
      <c r="BN11" s="595"/>
      <c r="BO11" s="596">
        <v>3</v>
      </c>
      <c r="BP11" s="596"/>
      <c r="BQ11" s="596"/>
      <c r="BR11" s="596"/>
      <c r="BS11" s="602">
        <v>45181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229844</v>
      </c>
      <c r="CS11" s="594"/>
      <c r="CT11" s="594"/>
      <c r="CU11" s="594"/>
      <c r="CV11" s="594"/>
      <c r="CW11" s="594"/>
      <c r="CX11" s="594"/>
      <c r="CY11" s="595"/>
      <c r="CZ11" s="596">
        <v>0.9</v>
      </c>
      <c r="DA11" s="596"/>
      <c r="DB11" s="596"/>
      <c r="DC11" s="596"/>
      <c r="DD11" s="602">
        <v>53970</v>
      </c>
      <c r="DE11" s="594"/>
      <c r="DF11" s="594"/>
      <c r="DG11" s="594"/>
      <c r="DH11" s="594"/>
      <c r="DI11" s="594"/>
      <c r="DJ11" s="594"/>
      <c r="DK11" s="594"/>
      <c r="DL11" s="594"/>
      <c r="DM11" s="594"/>
      <c r="DN11" s="594"/>
      <c r="DO11" s="594"/>
      <c r="DP11" s="595"/>
      <c r="DQ11" s="602">
        <v>162095</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3978909</v>
      </c>
      <c r="BH12" s="594"/>
      <c r="BI12" s="594"/>
      <c r="BJ12" s="594"/>
      <c r="BK12" s="594"/>
      <c r="BL12" s="594"/>
      <c r="BM12" s="594"/>
      <c r="BN12" s="595"/>
      <c r="BO12" s="596">
        <v>43.9</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136730</v>
      </c>
      <c r="CS12" s="594"/>
      <c r="CT12" s="594"/>
      <c r="CU12" s="594"/>
      <c r="CV12" s="594"/>
      <c r="CW12" s="594"/>
      <c r="CX12" s="594"/>
      <c r="CY12" s="595"/>
      <c r="CZ12" s="596">
        <v>0.5</v>
      </c>
      <c r="DA12" s="596"/>
      <c r="DB12" s="596"/>
      <c r="DC12" s="596"/>
      <c r="DD12" s="602">
        <v>1300</v>
      </c>
      <c r="DE12" s="594"/>
      <c r="DF12" s="594"/>
      <c r="DG12" s="594"/>
      <c r="DH12" s="594"/>
      <c r="DI12" s="594"/>
      <c r="DJ12" s="594"/>
      <c r="DK12" s="594"/>
      <c r="DL12" s="594"/>
      <c r="DM12" s="594"/>
      <c r="DN12" s="594"/>
      <c r="DO12" s="594"/>
      <c r="DP12" s="595"/>
      <c r="DQ12" s="602">
        <v>128907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39978</v>
      </c>
      <c r="S13" s="594"/>
      <c r="T13" s="594"/>
      <c r="U13" s="594"/>
      <c r="V13" s="594"/>
      <c r="W13" s="594"/>
      <c r="X13" s="594"/>
      <c r="Y13" s="595"/>
      <c r="Z13" s="596">
        <v>0.2</v>
      </c>
      <c r="AA13" s="596"/>
      <c r="AB13" s="596"/>
      <c r="AC13" s="596"/>
      <c r="AD13" s="597">
        <v>39978</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3959659</v>
      </c>
      <c r="BH13" s="594"/>
      <c r="BI13" s="594"/>
      <c r="BJ13" s="594"/>
      <c r="BK13" s="594"/>
      <c r="BL13" s="594"/>
      <c r="BM13" s="594"/>
      <c r="BN13" s="595"/>
      <c r="BO13" s="596">
        <v>43.7</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2141575</v>
      </c>
      <c r="CS13" s="594"/>
      <c r="CT13" s="594"/>
      <c r="CU13" s="594"/>
      <c r="CV13" s="594"/>
      <c r="CW13" s="594"/>
      <c r="CX13" s="594"/>
      <c r="CY13" s="595"/>
      <c r="CZ13" s="596">
        <v>8.5</v>
      </c>
      <c r="DA13" s="596"/>
      <c r="DB13" s="596"/>
      <c r="DC13" s="596"/>
      <c r="DD13" s="602">
        <v>498603</v>
      </c>
      <c r="DE13" s="594"/>
      <c r="DF13" s="594"/>
      <c r="DG13" s="594"/>
      <c r="DH13" s="594"/>
      <c r="DI13" s="594"/>
      <c r="DJ13" s="594"/>
      <c r="DK13" s="594"/>
      <c r="DL13" s="594"/>
      <c r="DM13" s="594"/>
      <c r="DN13" s="594"/>
      <c r="DO13" s="594"/>
      <c r="DP13" s="595"/>
      <c r="DQ13" s="602">
        <v>1603761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109171</v>
      </c>
      <c r="BH14" s="594"/>
      <c r="BI14" s="594"/>
      <c r="BJ14" s="594"/>
      <c r="BK14" s="594"/>
      <c r="BL14" s="594"/>
      <c r="BM14" s="594"/>
      <c r="BN14" s="595"/>
      <c r="BO14" s="596">
        <v>1.2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1119058</v>
      </c>
      <c r="CS14" s="594"/>
      <c r="CT14" s="594"/>
      <c r="CU14" s="594"/>
      <c r="CV14" s="594"/>
      <c r="CW14" s="594"/>
      <c r="CX14" s="594"/>
      <c r="CY14" s="595"/>
      <c r="CZ14" s="596">
        <v>4.4000000000000004</v>
      </c>
      <c r="DA14" s="596"/>
      <c r="DB14" s="596"/>
      <c r="DC14" s="596"/>
      <c r="DD14" s="602">
        <v>32521</v>
      </c>
      <c r="DE14" s="594"/>
      <c r="DF14" s="594"/>
      <c r="DG14" s="594"/>
      <c r="DH14" s="594"/>
      <c r="DI14" s="594"/>
      <c r="DJ14" s="594"/>
      <c r="DK14" s="594"/>
      <c r="DL14" s="594"/>
      <c r="DM14" s="594"/>
      <c r="DN14" s="594"/>
      <c r="DO14" s="594"/>
      <c r="DP14" s="595"/>
      <c r="DQ14" s="602">
        <v>1088650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78389</v>
      </c>
      <c r="S15" s="594"/>
      <c r="T15" s="594"/>
      <c r="U15" s="594"/>
      <c r="V15" s="594"/>
      <c r="W15" s="594"/>
      <c r="X15" s="594"/>
      <c r="Y15" s="595"/>
      <c r="Z15" s="596">
        <v>0.3</v>
      </c>
      <c r="AA15" s="596"/>
      <c r="AB15" s="596"/>
      <c r="AC15" s="596"/>
      <c r="AD15" s="597">
        <v>78389</v>
      </c>
      <c r="AE15" s="597"/>
      <c r="AF15" s="597"/>
      <c r="AG15" s="597"/>
      <c r="AH15" s="597"/>
      <c r="AI15" s="597"/>
      <c r="AJ15" s="597"/>
      <c r="AK15" s="597"/>
      <c r="AL15" s="598">
        <v>0.5</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338568</v>
      </c>
      <c r="BH15" s="594"/>
      <c r="BI15" s="594"/>
      <c r="BJ15" s="594"/>
      <c r="BK15" s="594"/>
      <c r="BL15" s="594"/>
      <c r="BM15" s="594"/>
      <c r="BN15" s="595"/>
      <c r="BO15" s="596">
        <v>3.7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2793328</v>
      </c>
      <c r="CS15" s="594"/>
      <c r="CT15" s="594"/>
      <c r="CU15" s="594"/>
      <c r="CV15" s="594"/>
      <c r="CW15" s="594"/>
      <c r="CX15" s="594"/>
      <c r="CY15" s="595"/>
      <c r="CZ15" s="596">
        <v>11</v>
      </c>
      <c r="DA15" s="596"/>
      <c r="DB15" s="596"/>
      <c r="DC15" s="596"/>
      <c r="DD15" s="602">
        <v>894690</v>
      </c>
      <c r="DE15" s="594"/>
      <c r="DF15" s="594"/>
      <c r="DG15" s="594"/>
      <c r="DH15" s="594"/>
      <c r="DI15" s="594"/>
      <c r="DJ15" s="594"/>
      <c r="DK15" s="594"/>
      <c r="DL15" s="594"/>
      <c r="DM15" s="594"/>
      <c r="DN15" s="594"/>
      <c r="DO15" s="594"/>
      <c r="DP15" s="595"/>
      <c r="DQ15" s="602">
        <v>1925647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5762500</v>
      </c>
      <c r="S16" s="594"/>
      <c r="T16" s="594"/>
      <c r="U16" s="594"/>
      <c r="V16" s="594"/>
      <c r="W16" s="594"/>
      <c r="X16" s="594"/>
      <c r="Y16" s="595"/>
      <c r="Z16" s="596">
        <v>22.2</v>
      </c>
      <c r="AA16" s="596"/>
      <c r="AB16" s="596"/>
      <c r="AC16" s="596"/>
      <c r="AD16" s="597">
        <v>5291788</v>
      </c>
      <c r="AE16" s="597"/>
      <c r="AF16" s="597"/>
      <c r="AG16" s="597"/>
      <c r="AH16" s="597"/>
      <c r="AI16" s="597"/>
      <c r="AJ16" s="597"/>
      <c r="AK16" s="597"/>
      <c r="AL16" s="598">
        <v>34.299999999999997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135032</v>
      </c>
      <c r="CS16" s="594"/>
      <c r="CT16" s="594"/>
      <c r="CU16" s="594"/>
      <c r="CV16" s="594"/>
      <c r="CW16" s="594"/>
      <c r="CX16" s="594"/>
      <c r="CY16" s="595"/>
      <c r="CZ16" s="596">
        <v>0.5</v>
      </c>
      <c r="DA16" s="596"/>
      <c r="DB16" s="596"/>
      <c r="DC16" s="596"/>
      <c r="DD16" s="602" t="s">
        <v>220</v>
      </c>
      <c r="DE16" s="594"/>
      <c r="DF16" s="594"/>
      <c r="DG16" s="594"/>
      <c r="DH16" s="594"/>
      <c r="DI16" s="594"/>
      <c r="DJ16" s="594"/>
      <c r="DK16" s="594"/>
      <c r="DL16" s="594"/>
      <c r="DM16" s="594"/>
      <c r="DN16" s="594"/>
      <c r="DO16" s="594"/>
      <c r="DP16" s="595"/>
      <c r="DQ16" s="602">
        <v>19573</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5291788</v>
      </c>
      <c r="S17" s="594"/>
      <c r="T17" s="594"/>
      <c r="U17" s="594"/>
      <c r="V17" s="594"/>
      <c r="W17" s="594"/>
      <c r="X17" s="594"/>
      <c r="Y17" s="595"/>
      <c r="Z17" s="596">
        <v>20.399999999999999</v>
      </c>
      <c r="AA17" s="596"/>
      <c r="AB17" s="596"/>
      <c r="AC17" s="596"/>
      <c r="AD17" s="597">
        <v>5291788</v>
      </c>
      <c r="AE17" s="597"/>
      <c r="AF17" s="597"/>
      <c r="AG17" s="597"/>
      <c r="AH17" s="597"/>
      <c r="AI17" s="597"/>
      <c r="AJ17" s="597"/>
      <c r="AK17" s="597"/>
      <c r="AL17" s="598">
        <v>34.299999999999997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2911306</v>
      </c>
      <c r="CS17" s="594"/>
      <c r="CT17" s="594"/>
      <c r="CU17" s="594"/>
      <c r="CV17" s="594"/>
      <c r="CW17" s="594"/>
      <c r="CX17" s="594"/>
      <c r="CY17" s="595"/>
      <c r="CZ17" s="596">
        <v>11.5</v>
      </c>
      <c r="DA17" s="596"/>
      <c r="DB17" s="596"/>
      <c r="DC17" s="596"/>
      <c r="DD17" s="602" t="s">
        <v>220</v>
      </c>
      <c r="DE17" s="594"/>
      <c r="DF17" s="594"/>
      <c r="DG17" s="594"/>
      <c r="DH17" s="594"/>
      <c r="DI17" s="594"/>
      <c r="DJ17" s="594"/>
      <c r="DK17" s="594"/>
      <c r="DL17" s="594"/>
      <c r="DM17" s="594"/>
      <c r="DN17" s="594"/>
      <c r="DO17" s="594"/>
      <c r="DP17" s="595"/>
      <c r="DQ17" s="602">
        <v>2891332</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470695</v>
      </c>
      <c r="S18" s="594"/>
      <c r="T18" s="594"/>
      <c r="U18" s="594"/>
      <c r="V18" s="594"/>
      <c r="W18" s="594"/>
      <c r="X18" s="594"/>
      <c r="Y18" s="595"/>
      <c r="Z18" s="596">
        <v>1.8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2801</v>
      </c>
      <c r="CS18" s="594"/>
      <c r="CT18" s="594"/>
      <c r="CU18" s="594"/>
      <c r="CV18" s="594"/>
      <c r="CW18" s="594"/>
      <c r="CX18" s="594"/>
      <c r="CY18" s="595"/>
      <c r="CZ18" s="596">
        <v>0</v>
      </c>
      <c r="DA18" s="596"/>
      <c r="DB18" s="596"/>
      <c r="DC18" s="596"/>
      <c r="DD18" s="602">
        <v>2801</v>
      </c>
      <c r="DE18" s="594"/>
      <c r="DF18" s="594"/>
      <c r="DG18" s="594"/>
      <c r="DH18" s="594"/>
      <c r="DI18" s="594"/>
      <c r="DJ18" s="594"/>
      <c r="DK18" s="594"/>
      <c r="DL18" s="594"/>
      <c r="DM18" s="594"/>
      <c r="DN18" s="594"/>
      <c r="DO18" s="594"/>
      <c r="DP18" s="595"/>
      <c r="DQ18" s="602">
        <v>2801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17</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379956</v>
      </c>
      <c r="BH19" s="594"/>
      <c r="BI19" s="594"/>
      <c r="BJ19" s="594"/>
      <c r="BK19" s="594"/>
      <c r="BL19" s="594"/>
      <c r="BM19" s="594"/>
      <c r="BN19" s="595"/>
      <c r="BO19" s="596">
        <v>4.2</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16066148</v>
      </c>
      <c r="S20" s="594"/>
      <c r="T20" s="594"/>
      <c r="U20" s="594"/>
      <c r="V20" s="594"/>
      <c r="W20" s="594"/>
      <c r="X20" s="594"/>
      <c r="Y20" s="595"/>
      <c r="Z20" s="596">
        <v>61.9</v>
      </c>
      <c r="AA20" s="596"/>
      <c r="AB20" s="596"/>
      <c r="AC20" s="596"/>
      <c r="AD20" s="597">
        <v>15215480</v>
      </c>
      <c r="AE20" s="597"/>
      <c r="AF20" s="597"/>
      <c r="AG20" s="597"/>
      <c r="AH20" s="597"/>
      <c r="AI20" s="597"/>
      <c r="AJ20" s="597"/>
      <c r="AK20" s="597"/>
      <c r="AL20" s="598">
        <v>98.6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379956</v>
      </c>
      <c r="BH20" s="594"/>
      <c r="BI20" s="594"/>
      <c r="BJ20" s="594"/>
      <c r="BK20" s="594"/>
      <c r="BL20" s="594"/>
      <c r="BM20" s="594"/>
      <c r="BN20" s="595"/>
      <c r="BO20" s="596">
        <v>4.2</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25303984</v>
      </c>
      <c r="CS20" s="594"/>
      <c r="CT20" s="594"/>
      <c r="CU20" s="594"/>
      <c r="CV20" s="594"/>
      <c r="CW20" s="594"/>
      <c r="CX20" s="594"/>
      <c r="CY20" s="595"/>
      <c r="CZ20" s="596">
        <v>100</v>
      </c>
      <c r="DA20" s="596"/>
      <c r="DB20" s="596"/>
      <c r="DC20" s="596"/>
      <c r="DD20" s="602">
        <v>2008550</v>
      </c>
      <c r="DE20" s="594"/>
      <c r="DF20" s="594"/>
      <c r="DG20" s="594"/>
      <c r="DH20" s="594"/>
      <c r="DI20" s="594"/>
      <c r="DJ20" s="594"/>
      <c r="DK20" s="594"/>
      <c r="DL20" s="594"/>
      <c r="DM20" s="594"/>
      <c r="DN20" s="594"/>
      <c r="DO20" s="594"/>
      <c r="DP20" s="595"/>
      <c r="DQ20" s="602">
        <v>18406263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7042</v>
      </c>
      <c r="S21" s="594"/>
      <c r="T21" s="594"/>
      <c r="U21" s="594"/>
      <c r="V21" s="594"/>
      <c r="W21" s="594"/>
      <c r="X21" s="594"/>
      <c r="Y21" s="595"/>
      <c r="Z21" s="596">
        <v>0</v>
      </c>
      <c r="AA21" s="596"/>
      <c r="AB21" s="596"/>
      <c r="AC21" s="596"/>
      <c r="AD21" s="597">
        <v>7042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228478</v>
      </c>
      <c r="S22" s="594"/>
      <c r="T22" s="594"/>
      <c r="U22" s="594"/>
      <c r="V22" s="594"/>
      <c r="W22" s="594"/>
      <c r="X22" s="594"/>
      <c r="Y22" s="595"/>
      <c r="Z22" s="596">
        <v>0.9</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687535</v>
      </c>
      <c r="S23" s="594"/>
      <c r="T23" s="594"/>
      <c r="U23" s="594"/>
      <c r="V23" s="594"/>
      <c r="W23" s="594"/>
      <c r="X23" s="594"/>
      <c r="Y23" s="595"/>
      <c r="Z23" s="596">
        <v>2.6</v>
      </c>
      <c r="AA23" s="596"/>
      <c r="AB23" s="596"/>
      <c r="AC23" s="596"/>
      <c r="AD23" s="597">
        <v>183422</v>
      </c>
      <c r="AE23" s="597"/>
      <c r="AF23" s="597"/>
      <c r="AG23" s="597"/>
      <c r="AH23" s="597"/>
      <c r="AI23" s="597"/>
      <c r="AJ23" s="597"/>
      <c r="AK23" s="597"/>
      <c r="AL23" s="598">
        <v>1.2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379956</v>
      </c>
      <c r="BH23" s="594"/>
      <c r="BI23" s="594"/>
      <c r="BJ23" s="594"/>
      <c r="BK23" s="594"/>
      <c r="BL23" s="594"/>
      <c r="BM23" s="594"/>
      <c r="BN23" s="595"/>
      <c r="BO23" s="596">
        <v>4.2</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78912</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12210638</v>
      </c>
      <c r="CS24" s="583"/>
      <c r="CT24" s="583"/>
      <c r="CU24" s="583"/>
      <c r="CV24" s="583"/>
      <c r="CW24" s="583"/>
      <c r="CX24" s="583"/>
      <c r="CY24" s="584"/>
      <c r="CZ24" s="620">
        <v>48.3</v>
      </c>
      <c r="DA24" s="621"/>
      <c r="DB24" s="621"/>
      <c r="DC24" s="622"/>
      <c r="DD24" s="619">
        <v>8377723</v>
      </c>
      <c r="DE24" s="583"/>
      <c r="DF24" s="583"/>
      <c r="DG24" s="583"/>
      <c r="DH24" s="583"/>
      <c r="DI24" s="583"/>
      <c r="DJ24" s="583"/>
      <c r="DK24" s="584"/>
      <c r="DL24" s="619">
        <v>8344048</v>
      </c>
      <c r="DM24" s="583"/>
      <c r="DN24" s="583"/>
      <c r="DO24" s="583"/>
      <c r="DP24" s="583"/>
      <c r="DQ24" s="583"/>
      <c r="DR24" s="583"/>
      <c r="DS24" s="583"/>
      <c r="DT24" s="583"/>
      <c r="DU24" s="583"/>
      <c r="DV24" s="584"/>
      <c r="DW24" s="587">
        <v>50</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3114681</v>
      </c>
      <c r="S25" s="594"/>
      <c r="T25" s="594"/>
      <c r="U25" s="594"/>
      <c r="V25" s="594"/>
      <c r="W25" s="594"/>
      <c r="X25" s="594"/>
      <c r="Y25" s="595"/>
      <c r="Z25" s="596">
        <v>12</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4118766</v>
      </c>
      <c r="CS25" s="625"/>
      <c r="CT25" s="625"/>
      <c r="CU25" s="625"/>
      <c r="CV25" s="625"/>
      <c r="CW25" s="625"/>
      <c r="CX25" s="625"/>
      <c r="CY25" s="626"/>
      <c r="CZ25" s="627">
        <v>16.3</v>
      </c>
      <c r="DA25" s="628"/>
      <c r="DB25" s="628"/>
      <c r="DC25" s="629"/>
      <c r="DD25" s="602">
        <v>3659798</v>
      </c>
      <c r="DE25" s="625"/>
      <c r="DF25" s="625"/>
      <c r="DG25" s="625"/>
      <c r="DH25" s="625"/>
      <c r="DI25" s="625"/>
      <c r="DJ25" s="625"/>
      <c r="DK25" s="626"/>
      <c r="DL25" s="602">
        <v>3635863</v>
      </c>
      <c r="DM25" s="625"/>
      <c r="DN25" s="625"/>
      <c r="DO25" s="625"/>
      <c r="DP25" s="625"/>
      <c r="DQ25" s="625"/>
      <c r="DR25" s="625"/>
      <c r="DS25" s="625"/>
      <c r="DT25" s="625"/>
      <c r="DU25" s="625"/>
      <c r="DV25" s="626"/>
      <c r="DW25" s="598">
        <v>21.8</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2560465</v>
      </c>
      <c r="CS26" s="594"/>
      <c r="CT26" s="594"/>
      <c r="CU26" s="594"/>
      <c r="CV26" s="594"/>
      <c r="CW26" s="594"/>
      <c r="CX26" s="594"/>
      <c r="CY26" s="595"/>
      <c r="CZ26" s="627">
        <v>10.1</v>
      </c>
      <c r="DA26" s="628"/>
      <c r="DB26" s="628"/>
      <c r="DC26" s="629"/>
      <c r="DD26" s="602">
        <v>2252075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1728057</v>
      </c>
      <c r="S27" s="594"/>
      <c r="T27" s="594"/>
      <c r="U27" s="594"/>
      <c r="V27" s="594"/>
      <c r="W27" s="594"/>
      <c r="X27" s="594"/>
      <c r="Y27" s="595"/>
      <c r="Z27" s="596">
        <v>6.7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9055050</v>
      </c>
      <c r="BH27" s="594"/>
      <c r="BI27" s="594"/>
      <c r="BJ27" s="594"/>
      <c r="BK27" s="594"/>
      <c r="BL27" s="594"/>
      <c r="BM27" s="594"/>
      <c r="BN27" s="595"/>
      <c r="BO27" s="596">
        <v>100</v>
      </c>
      <c r="BP27" s="596"/>
      <c r="BQ27" s="596"/>
      <c r="BR27" s="596"/>
      <c r="BS27" s="602">
        <v>71418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5180566</v>
      </c>
      <c r="CS27" s="625"/>
      <c r="CT27" s="625"/>
      <c r="CU27" s="625"/>
      <c r="CV27" s="625"/>
      <c r="CW27" s="625"/>
      <c r="CX27" s="625"/>
      <c r="CY27" s="626"/>
      <c r="CZ27" s="627">
        <v>20.5</v>
      </c>
      <c r="DA27" s="628"/>
      <c r="DB27" s="628"/>
      <c r="DC27" s="629"/>
      <c r="DD27" s="602">
        <v>1826593</v>
      </c>
      <c r="DE27" s="625"/>
      <c r="DF27" s="625"/>
      <c r="DG27" s="625"/>
      <c r="DH27" s="625"/>
      <c r="DI27" s="625"/>
      <c r="DJ27" s="625"/>
      <c r="DK27" s="626"/>
      <c r="DL27" s="602">
        <v>1825753</v>
      </c>
      <c r="DM27" s="625"/>
      <c r="DN27" s="625"/>
      <c r="DO27" s="625"/>
      <c r="DP27" s="625"/>
      <c r="DQ27" s="625"/>
      <c r="DR27" s="625"/>
      <c r="DS27" s="625"/>
      <c r="DT27" s="625"/>
      <c r="DU27" s="625"/>
      <c r="DV27" s="626"/>
      <c r="DW27" s="598">
        <v>10.9</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74530</v>
      </c>
      <c r="S28" s="594"/>
      <c r="T28" s="594"/>
      <c r="U28" s="594"/>
      <c r="V28" s="594"/>
      <c r="W28" s="594"/>
      <c r="X28" s="594"/>
      <c r="Y28" s="595"/>
      <c r="Z28" s="596">
        <v>0.3</v>
      </c>
      <c r="AA28" s="596"/>
      <c r="AB28" s="596"/>
      <c r="AC28" s="596"/>
      <c r="AD28" s="597">
        <v>25001</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2911306</v>
      </c>
      <c r="CS28" s="594"/>
      <c r="CT28" s="594"/>
      <c r="CU28" s="594"/>
      <c r="CV28" s="594"/>
      <c r="CW28" s="594"/>
      <c r="CX28" s="594"/>
      <c r="CY28" s="595"/>
      <c r="CZ28" s="627">
        <v>11.5</v>
      </c>
      <c r="DA28" s="628"/>
      <c r="DB28" s="628"/>
      <c r="DC28" s="629"/>
      <c r="DD28" s="602">
        <v>2891332</v>
      </c>
      <c r="DE28" s="594"/>
      <c r="DF28" s="594"/>
      <c r="DG28" s="594"/>
      <c r="DH28" s="594"/>
      <c r="DI28" s="594"/>
      <c r="DJ28" s="594"/>
      <c r="DK28" s="595"/>
      <c r="DL28" s="602">
        <v>2882432</v>
      </c>
      <c r="DM28" s="594"/>
      <c r="DN28" s="594"/>
      <c r="DO28" s="594"/>
      <c r="DP28" s="594"/>
      <c r="DQ28" s="594"/>
      <c r="DR28" s="594"/>
      <c r="DS28" s="594"/>
      <c r="DT28" s="594"/>
      <c r="DU28" s="594"/>
      <c r="DV28" s="595"/>
      <c r="DW28" s="598">
        <v>17.3</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154859</v>
      </c>
      <c r="S29" s="594"/>
      <c r="T29" s="594"/>
      <c r="U29" s="594"/>
      <c r="V29" s="594"/>
      <c r="W29" s="594"/>
      <c r="X29" s="594"/>
      <c r="Y29" s="595"/>
      <c r="Z29" s="596">
        <v>0.6</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2911306</v>
      </c>
      <c r="CS29" s="625"/>
      <c r="CT29" s="625"/>
      <c r="CU29" s="625"/>
      <c r="CV29" s="625"/>
      <c r="CW29" s="625"/>
      <c r="CX29" s="625"/>
      <c r="CY29" s="626"/>
      <c r="CZ29" s="627">
        <v>11.5</v>
      </c>
      <c r="DA29" s="628"/>
      <c r="DB29" s="628"/>
      <c r="DC29" s="629"/>
      <c r="DD29" s="602">
        <v>2891332</v>
      </c>
      <c r="DE29" s="625"/>
      <c r="DF29" s="625"/>
      <c r="DG29" s="625"/>
      <c r="DH29" s="625"/>
      <c r="DI29" s="625"/>
      <c r="DJ29" s="625"/>
      <c r="DK29" s="626"/>
      <c r="DL29" s="602">
        <v>2882432</v>
      </c>
      <c r="DM29" s="625"/>
      <c r="DN29" s="625"/>
      <c r="DO29" s="625"/>
      <c r="DP29" s="625"/>
      <c r="DQ29" s="625"/>
      <c r="DR29" s="625"/>
      <c r="DS29" s="625"/>
      <c r="DT29" s="625"/>
      <c r="DU29" s="625"/>
      <c r="DV29" s="626"/>
      <c r="DW29" s="598">
        <v>17.3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1413198</v>
      </c>
      <c r="S30" s="594"/>
      <c r="T30" s="594"/>
      <c r="U30" s="594"/>
      <c r="V30" s="594"/>
      <c r="W30" s="594"/>
      <c r="X30" s="594"/>
      <c r="Y30" s="595"/>
      <c r="Z30" s="596">
        <v>5.4</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99.2</v>
      </c>
      <c r="BH30" s="652"/>
      <c r="BI30" s="652"/>
      <c r="BJ30" s="652"/>
      <c r="BK30" s="652"/>
      <c r="BL30" s="652"/>
      <c r="BM30" s="588">
        <v>97</v>
      </c>
      <c r="BN30" s="652"/>
      <c r="BO30" s="652"/>
      <c r="BP30" s="652"/>
      <c r="BQ30" s="653"/>
      <c r="BR30" s="651">
        <v>99.1</v>
      </c>
      <c r="BS30" s="652"/>
      <c r="BT30" s="652"/>
      <c r="BU30" s="652"/>
      <c r="BV30" s="652"/>
      <c r="BW30" s="652"/>
      <c r="BX30" s="588">
        <v>96.5</v>
      </c>
      <c r="BY30" s="652"/>
      <c r="BZ30" s="652"/>
      <c r="CA30" s="652"/>
      <c r="CB30" s="653"/>
      <c r="CD30" s="656"/>
      <c r="CE30" s="657"/>
      <c r="CF30" s="607" t="s">
        <v>292</v>
      </c>
      <c r="CG30" s="608"/>
      <c r="CH30" s="608"/>
      <c r="CI30" s="608"/>
      <c r="CJ30" s="608"/>
      <c r="CK30" s="608"/>
      <c r="CL30" s="608"/>
      <c r="CM30" s="608"/>
      <c r="CN30" s="608"/>
      <c r="CO30" s="608"/>
      <c r="CP30" s="608"/>
      <c r="CQ30" s="609"/>
      <c r="CR30" s="593">
        <v>2520703</v>
      </c>
      <c r="CS30" s="594"/>
      <c r="CT30" s="594"/>
      <c r="CU30" s="594"/>
      <c r="CV30" s="594"/>
      <c r="CW30" s="594"/>
      <c r="CX30" s="594"/>
      <c r="CY30" s="595"/>
      <c r="CZ30" s="627">
        <v>10</v>
      </c>
      <c r="DA30" s="628"/>
      <c r="DB30" s="628"/>
      <c r="DC30" s="629"/>
      <c r="DD30" s="602">
        <v>2505169</v>
      </c>
      <c r="DE30" s="594"/>
      <c r="DF30" s="594"/>
      <c r="DG30" s="594"/>
      <c r="DH30" s="594"/>
      <c r="DI30" s="594"/>
      <c r="DJ30" s="594"/>
      <c r="DK30" s="595"/>
      <c r="DL30" s="602">
        <v>2496269</v>
      </c>
      <c r="DM30" s="594"/>
      <c r="DN30" s="594"/>
      <c r="DO30" s="594"/>
      <c r="DP30" s="594"/>
      <c r="DQ30" s="594"/>
      <c r="DR30" s="594"/>
      <c r="DS30" s="594"/>
      <c r="DT30" s="594"/>
      <c r="DU30" s="594"/>
      <c r="DV30" s="595"/>
      <c r="DW30" s="598">
        <v>14.9</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482648</v>
      </c>
      <c r="S31" s="594"/>
      <c r="T31" s="594"/>
      <c r="U31" s="594"/>
      <c r="V31" s="594"/>
      <c r="W31" s="594"/>
      <c r="X31" s="594"/>
      <c r="Y31" s="595"/>
      <c r="Z31" s="596">
        <v>1.9</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97.2</v>
      </c>
      <c r="BN31" s="649"/>
      <c r="BO31" s="649"/>
      <c r="BP31" s="649"/>
      <c r="BQ31" s="650"/>
      <c r="BR31" s="648">
        <v>99.2</v>
      </c>
      <c r="BS31" s="625"/>
      <c r="BT31" s="625"/>
      <c r="BU31" s="625"/>
      <c r="BV31" s="625"/>
      <c r="BW31" s="625"/>
      <c r="BX31" s="599">
        <v>97</v>
      </c>
      <c r="BY31" s="649"/>
      <c r="BZ31" s="649"/>
      <c r="CA31" s="649"/>
      <c r="CB31" s="650"/>
      <c r="CD31" s="656"/>
      <c r="CE31" s="657"/>
      <c r="CF31" s="607" t="s">
        <v>296</v>
      </c>
      <c r="CG31" s="608"/>
      <c r="CH31" s="608"/>
      <c r="CI31" s="608"/>
      <c r="CJ31" s="608"/>
      <c r="CK31" s="608"/>
      <c r="CL31" s="608"/>
      <c r="CM31" s="608"/>
      <c r="CN31" s="608"/>
      <c r="CO31" s="608"/>
      <c r="CP31" s="608"/>
      <c r="CQ31" s="609"/>
      <c r="CR31" s="593">
        <v>390603</v>
      </c>
      <c r="CS31" s="625"/>
      <c r="CT31" s="625"/>
      <c r="CU31" s="625"/>
      <c r="CV31" s="625"/>
      <c r="CW31" s="625"/>
      <c r="CX31" s="625"/>
      <c r="CY31" s="626"/>
      <c r="CZ31" s="627">
        <v>1.5</v>
      </c>
      <c r="DA31" s="628"/>
      <c r="DB31" s="628"/>
      <c r="DC31" s="629"/>
      <c r="DD31" s="602">
        <v>386163</v>
      </c>
      <c r="DE31" s="625"/>
      <c r="DF31" s="625"/>
      <c r="DG31" s="625"/>
      <c r="DH31" s="625"/>
      <c r="DI31" s="625"/>
      <c r="DJ31" s="625"/>
      <c r="DK31" s="626"/>
      <c r="DL31" s="602">
        <v>386163</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100412</v>
      </c>
      <c r="S32" s="594"/>
      <c r="T32" s="594"/>
      <c r="U32" s="594"/>
      <c r="V32" s="594"/>
      <c r="W32" s="594"/>
      <c r="X32" s="594"/>
      <c r="Y32" s="595"/>
      <c r="Z32" s="596">
        <v>0.4</v>
      </c>
      <c r="AA32" s="596"/>
      <c r="AB32" s="596"/>
      <c r="AC32" s="596"/>
      <c r="AD32" s="597">
        <v>14</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96.7</v>
      </c>
      <c r="BN32" s="661"/>
      <c r="BO32" s="661"/>
      <c r="BP32" s="661"/>
      <c r="BQ32" s="663"/>
      <c r="BR32" s="660">
        <v>99</v>
      </c>
      <c r="BS32" s="661"/>
      <c r="BT32" s="661"/>
      <c r="BU32" s="661"/>
      <c r="BV32" s="661"/>
      <c r="BW32" s="661"/>
      <c r="BX32" s="662">
        <v>95.9</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1823853</v>
      </c>
      <c r="S33" s="594"/>
      <c r="T33" s="594"/>
      <c r="U33" s="594"/>
      <c r="V33" s="594"/>
      <c r="W33" s="594"/>
      <c r="X33" s="594"/>
      <c r="Y33" s="595"/>
      <c r="Z33" s="596">
        <v>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10949764</v>
      </c>
      <c r="CS33" s="625"/>
      <c r="CT33" s="625"/>
      <c r="CU33" s="625"/>
      <c r="CV33" s="625"/>
      <c r="CW33" s="625"/>
      <c r="CX33" s="625"/>
      <c r="CY33" s="626"/>
      <c r="CZ33" s="627">
        <v>43.3</v>
      </c>
      <c r="DA33" s="628"/>
      <c r="DB33" s="628"/>
      <c r="DC33" s="629"/>
      <c r="DD33" s="602">
        <v>9498373</v>
      </c>
      <c r="DE33" s="625"/>
      <c r="DF33" s="625"/>
      <c r="DG33" s="625"/>
      <c r="DH33" s="625"/>
      <c r="DI33" s="625"/>
      <c r="DJ33" s="625"/>
      <c r="DK33" s="626"/>
      <c r="DL33" s="602">
        <v>7793858</v>
      </c>
      <c r="DM33" s="625"/>
      <c r="DN33" s="625"/>
      <c r="DO33" s="625"/>
      <c r="DP33" s="625"/>
      <c r="DQ33" s="625"/>
      <c r="DR33" s="625"/>
      <c r="DS33" s="625"/>
      <c r="DT33" s="625"/>
      <c r="DU33" s="625"/>
      <c r="DV33" s="626"/>
      <c r="DW33" s="598">
        <v>46.7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3671824</v>
      </c>
      <c r="CS34" s="594"/>
      <c r="CT34" s="594"/>
      <c r="CU34" s="594"/>
      <c r="CV34" s="594"/>
      <c r="CW34" s="594"/>
      <c r="CX34" s="594"/>
      <c r="CY34" s="595"/>
      <c r="CZ34" s="627">
        <v>14.5</v>
      </c>
      <c r="DA34" s="628"/>
      <c r="DB34" s="628"/>
      <c r="DC34" s="629"/>
      <c r="DD34" s="602">
        <v>3174740</v>
      </c>
      <c r="DE34" s="594"/>
      <c r="DF34" s="594"/>
      <c r="DG34" s="594"/>
      <c r="DH34" s="594"/>
      <c r="DI34" s="594"/>
      <c r="DJ34" s="594"/>
      <c r="DK34" s="595"/>
      <c r="DL34" s="602">
        <v>2853174</v>
      </c>
      <c r="DM34" s="594"/>
      <c r="DN34" s="594"/>
      <c r="DO34" s="594"/>
      <c r="DP34" s="594"/>
      <c r="DQ34" s="594"/>
      <c r="DR34" s="594"/>
      <c r="DS34" s="594"/>
      <c r="DT34" s="594"/>
      <c r="DU34" s="594"/>
      <c r="DV34" s="595"/>
      <c r="DW34" s="598">
        <v>17.100000000000001</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1272053</v>
      </c>
      <c r="S35" s="594"/>
      <c r="T35" s="594"/>
      <c r="U35" s="594"/>
      <c r="V35" s="594"/>
      <c r="W35" s="594"/>
      <c r="X35" s="594"/>
      <c r="Y35" s="595"/>
      <c r="Z35" s="596">
        <v>4.9000000000000004</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3188099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24384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217839</v>
      </c>
      <c r="CS35" s="625"/>
      <c r="CT35" s="625"/>
      <c r="CU35" s="625"/>
      <c r="CV35" s="625"/>
      <c r="CW35" s="625"/>
      <c r="CX35" s="625"/>
      <c r="CY35" s="626"/>
      <c r="CZ35" s="627">
        <v>0.9</v>
      </c>
      <c r="DA35" s="628"/>
      <c r="DB35" s="628"/>
      <c r="DC35" s="629"/>
      <c r="DD35" s="602">
        <v>214048</v>
      </c>
      <c r="DE35" s="625"/>
      <c r="DF35" s="625"/>
      <c r="DG35" s="625"/>
      <c r="DH35" s="625"/>
      <c r="DI35" s="625"/>
      <c r="DJ35" s="625"/>
      <c r="DK35" s="626"/>
      <c r="DL35" s="602">
        <v>214048</v>
      </c>
      <c r="DM35" s="625"/>
      <c r="DN35" s="625"/>
      <c r="DO35" s="625"/>
      <c r="DP35" s="625"/>
      <c r="DQ35" s="625"/>
      <c r="DR35" s="625"/>
      <c r="DS35" s="625"/>
      <c r="DT35" s="625"/>
      <c r="DU35" s="625"/>
      <c r="DV35" s="626"/>
      <c r="DW35" s="598">
        <v>1.3</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25960353</v>
      </c>
      <c r="S36" s="666"/>
      <c r="T36" s="666"/>
      <c r="U36" s="666"/>
      <c r="V36" s="666"/>
      <c r="W36" s="666"/>
      <c r="X36" s="666"/>
      <c r="Y36" s="667"/>
      <c r="Z36" s="668">
        <v>100</v>
      </c>
      <c r="AA36" s="668"/>
      <c r="AB36" s="668"/>
      <c r="AC36" s="668"/>
      <c r="AD36" s="669">
        <v>15430959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818407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-39779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3386735</v>
      </c>
      <c r="CS36" s="594"/>
      <c r="CT36" s="594"/>
      <c r="CU36" s="594"/>
      <c r="CV36" s="594"/>
      <c r="CW36" s="594"/>
      <c r="CX36" s="594"/>
      <c r="CY36" s="595"/>
      <c r="CZ36" s="627">
        <v>13.4</v>
      </c>
      <c r="DA36" s="628"/>
      <c r="DB36" s="628"/>
      <c r="DC36" s="629"/>
      <c r="DD36" s="602">
        <v>2857877</v>
      </c>
      <c r="DE36" s="594"/>
      <c r="DF36" s="594"/>
      <c r="DG36" s="594"/>
      <c r="DH36" s="594"/>
      <c r="DI36" s="594"/>
      <c r="DJ36" s="594"/>
      <c r="DK36" s="595"/>
      <c r="DL36" s="602">
        <v>2599796</v>
      </c>
      <c r="DM36" s="594"/>
      <c r="DN36" s="594"/>
      <c r="DO36" s="594"/>
      <c r="DP36" s="594"/>
      <c r="DQ36" s="594"/>
      <c r="DR36" s="594"/>
      <c r="DS36" s="594"/>
      <c r="DT36" s="594"/>
      <c r="DU36" s="594"/>
      <c r="DV36" s="595"/>
      <c r="DW36" s="598">
        <v>15.6</v>
      </c>
      <c r="DX36" s="623"/>
      <c r="DY36" s="623"/>
      <c r="DZ36" s="623"/>
      <c r="EA36" s="623"/>
      <c r="EB36" s="623"/>
      <c r="EC36" s="624"/>
    </row>
    <row r="37" spans="2:133" ht="11.25" customHeight="1">
      <c r="AQ37" s="672" t="s">
        <v>314</v>
      </c>
      <c r="AR37" s="673"/>
      <c r="AS37" s="673"/>
      <c r="AT37" s="673"/>
      <c r="AU37" s="673"/>
      <c r="AV37" s="673"/>
      <c r="AW37" s="673"/>
      <c r="AX37" s="673"/>
      <c r="AY37" s="674"/>
      <c r="AZ37" s="593">
        <v>531828</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9072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1425432</v>
      </c>
      <c r="CS37" s="625"/>
      <c r="CT37" s="625"/>
      <c r="CU37" s="625"/>
      <c r="CV37" s="625"/>
      <c r="CW37" s="625"/>
      <c r="CX37" s="625"/>
      <c r="CY37" s="626"/>
      <c r="CZ37" s="627">
        <v>5.6</v>
      </c>
      <c r="DA37" s="628"/>
      <c r="DB37" s="628"/>
      <c r="DC37" s="629"/>
      <c r="DD37" s="602">
        <v>1378753</v>
      </c>
      <c r="DE37" s="625"/>
      <c r="DF37" s="625"/>
      <c r="DG37" s="625"/>
      <c r="DH37" s="625"/>
      <c r="DI37" s="625"/>
      <c r="DJ37" s="625"/>
      <c r="DK37" s="626"/>
      <c r="DL37" s="602">
        <v>1341857</v>
      </c>
      <c r="DM37" s="625"/>
      <c r="DN37" s="625"/>
      <c r="DO37" s="625"/>
      <c r="DP37" s="625"/>
      <c r="DQ37" s="625"/>
      <c r="DR37" s="625"/>
      <c r="DS37" s="625"/>
      <c r="DT37" s="625"/>
      <c r="DU37" s="625"/>
      <c r="DV37" s="626"/>
      <c r="DW37" s="598">
        <v>8</v>
      </c>
      <c r="DX37" s="623"/>
      <c r="DY37" s="623"/>
      <c r="DZ37" s="623"/>
      <c r="EA37" s="623"/>
      <c r="EB37" s="623"/>
      <c r="EC37" s="624"/>
    </row>
    <row r="38" spans="2:133" ht="11.25" customHeight="1">
      <c r="AQ38" s="672" t="s">
        <v>317</v>
      </c>
      <c r="AR38" s="673"/>
      <c r="AS38" s="673"/>
      <c r="AT38" s="673"/>
      <c r="AU38" s="673"/>
      <c r="AV38" s="673"/>
      <c r="AW38" s="673"/>
      <c r="AX38" s="673"/>
      <c r="AY38" s="674"/>
      <c r="AZ38" s="593">
        <v>55974</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16498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2587828</v>
      </c>
      <c r="CS38" s="594"/>
      <c r="CT38" s="594"/>
      <c r="CU38" s="594"/>
      <c r="CV38" s="594"/>
      <c r="CW38" s="594"/>
      <c r="CX38" s="594"/>
      <c r="CY38" s="595"/>
      <c r="CZ38" s="627">
        <v>10.199999999999999</v>
      </c>
      <c r="DA38" s="628"/>
      <c r="DB38" s="628"/>
      <c r="DC38" s="629"/>
      <c r="DD38" s="602">
        <v>2228087</v>
      </c>
      <c r="DE38" s="594"/>
      <c r="DF38" s="594"/>
      <c r="DG38" s="594"/>
      <c r="DH38" s="594"/>
      <c r="DI38" s="594"/>
      <c r="DJ38" s="594"/>
      <c r="DK38" s="595"/>
      <c r="DL38" s="602">
        <v>2126840</v>
      </c>
      <c r="DM38" s="594"/>
      <c r="DN38" s="594"/>
      <c r="DO38" s="594"/>
      <c r="DP38" s="594"/>
      <c r="DQ38" s="594"/>
      <c r="DR38" s="594"/>
      <c r="DS38" s="594"/>
      <c r="DT38" s="594"/>
      <c r="DU38" s="594"/>
      <c r="DV38" s="595"/>
      <c r="DW38" s="598">
        <v>12.7</v>
      </c>
      <c r="DX38" s="623"/>
      <c r="DY38" s="623"/>
      <c r="DZ38" s="623"/>
      <c r="EA38" s="623"/>
      <c r="EB38" s="623"/>
      <c r="EC38" s="624"/>
    </row>
    <row r="39" spans="2:133" ht="11.25" customHeight="1">
      <c r="AQ39" s="672" t="s">
        <v>320</v>
      </c>
      <c r="AR39" s="673"/>
      <c r="AS39" s="673"/>
      <c r="AT39" s="673"/>
      <c r="AU39" s="673"/>
      <c r="AV39" s="673"/>
      <c r="AW39" s="673"/>
      <c r="AX39" s="673"/>
      <c r="AY39" s="674"/>
      <c r="AZ39" s="593">
        <v>50674</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1082219</v>
      </c>
      <c r="CS39" s="625"/>
      <c r="CT39" s="625"/>
      <c r="CU39" s="625"/>
      <c r="CV39" s="625"/>
      <c r="CW39" s="625"/>
      <c r="CX39" s="625"/>
      <c r="CY39" s="626"/>
      <c r="CZ39" s="627">
        <v>4.3</v>
      </c>
      <c r="DA39" s="628"/>
      <c r="DB39" s="628"/>
      <c r="DC39" s="629"/>
      <c r="DD39" s="602">
        <v>1023602</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420171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3319</v>
      </c>
      <c r="CS40" s="594"/>
      <c r="CT40" s="594"/>
      <c r="CU40" s="594"/>
      <c r="CV40" s="594"/>
      <c r="CW40" s="594"/>
      <c r="CX40" s="594"/>
      <c r="CY40" s="595"/>
      <c r="CZ40" s="627">
        <v>0</v>
      </c>
      <c r="DA40" s="628"/>
      <c r="DB40" s="628"/>
      <c r="DC40" s="629"/>
      <c r="DD40" s="602">
        <v>19</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1311045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2143582</v>
      </c>
      <c r="CS42" s="594"/>
      <c r="CT42" s="594"/>
      <c r="CU42" s="594"/>
      <c r="CV42" s="594"/>
      <c r="CW42" s="594"/>
      <c r="CX42" s="594"/>
      <c r="CY42" s="595"/>
      <c r="CZ42" s="627">
        <v>8.5</v>
      </c>
      <c r="DA42" s="676"/>
      <c r="DB42" s="676"/>
      <c r="DC42" s="677"/>
      <c r="DD42" s="602">
        <v>530167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53548</v>
      </c>
      <c r="CS43" s="625"/>
      <c r="CT43" s="625"/>
      <c r="CU43" s="625"/>
      <c r="CV43" s="625"/>
      <c r="CW43" s="625"/>
      <c r="CX43" s="625"/>
      <c r="CY43" s="626"/>
      <c r="CZ43" s="627">
        <v>0.2</v>
      </c>
      <c r="DA43" s="628"/>
      <c r="DB43" s="628"/>
      <c r="DC43" s="629"/>
      <c r="DD43" s="602">
        <v>32940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2008550</v>
      </c>
      <c r="CS44" s="594"/>
      <c r="CT44" s="594"/>
      <c r="CU44" s="594"/>
      <c r="CV44" s="594"/>
      <c r="CW44" s="594"/>
      <c r="CX44" s="594"/>
      <c r="CY44" s="595"/>
      <c r="CZ44" s="627">
        <v>7.9</v>
      </c>
      <c r="DA44" s="676"/>
      <c r="DB44" s="676"/>
      <c r="DC44" s="677"/>
      <c r="DD44" s="602">
        <v>510594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748045</v>
      </c>
      <c r="CS45" s="625"/>
      <c r="CT45" s="625"/>
      <c r="CU45" s="625"/>
      <c r="CV45" s="625"/>
      <c r="CW45" s="625"/>
      <c r="CX45" s="625"/>
      <c r="CY45" s="626"/>
      <c r="CZ45" s="627">
        <v>3</v>
      </c>
      <c r="DA45" s="628"/>
      <c r="DB45" s="628"/>
      <c r="DC45" s="629"/>
      <c r="DD45" s="602">
        <v>110799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1159426</v>
      </c>
      <c r="CS46" s="594"/>
      <c r="CT46" s="594"/>
      <c r="CU46" s="594"/>
      <c r="CV46" s="594"/>
      <c r="CW46" s="594"/>
      <c r="CX46" s="594"/>
      <c r="CY46" s="595"/>
      <c r="CZ46" s="627">
        <v>4.5999999999999996</v>
      </c>
      <c r="DA46" s="676"/>
      <c r="DB46" s="676"/>
      <c r="DC46" s="677"/>
      <c r="DD46" s="602">
        <v>391834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135032</v>
      </c>
      <c r="CS47" s="625"/>
      <c r="CT47" s="625"/>
      <c r="CU47" s="625"/>
      <c r="CV47" s="625"/>
      <c r="CW47" s="625"/>
      <c r="CX47" s="625"/>
      <c r="CY47" s="626"/>
      <c r="CZ47" s="627">
        <v>0.5</v>
      </c>
      <c r="DA47" s="628"/>
      <c r="DB47" s="628"/>
      <c r="DC47" s="629"/>
      <c r="DD47" s="602">
        <v>19573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25303984</v>
      </c>
      <c r="CS49" s="661"/>
      <c r="CT49" s="661"/>
      <c r="CU49" s="661"/>
      <c r="CV49" s="661"/>
      <c r="CW49" s="661"/>
      <c r="CX49" s="661"/>
      <c r="CY49" s="688"/>
      <c r="CZ49" s="689">
        <v>100</v>
      </c>
      <c r="DA49" s="690"/>
      <c r="DB49" s="690"/>
      <c r="DC49" s="691"/>
      <c r="DD49" s="692">
        <v>18406263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BS7" sqref="BS7:CG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25960</v>
      </c>
      <c r="R7" s="723"/>
      <c r="S7" s="723"/>
      <c r="T7" s="723"/>
      <c r="U7" s="723"/>
      <c r="V7" s="723">
        <v>25304</v>
      </c>
      <c r="W7" s="723"/>
      <c r="X7" s="723"/>
      <c r="Y7" s="723"/>
      <c r="Z7" s="723"/>
      <c r="AA7" s="723">
        <f>Q7-V7</f>
        <v>656</v>
      </c>
      <c r="AB7" s="723"/>
      <c r="AC7" s="723"/>
      <c r="AD7" s="723"/>
      <c r="AE7" s="724"/>
      <c r="AF7" s="725">
        <v>309</v>
      </c>
      <c r="AG7" s="726"/>
      <c r="AH7" s="726"/>
      <c r="AI7" s="726"/>
      <c r="AJ7" s="727"/>
      <c r="AK7" s="762">
        <v>1413</v>
      </c>
      <c r="AL7" s="763"/>
      <c r="AM7" s="763"/>
      <c r="AN7" s="763"/>
      <c r="AO7" s="763"/>
      <c r="AP7" s="763">
        <v>29648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567</v>
      </c>
      <c r="BS7" s="766" t="s">
        <v>562</v>
      </c>
      <c r="BT7" s="767"/>
      <c r="BU7" s="767"/>
      <c r="BV7" s="767"/>
      <c r="BW7" s="767"/>
      <c r="BX7" s="767"/>
      <c r="BY7" s="767"/>
      <c r="BZ7" s="767"/>
      <c r="CA7" s="767"/>
      <c r="CB7" s="767"/>
      <c r="CC7" s="767"/>
      <c r="CD7" s="767"/>
      <c r="CE7" s="767"/>
      <c r="CF7" s="767"/>
      <c r="CG7" s="768"/>
      <c r="CH7" s="759">
        <v>-7</v>
      </c>
      <c r="CI7" s="760"/>
      <c r="CJ7" s="760"/>
      <c r="CK7" s="760"/>
      <c r="CL7" s="761"/>
      <c r="CM7" s="759">
        <v>55</v>
      </c>
      <c r="CN7" s="760"/>
      <c r="CO7" s="760"/>
      <c r="CP7" s="760"/>
      <c r="CQ7" s="761"/>
      <c r="CR7" s="759">
        <v>3</v>
      </c>
      <c r="CS7" s="760"/>
      <c r="CT7" s="760"/>
      <c r="CU7" s="760"/>
      <c r="CV7" s="761"/>
      <c r="CW7" s="759" t="s">
        <v>563</v>
      </c>
      <c r="CX7" s="760"/>
      <c r="CY7" s="760"/>
      <c r="CZ7" s="760"/>
      <c r="DA7" s="761"/>
      <c r="DB7" s="759">
        <v>257</v>
      </c>
      <c r="DC7" s="760"/>
      <c r="DD7" s="760"/>
      <c r="DE7" s="760"/>
      <c r="DF7" s="761"/>
      <c r="DG7" s="759">
        <v>469</v>
      </c>
      <c r="DH7" s="760"/>
      <c r="DI7" s="760"/>
      <c r="DJ7" s="760"/>
      <c r="DK7" s="761"/>
      <c r="DL7" s="759" t="s">
        <v>538</v>
      </c>
      <c r="DM7" s="760"/>
      <c r="DN7" s="760"/>
      <c r="DO7" s="760"/>
      <c r="DP7" s="761"/>
      <c r="DQ7" s="759" t="s">
        <v>564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561</v>
      </c>
      <c r="BT8" s="757"/>
      <c r="BU8" s="757"/>
      <c r="BV8" s="757"/>
      <c r="BW8" s="757"/>
      <c r="BX8" s="757"/>
      <c r="BY8" s="757"/>
      <c r="BZ8" s="757"/>
      <c r="CA8" s="757"/>
      <c r="CB8" s="757"/>
      <c r="CC8" s="757"/>
      <c r="CD8" s="757"/>
      <c r="CE8" s="757"/>
      <c r="CF8" s="757"/>
      <c r="CG8" s="758"/>
      <c r="CH8" s="769">
        <v>-3</v>
      </c>
      <c r="CI8" s="770"/>
      <c r="CJ8" s="770"/>
      <c r="CK8" s="770"/>
      <c r="CL8" s="771"/>
      <c r="CM8" s="769">
        <v>336</v>
      </c>
      <c r="CN8" s="770"/>
      <c r="CO8" s="770"/>
      <c r="CP8" s="770"/>
      <c r="CQ8" s="771"/>
      <c r="CR8" s="769">
        <v>300</v>
      </c>
      <c r="CS8" s="770"/>
      <c r="CT8" s="770"/>
      <c r="CU8" s="770"/>
      <c r="CV8" s="771"/>
      <c r="CW8" s="769" t="s">
        <v>559</v>
      </c>
      <c r="CX8" s="770"/>
      <c r="CY8" s="770"/>
      <c r="CZ8" s="770"/>
      <c r="DA8" s="771"/>
      <c r="DB8" s="769" t="s">
        <v>556</v>
      </c>
      <c r="DC8" s="770"/>
      <c r="DD8" s="770"/>
      <c r="DE8" s="770"/>
      <c r="DF8" s="771"/>
      <c r="DG8" s="769" t="s">
        <v>556</v>
      </c>
      <c r="DH8" s="770"/>
      <c r="DI8" s="770"/>
      <c r="DJ8" s="770"/>
      <c r="DK8" s="771"/>
      <c r="DL8" s="769" t="s">
        <v>556</v>
      </c>
      <c r="DM8" s="770"/>
      <c r="DN8" s="770"/>
      <c r="DO8" s="770"/>
      <c r="DP8" s="771"/>
      <c r="DQ8" s="769" t="s">
        <v>565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558</v>
      </c>
      <c r="BT9" s="757"/>
      <c r="BU9" s="757"/>
      <c r="BV9" s="757"/>
      <c r="BW9" s="757"/>
      <c r="BX9" s="757"/>
      <c r="BY9" s="757"/>
      <c r="BZ9" s="757"/>
      <c r="CA9" s="757"/>
      <c r="CB9" s="757"/>
      <c r="CC9" s="757"/>
      <c r="CD9" s="757"/>
      <c r="CE9" s="757"/>
      <c r="CF9" s="757"/>
      <c r="CG9" s="758"/>
      <c r="CH9" s="769">
        <v>6</v>
      </c>
      <c r="CI9" s="770"/>
      <c r="CJ9" s="770"/>
      <c r="CK9" s="770"/>
      <c r="CL9" s="771"/>
      <c r="CM9" s="769">
        <v>49</v>
      </c>
      <c r="CN9" s="770"/>
      <c r="CO9" s="770"/>
      <c r="CP9" s="770"/>
      <c r="CQ9" s="771"/>
      <c r="CR9" s="769">
        <v>30</v>
      </c>
      <c r="CS9" s="770"/>
      <c r="CT9" s="770"/>
      <c r="CU9" s="770"/>
      <c r="CV9" s="771"/>
      <c r="CW9" s="769" t="s">
        <v>538</v>
      </c>
      <c r="CX9" s="770"/>
      <c r="CY9" s="770"/>
      <c r="CZ9" s="770"/>
      <c r="DA9" s="771"/>
      <c r="DB9" s="769" t="s">
        <v>538</v>
      </c>
      <c r="DC9" s="770"/>
      <c r="DD9" s="770"/>
      <c r="DE9" s="770"/>
      <c r="DF9" s="771"/>
      <c r="DG9" s="769" t="s">
        <v>538</v>
      </c>
      <c r="DH9" s="770"/>
      <c r="DI9" s="770"/>
      <c r="DJ9" s="770"/>
      <c r="DK9" s="771"/>
      <c r="DL9" s="769" t="s">
        <v>538</v>
      </c>
      <c r="DM9" s="770"/>
      <c r="DN9" s="770"/>
      <c r="DO9" s="770"/>
      <c r="DP9" s="771"/>
      <c r="DQ9" s="769" t="s">
        <v>566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25960</v>
      </c>
      <c r="R23" s="782"/>
      <c r="S23" s="782"/>
      <c r="T23" s="782"/>
      <c r="U23" s="782"/>
      <c r="V23" s="782">
        <v>25304</v>
      </c>
      <c r="W23" s="782"/>
      <c r="X23" s="782"/>
      <c r="Y23" s="782"/>
      <c r="Z23" s="782"/>
      <c r="AA23" s="782">
        <v>656</v>
      </c>
      <c r="AB23" s="782"/>
      <c r="AC23" s="782"/>
      <c r="AD23" s="782"/>
      <c r="AE23" s="783"/>
      <c r="AF23" s="784">
        <v>309</v>
      </c>
      <c r="AG23" s="782"/>
      <c r="AH23" s="782"/>
      <c r="AI23" s="782"/>
      <c r="AJ23" s="785"/>
      <c r="AK23" s="786"/>
      <c r="AL23" s="787"/>
      <c r="AM23" s="787"/>
      <c r="AN23" s="787"/>
      <c r="AO23" s="787"/>
      <c r="AP23" s="782">
        <v>29648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7031</v>
      </c>
      <c r="R28" s="811"/>
      <c r="S28" s="811"/>
      <c r="T28" s="811"/>
      <c r="U28" s="811"/>
      <c r="V28" s="811">
        <v>7007</v>
      </c>
      <c r="W28" s="811"/>
      <c r="X28" s="811"/>
      <c r="Y28" s="811"/>
      <c r="Z28" s="811"/>
      <c r="AA28" s="811">
        <v>24</v>
      </c>
      <c r="AB28" s="811"/>
      <c r="AC28" s="811"/>
      <c r="AD28" s="811"/>
      <c r="AE28" s="812"/>
      <c r="AF28" s="813">
        <v>24</v>
      </c>
      <c r="AG28" s="811"/>
      <c r="AH28" s="811"/>
      <c r="AI28" s="811"/>
      <c r="AJ28" s="814"/>
      <c r="AK28" s="815">
        <v>474</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4274</v>
      </c>
      <c r="R29" s="747"/>
      <c r="S29" s="747"/>
      <c r="T29" s="747"/>
      <c r="U29" s="747"/>
      <c r="V29" s="747">
        <v>4134</v>
      </c>
      <c r="W29" s="747"/>
      <c r="X29" s="747"/>
      <c r="Y29" s="747"/>
      <c r="Z29" s="747"/>
      <c r="AA29" s="747">
        <v>139</v>
      </c>
      <c r="AB29" s="747"/>
      <c r="AC29" s="747"/>
      <c r="AD29" s="747"/>
      <c r="AE29" s="748"/>
      <c r="AF29" s="749">
        <v>139</v>
      </c>
      <c r="AG29" s="750"/>
      <c r="AH29" s="750"/>
      <c r="AI29" s="750"/>
      <c r="AJ29" s="751"/>
      <c r="AK29" s="818">
        <v>669</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684</v>
      </c>
      <c r="R30" s="747"/>
      <c r="S30" s="747"/>
      <c r="T30" s="747"/>
      <c r="U30" s="747"/>
      <c r="V30" s="747">
        <v>675</v>
      </c>
      <c r="W30" s="747"/>
      <c r="X30" s="747"/>
      <c r="Y30" s="747"/>
      <c r="Z30" s="747"/>
      <c r="AA30" s="747">
        <v>9</v>
      </c>
      <c r="AB30" s="747"/>
      <c r="AC30" s="747"/>
      <c r="AD30" s="747"/>
      <c r="AE30" s="748"/>
      <c r="AF30" s="749">
        <v>9</v>
      </c>
      <c r="AG30" s="750"/>
      <c r="AH30" s="750"/>
      <c r="AI30" s="750"/>
      <c r="AJ30" s="751"/>
      <c r="AK30" s="818">
        <v>146</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18</v>
      </c>
      <c r="R31" s="747"/>
      <c r="S31" s="747"/>
      <c r="T31" s="747"/>
      <c r="U31" s="747"/>
      <c r="V31" s="747">
        <v>18</v>
      </c>
      <c r="W31" s="747"/>
      <c r="X31" s="747"/>
      <c r="Y31" s="747"/>
      <c r="Z31" s="747"/>
      <c r="AA31" s="747" t="s">
        <v>538</v>
      </c>
      <c r="AB31" s="747"/>
      <c r="AC31" s="747"/>
      <c r="AD31" s="747"/>
      <c r="AE31" s="748"/>
      <c r="AF31" s="749" t="s">
        <v>111</v>
      </c>
      <c r="AG31" s="750"/>
      <c r="AH31" s="750"/>
      <c r="AI31" s="750"/>
      <c r="AJ31" s="751"/>
      <c r="AK31" s="818">
        <v>4</v>
      </c>
      <c r="AL31" s="819"/>
      <c r="AM31" s="819"/>
      <c r="AN31" s="819"/>
      <c r="AO31" s="819"/>
      <c r="AP31" s="819">
        <v>28</v>
      </c>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6089</v>
      </c>
      <c r="R32" s="747"/>
      <c r="S32" s="747"/>
      <c r="T32" s="747"/>
      <c r="U32" s="747"/>
      <c r="V32" s="747">
        <v>6092</v>
      </c>
      <c r="W32" s="747"/>
      <c r="X32" s="747"/>
      <c r="Y32" s="747"/>
      <c r="Z32" s="747"/>
      <c r="AA32" s="747">
        <f>Q32-V32</f>
        <v>-3</v>
      </c>
      <c r="AB32" s="747"/>
      <c r="AC32" s="747"/>
      <c r="AD32" s="747"/>
      <c r="AE32" s="748"/>
      <c r="AF32" s="749">
        <v>2026</v>
      </c>
      <c r="AG32" s="750"/>
      <c r="AH32" s="750"/>
      <c r="AI32" s="750"/>
      <c r="AJ32" s="751"/>
      <c r="AK32" s="818">
        <v>250</v>
      </c>
      <c r="AL32" s="819"/>
      <c r="AM32" s="819"/>
      <c r="AN32" s="819"/>
      <c r="AO32" s="819"/>
      <c r="AP32" s="819">
        <v>1018</v>
      </c>
      <c r="AQ32" s="819"/>
      <c r="AR32" s="819"/>
      <c r="AS32" s="819"/>
      <c r="AT32" s="819"/>
      <c r="AU32" s="819" t="s">
        <v>560</v>
      </c>
      <c r="AV32" s="819"/>
      <c r="AW32" s="819"/>
      <c r="AX32" s="819"/>
      <c r="AY32" s="819"/>
      <c r="AZ32" s="820" t="s">
        <v>560</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176</v>
      </c>
      <c r="R33" s="747"/>
      <c r="S33" s="747"/>
      <c r="T33" s="747"/>
      <c r="U33" s="747"/>
      <c r="V33" s="747">
        <v>173</v>
      </c>
      <c r="W33" s="747"/>
      <c r="X33" s="747"/>
      <c r="Y33" s="747"/>
      <c r="Z33" s="747"/>
      <c r="AA33" s="747">
        <v>2</v>
      </c>
      <c r="AB33" s="747"/>
      <c r="AC33" s="747"/>
      <c r="AD33" s="747"/>
      <c r="AE33" s="748"/>
      <c r="AF33" s="749">
        <v>2</v>
      </c>
      <c r="AG33" s="750"/>
      <c r="AH33" s="750"/>
      <c r="AI33" s="750"/>
      <c r="AJ33" s="751"/>
      <c r="AK33" s="818">
        <v>55</v>
      </c>
      <c r="AL33" s="819"/>
      <c r="AM33" s="819"/>
      <c r="AN33" s="819"/>
      <c r="AO33" s="819"/>
      <c r="AP33" s="819">
        <v>797</v>
      </c>
      <c r="AQ33" s="819"/>
      <c r="AR33" s="819"/>
      <c r="AS33" s="819"/>
      <c r="AT33" s="819"/>
      <c r="AU33" s="819">
        <v>683</v>
      </c>
      <c r="AV33" s="819"/>
      <c r="AW33" s="819"/>
      <c r="AX33" s="819"/>
      <c r="AY33" s="819"/>
      <c r="AZ33" s="820" t="s">
        <v>557</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2057</v>
      </c>
      <c r="R34" s="747"/>
      <c r="S34" s="747"/>
      <c r="T34" s="747"/>
      <c r="U34" s="747"/>
      <c r="V34" s="747">
        <v>2048</v>
      </c>
      <c r="W34" s="747"/>
      <c r="X34" s="747"/>
      <c r="Y34" s="747"/>
      <c r="Z34" s="747"/>
      <c r="AA34" s="747">
        <v>9</v>
      </c>
      <c r="AB34" s="747"/>
      <c r="AC34" s="747"/>
      <c r="AD34" s="747"/>
      <c r="AE34" s="748"/>
      <c r="AF34" s="749">
        <v>9</v>
      </c>
      <c r="AG34" s="750"/>
      <c r="AH34" s="750"/>
      <c r="AI34" s="750"/>
      <c r="AJ34" s="751"/>
      <c r="AK34" s="818">
        <v>818</v>
      </c>
      <c r="AL34" s="819"/>
      <c r="AM34" s="819"/>
      <c r="AN34" s="819"/>
      <c r="AO34" s="819"/>
      <c r="AP34" s="819">
        <v>10447</v>
      </c>
      <c r="AQ34" s="819"/>
      <c r="AR34" s="819"/>
      <c r="AS34" s="819"/>
      <c r="AT34" s="819"/>
      <c r="AU34" s="819">
        <v>8420</v>
      </c>
      <c r="AV34" s="819"/>
      <c r="AW34" s="819"/>
      <c r="AX34" s="819"/>
      <c r="AY34" s="819"/>
      <c r="AZ34" s="820" t="s">
        <v>556</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2210</v>
      </c>
      <c r="AG63" s="830"/>
      <c r="AH63" s="830"/>
      <c r="AI63" s="830"/>
      <c r="AJ63" s="831"/>
      <c r="AK63" s="832"/>
      <c r="AL63" s="827"/>
      <c r="AM63" s="827"/>
      <c r="AN63" s="827"/>
      <c r="AO63" s="827"/>
      <c r="AP63" s="830">
        <v>12289</v>
      </c>
      <c r="AQ63" s="830"/>
      <c r="AR63" s="830"/>
      <c r="AS63" s="830"/>
      <c r="AT63" s="830"/>
      <c r="AU63" s="830">
        <v>9103</v>
      </c>
      <c r="AV63" s="830"/>
      <c r="AW63" s="830"/>
      <c r="AX63" s="830"/>
      <c r="AY63" s="830"/>
      <c r="AZ63" s="834"/>
      <c r="BA63" s="834"/>
      <c r="BB63" s="834"/>
      <c r="BC63" s="834"/>
      <c r="BD63" s="834"/>
      <c r="BE63" s="835"/>
      <c r="BF63" s="835"/>
      <c r="BG63" s="835"/>
      <c r="BH63" s="835"/>
      <c r="BI63" s="836"/>
      <c r="BJ63" s="837" t="s">
        <v>390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6701</v>
      </c>
      <c r="R68" s="854"/>
      <c r="S68" s="854"/>
      <c r="T68" s="854"/>
      <c r="U68" s="854"/>
      <c r="V68" s="854">
        <v>6632</v>
      </c>
      <c r="W68" s="854"/>
      <c r="X68" s="854"/>
      <c r="Y68" s="854"/>
      <c r="Z68" s="854"/>
      <c r="AA68" s="854">
        <v>68</v>
      </c>
      <c r="AB68" s="854"/>
      <c r="AC68" s="854"/>
      <c r="AD68" s="854"/>
      <c r="AE68" s="854"/>
      <c r="AF68" s="854">
        <v>2502</v>
      </c>
      <c r="AG68" s="854"/>
      <c r="AH68" s="854"/>
      <c r="AI68" s="854"/>
      <c r="AJ68" s="854"/>
      <c r="AK68" s="854" t="s">
        <v>553</v>
      </c>
      <c r="AL68" s="854"/>
      <c r="AM68" s="854"/>
      <c r="AN68" s="854"/>
      <c r="AO68" s="854"/>
      <c r="AP68" s="854">
        <v>6328</v>
      </c>
      <c r="AQ68" s="854"/>
      <c r="AR68" s="854"/>
      <c r="AS68" s="854"/>
      <c r="AT68" s="854"/>
      <c r="AU68" s="854">
        <v>3640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503</v>
      </c>
      <c r="R69" s="819"/>
      <c r="S69" s="819"/>
      <c r="T69" s="819"/>
      <c r="U69" s="819"/>
      <c r="V69" s="819">
        <v>493</v>
      </c>
      <c r="W69" s="819"/>
      <c r="X69" s="819"/>
      <c r="Y69" s="819"/>
      <c r="Z69" s="819"/>
      <c r="AA69" s="819">
        <v>11</v>
      </c>
      <c r="AB69" s="819"/>
      <c r="AC69" s="819"/>
      <c r="AD69" s="819"/>
      <c r="AE69" s="819"/>
      <c r="AF69" s="819">
        <v>171</v>
      </c>
      <c r="AG69" s="819"/>
      <c r="AH69" s="819"/>
      <c r="AI69" s="819"/>
      <c r="AJ69" s="819"/>
      <c r="AK69" s="819" t="s">
        <v>538</v>
      </c>
      <c r="AL69" s="819"/>
      <c r="AM69" s="819"/>
      <c r="AN69" s="819"/>
      <c r="AO69" s="819"/>
      <c r="AP69" s="819">
        <v>929</v>
      </c>
      <c r="AQ69" s="819"/>
      <c r="AR69" s="819"/>
      <c r="AS69" s="819"/>
      <c r="AT69" s="819"/>
      <c r="AU69" s="819">
        <v>800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1027</v>
      </c>
      <c r="R70" s="819"/>
      <c r="S70" s="819"/>
      <c r="T70" s="819"/>
      <c r="U70" s="819"/>
      <c r="V70" s="819">
        <v>1006</v>
      </c>
      <c r="W70" s="819"/>
      <c r="X70" s="819"/>
      <c r="Y70" s="819"/>
      <c r="Z70" s="819"/>
      <c r="AA70" s="819">
        <v>20</v>
      </c>
      <c r="AB70" s="819"/>
      <c r="AC70" s="819"/>
      <c r="AD70" s="819"/>
      <c r="AE70" s="819"/>
      <c r="AF70" s="819">
        <v>20</v>
      </c>
      <c r="AG70" s="819"/>
      <c r="AH70" s="819"/>
      <c r="AI70" s="819"/>
      <c r="AJ70" s="819"/>
      <c r="AK70" s="819">
        <v>669</v>
      </c>
      <c r="AL70" s="819"/>
      <c r="AM70" s="819"/>
      <c r="AN70" s="819"/>
      <c r="AO70" s="819"/>
      <c r="AP70" s="819">
        <v>113</v>
      </c>
      <c r="AQ70" s="819"/>
      <c r="AR70" s="819"/>
      <c r="AS70" s="819"/>
      <c r="AT70" s="819"/>
      <c r="AU70" s="819">
        <v>72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4885</v>
      </c>
      <c r="R71" s="819"/>
      <c r="S71" s="819"/>
      <c r="T71" s="819"/>
      <c r="U71" s="819"/>
      <c r="V71" s="819">
        <v>4744</v>
      </c>
      <c r="W71" s="819"/>
      <c r="X71" s="819"/>
      <c r="Y71" s="819"/>
      <c r="Z71" s="819"/>
      <c r="AA71" s="819">
        <v>141</v>
      </c>
      <c r="AB71" s="819"/>
      <c r="AC71" s="819"/>
      <c r="AD71" s="819"/>
      <c r="AE71" s="819"/>
      <c r="AF71" s="819">
        <v>141</v>
      </c>
      <c r="AG71" s="819"/>
      <c r="AH71" s="819"/>
      <c r="AI71" s="819"/>
      <c r="AJ71" s="819"/>
      <c r="AK71" s="819">
        <v>100</v>
      </c>
      <c r="AL71" s="819"/>
      <c r="AM71" s="819"/>
      <c r="AN71" s="819"/>
      <c r="AO71" s="819"/>
      <c r="AP71" s="819" t="s">
        <v>538</v>
      </c>
      <c r="AQ71" s="819"/>
      <c r="AR71" s="819"/>
      <c r="AS71" s="819"/>
      <c r="AT71" s="819"/>
      <c r="AU71" s="819" t="s">
        <v>555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10</v>
      </c>
      <c r="R72" s="819"/>
      <c r="S72" s="819"/>
      <c r="T72" s="819"/>
      <c r="U72" s="819"/>
      <c r="V72" s="819">
        <v>7</v>
      </c>
      <c r="W72" s="819"/>
      <c r="X72" s="819"/>
      <c r="Y72" s="819"/>
      <c r="Z72" s="819"/>
      <c r="AA72" s="819">
        <v>2</v>
      </c>
      <c r="AB72" s="819"/>
      <c r="AC72" s="819"/>
      <c r="AD72" s="819"/>
      <c r="AE72" s="819"/>
      <c r="AF72" s="819">
        <v>2</v>
      </c>
      <c r="AG72" s="819"/>
      <c r="AH72" s="819"/>
      <c r="AI72" s="819"/>
      <c r="AJ72" s="819"/>
      <c r="AK72" s="819" t="s">
        <v>553</v>
      </c>
      <c r="AL72" s="819"/>
      <c r="AM72" s="819"/>
      <c r="AN72" s="819"/>
      <c r="AO72" s="819"/>
      <c r="AP72" s="819" t="s">
        <v>538</v>
      </c>
      <c r="AQ72" s="819"/>
      <c r="AR72" s="819"/>
      <c r="AS72" s="819"/>
      <c r="AT72" s="819"/>
      <c r="AU72" s="819" t="s">
        <v>556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1344</v>
      </c>
      <c r="R73" s="819"/>
      <c r="S73" s="819"/>
      <c r="T73" s="819"/>
      <c r="U73" s="819"/>
      <c r="V73" s="819">
        <v>1307</v>
      </c>
      <c r="W73" s="819"/>
      <c r="X73" s="819"/>
      <c r="Y73" s="819"/>
      <c r="Z73" s="819"/>
      <c r="AA73" s="819">
        <v>37</v>
      </c>
      <c r="AB73" s="819"/>
      <c r="AC73" s="819"/>
      <c r="AD73" s="819"/>
      <c r="AE73" s="819"/>
      <c r="AF73" s="819">
        <v>37</v>
      </c>
      <c r="AG73" s="819"/>
      <c r="AH73" s="819"/>
      <c r="AI73" s="819"/>
      <c r="AJ73" s="819"/>
      <c r="AK73" s="819" t="s">
        <v>538</v>
      </c>
      <c r="AL73" s="819"/>
      <c r="AM73" s="819"/>
      <c r="AN73" s="819"/>
      <c r="AO73" s="819"/>
      <c r="AP73" s="819">
        <v>480</v>
      </c>
      <c r="AQ73" s="819"/>
      <c r="AR73" s="819"/>
      <c r="AS73" s="819"/>
      <c r="AT73" s="819"/>
      <c r="AU73" s="819">
        <v>448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545</v>
      </c>
      <c r="C74" s="862"/>
      <c r="D74" s="862"/>
      <c r="E74" s="862"/>
      <c r="F74" s="862"/>
      <c r="G74" s="862"/>
      <c r="H74" s="862"/>
      <c r="I74" s="862"/>
      <c r="J74" s="862"/>
      <c r="K74" s="862"/>
      <c r="L74" s="862"/>
      <c r="M74" s="862"/>
      <c r="N74" s="862"/>
      <c r="O74" s="862"/>
      <c r="P74" s="863"/>
      <c r="Q74" s="864">
        <v>465</v>
      </c>
      <c r="R74" s="819"/>
      <c r="S74" s="819"/>
      <c r="T74" s="819"/>
      <c r="U74" s="819"/>
      <c r="V74" s="819">
        <v>464</v>
      </c>
      <c r="W74" s="819"/>
      <c r="X74" s="819"/>
      <c r="Y74" s="819"/>
      <c r="Z74" s="819"/>
      <c r="AA74" s="819">
        <v>1</v>
      </c>
      <c r="AB74" s="819"/>
      <c r="AC74" s="819"/>
      <c r="AD74" s="819"/>
      <c r="AE74" s="819"/>
      <c r="AF74" s="819">
        <v>1</v>
      </c>
      <c r="AG74" s="819"/>
      <c r="AH74" s="819"/>
      <c r="AI74" s="819"/>
      <c r="AJ74" s="819"/>
      <c r="AK74" s="819" t="s">
        <v>538</v>
      </c>
      <c r="AL74" s="819"/>
      <c r="AM74" s="819"/>
      <c r="AN74" s="819"/>
      <c r="AO74" s="819"/>
      <c r="AP74" s="819">
        <v>128</v>
      </c>
      <c r="AQ74" s="819"/>
      <c r="AR74" s="819"/>
      <c r="AS74" s="819"/>
      <c r="AT74" s="819"/>
      <c r="AU74" s="819">
        <v>66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546</v>
      </c>
      <c r="C75" s="862"/>
      <c r="D75" s="862"/>
      <c r="E75" s="862"/>
      <c r="F75" s="862"/>
      <c r="G75" s="862"/>
      <c r="H75" s="862"/>
      <c r="I75" s="862"/>
      <c r="J75" s="862"/>
      <c r="K75" s="862"/>
      <c r="L75" s="862"/>
      <c r="M75" s="862"/>
      <c r="N75" s="862"/>
      <c r="O75" s="862"/>
      <c r="P75" s="863"/>
      <c r="Q75" s="867">
        <v>20</v>
      </c>
      <c r="R75" s="868"/>
      <c r="S75" s="868"/>
      <c r="T75" s="868"/>
      <c r="U75" s="818"/>
      <c r="V75" s="869">
        <v>18</v>
      </c>
      <c r="W75" s="868"/>
      <c r="X75" s="868"/>
      <c r="Y75" s="868"/>
      <c r="Z75" s="818"/>
      <c r="AA75" s="869">
        <v>2</v>
      </c>
      <c r="AB75" s="868"/>
      <c r="AC75" s="868"/>
      <c r="AD75" s="868"/>
      <c r="AE75" s="818"/>
      <c r="AF75" s="869">
        <v>2</v>
      </c>
      <c r="AG75" s="868"/>
      <c r="AH75" s="868"/>
      <c r="AI75" s="868"/>
      <c r="AJ75" s="818"/>
      <c r="AK75" s="869">
        <v>8</v>
      </c>
      <c r="AL75" s="868"/>
      <c r="AM75" s="868"/>
      <c r="AN75" s="868"/>
      <c r="AO75" s="818"/>
      <c r="AP75" s="869" t="s">
        <v>538</v>
      </c>
      <c r="AQ75" s="868"/>
      <c r="AR75" s="868"/>
      <c r="AS75" s="868"/>
      <c r="AT75" s="818"/>
      <c r="AU75" s="869" t="s">
        <v>556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547</v>
      </c>
      <c r="C76" s="862"/>
      <c r="D76" s="862"/>
      <c r="E76" s="862"/>
      <c r="F76" s="862"/>
      <c r="G76" s="862"/>
      <c r="H76" s="862"/>
      <c r="I76" s="862"/>
      <c r="J76" s="862"/>
      <c r="K76" s="862"/>
      <c r="L76" s="862"/>
      <c r="M76" s="862"/>
      <c r="N76" s="862"/>
      <c r="O76" s="862"/>
      <c r="P76" s="863"/>
      <c r="Q76" s="867">
        <v>105</v>
      </c>
      <c r="R76" s="868"/>
      <c r="S76" s="868"/>
      <c r="T76" s="868"/>
      <c r="U76" s="818"/>
      <c r="V76" s="869">
        <v>93</v>
      </c>
      <c r="W76" s="868"/>
      <c r="X76" s="868"/>
      <c r="Y76" s="868"/>
      <c r="Z76" s="818"/>
      <c r="AA76" s="869">
        <v>12</v>
      </c>
      <c r="AB76" s="868"/>
      <c r="AC76" s="868"/>
      <c r="AD76" s="868"/>
      <c r="AE76" s="818"/>
      <c r="AF76" s="869">
        <v>12</v>
      </c>
      <c r="AG76" s="868"/>
      <c r="AH76" s="868"/>
      <c r="AI76" s="868"/>
      <c r="AJ76" s="818"/>
      <c r="AK76" s="869" t="s">
        <v>538</v>
      </c>
      <c r="AL76" s="868"/>
      <c r="AM76" s="868"/>
      <c r="AN76" s="868"/>
      <c r="AO76" s="818"/>
      <c r="AP76" s="869" t="s">
        <v>538</v>
      </c>
      <c r="AQ76" s="868"/>
      <c r="AR76" s="868"/>
      <c r="AS76" s="868"/>
      <c r="AT76" s="818"/>
      <c r="AU76" s="869" t="s">
        <v>556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548</v>
      </c>
      <c r="C77" s="862"/>
      <c r="D77" s="862"/>
      <c r="E77" s="862"/>
      <c r="F77" s="862"/>
      <c r="G77" s="862"/>
      <c r="H77" s="862"/>
      <c r="I77" s="862"/>
      <c r="J77" s="862"/>
      <c r="K77" s="862"/>
      <c r="L77" s="862"/>
      <c r="M77" s="862"/>
      <c r="N77" s="862"/>
      <c r="O77" s="862"/>
      <c r="P77" s="863"/>
      <c r="Q77" s="867">
        <v>37</v>
      </c>
      <c r="R77" s="868"/>
      <c r="S77" s="868"/>
      <c r="T77" s="868"/>
      <c r="U77" s="818"/>
      <c r="V77" s="869">
        <v>57</v>
      </c>
      <c r="W77" s="868"/>
      <c r="X77" s="868"/>
      <c r="Y77" s="868"/>
      <c r="Z77" s="818"/>
      <c r="AA77" s="869">
        <v>-20</v>
      </c>
      <c r="AB77" s="868"/>
      <c r="AC77" s="868"/>
      <c r="AD77" s="868"/>
      <c r="AE77" s="818"/>
      <c r="AF77" s="869">
        <v>4</v>
      </c>
      <c r="AG77" s="868"/>
      <c r="AH77" s="868"/>
      <c r="AI77" s="868"/>
      <c r="AJ77" s="818"/>
      <c r="AK77" s="869" t="s">
        <v>538</v>
      </c>
      <c r="AL77" s="868"/>
      <c r="AM77" s="868"/>
      <c r="AN77" s="868"/>
      <c r="AO77" s="818"/>
      <c r="AP77" s="869" t="s">
        <v>554</v>
      </c>
      <c r="AQ77" s="868"/>
      <c r="AR77" s="868"/>
      <c r="AS77" s="868"/>
      <c r="AT77" s="818"/>
      <c r="AU77" s="869" t="s">
        <v>556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549</v>
      </c>
      <c r="C78" s="862"/>
      <c r="D78" s="862"/>
      <c r="E78" s="862"/>
      <c r="F78" s="862"/>
      <c r="G78" s="862"/>
      <c r="H78" s="862"/>
      <c r="I78" s="862"/>
      <c r="J78" s="862"/>
      <c r="K78" s="862"/>
      <c r="L78" s="862"/>
      <c r="M78" s="862"/>
      <c r="N78" s="862"/>
      <c r="O78" s="862"/>
      <c r="P78" s="863"/>
      <c r="Q78" s="864">
        <v>862</v>
      </c>
      <c r="R78" s="819"/>
      <c r="S78" s="819"/>
      <c r="T78" s="819"/>
      <c r="U78" s="819"/>
      <c r="V78" s="819">
        <v>108</v>
      </c>
      <c r="W78" s="819"/>
      <c r="X78" s="819"/>
      <c r="Y78" s="819"/>
      <c r="Z78" s="819"/>
      <c r="AA78" s="819">
        <v>755</v>
      </c>
      <c r="AB78" s="819"/>
      <c r="AC78" s="819"/>
      <c r="AD78" s="819"/>
      <c r="AE78" s="819"/>
      <c r="AF78" s="819">
        <v>731</v>
      </c>
      <c r="AG78" s="819"/>
      <c r="AH78" s="819"/>
      <c r="AI78" s="819"/>
      <c r="AJ78" s="819"/>
      <c r="AK78" s="819">
        <v>5</v>
      </c>
      <c r="AL78" s="819"/>
      <c r="AM78" s="819"/>
      <c r="AN78" s="819"/>
      <c r="AO78" s="819"/>
      <c r="AP78" s="819">
        <v>222</v>
      </c>
      <c r="AQ78" s="819"/>
      <c r="AR78" s="819"/>
      <c r="AS78" s="819"/>
      <c r="AT78" s="819"/>
      <c r="AU78" s="819">
        <v>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550</v>
      </c>
      <c r="C79" s="862"/>
      <c r="D79" s="862"/>
      <c r="E79" s="862"/>
      <c r="F79" s="862"/>
      <c r="G79" s="862"/>
      <c r="H79" s="862"/>
      <c r="I79" s="862"/>
      <c r="J79" s="862"/>
      <c r="K79" s="862"/>
      <c r="L79" s="862"/>
      <c r="M79" s="862"/>
      <c r="N79" s="862"/>
      <c r="O79" s="862"/>
      <c r="P79" s="863"/>
      <c r="Q79" s="864">
        <v>2614</v>
      </c>
      <c r="R79" s="819"/>
      <c r="S79" s="819"/>
      <c r="T79" s="819"/>
      <c r="U79" s="819"/>
      <c r="V79" s="819">
        <v>2558</v>
      </c>
      <c r="W79" s="819"/>
      <c r="X79" s="819"/>
      <c r="Y79" s="819"/>
      <c r="Z79" s="819"/>
      <c r="AA79" s="819">
        <v>55</v>
      </c>
      <c r="AB79" s="819"/>
      <c r="AC79" s="819"/>
      <c r="AD79" s="819"/>
      <c r="AE79" s="819"/>
      <c r="AF79" s="819">
        <v>55</v>
      </c>
      <c r="AG79" s="819"/>
      <c r="AH79" s="819"/>
      <c r="AI79" s="819"/>
      <c r="AJ79" s="819"/>
      <c r="AK79" s="819">
        <v>18</v>
      </c>
      <c r="AL79" s="819"/>
      <c r="AM79" s="819"/>
      <c r="AN79" s="819"/>
      <c r="AO79" s="819"/>
      <c r="AP79" s="819" t="s">
        <v>554</v>
      </c>
      <c r="AQ79" s="819"/>
      <c r="AR79" s="819"/>
      <c r="AS79" s="819"/>
      <c r="AT79" s="819"/>
      <c r="AU79" s="819" t="s">
        <v>556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551</v>
      </c>
      <c r="C80" s="862"/>
      <c r="D80" s="862"/>
      <c r="E80" s="862"/>
      <c r="F80" s="862"/>
      <c r="G80" s="862"/>
      <c r="H80" s="862"/>
      <c r="I80" s="862"/>
      <c r="J80" s="862"/>
      <c r="K80" s="862"/>
      <c r="L80" s="862"/>
      <c r="M80" s="862"/>
      <c r="N80" s="862"/>
      <c r="O80" s="862"/>
      <c r="P80" s="863"/>
      <c r="Q80" s="864">
        <v>325977</v>
      </c>
      <c r="R80" s="819"/>
      <c r="S80" s="819"/>
      <c r="T80" s="819"/>
      <c r="U80" s="819"/>
      <c r="V80" s="819">
        <v>309321</v>
      </c>
      <c r="W80" s="819"/>
      <c r="X80" s="819"/>
      <c r="Y80" s="819"/>
      <c r="Z80" s="819"/>
      <c r="AA80" s="819">
        <v>16656</v>
      </c>
      <c r="AB80" s="819"/>
      <c r="AC80" s="819"/>
      <c r="AD80" s="819"/>
      <c r="AE80" s="819"/>
      <c r="AF80" s="819">
        <v>16656</v>
      </c>
      <c r="AG80" s="819"/>
      <c r="AH80" s="819"/>
      <c r="AI80" s="819"/>
      <c r="AJ80" s="819"/>
      <c r="AK80" s="819">
        <v>1899</v>
      </c>
      <c r="AL80" s="819"/>
      <c r="AM80" s="819"/>
      <c r="AN80" s="819"/>
      <c r="AO80" s="819"/>
      <c r="AP80" s="819" t="s">
        <v>553</v>
      </c>
      <c r="AQ80" s="819"/>
      <c r="AR80" s="819"/>
      <c r="AS80" s="819"/>
      <c r="AT80" s="819"/>
      <c r="AU80" s="819" t="s">
        <v>556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552</v>
      </c>
      <c r="C81" s="862"/>
      <c r="D81" s="862"/>
      <c r="E81" s="862"/>
      <c r="F81" s="862"/>
      <c r="G81" s="862"/>
      <c r="H81" s="862"/>
      <c r="I81" s="862"/>
      <c r="J81" s="862"/>
      <c r="K81" s="862"/>
      <c r="L81" s="862"/>
      <c r="M81" s="862"/>
      <c r="N81" s="862"/>
      <c r="O81" s="862"/>
      <c r="P81" s="863"/>
      <c r="Q81" s="864">
        <v>2466</v>
      </c>
      <c r="R81" s="819"/>
      <c r="S81" s="819"/>
      <c r="T81" s="819"/>
      <c r="U81" s="819"/>
      <c r="V81" s="819">
        <v>2465</v>
      </c>
      <c r="W81" s="819"/>
      <c r="X81" s="819"/>
      <c r="Y81" s="819"/>
      <c r="Z81" s="819"/>
      <c r="AA81" s="819">
        <v>1</v>
      </c>
      <c r="AB81" s="819"/>
      <c r="AC81" s="819"/>
      <c r="AD81" s="819"/>
      <c r="AE81" s="819"/>
      <c r="AF81" s="819">
        <v>1</v>
      </c>
      <c r="AG81" s="819"/>
      <c r="AH81" s="819"/>
      <c r="AI81" s="819"/>
      <c r="AJ81" s="819"/>
      <c r="AK81" s="819" t="s">
        <v>538</v>
      </c>
      <c r="AL81" s="819"/>
      <c r="AM81" s="819"/>
      <c r="AN81" s="819"/>
      <c r="AO81" s="819"/>
      <c r="AP81" s="819" t="s">
        <v>538</v>
      </c>
      <c r="AQ81" s="819"/>
      <c r="AR81" s="819"/>
      <c r="AS81" s="819"/>
      <c r="AT81" s="819"/>
      <c r="AU81" s="819" t="s">
        <v>556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20334</v>
      </c>
      <c r="AG88" s="830"/>
      <c r="AH88" s="830"/>
      <c r="AI88" s="830"/>
      <c r="AJ88" s="830"/>
      <c r="AK88" s="827"/>
      <c r="AL88" s="827"/>
      <c r="AM88" s="827"/>
      <c r="AN88" s="827"/>
      <c r="AO88" s="827"/>
      <c r="AP88" s="830">
        <v>8200</v>
      </c>
      <c r="AQ88" s="830"/>
      <c r="AR88" s="830"/>
      <c r="AS88" s="830"/>
      <c r="AT88" s="830"/>
      <c r="AU88" s="830">
        <v>5026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330</v>
      </c>
      <c r="CS102" s="838"/>
      <c r="CT102" s="838"/>
      <c r="CU102" s="838"/>
      <c r="CV102" s="881"/>
      <c r="CW102" s="880" t="s">
        <v>556</v>
      </c>
      <c r="CX102" s="838"/>
      <c r="CY102" s="838"/>
      <c r="CZ102" s="838"/>
      <c r="DA102" s="881"/>
      <c r="DB102" s="880">
        <v>257</v>
      </c>
      <c r="DC102" s="838"/>
      <c r="DD102" s="838"/>
      <c r="DE102" s="838"/>
      <c r="DF102" s="881"/>
      <c r="DG102" s="880">
        <v>469</v>
      </c>
      <c r="DH102" s="838"/>
      <c r="DI102" s="838"/>
      <c r="DJ102" s="838"/>
      <c r="DK102" s="881"/>
      <c r="DL102" s="880" t="s">
        <v>557</v>
      </c>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286</v>
      </c>
      <c r="AG109" s="883"/>
      <c r="AH109" s="883"/>
      <c r="AI109" s="883"/>
      <c r="AJ109" s="884"/>
      <c r="AK109" s="882" t="s">
        <v>285</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286</v>
      </c>
      <c r="BW109" s="883"/>
      <c r="BX109" s="883"/>
      <c r="BY109" s="883"/>
      <c r="BZ109" s="884"/>
      <c r="CA109" s="882" t="s">
        <v>285</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286</v>
      </c>
      <c r="DM109" s="883"/>
      <c r="DN109" s="883"/>
      <c r="DO109" s="883"/>
      <c r="DP109" s="884"/>
      <c r="DQ109" s="882" t="s">
        <v>285</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2846408</v>
      </c>
      <c r="AB110" s="890"/>
      <c r="AC110" s="890"/>
      <c r="AD110" s="890"/>
      <c r="AE110" s="891"/>
      <c r="AF110" s="892">
        <v>2817481</v>
      </c>
      <c r="AG110" s="890"/>
      <c r="AH110" s="890"/>
      <c r="AI110" s="890"/>
      <c r="AJ110" s="891"/>
      <c r="AK110" s="892">
        <v>2902406</v>
      </c>
      <c r="AL110" s="890"/>
      <c r="AM110" s="890"/>
      <c r="AN110" s="890"/>
      <c r="AO110" s="891"/>
      <c r="AP110" s="893">
        <v>20.9</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29284500</v>
      </c>
      <c r="BR110" s="927"/>
      <c r="BS110" s="927"/>
      <c r="BT110" s="927"/>
      <c r="BU110" s="927"/>
      <c r="BV110" s="927">
        <v>30345333</v>
      </c>
      <c r="BW110" s="927"/>
      <c r="BX110" s="927"/>
      <c r="BY110" s="927"/>
      <c r="BZ110" s="927"/>
      <c r="CA110" s="927">
        <v>29648483</v>
      </c>
      <c r="CB110" s="927"/>
      <c r="CC110" s="927"/>
      <c r="CD110" s="927"/>
      <c r="CE110" s="927"/>
      <c r="CF110" s="941">
        <v>213</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3209874</v>
      </c>
      <c r="BR111" s="920"/>
      <c r="BS111" s="920"/>
      <c r="BT111" s="920"/>
      <c r="BU111" s="920"/>
      <c r="BV111" s="920">
        <v>6010635</v>
      </c>
      <c r="BW111" s="920"/>
      <c r="BX111" s="920"/>
      <c r="BY111" s="920"/>
      <c r="BZ111" s="920"/>
      <c r="CA111" s="920">
        <v>5711760</v>
      </c>
      <c r="CB111" s="920"/>
      <c r="CC111" s="920"/>
      <c r="CD111" s="920"/>
      <c r="CE111" s="920"/>
      <c r="CF111" s="914">
        <v>41</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2433716</v>
      </c>
      <c r="DH111" s="920"/>
      <c r="DI111" s="920"/>
      <c r="DJ111" s="920"/>
      <c r="DK111" s="920"/>
      <c r="DL111" s="920">
        <v>5252722</v>
      </c>
      <c r="DM111" s="920"/>
      <c r="DN111" s="920"/>
      <c r="DO111" s="920"/>
      <c r="DP111" s="920"/>
      <c r="DQ111" s="920">
        <v>5139138</v>
      </c>
      <c r="DR111" s="920"/>
      <c r="DS111" s="920"/>
      <c r="DT111" s="920"/>
      <c r="DU111" s="920"/>
      <c r="DV111" s="921">
        <v>36.9</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9648277</v>
      </c>
      <c r="BR112" s="920"/>
      <c r="BS112" s="920"/>
      <c r="BT112" s="920"/>
      <c r="BU112" s="920"/>
      <c r="BV112" s="920">
        <v>9189897</v>
      </c>
      <c r="BW112" s="920"/>
      <c r="BX112" s="920"/>
      <c r="BY112" s="920"/>
      <c r="BZ112" s="920"/>
      <c r="CA112" s="920">
        <v>9108534</v>
      </c>
      <c r="CB112" s="920"/>
      <c r="CC112" s="920"/>
      <c r="CD112" s="920"/>
      <c r="CE112" s="920"/>
      <c r="CF112" s="914">
        <v>65.400000000000006</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687910</v>
      </c>
      <c r="AB113" s="934"/>
      <c r="AC113" s="934"/>
      <c r="AD113" s="934"/>
      <c r="AE113" s="935"/>
      <c r="AF113" s="936">
        <v>628046</v>
      </c>
      <c r="AG113" s="934"/>
      <c r="AH113" s="934"/>
      <c r="AI113" s="934"/>
      <c r="AJ113" s="935"/>
      <c r="AK113" s="936">
        <v>740578</v>
      </c>
      <c r="AL113" s="934"/>
      <c r="AM113" s="934"/>
      <c r="AN113" s="934"/>
      <c r="AO113" s="935"/>
      <c r="AP113" s="937">
        <v>5.3</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5347488</v>
      </c>
      <c r="BR113" s="920"/>
      <c r="BS113" s="920"/>
      <c r="BT113" s="920"/>
      <c r="BU113" s="920"/>
      <c r="BV113" s="920">
        <v>5339839</v>
      </c>
      <c r="BW113" s="920"/>
      <c r="BX113" s="920"/>
      <c r="BY113" s="920"/>
      <c r="BZ113" s="920"/>
      <c r="CA113" s="920">
        <v>5026461</v>
      </c>
      <c r="CB113" s="920"/>
      <c r="CC113" s="920"/>
      <c r="CD113" s="920"/>
      <c r="CE113" s="920"/>
      <c r="CF113" s="914">
        <v>36.1</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474845</v>
      </c>
      <c r="AB114" s="959"/>
      <c r="AC114" s="959"/>
      <c r="AD114" s="959"/>
      <c r="AE114" s="960"/>
      <c r="AF114" s="961">
        <v>531949</v>
      </c>
      <c r="AG114" s="959"/>
      <c r="AH114" s="959"/>
      <c r="AI114" s="959"/>
      <c r="AJ114" s="960"/>
      <c r="AK114" s="961">
        <v>529445</v>
      </c>
      <c r="AL114" s="959"/>
      <c r="AM114" s="959"/>
      <c r="AN114" s="959"/>
      <c r="AO114" s="960"/>
      <c r="AP114" s="962">
        <v>3.8</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3694492</v>
      </c>
      <c r="BR114" s="920"/>
      <c r="BS114" s="920"/>
      <c r="BT114" s="920"/>
      <c r="BU114" s="920"/>
      <c r="BV114" s="920">
        <v>3668838</v>
      </c>
      <c r="BW114" s="920"/>
      <c r="BX114" s="920"/>
      <c r="BY114" s="920"/>
      <c r="BZ114" s="920"/>
      <c r="CA114" s="920">
        <v>3433976</v>
      </c>
      <c r="CB114" s="920"/>
      <c r="CC114" s="920"/>
      <c r="CD114" s="920"/>
      <c r="CE114" s="920"/>
      <c r="CF114" s="914">
        <v>24.7</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2809094</v>
      </c>
      <c r="AB115" s="934"/>
      <c r="AC115" s="934"/>
      <c r="AD115" s="934"/>
      <c r="AE115" s="935"/>
      <c r="AF115" s="936">
        <v>1461912</v>
      </c>
      <c r="AG115" s="934"/>
      <c r="AH115" s="934"/>
      <c r="AI115" s="934"/>
      <c r="AJ115" s="935"/>
      <c r="AK115" s="936">
        <v>175012</v>
      </c>
      <c r="AL115" s="934"/>
      <c r="AM115" s="934"/>
      <c r="AN115" s="934"/>
      <c r="AO115" s="935"/>
      <c r="AP115" s="937">
        <v>1.3</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636282</v>
      </c>
      <c r="DH115" s="959"/>
      <c r="DI115" s="959"/>
      <c r="DJ115" s="959"/>
      <c r="DK115" s="960"/>
      <c r="DL115" s="961">
        <v>636283</v>
      </c>
      <c r="DM115" s="959"/>
      <c r="DN115" s="959"/>
      <c r="DO115" s="959"/>
      <c r="DP115" s="960"/>
      <c r="DQ115" s="961">
        <v>469238</v>
      </c>
      <c r="DR115" s="959"/>
      <c r="DS115" s="959"/>
      <c r="DT115" s="959"/>
      <c r="DU115" s="960"/>
      <c r="DV115" s="962">
        <v>3.4</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139876</v>
      </c>
      <c r="DH116" s="959"/>
      <c r="DI116" s="959"/>
      <c r="DJ116" s="959"/>
      <c r="DK116" s="960"/>
      <c r="DL116" s="961">
        <v>121630</v>
      </c>
      <c r="DM116" s="959"/>
      <c r="DN116" s="959"/>
      <c r="DO116" s="959"/>
      <c r="DP116" s="960"/>
      <c r="DQ116" s="961">
        <v>103384</v>
      </c>
      <c r="DR116" s="959"/>
      <c r="DS116" s="959"/>
      <c r="DT116" s="959"/>
      <c r="DU116" s="960"/>
      <c r="DV116" s="962">
        <v>0.7</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6818257</v>
      </c>
      <c r="AB117" s="966"/>
      <c r="AC117" s="966"/>
      <c r="AD117" s="966"/>
      <c r="AE117" s="967"/>
      <c r="AF117" s="965">
        <v>5439388</v>
      </c>
      <c r="AG117" s="966"/>
      <c r="AH117" s="966"/>
      <c r="AI117" s="966"/>
      <c r="AJ117" s="967"/>
      <c r="AK117" s="965">
        <v>4347441</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286</v>
      </c>
      <c r="AG118" s="883"/>
      <c r="AH118" s="883"/>
      <c r="AI118" s="883"/>
      <c r="AJ118" s="884"/>
      <c r="AK118" s="882" t="s">
        <v>285</v>
      </c>
      <c r="AL118" s="883"/>
      <c r="AM118" s="883"/>
      <c r="AN118" s="883"/>
      <c r="AO118" s="884"/>
      <c r="AP118" s="990" t="s">
        <v>410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438</v>
      </c>
      <c r="BP118" s="994"/>
      <c r="BQ118" s="985">
        <v>51184631</v>
      </c>
      <c r="BR118" s="986"/>
      <c r="BS118" s="986"/>
      <c r="BT118" s="986"/>
      <c r="BU118" s="986"/>
      <c r="BV118" s="986">
        <v>54554542</v>
      </c>
      <c r="BW118" s="986"/>
      <c r="BX118" s="986"/>
      <c r="BY118" s="986"/>
      <c r="BZ118" s="986"/>
      <c r="CA118" s="986">
        <v>52929214</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11313007</v>
      </c>
      <c r="BR119" s="927"/>
      <c r="BS119" s="927"/>
      <c r="BT119" s="927"/>
      <c r="BU119" s="927"/>
      <c r="BV119" s="927">
        <v>12423876</v>
      </c>
      <c r="BW119" s="927"/>
      <c r="BX119" s="927"/>
      <c r="BY119" s="927"/>
      <c r="BZ119" s="927"/>
      <c r="CA119" s="927">
        <v>12068199</v>
      </c>
      <c r="CB119" s="927"/>
      <c r="CC119" s="927"/>
      <c r="CD119" s="927"/>
      <c r="CE119" s="927"/>
      <c r="CF119" s="941">
        <v>86.7</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2784295</v>
      </c>
      <c r="AB120" s="959"/>
      <c r="AC120" s="959"/>
      <c r="AD120" s="959"/>
      <c r="AE120" s="960"/>
      <c r="AF120" s="961">
        <v>1440267</v>
      </c>
      <c r="AG120" s="959"/>
      <c r="AH120" s="959"/>
      <c r="AI120" s="959"/>
      <c r="AJ120" s="960"/>
      <c r="AK120" s="961">
        <v>153965</v>
      </c>
      <c r="AL120" s="959"/>
      <c r="AM120" s="959"/>
      <c r="AN120" s="959"/>
      <c r="AO120" s="960"/>
      <c r="AP120" s="962">
        <v>1.1000000000000001</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4100966</v>
      </c>
      <c r="BR120" s="920"/>
      <c r="BS120" s="920"/>
      <c r="BT120" s="920"/>
      <c r="BU120" s="920"/>
      <c r="BV120" s="920">
        <v>3980989</v>
      </c>
      <c r="BW120" s="920"/>
      <c r="BX120" s="920"/>
      <c r="BY120" s="920"/>
      <c r="BZ120" s="920"/>
      <c r="CA120" s="920">
        <v>4769071</v>
      </c>
      <c r="CB120" s="920"/>
      <c r="CC120" s="920"/>
      <c r="CD120" s="920"/>
      <c r="CE120" s="920"/>
      <c r="CF120" s="914">
        <v>34.299999999999997</v>
      </c>
      <c r="CG120" s="915"/>
      <c r="CH120" s="915"/>
      <c r="CI120" s="915"/>
      <c r="CJ120" s="915"/>
      <c r="CK120" s="1013" t="s">
        <v>444</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9104689</v>
      </c>
      <c r="DH120" s="927"/>
      <c r="DI120" s="927"/>
      <c r="DJ120" s="927"/>
      <c r="DK120" s="927"/>
      <c r="DL120" s="927">
        <v>8558838</v>
      </c>
      <c r="DM120" s="927"/>
      <c r="DN120" s="927"/>
      <c r="DO120" s="927"/>
      <c r="DP120" s="927"/>
      <c r="DQ120" s="927">
        <v>8420028</v>
      </c>
      <c r="DR120" s="927"/>
      <c r="DS120" s="927"/>
      <c r="DT120" s="927"/>
      <c r="DU120" s="927"/>
      <c r="DV120" s="928">
        <v>60.5</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26164437</v>
      </c>
      <c r="BR121" s="986"/>
      <c r="BS121" s="986"/>
      <c r="BT121" s="986"/>
      <c r="BU121" s="986"/>
      <c r="BV121" s="986">
        <v>27498542</v>
      </c>
      <c r="BW121" s="986"/>
      <c r="BX121" s="986"/>
      <c r="BY121" s="986"/>
      <c r="BZ121" s="986"/>
      <c r="CA121" s="986">
        <v>27171192</v>
      </c>
      <c r="CB121" s="986"/>
      <c r="CC121" s="986"/>
      <c r="CD121" s="986"/>
      <c r="CE121" s="986"/>
      <c r="CF121" s="1024">
        <v>195.2</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543588</v>
      </c>
      <c r="DH121" s="920"/>
      <c r="DI121" s="920"/>
      <c r="DJ121" s="920"/>
      <c r="DK121" s="920"/>
      <c r="DL121" s="920">
        <v>624298</v>
      </c>
      <c r="DM121" s="920"/>
      <c r="DN121" s="920"/>
      <c r="DO121" s="920"/>
      <c r="DP121" s="920"/>
      <c r="DQ121" s="920">
        <v>682941</v>
      </c>
      <c r="DR121" s="920"/>
      <c r="DS121" s="920"/>
      <c r="DT121" s="920"/>
      <c r="DU121" s="920"/>
      <c r="DV121" s="921">
        <v>4.9000000000000004</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447</v>
      </c>
      <c r="BP122" s="994"/>
      <c r="BQ122" s="1034">
        <v>41578410</v>
      </c>
      <c r="BR122" s="1035"/>
      <c r="BS122" s="1035"/>
      <c r="BT122" s="1035"/>
      <c r="BU122" s="1035"/>
      <c r="BV122" s="1035">
        <v>43903407</v>
      </c>
      <c r="BW122" s="1035"/>
      <c r="BX122" s="1035"/>
      <c r="BY122" s="1035"/>
      <c r="BZ122" s="1035"/>
      <c r="CA122" s="1035">
        <v>44008462</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18246</v>
      </c>
      <c r="AB123" s="959"/>
      <c r="AC123" s="959"/>
      <c r="AD123" s="959"/>
      <c r="AE123" s="960"/>
      <c r="AF123" s="961">
        <v>18246</v>
      </c>
      <c r="AG123" s="959"/>
      <c r="AH123" s="959"/>
      <c r="AI123" s="959"/>
      <c r="AJ123" s="960"/>
      <c r="AK123" s="961">
        <v>18246</v>
      </c>
      <c r="AL123" s="959"/>
      <c r="AM123" s="959"/>
      <c r="AN123" s="959"/>
      <c r="AO123" s="960"/>
      <c r="AP123" s="962">
        <v>0.1</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70.099999999999994</v>
      </c>
      <c r="BR123" s="1027"/>
      <c r="BS123" s="1027"/>
      <c r="BT123" s="1027"/>
      <c r="BU123" s="1027"/>
      <c r="BV123" s="1027">
        <v>76.599999999999994</v>
      </c>
      <c r="BW123" s="1027"/>
      <c r="BX123" s="1027"/>
      <c r="BY123" s="1027"/>
      <c r="BZ123" s="1027"/>
      <c r="CA123" s="1027">
        <v>64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6553</v>
      </c>
      <c r="AB126" s="959"/>
      <c r="AC126" s="959"/>
      <c r="AD126" s="959"/>
      <c r="AE126" s="960"/>
      <c r="AF126" s="961">
        <v>3399</v>
      </c>
      <c r="AG126" s="959"/>
      <c r="AH126" s="959"/>
      <c r="AI126" s="959"/>
      <c r="AJ126" s="960"/>
      <c r="AK126" s="961">
        <v>2801</v>
      </c>
      <c r="AL126" s="959"/>
      <c r="AM126" s="959"/>
      <c r="AN126" s="959"/>
      <c r="AO126" s="960"/>
      <c r="AP126" s="962">
        <v>0</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458</v>
      </c>
      <c r="AY127" s="887"/>
      <c r="AZ127" s="887"/>
      <c r="BA127" s="887"/>
      <c r="BB127" s="887"/>
      <c r="BC127" s="887"/>
      <c r="BD127" s="887"/>
      <c r="BE127" s="888"/>
      <c r="BF127" s="1041" t="s">
        <v>111</v>
      </c>
      <c r="BG127" s="1042"/>
      <c r="BH127" s="1042"/>
      <c r="BI127" s="1042"/>
      <c r="BJ127" s="1042"/>
      <c r="BK127" s="1042"/>
      <c r="BL127" s="1051"/>
      <c r="BM127" s="1041">
        <v>12.69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2938904</v>
      </c>
      <c r="AB128" s="1090"/>
      <c r="AC128" s="1090"/>
      <c r="AD128" s="1090"/>
      <c r="AE128" s="1091"/>
      <c r="AF128" s="1092">
        <v>1453969</v>
      </c>
      <c r="AG128" s="1090"/>
      <c r="AH128" s="1090"/>
      <c r="AI128" s="1090"/>
      <c r="AJ128" s="1091"/>
      <c r="AK128" s="1092">
        <v>356372</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111</v>
      </c>
      <c r="BG128" s="1067"/>
      <c r="BH128" s="1067"/>
      <c r="BI128" s="1067"/>
      <c r="BJ128" s="1067"/>
      <c r="BK128" s="1067"/>
      <c r="BL128" s="1068"/>
      <c r="BM128" s="1066">
        <v>17.690000000000001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15927748</v>
      </c>
      <c r="AB129" s="959"/>
      <c r="AC129" s="959"/>
      <c r="AD129" s="959"/>
      <c r="AE129" s="960"/>
      <c r="AF129" s="961">
        <v>16143656</v>
      </c>
      <c r="AG129" s="959"/>
      <c r="AH129" s="959"/>
      <c r="AI129" s="959"/>
      <c r="AJ129" s="960"/>
      <c r="AK129" s="961">
        <v>16291735</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2238429</v>
      </c>
      <c r="AB130" s="959"/>
      <c r="AC130" s="959"/>
      <c r="AD130" s="959"/>
      <c r="AE130" s="960"/>
      <c r="AF130" s="961">
        <v>2247956</v>
      </c>
      <c r="AG130" s="959"/>
      <c r="AH130" s="959"/>
      <c r="AI130" s="959"/>
      <c r="AJ130" s="960"/>
      <c r="AK130" s="961">
        <v>2372680</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64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13689319</v>
      </c>
      <c r="AB131" s="998"/>
      <c r="AC131" s="998"/>
      <c r="AD131" s="998"/>
      <c r="AE131" s="999"/>
      <c r="AF131" s="1000">
        <v>13895700</v>
      </c>
      <c r="AG131" s="998"/>
      <c r="AH131" s="998"/>
      <c r="AI131" s="998"/>
      <c r="AJ131" s="999"/>
      <c r="AK131" s="1000">
        <v>13919055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11.98689285</v>
      </c>
      <c r="AB132" s="1104"/>
      <c r="AC132" s="1104"/>
      <c r="AD132" s="1104"/>
      <c r="AE132" s="1105"/>
      <c r="AF132" s="1106">
        <v>12.503601829999999</v>
      </c>
      <c r="AG132" s="1104"/>
      <c r="AH132" s="1104"/>
      <c r="AI132" s="1104"/>
      <c r="AJ132" s="1105"/>
      <c r="AK132" s="1106">
        <v>11.6271471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12.3</v>
      </c>
      <c r="AB133" s="1111"/>
      <c r="AC133" s="1111"/>
      <c r="AD133" s="1111"/>
      <c r="AE133" s="1112"/>
      <c r="AF133" s="1110">
        <v>12.5</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50" zoomScale="85" zoomScaleNormal="85" zoomScaleSheetLayoutView="85" workbookViewId="0">
      <selection activeCell="BN16" sqref="BN16:BU1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70" zoomScaleNormal="70" zoomScaleSheetLayoutView="55" workbookViewId="0">
      <selection activeCell="BN16" sqref="BN16:BU1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zoomScale="70" zoomScaleSheetLayoutView="70" workbookViewId="0">
      <selection activeCell="BN16" sqref="BN16:BU1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4118766</v>
      </c>
      <c r="L9" s="264">
        <v>56348</v>
      </c>
      <c r="M9" s="265">
        <v>65114</v>
      </c>
      <c r="N9" s="266">
        <v>-13.5</v>
      </c>
    </row>
    <row r="10" spans="1:16">
      <c r="A10" s="248"/>
      <c r="B10" s="244"/>
      <c r="C10" s="244"/>
      <c r="D10" s="244"/>
      <c r="E10" s="244"/>
      <c r="F10" s="244"/>
      <c r="G10" s="1119" t="s">
        <v>480</v>
      </c>
      <c r="H10" s="1120"/>
      <c r="I10" s="1120"/>
      <c r="J10" s="1121"/>
      <c r="K10" s="267">
        <v>327360</v>
      </c>
      <c r="L10" s="268">
        <v>4479</v>
      </c>
      <c r="M10" s="269">
        <v>4538</v>
      </c>
      <c r="N10" s="270">
        <v>-1.3</v>
      </c>
    </row>
    <row r="11" spans="1:16" ht="13.5" customHeight="1">
      <c r="A11" s="248"/>
      <c r="B11" s="244"/>
      <c r="C11" s="244"/>
      <c r="D11" s="244"/>
      <c r="E11" s="244"/>
      <c r="F11" s="244"/>
      <c r="G11" s="1119" t="s">
        <v>481</v>
      </c>
      <c r="H11" s="1120"/>
      <c r="I11" s="1120"/>
      <c r="J11" s="1121"/>
      <c r="K11" s="267">
        <v>888451</v>
      </c>
      <c r="L11" s="268">
        <v>12155</v>
      </c>
      <c r="M11" s="269">
        <v>5513</v>
      </c>
      <c r="N11" s="270">
        <v>120.5</v>
      </c>
    </row>
    <row r="12" spans="1:16" ht="13.5" customHeight="1">
      <c r="A12" s="248"/>
      <c r="B12" s="244"/>
      <c r="C12" s="244"/>
      <c r="D12" s="244"/>
      <c r="E12" s="244"/>
      <c r="F12" s="244"/>
      <c r="G12" s="1119" t="s">
        <v>482</v>
      </c>
      <c r="H12" s="1120"/>
      <c r="I12" s="1120"/>
      <c r="J12" s="1121"/>
      <c r="K12" s="267" t="s">
        <v>483</v>
      </c>
      <c r="L12" s="268" t="s">
        <v>483</v>
      </c>
      <c r="M12" s="269">
        <v>953</v>
      </c>
      <c r="N12" s="270" t="s">
        <v>483</v>
      </c>
    </row>
    <row r="13" spans="1:16" ht="13.5" customHeight="1">
      <c r="A13" s="248"/>
      <c r="B13" s="244"/>
      <c r="C13" s="244"/>
      <c r="D13" s="244"/>
      <c r="E13" s="244"/>
      <c r="F13" s="244"/>
      <c r="G13" s="1119" t="s">
        <v>484</v>
      </c>
      <c r="H13" s="1120"/>
      <c r="I13" s="1120"/>
      <c r="J13" s="1121"/>
      <c r="K13" s="267" t="s">
        <v>483</v>
      </c>
      <c r="L13" s="268" t="s">
        <v>483</v>
      </c>
      <c r="M13" s="269">
        <v>2</v>
      </c>
      <c r="N13" s="270" t="s">
        <v>483</v>
      </c>
    </row>
    <row r="14" spans="1:16" ht="13.5" customHeight="1">
      <c r="A14" s="248"/>
      <c r="B14" s="244"/>
      <c r="C14" s="244"/>
      <c r="D14" s="244"/>
      <c r="E14" s="244"/>
      <c r="F14" s="244"/>
      <c r="G14" s="1119" t="s">
        <v>485</v>
      </c>
      <c r="H14" s="1120"/>
      <c r="I14" s="1120"/>
      <c r="J14" s="1121"/>
      <c r="K14" s="267">
        <v>252483</v>
      </c>
      <c r="L14" s="268">
        <v>3454</v>
      </c>
      <c r="M14" s="269">
        <v>2887</v>
      </c>
      <c r="N14" s="270">
        <v>19.600000000000001</v>
      </c>
    </row>
    <row r="15" spans="1:16" ht="13.5" customHeight="1">
      <c r="A15" s="248"/>
      <c r="B15" s="244"/>
      <c r="C15" s="244"/>
      <c r="D15" s="244"/>
      <c r="E15" s="244"/>
      <c r="F15" s="244"/>
      <c r="G15" s="1119" t="s">
        <v>486</v>
      </c>
      <c r="H15" s="1120"/>
      <c r="I15" s="1120"/>
      <c r="J15" s="1121"/>
      <c r="K15" s="267">
        <v>53548</v>
      </c>
      <c r="L15" s="268">
        <v>733</v>
      </c>
      <c r="M15" s="269">
        <v>1642</v>
      </c>
      <c r="N15" s="270">
        <v>-55.4</v>
      </c>
    </row>
    <row r="16" spans="1:16">
      <c r="A16" s="248"/>
      <c r="B16" s="244"/>
      <c r="C16" s="244"/>
      <c r="D16" s="244"/>
      <c r="E16" s="244"/>
      <c r="F16" s="244"/>
      <c r="G16" s="1122" t="s">
        <v>487</v>
      </c>
      <c r="H16" s="1123"/>
      <c r="I16" s="1123"/>
      <c r="J16" s="1124"/>
      <c r="K16" s="268">
        <v>-299556</v>
      </c>
      <c r="L16" s="268">
        <v>-4098</v>
      </c>
      <c r="M16" s="269">
        <v>-6965</v>
      </c>
      <c r="N16" s="270">
        <v>-41.2</v>
      </c>
    </row>
    <row r="17" spans="1:16">
      <c r="A17" s="248"/>
      <c r="B17" s="244"/>
      <c r="C17" s="244"/>
      <c r="D17" s="244"/>
      <c r="E17" s="244"/>
      <c r="F17" s="244"/>
      <c r="G17" s="1122" t="s">
        <v>169</v>
      </c>
      <c r="H17" s="1123"/>
      <c r="I17" s="1123"/>
      <c r="J17" s="1124"/>
      <c r="K17" s="268">
        <v>5341052</v>
      </c>
      <c r="L17" s="268">
        <v>73070</v>
      </c>
      <c r="M17" s="269">
        <v>73685</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5.81</v>
      </c>
      <c r="L21" s="281">
        <v>7.13</v>
      </c>
      <c r="M21" s="282">
        <v>-1.32</v>
      </c>
      <c r="N21" s="249"/>
      <c r="O21" s="283"/>
      <c r="P21" s="279"/>
    </row>
    <row r="22" spans="1:16" s="284" customFormat="1">
      <c r="A22" s="279"/>
      <c r="B22" s="249"/>
      <c r="C22" s="249"/>
      <c r="D22" s="249"/>
      <c r="E22" s="249"/>
      <c r="F22" s="249"/>
      <c r="G22" s="1114" t="s">
        <v>493</v>
      </c>
      <c r="H22" s="1115"/>
      <c r="I22" s="1115"/>
      <c r="J22" s="1116"/>
      <c r="K22" s="285">
        <v>99.4</v>
      </c>
      <c r="L22" s="286">
        <v>98.1</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2902406</v>
      </c>
      <c r="L32" s="294">
        <v>39707</v>
      </c>
      <c r="M32" s="295">
        <v>43359</v>
      </c>
      <c r="N32" s="296">
        <v>-8.4</v>
      </c>
    </row>
    <row r="33" spans="1:16" ht="13.5" customHeight="1">
      <c r="A33" s="248"/>
      <c r="B33" s="244"/>
      <c r="C33" s="244"/>
      <c r="D33" s="244"/>
      <c r="E33" s="244"/>
      <c r="F33" s="244"/>
      <c r="G33" s="1130" t="s">
        <v>497</v>
      </c>
      <c r="H33" s="1131"/>
      <c r="I33" s="1131"/>
      <c r="J33" s="1132"/>
      <c r="K33" s="294" t="s">
        <v>483</v>
      </c>
      <c r="L33" s="294" t="s">
        <v>483</v>
      </c>
      <c r="M33" s="295">
        <v>0</v>
      </c>
      <c r="N33" s="296" t="s">
        <v>483</v>
      </c>
    </row>
    <row r="34" spans="1:16" ht="27" customHeight="1">
      <c r="A34" s="248"/>
      <c r="B34" s="244"/>
      <c r="C34" s="244"/>
      <c r="D34" s="244"/>
      <c r="E34" s="244"/>
      <c r="F34" s="244"/>
      <c r="G34" s="1130" t="s">
        <v>498</v>
      </c>
      <c r="H34" s="1131"/>
      <c r="I34" s="1131"/>
      <c r="J34" s="1132"/>
      <c r="K34" s="294" t="s">
        <v>483</v>
      </c>
      <c r="L34" s="294" t="s">
        <v>483</v>
      </c>
      <c r="M34" s="295">
        <v>39</v>
      </c>
      <c r="N34" s="296" t="s">
        <v>483</v>
      </c>
    </row>
    <row r="35" spans="1:16" ht="27" customHeight="1">
      <c r="A35" s="248"/>
      <c r="B35" s="244"/>
      <c r="C35" s="244"/>
      <c r="D35" s="244"/>
      <c r="E35" s="244"/>
      <c r="F35" s="244"/>
      <c r="G35" s="1130" t="s">
        <v>499</v>
      </c>
      <c r="H35" s="1131"/>
      <c r="I35" s="1131"/>
      <c r="J35" s="1132"/>
      <c r="K35" s="294">
        <v>740578</v>
      </c>
      <c r="L35" s="294">
        <v>10132</v>
      </c>
      <c r="M35" s="295">
        <v>11806</v>
      </c>
      <c r="N35" s="296">
        <v>-14.2</v>
      </c>
    </row>
    <row r="36" spans="1:16" ht="27" customHeight="1">
      <c r="A36" s="248"/>
      <c r="B36" s="244"/>
      <c r="C36" s="244"/>
      <c r="D36" s="244"/>
      <c r="E36" s="244"/>
      <c r="F36" s="244"/>
      <c r="G36" s="1130" t="s">
        <v>500</v>
      </c>
      <c r="H36" s="1131"/>
      <c r="I36" s="1131"/>
      <c r="J36" s="1132"/>
      <c r="K36" s="294">
        <v>529445</v>
      </c>
      <c r="L36" s="294">
        <v>7243</v>
      </c>
      <c r="M36" s="295">
        <v>1910</v>
      </c>
      <c r="N36" s="296">
        <v>279.2</v>
      </c>
    </row>
    <row r="37" spans="1:16" ht="13.5" customHeight="1">
      <c r="A37" s="248"/>
      <c r="B37" s="244"/>
      <c r="C37" s="244"/>
      <c r="D37" s="244"/>
      <c r="E37" s="244"/>
      <c r="F37" s="244"/>
      <c r="G37" s="1130" t="s">
        <v>501</v>
      </c>
      <c r="H37" s="1131"/>
      <c r="I37" s="1131"/>
      <c r="J37" s="1132"/>
      <c r="K37" s="294">
        <v>175012</v>
      </c>
      <c r="L37" s="294">
        <v>2394</v>
      </c>
      <c r="M37" s="295">
        <v>1129</v>
      </c>
      <c r="N37" s="296">
        <v>112</v>
      </c>
    </row>
    <row r="38" spans="1:16" ht="27" customHeight="1">
      <c r="A38" s="248"/>
      <c r="B38" s="244"/>
      <c r="C38" s="244"/>
      <c r="D38" s="244"/>
      <c r="E38" s="244"/>
      <c r="F38" s="244"/>
      <c r="G38" s="1133" t="s">
        <v>502</v>
      </c>
      <c r="H38" s="1134"/>
      <c r="I38" s="1134"/>
      <c r="J38" s="1135"/>
      <c r="K38" s="297" t="s">
        <v>483</v>
      </c>
      <c r="L38" s="297" t="s">
        <v>483</v>
      </c>
      <c r="M38" s="298">
        <v>5</v>
      </c>
      <c r="N38" s="299" t="s">
        <v>483</v>
      </c>
      <c r="O38" s="293"/>
    </row>
    <row r="39" spans="1:16">
      <c r="A39" s="248"/>
      <c r="B39" s="244"/>
      <c r="C39" s="244"/>
      <c r="D39" s="244"/>
      <c r="E39" s="244"/>
      <c r="F39" s="244"/>
      <c r="G39" s="1133" t="s">
        <v>503</v>
      </c>
      <c r="H39" s="1134"/>
      <c r="I39" s="1134"/>
      <c r="J39" s="1135"/>
      <c r="K39" s="300">
        <v>-356372</v>
      </c>
      <c r="L39" s="300">
        <v>-4875</v>
      </c>
      <c r="M39" s="301">
        <v>-5126</v>
      </c>
      <c r="N39" s="302">
        <v>-4.9000000000000004</v>
      </c>
      <c r="O39" s="293"/>
    </row>
    <row r="40" spans="1:16" ht="27" customHeight="1">
      <c r="A40" s="248"/>
      <c r="B40" s="244"/>
      <c r="C40" s="244"/>
      <c r="D40" s="244"/>
      <c r="E40" s="244"/>
      <c r="F40" s="244"/>
      <c r="G40" s="1130" t="s">
        <v>504</v>
      </c>
      <c r="H40" s="1131"/>
      <c r="I40" s="1131"/>
      <c r="J40" s="1132"/>
      <c r="K40" s="300">
        <v>-2372680</v>
      </c>
      <c r="L40" s="300">
        <v>-32460</v>
      </c>
      <c r="M40" s="301">
        <v>-37205</v>
      </c>
      <c r="N40" s="302">
        <v>-12.8</v>
      </c>
      <c r="O40" s="293"/>
    </row>
    <row r="41" spans="1:16">
      <c r="A41" s="248"/>
      <c r="B41" s="244"/>
      <c r="C41" s="244"/>
      <c r="D41" s="244"/>
      <c r="E41" s="244"/>
      <c r="F41" s="244"/>
      <c r="G41" s="1136" t="s">
        <v>280</v>
      </c>
      <c r="H41" s="1137"/>
      <c r="I41" s="1137"/>
      <c r="J41" s="1138"/>
      <c r="K41" s="294">
        <v>1618389</v>
      </c>
      <c r="L41" s="300">
        <v>22141</v>
      </c>
      <c r="M41" s="301">
        <v>15917</v>
      </c>
      <c r="N41" s="302">
        <v>39.1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3395082</v>
      </c>
      <c r="J51" s="320">
        <v>48271</v>
      </c>
      <c r="K51" s="321">
        <v>-54.4</v>
      </c>
      <c r="L51" s="322">
        <v>61882</v>
      </c>
      <c r="M51" s="323">
        <v>6.7</v>
      </c>
      <c r="N51" s="324">
        <v>-61.1</v>
      </c>
    </row>
    <row r="52" spans="1:14">
      <c r="A52" s="248"/>
      <c r="B52" s="244"/>
      <c r="C52" s="244"/>
      <c r="D52" s="244"/>
      <c r="E52" s="244"/>
      <c r="F52" s="244"/>
      <c r="G52" s="325"/>
      <c r="H52" s="326" t="s">
        <v>515</v>
      </c>
      <c r="I52" s="327">
        <v>1701128</v>
      </c>
      <c r="J52" s="328">
        <v>24186</v>
      </c>
      <c r="K52" s="329">
        <v>-69.900000000000006</v>
      </c>
      <c r="L52" s="330">
        <v>32175</v>
      </c>
      <c r="M52" s="331">
        <v>0</v>
      </c>
      <c r="N52" s="332">
        <v>-69.900000000000006</v>
      </c>
    </row>
    <row r="53" spans="1:14">
      <c r="A53" s="248"/>
      <c r="B53" s="244"/>
      <c r="C53" s="244"/>
      <c r="D53" s="244"/>
      <c r="E53" s="244"/>
      <c r="F53" s="244"/>
      <c r="G53" s="310" t="s">
        <v>516</v>
      </c>
      <c r="H53" s="311"/>
      <c r="I53" s="319">
        <v>2453248</v>
      </c>
      <c r="J53" s="320">
        <v>34525</v>
      </c>
      <c r="K53" s="321">
        <v>-28.5</v>
      </c>
      <c r="L53" s="322">
        <v>47569</v>
      </c>
      <c r="M53" s="323">
        <v>-23.1</v>
      </c>
      <c r="N53" s="324">
        <v>-5.4</v>
      </c>
    </row>
    <row r="54" spans="1:14">
      <c r="A54" s="248"/>
      <c r="B54" s="244"/>
      <c r="C54" s="244"/>
      <c r="D54" s="244"/>
      <c r="E54" s="244"/>
      <c r="F54" s="244"/>
      <c r="G54" s="325"/>
      <c r="H54" s="326" t="s">
        <v>515</v>
      </c>
      <c r="I54" s="327">
        <v>1186853</v>
      </c>
      <c r="J54" s="328">
        <v>16703</v>
      </c>
      <c r="K54" s="329">
        <v>-30.9</v>
      </c>
      <c r="L54" s="330">
        <v>26255</v>
      </c>
      <c r="M54" s="331">
        <v>-18.399999999999999</v>
      </c>
      <c r="N54" s="332">
        <v>-12.5</v>
      </c>
    </row>
    <row r="55" spans="1:14">
      <c r="A55" s="248"/>
      <c r="B55" s="244"/>
      <c r="C55" s="244"/>
      <c r="D55" s="244"/>
      <c r="E55" s="244"/>
      <c r="F55" s="244"/>
      <c r="G55" s="310" t="s">
        <v>517</v>
      </c>
      <c r="H55" s="311"/>
      <c r="I55" s="319">
        <v>4670894</v>
      </c>
      <c r="J55" s="320">
        <v>64771</v>
      </c>
      <c r="K55" s="321">
        <v>87.6</v>
      </c>
      <c r="L55" s="322">
        <v>50880</v>
      </c>
      <c r="M55" s="323">
        <v>7</v>
      </c>
      <c r="N55" s="324">
        <v>80.599999999999994</v>
      </c>
    </row>
    <row r="56" spans="1:14">
      <c r="A56" s="248"/>
      <c r="B56" s="244"/>
      <c r="C56" s="244"/>
      <c r="D56" s="244"/>
      <c r="E56" s="244"/>
      <c r="F56" s="244"/>
      <c r="G56" s="325"/>
      <c r="H56" s="326" t="s">
        <v>515</v>
      </c>
      <c r="I56" s="327">
        <v>1772464</v>
      </c>
      <c r="J56" s="328">
        <v>24579</v>
      </c>
      <c r="K56" s="329">
        <v>47.2</v>
      </c>
      <c r="L56" s="330">
        <v>26879</v>
      </c>
      <c r="M56" s="331">
        <v>2.4</v>
      </c>
      <c r="N56" s="332">
        <v>44.8</v>
      </c>
    </row>
    <row r="57" spans="1:14">
      <c r="A57" s="248"/>
      <c r="B57" s="244"/>
      <c r="C57" s="244"/>
      <c r="D57" s="244"/>
      <c r="E57" s="244"/>
      <c r="F57" s="244"/>
      <c r="G57" s="310" t="s">
        <v>518</v>
      </c>
      <c r="H57" s="311"/>
      <c r="I57" s="319">
        <v>4571352</v>
      </c>
      <c r="J57" s="320">
        <v>63242</v>
      </c>
      <c r="K57" s="321">
        <v>-2.4</v>
      </c>
      <c r="L57" s="322">
        <v>63956</v>
      </c>
      <c r="M57" s="323">
        <v>25.7</v>
      </c>
      <c r="N57" s="324">
        <v>-28.1</v>
      </c>
    </row>
    <row r="58" spans="1:14">
      <c r="A58" s="248"/>
      <c r="B58" s="244"/>
      <c r="C58" s="244"/>
      <c r="D58" s="244"/>
      <c r="E58" s="244"/>
      <c r="F58" s="244"/>
      <c r="G58" s="325"/>
      <c r="H58" s="326" t="s">
        <v>515</v>
      </c>
      <c r="I58" s="327">
        <v>1966911</v>
      </c>
      <c r="J58" s="328">
        <v>27211</v>
      </c>
      <c r="K58" s="329">
        <v>10.7</v>
      </c>
      <c r="L58" s="330">
        <v>29239</v>
      </c>
      <c r="M58" s="331">
        <v>8.8000000000000007</v>
      </c>
      <c r="N58" s="332">
        <v>1.9</v>
      </c>
    </row>
    <row r="59" spans="1:14">
      <c r="A59" s="248"/>
      <c r="B59" s="244"/>
      <c r="C59" s="244"/>
      <c r="D59" s="244"/>
      <c r="E59" s="244"/>
      <c r="F59" s="244"/>
      <c r="G59" s="310" t="s">
        <v>519</v>
      </c>
      <c r="H59" s="311"/>
      <c r="I59" s="319">
        <v>2008550</v>
      </c>
      <c r="J59" s="320">
        <v>27479</v>
      </c>
      <c r="K59" s="321">
        <v>-56.5</v>
      </c>
      <c r="L59" s="322">
        <v>66255</v>
      </c>
      <c r="M59" s="323">
        <v>3.6</v>
      </c>
      <c r="N59" s="324">
        <v>-60.1</v>
      </c>
    </row>
    <row r="60" spans="1:14">
      <c r="A60" s="248"/>
      <c r="B60" s="244"/>
      <c r="C60" s="244"/>
      <c r="D60" s="244"/>
      <c r="E60" s="244"/>
      <c r="F60" s="244"/>
      <c r="G60" s="325"/>
      <c r="H60" s="326" t="s">
        <v>515</v>
      </c>
      <c r="I60" s="333">
        <v>1159426</v>
      </c>
      <c r="J60" s="328">
        <v>15862</v>
      </c>
      <c r="K60" s="329">
        <v>-41.7</v>
      </c>
      <c r="L60" s="330">
        <v>31822</v>
      </c>
      <c r="M60" s="331">
        <v>8.8000000000000007</v>
      </c>
      <c r="N60" s="332">
        <v>-50.5</v>
      </c>
    </row>
    <row r="61" spans="1:14">
      <c r="A61" s="248"/>
      <c r="B61" s="244"/>
      <c r="C61" s="244"/>
      <c r="D61" s="244"/>
      <c r="E61" s="244"/>
      <c r="F61" s="244"/>
      <c r="G61" s="310" t="s">
        <v>520</v>
      </c>
      <c r="H61" s="334"/>
      <c r="I61" s="335">
        <v>3419825</v>
      </c>
      <c r="J61" s="336">
        <v>47658</v>
      </c>
      <c r="K61" s="337">
        <v>-10.8</v>
      </c>
      <c r="L61" s="338">
        <v>58108</v>
      </c>
      <c r="M61" s="339">
        <v>4</v>
      </c>
      <c r="N61" s="324">
        <v>-14.8</v>
      </c>
    </row>
    <row r="62" spans="1:14">
      <c r="A62" s="248"/>
      <c r="B62" s="244"/>
      <c r="C62" s="244"/>
      <c r="D62" s="244"/>
      <c r="E62" s="244"/>
      <c r="F62" s="244"/>
      <c r="G62" s="325"/>
      <c r="H62" s="326" t="s">
        <v>515</v>
      </c>
      <c r="I62" s="327">
        <v>1557356</v>
      </c>
      <c r="J62" s="328">
        <v>21708</v>
      </c>
      <c r="K62" s="329">
        <v>-16.899999999999999</v>
      </c>
      <c r="L62" s="330">
        <v>29274</v>
      </c>
      <c r="M62" s="331">
        <v>0.3</v>
      </c>
      <c r="N62" s="332">
        <v>-17.2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BN16" sqref="BN16:BU1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23.99</v>
      </c>
      <c r="G47" s="12">
        <v>25.36</v>
      </c>
      <c r="H47" s="12">
        <v>27.29</v>
      </c>
      <c r="I47" s="12">
        <v>29.87</v>
      </c>
      <c r="J47" s="13">
        <v>26.13</v>
      </c>
    </row>
    <row r="48" spans="2:10" ht="57.75" customHeight="1">
      <c r="B48" s="14"/>
      <c r="C48" s="1141" t="s">
        <v>4</v>
      </c>
      <c r="D48" s="1141"/>
      <c r="E48" s="1142"/>
      <c r="F48" s="15">
        <v>2.5499999999999998</v>
      </c>
      <c r="G48" s="16">
        <v>2.62</v>
      </c>
      <c r="H48" s="16">
        <v>2.93</v>
      </c>
      <c r="I48" s="16">
        <v>2.5</v>
      </c>
      <c r="J48" s="17">
        <v>1.9</v>
      </c>
    </row>
    <row r="49" spans="2:10" ht="57.75" customHeight="1" thickBot="1">
      <c r="B49" s="18"/>
      <c r="C49" s="1143" t="s">
        <v>5</v>
      </c>
      <c r="D49" s="1143"/>
      <c r="E49" s="1144"/>
      <c r="F49" s="19">
        <v>1.6</v>
      </c>
      <c r="G49" s="20">
        <v>1.85</v>
      </c>
      <c r="H49" s="20">
        <v>2.93</v>
      </c>
      <c r="I49" s="20">
        <v>2.5499999999999998</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N16" sqref="BN16:BU1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8.0299999999999994</v>
      </c>
      <c r="G34" s="33">
        <v>8.64</v>
      </c>
      <c r="H34" s="33">
        <v>9.2899999999999991</v>
      </c>
      <c r="I34" s="33">
        <v>10.79</v>
      </c>
      <c r="J34" s="34">
        <v>12.43</v>
      </c>
      <c r="K34" s="22"/>
      <c r="L34" s="22"/>
      <c r="M34" s="22"/>
      <c r="N34" s="22"/>
      <c r="O34" s="22"/>
      <c r="P34" s="22"/>
    </row>
    <row r="35" spans="1:16" ht="39" customHeight="1">
      <c r="A35" s="22"/>
      <c r="B35" s="35"/>
      <c r="C35" s="1145" t="s">
        <v>529</v>
      </c>
      <c r="D35" s="1146"/>
      <c r="E35" s="1147"/>
      <c r="F35" s="36">
        <v>2.54</v>
      </c>
      <c r="G35" s="37">
        <v>2.61</v>
      </c>
      <c r="H35" s="37">
        <v>2.92</v>
      </c>
      <c r="I35" s="37">
        <v>2.4900000000000002</v>
      </c>
      <c r="J35" s="38">
        <v>1.89</v>
      </c>
      <c r="K35" s="22"/>
      <c r="L35" s="22"/>
      <c r="M35" s="22"/>
      <c r="N35" s="22"/>
      <c r="O35" s="22"/>
      <c r="P35" s="22"/>
    </row>
    <row r="36" spans="1:16" ht="39" customHeight="1">
      <c r="A36" s="22"/>
      <c r="B36" s="35"/>
      <c r="C36" s="1145" t="s">
        <v>530</v>
      </c>
      <c r="D36" s="1146"/>
      <c r="E36" s="1147"/>
      <c r="F36" s="36">
        <v>0.43</v>
      </c>
      <c r="G36" s="37">
        <v>0.32</v>
      </c>
      <c r="H36" s="37">
        <v>0.2</v>
      </c>
      <c r="I36" s="37">
        <v>0.7</v>
      </c>
      <c r="J36" s="38">
        <v>0.85</v>
      </c>
      <c r="K36" s="22"/>
      <c r="L36" s="22"/>
      <c r="M36" s="22"/>
      <c r="N36" s="22"/>
      <c r="O36" s="22"/>
      <c r="P36" s="22"/>
    </row>
    <row r="37" spans="1:16" ht="39" customHeight="1">
      <c r="A37" s="22"/>
      <c r="B37" s="35"/>
      <c r="C37" s="1145" t="s">
        <v>531</v>
      </c>
      <c r="D37" s="1146"/>
      <c r="E37" s="1147"/>
      <c r="F37" s="36">
        <v>1.25</v>
      </c>
      <c r="G37" s="37">
        <v>1.26</v>
      </c>
      <c r="H37" s="37">
        <v>0.56999999999999995</v>
      </c>
      <c r="I37" s="37">
        <v>0.36</v>
      </c>
      <c r="J37" s="38">
        <v>0.14000000000000001</v>
      </c>
      <c r="K37" s="22"/>
      <c r="L37" s="22"/>
      <c r="M37" s="22"/>
      <c r="N37" s="22"/>
      <c r="O37" s="22"/>
      <c r="P37" s="22"/>
    </row>
    <row r="38" spans="1:16" ht="39" customHeight="1">
      <c r="A38" s="22"/>
      <c r="B38" s="35"/>
      <c r="C38" s="1145" t="s">
        <v>532</v>
      </c>
      <c r="D38" s="1146"/>
      <c r="E38" s="1147"/>
      <c r="F38" s="36">
        <v>0.02</v>
      </c>
      <c r="G38" s="37">
        <v>0.01</v>
      </c>
      <c r="H38" s="37">
        <v>0.03</v>
      </c>
      <c r="I38" s="37">
        <v>0.03</v>
      </c>
      <c r="J38" s="38">
        <v>0.05</v>
      </c>
      <c r="K38" s="22"/>
      <c r="L38" s="22"/>
      <c r="M38" s="22"/>
      <c r="N38" s="22"/>
      <c r="O38" s="22"/>
      <c r="P38" s="22"/>
    </row>
    <row r="39" spans="1:16" ht="39" customHeight="1">
      <c r="A39" s="22"/>
      <c r="B39" s="35"/>
      <c r="C39" s="1145" t="s">
        <v>533</v>
      </c>
      <c r="D39" s="1146"/>
      <c r="E39" s="1147"/>
      <c r="F39" s="36">
        <v>0.1</v>
      </c>
      <c r="G39" s="37">
        <v>0.12</v>
      </c>
      <c r="H39" s="37">
        <v>0.13</v>
      </c>
      <c r="I39" s="37">
        <v>0.09</v>
      </c>
      <c r="J39" s="38">
        <v>0.05</v>
      </c>
      <c r="K39" s="22"/>
      <c r="L39" s="22"/>
      <c r="M39" s="22"/>
      <c r="N39" s="22"/>
      <c r="O39" s="22"/>
      <c r="P39" s="22"/>
    </row>
    <row r="40" spans="1:16" ht="39" customHeight="1">
      <c r="A40" s="22"/>
      <c r="B40" s="35"/>
      <c r="C40" s="1145" t="s">
        <v>534</v>
      </c>
      <c r="D40" s="1146"/>
      <c r="E40" s="1147"/>
      <c r="F40" s="36">
        <v>0.01</v>
      </c>
      <c r="G40" s="37">
        <v>0.02</v>
      </c>
      <c r="H40" s="37">
        <v>0.02</v>
      </c>
      <c r="I40" s="37">
        <v>0.02</v>
      </c>
      <c r="J40" s="38">
        <v>0.01</v>
      </c>
      <c r="K40" s="22"/>
      <c r="L40" s="22"/>
      <c r="M40" s="22"/>
      <c r="N40" s="22"/>
      <c r="O40" s="22"/>
      <c r="P40" s="22"/>
    </row>
    <row r="41" spans="1:16" ht="39" customHeight="1">
      <c r="A41" s="22"/>
      <c r="B41" s="35"/>
      <c r="C41" s="1145" t="s">
        <v>535</v>
      </c>
      <c r="D41" s="1146"/>
      <c r="E41" s="1147"/>
      <c r="F41" s="36" t="s">
        <v>483</v>
      </c>
      <c r="G41" s="37" t="s">
        <v>483</v>
      </c>
      <c r="H41" s="37" t="s">
        <v>483</v>
      </c>
      <c r="I41" s="37">
        <v>0</v>
      </c>
      <c r="J41" s="38">
        <v>0</v>
      </c>
      <c r="K41" s="22"/>
      <c r="L41" s="22"/>
      <c r="M41" s="22"/>
      <c r="N41" s="22"/>
      <c r="O41" s="22"/>
      <c r="P41" s="22"/>
    </row>
    <row r="42" spans="1:16" ht="39" customHeight="1">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537</v>
      </c>
      <c r="D43" s="1149"/>
      <c r="E43" s="1150"/>
      <c r="F43" s="41">
        <v>0</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55" zoomScaleNormal="55" zoomScaleSheetLayoutView="55" workbookViewId="0">
      <selection activeCell="BN16" sqref="BN16:BU1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2719</v>
      </c>
      <c r="L45" s="60">
        <v>2780</v>
      </c>
      <c r="M45" s="60">
        <v>2846</v>
      </c>
      <c r="N45" s="60">
        <v>2817</v>
      </c>
      <c r="O45" s="61">
        <v>2902</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665</v>
      </c>
      <c r="L48" s="64">
        <v>670</v>
      </c>
      <c r="M48" s="64">
        <v>688</v>
      </c>
      <c r="N48" s="64">
        <v>628</v>
      </c>
      <c r="O48" s="65">
        <v>741</v>
      </c>
      <c r="P48" s="48"/>
      <c r="Q48" s="48"/>
      <c r="R48" s="48"/>
      <c r="S48" s="48"/>
      <c r="T48" s="48"/>
      <c r="U48" s="48"/>
    </row>
    <row r="49" spans="1:21" ht="30.75" customHeight="1">
      <c r="A49" s="48"/>
      <c r="B49" s="1163"/>
      <c r="C49" s="1164"/>
      <c r="D49" s="62"/>
      <c r="E49" s="1155" t="s">
        <v>16</v>
      </c>
      <c r="F49" s="1155"/>
      <c r="G49" s="1155"/>
      <c r="H49" s="1155"/>
      <c r="I49" s="1155"/>
      <c r="J49" s="1156"/>
      <c r="K49" s="63">
        <v>479</v>
      </c>
      <c r="L49" s="64">
        <v>468</v>
      </c>
      <c r="M49" s="64">
        <v>475</v>
      </c>
      <c r="N49" s="64">
        <v>532</v>
      </c>
      <c r="O49" s="65">
        <v>529</v>
      </c>
      <c r="P49" s="48"/>
      <c r="Q49" s="48"/>
      <c r="R49" s="48"/>
      <c r="S49" s="48"/>
      <c r="T49" s="48"/>
      <c r="U49" s="48"/>
    </row>
    <row r="50" spans="1:21" ht="30.75" customHeight="1">
      <c r="A50" s="48"/>
      <c r="B50" s="1163"/>
      <c r="C50" s="1164"/>
      <c r="D50" s="62"/>
      <c r="E50" s="1155" t="s">
        <v>17</v>
      </c>
      <c r="F50" s="1155"/>
      <c r="G50" s="1155"/>
      <c r="H50" s="1155"/>
      <c r="I50" s="1155"/>
      <c r="J50" s="1156"/>
      <c r="K50" s="63">
        <v>449</v>
      </c>
      <c r="L50" s="64">
        <v>471</v>
      </c>
      <c r="M50" s="64">
        <v>2809</v>
      </c>
      <c r="N50" s="64">
        <v>1462</v>
      </c>
      <c r="O50" s="65">
        <v>175</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2706</v>
      </c>
      <c r="L52" s="64">
        <v>2583</v>
      </c>
      <c r="M52" s="64">
        <v>5177</v>
      </c>
      <c r="N52" s="64">
        <v>3703</v>
      </c>
      <c r="O52" s="65">
        <v>2728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1606</v>
      </c>
      <c r="L53" s="69">
        <v>1806</v>
      </c>
      <c r="M53" s="69">
        <v>1641</v>
      </c>
      <c r="N53" s="69">
        <v>1736</v>
      </c>
      <c r="O53" s="70">
        <v>1619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55" zoomScaleNormal="55" zoomScaleSheetLayoutView="100" workbookViewId="0">
      <selection activeCell="BN16" sqref="BN16:BU1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28635</v>
      </c>
      <c r="J41" s="83">
        <v>28030</v>
      </c>
      <c r="K41" s="83">
        <v>29285</v>
      </c>
      <c r="L41" s="83">
        <v>30345</v>
      </c>
      <c r="M41" s="84">
        <v>29648</v>
      </c>
    </row>
    <row r="42" spans="2:13" ht="27.75" customHeight="1">
      <c r="B42" s="1171"/>
      <c r="C42" s="1172"/>
      <c r="D42" s="85"/>
      <c r="E42" s="1177" t="s">
        <v>26</v>
      </c>
      <c r="F42" s="1177"/>
      <c r="G42" s="1177"/>
      <c r="H42" s="1178"/>
      <c r="I42" s="86">
        <v>5428</v>
      </c>
      <c r="J42" s="87">
        <v>5004</v>
      </c>
      <c r="K42" s="87">
        <v>3210</v>
      </c>
      <c r="L42" s="87">
        <v>6011</v>
      </c>
      <c r="M42" s="88">
        <v>5712</v>
      </c>
    </row>
    <row r="43" spans="2:13" ht="27.75" customHeight="1">
      <c r="B43" s="1171"/>
      <c r="C43" s="1172"/>
      <c r="D43" s="85"/>
      <c r="E43" s="1177" t="s">
        <v>27</v>
      </c>
      <c r="F43" s="1177"/>
      <c r="G43" s="1177"/>
      <c r="H43" s="1178"/>
      <c r="I43" s="86">
        <v>10114</v>
      </c>
      <c r="J43" s="87">
        <v>9946</v>
      </c>
      <c r="K43" s="87">
        <v>9648</v>
      </c>
      <c r="L43" s="87">
        <v>9190</v>
      </c>
      <c r="M43" s="88">
        <v>9109</v>
      </c>
    </row>
    <row r="44" spans="2:13" ht="27.75" customHeight="1">
      <c r="B44" s="1171"/>
      <c r="C44" s="1172"/>
      <c r="D44" s="85"/>
      <c r="E44" s="1177" t="s">
        <v>28</v>
      </c>
      <c r="F44" s="1177"/>
      <c r="G44" s="1177"/>
      <c r="H44" s="1178"/>
      <c r="I44" s="86">
        <v>5510</v>
      </c>
      <c r="J44" s="87">
        <v>5416</v>
      </c>
      <c r="K44" s="87">
        <v>5347</v>
      </c>
      <c r="L44" s="87">
        <v>5340</v>
      </c>
      <c r="M44" s="88">
        <v>5026</v>
      </c>
    </row>
    <row r="45" spans="2:13" ht="27.75" customHeight="1">
      <c r="B45" s="1171"/>
      <c r="C45" s="1172"/>
      <c r="D45" s="85"/>
      <c r="E45" s="1177" t="s">
        <v>29</v>
      </c>
      <c r="F45" s="1177"/>
      <c r="G45" s="1177"/>
      <c r="H45" s="1178"/>
      <c r="I45" s="86">
        <v>3444</v>
      </c>
      <c r="J45" s="87">
        <v>3535</v>
      </c>
      <c r="K45" s="87">
        <v>3694</v>
      </c>
      <c r="L45" s="87">
        <v>3669</v>
      </c>
      <c r="M45" s="88">
        <v>3434</v>
      </c>
    </row>
    <row r="46" spans="2:13" ht="27.75" customHeight="1">
      <c r="B46" s="1171"/>
      <c r="C46" s="1172"/>
      <c r="D46" s="85"/>
      <c r="E46" s="1177" t="s">
        <v>30</v>
      </c>
      <c r="F46" s="1177"/>
      <c r="G46" s="1177"/>
      <c r="H46" s="1178"/>
      <c r="I46" s="86" t="s">
        <v>483</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10344</v>
      </c>
      <c r="J49" s="87">
        <v>10751</v>
      </c>
      <c r="K49" s="87">
        <v>11313</v>
      </c>
      <c r="L49" s="87">
        <v>12424</v>
      </c>
      <c r="M49" s="88">
        <v>12068</v>
      </c>
    </row>
    <row r="50" spans="2:13" ht="27.75" customHeight="1">
      <c r="B50" s="1171"/>
      <c r="C50" s="1172"/>
      <c r="D50" s="85"/>
      <c r="E50" s="1177" t="s">
        <v>35</v>
      </c>
      <c r="F50" s="1177"/>
      <c r="G50" s="1177"/>
      <c r="H50" s="1178"/>
      <c r="I50" s="86">
        <v>4143</v>
      </c>
      <c r="J50" s="87">
        <v>4925</v>
      </c>
      <c r="K50" s="87">
        <v>4101</v>
      </c>
      <c r="L50" s="87">
        <v>3981</v>
      </c>
      <c r="M50" s="88">
        <v>4769</v>
      </c>
    </row>
    <row r="51" spans="2:13" ht="27.75" customHeight="1">
      <c r="B51" s="1173"/>
      <c r="C51" s="1174"/>
      <c r="D51" s="85"/>
      <c r="E51" s="1177" t="s">
        <v>36</v>
      </c>
      <c r="F51" s="1177"/>
      <c r="G51" s="1177"/>
      <c r="H51" s="1178"/>
      <c r="I51" s="86">
        <v>25481</v>
      </c>
      <c r="J51" s="87">
        <v>25347</v>
      </c>
      <c r="K51" s="87">
        <v>26164</v>
      </c>
      <c r="L51" s="87">
        <v>27499</v>
      </c>
      <c r="M51" s="88">
        <v>27171</v>
      </c>
    </row>
    <row r="52" spans="2:13" ht="27.75" customHeight="1" thickBot="1">
      <c r="B52" s="1181" t="s">
        <v>37</v>
      </c>
      <c r="C52" s="1182"/>
      <c r="D52" s="90"/>
      <c r="E52" s="1183" t="s">
        <v>38</v>
      </c>
      <c r="F52" s="1183"/>
      <c r="G52" s="1183"/>
      <c r="H52" s="1184"/>
      <c r="I52" s="91">
        <v>13163</v>
      </c>
      <c r="J52" s="92">
        <v>10908</v>
      </c>
      <c r="K52" s="92">
        <v>9606</v>
      </c>
      <c r="L52" s="92">
        <v>10651</v>
      </c>
      <c r="M52" s="93">
        <v>8921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48271</v>
      </c>
      <c r="E3" s="116"/>
      <c r="F3" s="117">
        <v>61882</v>
      </c>
      <c r="G3" s="118"/>
      <c r="H3" s="119"/>
    </row>
    <row r="4" spans="1:8">
      <c r="A4" s="120"/>
      <c r="B4" s="121"/>
      <c r="C4" s="122"/>
      <c r="D4" s="123">
        <v>24186</v>
      </c>
      <c r="E4" s="124"/>
      <c r="F4" s="125">
        <v>32175</v>
      </c>
      <c r="G4" s="126"/>
      <c r="H4" s="127"/>
    </row>
    <row r="5" spans="1:8">
      <c r="A5" s="108" t="s">
        <v>516</v>
      </c>
      <c r="B5" s="113"/>
      <c r="C5" s="114"/>
      <c r="D5" s="115">
        <v>34525</v>
      </c>
      <c r="E5" s="116"/>
      <c r="F5" s="117">
        <v>47569</v>
      </c>
      <c r="G5" s="118"/>
      <c r="H5" s="119"/>
    </row>
    <row r="6" spans="1:8">
      <c r="A6" s="120"/>
      <c r="B6" s="121"/>
      <c r="C6" s="122"/>
      <c r="D6" s="123">
        <v>16703</v>
      </c>
      <c r="E6" s="124"/>
      <c r="F6" s="125">
        <v>26255</v>
      </c>
      <c r="G6" s="126"/>
      <c r="H6" s="127"/>
    </row>
    <row r="7" spans="1:8">
      <c r="A7" s="108" t="s">
        <v>517</v>
      </c>
      <c r="B7" s="113"/>
      <c r="C7" s="114"/>
      <c r="D7" s="115">
        <v>64771</v>
      </c>
      <c r="E7" s="116"/>
      <c r="F7" s="117">
        <v>50880</v>
      </c>
      <c r="G7" s="118"/>
      <c r="H7" s="119"/>
    </row>
    <row r="8" spans="1:8">
      <c r="A8" s="120"/>
      <c r="B8" s="121"/>
      <c r="C8" s="122"/>
      <c r="D8" s="123">
        <v>24579</v>
      </c>
      <c r="E8" s="124"/>
      <c r="F8" s="125">
        <v>26879</v>
      </c>
      <c r="G8" s="126"/>
      <c r="H8" s="127"/>
    </row>
    <row r="9" spans="1:8">
      <c r="A9" s="108" t="s">
        <v>518</v>
      </c>
      <c r="B9" s="113"/>
      <c r="C9" s="114"/>
      <c r="D9" s="115">
        <v>63242</v>
      </c>
      <c r="E9" s="116"/>
      <c r="F9" s="117">
        <v>63956</v>
      </c>
      <c r="G9" s="118"/>
      <c r="H9" s="119"/>
    </row>
    <row r="10" spans="1:8">
      <c r="A10" s="120"/>
      <c r="B10" s="121"/>
      <c r="C10" s="122"/>
      <c r="D10" s="123">
        <v>27211</v>
      </c>
      <c r="E10" s="124"/>
      <c r="F10" s="125">
        <v>29239</v>
      </c>
      <c r="G10" s="126"/>
      <c r="H10" s="127"/>
    </row>
    <row r="11" spans="1:8">
      <c r="A11" s="108" t="s">
        <v>519</v>
      </c>
      <c r="B11" s="113"/>
      <c r="C11" s="114"/>
      <c r="D11" s="115">
        <v>27479</v>
      </c>
      <c r="E11" s="116"/>
      <c r="F11" s="117">
        <v>66255</v>
      </c>
      <c r="G11" s="118"/>
      <c r="H11" s="119"/>
    </row>
    <row r="12" spans="1:8">
      <c r="A12" s="120"/>
      <c r="B12" s="121"/>
      <c r="C12" s="128"/>
      <c r="D12" s="123">
        <v>15862</v>
      </c>
      <c r="E12" s="124"/>
      <c r="F12" s="125">
        <v>31822</v>
      </c>
      <c r="G12" s="126"/>
      <c r="H12" s="127"/>
    </row>
    <row r="13" spans="1:8">
      <c r="A13" s="108"/>
      <c r="B13" s="113"/>
      <c r="C13" s="129"/>
      <c r="D13" s="130">
        <v>47658</v>
      </c>
      <c r="E13" s="131"/>
      <c r="F13" s="132">
        <v>58108</v>
      </c>
      <c r="G13" s="133"/>
      <c r="H13" s="119"/>
    </row>
    <row r="14" spans="1:8">
      <c r="A14" s="120"/>
      <c r="B14" s="121"/>
      <c r="C14" s="122"/>
      <c r="D14" s="123">
        <v>21708</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2.5499999999999998</v>
      </c>
      <c r="C19" s="134">
        <f>ROUND(VALUE(SUBSTITUTE(実質収支比率等に係る経年分析!G$48,"▲","-")),2)</f>
        <v>2.62</v>
      </c>
      <c r="D19" s="134">
        <f>ROUND(VALUE(SUBSTITUTE(実質収支比率等に係る経年分析!H$48,"▲","-")),2)</f>
        <v>2.93</v>
      </c>
      <c r="E19" s="134">
        <f>ROUND(VALUE(SUBSTITUTE(実質収支比率等に係る経年分析!I$48,"▲","-")),2)</f>
        <v>2.5</v>
      </c>
      <c r="F19" s="134">
        <f>ROUND(VALUE(SUBSTITUTE(実質収支比率等に係る経年分析!J$48,"▲","-")),2)</f>
        <v>1.9</v>
      </c>
    </row>
    <row r="20" spans="1:11">
      <c r="A20" s="134" t="s">
        <v>43</v>
      </c>
      <c r="B20" s="134">
        <f>ROUND(VALUE(SUBSTITUTE(実質収支比率等に係る経年分析!F$47,"▲","-")),2)</f>
        <v>23.99</v>
      </c>
      <c r="C20" s="134">
        <f>ROUND(VALUE(SUBSTITUTE(実質収支比率等に係る経年分析!G$47,"▲","-")),2)</f>
        <v>25.36</v>
      </c>
      <c r="D20" s="134">
        <f>ROUND(VALUE(SUBSTITUTE(実質収支比率等に係る経年分析!H$47,"▲","-")),2)</f>
        <v>27.29</v>
      </c>
      <c r="E20" s="134">
        <f>ROUND(VALUE(SUBSTITUTE(実質収支比率等に係る経年分析!I$47,"▲","-")),2)</f>
        <v>29.87</v>
      </c>
      <c r="F20" s="134">
        <f>ROUND(VALUE(SUBSTITUTE(実質収支比率等に係る経年分析!J$47,"▲","-")),2)</f>
        <v>26.13</v>
      </c>
    </row>
    <row r="21" spans="1:11">
      <c r="A21" s="134" t="s">
        <v>44</v>
      </c>
      <c r="B21" s="134">
        <f>IF(ISNUMBER(VALUE(SUBSTITUTE(実質収支比率等に係る経年分析!F$49,"▲","-"))),ROUND(VALUE(SUBSTITUTE(実質収支比率等に係る経年分析!F$49,"▲","-")),2),NA())</f>
        <v>1.6</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2.5499999999999998</v>
      </c>
      <c r="F21" s="134">
        <f>IF(ISNUMBER(VALUE(SUBSTITUTE(実質収支比率等に係る経年分析!J$49,"▲","-"))),ROUND(VALUE(SUBSTITUTE(実質収支比率等に係る経年分析!J$49,"▲","-")),2),NA())</f>
        <v>-4.04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2.4900000000000002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8.0299999999999994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2706</v>
      </c>
      <c r="E42" s="136"/>
      <c r="F42" s="136"/>
      <c r="G42" s="136">
        <f>'実質公債費比率（分子）の構造'!L$52</f>
        <v>2583</v>
      </c>
      <c r="H42" s="136"/>
      <c r="I42" s="136"/>
      <c r="J42" s="136">
        <f>'実質公債費比率（分子）の構造'!M$52</f>
        <v>5177</v>
      </c>
      <c r="K42" s="136"/>
      <c r="L42" s="136"/>
      <c r="M42" s="136">
        <f>'実質公債費比率（分子）の構造'!N$52</f>
        <v>3703</v>
      </c>
      <c r="N42" s="136"/>
      <c r="O42" s="136"/>
      <c r="P42" s="136">
        <f>'実質公債費比率（分子）の構造'!O$52</f>
        <v>2728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449</v>
      </c>
      <c r="C44" s="136"/>
      <c r="D44" s="136"/>
      <c r="E44" s="136">
        <f>'実質公債費比率（分子）の構造'!L$50</f>
        <v>471</v>
      </c>
      <c r="F44" s="136"/>
      <c r="G44" s="136"/>
      <c r="H44" s="136">
        <f>'実質公債費比率（分子）の構造'!M$50</f>
        <v>2809</v>
      </c>
      <c r="I44" s="136"/>
      <c r="J44" s="136"/>
      <c r="K44" s="136">
        <f>'実質公債費比率（分子）の構造'!N$50</f>
        <v>1462</v>
      </c>
      <c r="L44" s="136"/>
      <c r="M44" s="136"/>
      <c r="N44" s="136">
        <f>'実質公債費比率（分子）の構造'!O$50</f>
        <v>175</v>
      </c>
      <c r="O44" s="136"/>
      <c r="P44" s="136"/>
    </row>
    <row r="45" spans="1:16">
      <c r="A45" s="136" t="s">
        <v>54</v>
      </c>
      <c r="B45" s="136">
        <f>'実質公債費比率（分子）の構造'!K$49</f>
        <v>479</v>
      </c>
      <c r="C45" s="136"/>
      <c r="D45" s="136"/>
      <c r="E45" s="136">
        <f>'実質公債費比率（分子）の構造'!L$49</f>
        <v>468</v>
      </c>
      <c r="F45" s="136"/>
      <c r="G45" s="136"/>
      <c r="H45" s="136">
        <f>'実質公債費比率（分子）の構造'!M$49</f>
        <v>475</v>
      </c>
      <c r="I45" s="136"/>
      <c r="J45" s="136"/>
      <c r="K45" s="136">
        <f>'実質公債費比率（分子）の構造'!N$49</f>
        <v>532</v>
      </c>
      <c r="L45" s="136"/>
      <c r="M45" s="136"/>
      <c r="N45" s="136">
        <f>'実質公債費比率（分子）の構造'!O$49</f>
        <v>529</v>
      </c>
      <c r="O45" s="136"/>
      <c r="P45" s="136"/>
    </row>
    <row r="46" spans="1:16">
      <c r="A46" s="136" t="s">
        <v>55</v>
      </c>
      <c r="B46" s="136">
        <f>'実質公債費比率（分子）の構造'!K$48</f>
        <v>665</v>
      </c>
      <c r="C46" s="136"/>
      <c r="D46" s="136"/>
      <c r="E46" s="136">
        <f>'実質公債費比率（分子）の構造'!L$48</f>
        <v>670</v>
      </c>
      <c r="F46" s="136"/>
      <c r="G46" s="136"/>
      <c r="H46" s="136">
        <f>'実質公債費比率（分子）の構造'!M$48</f>
        <v>688</v>
      </c>
      <c r="I46" s="136"/>
      <c r="J46" s="136"/>
      <c r="K46" s="136">
        <f>'実質公債費比率（分子）の構造'!N$48</f>
        <v>628</v>
      </c>
      <c r="L46" s="136"/>
      <c r="M46" s="136"/>
      <c r="N46" s="136">
        <f>'実質公債費比率（分子）の構造'!O$48</f>
        <v>741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2719</v>
      </c>
      <c r="C49" s="136"/>
      <c r="D49" s="136"/>
      <c r="E49" s="136">
        <f>'実質公債費比率（分子）の構造'!L$45</f>
        <v>2780</v>
      </c>
      <c r="F49" s="136"/>
      <c r="G49" s="136"/>
      <c r="H49" s="136">
        <f>'実質公債費比率（分子）の構造'!M$45</f>
        <v>2846</v>
      </c>
      <c r="I49" s="136"/>
      <c r="J49" s="136"/>
      <c r="K49" s="136">
        <f>'実質公債費比率（分子）の構造'!N$45</f>
        <v>2817</v>
      </c>
      <c r="L49" s="136"/>
      <c r="M49" s="136"/>
      <c r="N49" s="136">
        <f>'実質公債費比率（分子）の構造'!O$45</f>
        <v>2902</v>
      </c>
      <c r="O49" s="136"/>
      <c r="P49" s="136"/>
    </row>
    <row r="50" spans="1:16">
      <c r="A50" s="136" t="s">
        <v>59</v>
      </c>
      <c r="B50" s="136" t="e">
        <f>NA()</f>
        <v>#N/A</v>
      </c>
      <c r="C50" s="136">
        <f>IF(ISNUMBER('実質公債費比率（分子）の構造'!K$53),'実質公債費比率（分子）の構造'!K$53,NA())</f>
        <v>1606</v>
      </c>
      <c r="D50" s="136" t="e">
        <f>NA()</f>
        <v>#N/A</v>
      </c>
      <c r="E50" s="136" t="e">
        <f>NA()</f>
        <v>#N/A</v>
      </c>
      <c r="F50" s="136">
        <f>IF(ISNUMBER('実質公債費比率（分子）の構造'!L$53),'実質公債費比率（分子）の構造'!L$53,NA())</f>
        <v>1806</v>
      </c>
      <c r="G50" s="136" t="e">
        <f>NA()</f>
        <v>#N/A</v>
      </c>
      <c r="H50" s="136" t="e">
        <f>NA()</f>
        <v>#N/A</v>
      </c>
      <c r="I50" s="136">
        <f>IF(ISNUMBER('実質公債費比率（分子）の構造'!M$53),'実質公債費比率（分子）の構造'!M$53,NA())</f>
        <v>1641</v>
      </c>
      <c r="J50" s="136" t="e">
        <f>NA()</f>
        <v>#N/A</v>
      </c>
      <c r="K50" s="136" t="e">
        <f>NA()</f>
        <v>#N/A</v>
      </c>
      <c r="L50" s="136">
        <f>IF(ISNUMBER('実質公債費比率（分子）の構造'!N$53),'実質公債費比率（分子）の構造'!N$53,NA())</f>
        <v>1736</v>
      </c>
      <c r="M50" s="136" t="e">
        <f>NA()</f>
        <v>#N/A</v>
      </c>
      <c r="N50" s="136" t="e">
        <f>NA()</f>
        <v>#N/A</v>
      </c>
      <c r="O50" s="136">
        <f>IF(ISNUMBER('実質公債費比率（分子）の構造'!O$53),'実質公債費比率（分子）の構造'!O$53,NA())</f>
        <v>1619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25481</v>
      </c>
      <c r="E56" s="135"/>
      <c r="F56" s="135"/>
      <c r="G56" s="135">
        <f>'将来負担比率（分子）の構造'!J$51</f>
        <v>25347</v>
      </c>
      <c r="H56" s="135"/>
      <c r="I56" s="135"/>
      <c r="J56" s="135">
        <f>'将来負担比率（分子）の構造'!K$51</f>
        <v>26164</v>
      </c>
      <c r="K56" s="135"/>
      <c r="L56" s="135"/>
      <c r="M56" s="135">
        <f>'将来負担比率（分子）の構造'!L$51</f>
        <v>27499</v>
      </c>
      <c r="N56" s="135"/>
      <c r="O56" s="135"/>
      <c r="P56" s="135">
        <f>'将来負担比率（分子）の構造'!M$51</f>
        <v>27171</v>
      </c>
    </row>
    <row r="57" spans="1:16">
      <c r="A57" s="135" t="s">
        <v>35</v>
      </c>
      <c r="B57" s="135"/>
      <c r="C57" s="135"/>
      <c r="D57" s="135">
        <f>'将来負担比率（分子）の構造'!I$50</f>
        <v>4143</v>
      </c>
      <c r="E57" s="135"/>
      <c r="F57" s="135"/>
      <c r="G57" s="135">
        <f>'将来負担比率（分子）の構造'!J$50</f>
        <v>4925</v>
      </c>
      <c r="H57" s="135"/>
      <c r="I57" s="135"/>
      <c r="J57" s="135">
        <f>'将来負担比率（分子）の構造'!K$50</f>
        <v>4101</v>
      </c>
      <c r="K57" s="135"/>
      <c r="L57" s="135"/>
      <c r="M57" s="135">
        <f>'将来負担比率（分子）の構造'!L$50</f>
        <v>3981</v>
      </c>
      <c r="N57" s="135"/>
      <c r="O57" s="135"/>
      <c r="P57" s="135">
        <f>'将来負担比率（分子）の構造'!M$50</f>
        <v>4769</v>
      </c>
    </row>
    <row r="58" spans="1:16">
      <c r="A58" s="135" t="s">
        <v>34</v>
      </c>
      <c r="B58" s="135"/>
      <c r="C58" s="135"/>
      <c r="D58" s="135">
        <f>'将来負担比率（分子）の構造'!I$49</f>
        <v>10344</v>
      </c>
      <c r="E58" s="135"/>
      <c r="F58" s="135"/>
      <c r="G58" s="135">
        <f>'将来負担比率（分子）の構造'!J$49</f>
        <v>10751</v>
      </c>
      <c r="H58" s="135"/>
      <c r="I58" s="135"/>
      <c r="J58" s="135">
        <f>'将来負担比率（分子）の構造'!K$49</f>
        <v>11313</v>
      </c>
      <c r="K58" s="135"/>
      <c r="L58" s="135"/>
      <c r="M58" s="135">
        <f>'将来負担比率（分子）の構造'!L$49</f>
        <v>12424</v>
      </c>
      <c r="N58" s="135"/>
      <c r="O58" s="135"/>
      <c r="P58" s="135">
        <f>'将来負担比率（分子）の構造'!M$49</f>
        <v>12068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3444</v>
      </c>
      <c r="C62" s="135"/>
      <c r="D62" s="135"/>
      <c r="E62" s="135">
        <f>'将来負担比率（分子）の構造'!J$45</f>
        <v>3535</v>
      </c>
      <c r="F62" s="135"/>
      <c r="G62" s="135"/>
      <c r="H62" s="135">
        <f>'将来負担比率（分子）の構造'!K$45</f>
        <v>3694</v>
      </c>
      <c r="I62" s="135"/>
      <c r="J62" s="135"/>
      <c r="K62" s="135">
        <f>'将来負担比率（分子）の構造'!L$45</f>
        <v>3669</v>
      </c>
      <c r="L62" s="135"/>
      <c r="M62" s="135"/>
      <c r="N62" s="135">
        <f>'将来負担比率（分子）の構造'!M$45</f>
        <v>3434</v>
      </c>
      <c r="O62" s="135"/>
      <c r="P62" s="135"/>
    </row>
    <row r="63" spans="1:16">
      <c r="A63" s="135" t="s">
        <v>28</v>
      </c>
      <c r="B63" s="135">
        <f>'将来負担比率（分子）の構造'!I$44</f>
        <v>5510</v>
      </c>
      <c r="C63" s="135"/>
      <c r="D63" s="135"/>
      <c r="E63" s="135">
        <f>'将来負担比率（分子）の構造'!J$44</f>
        <v>5416</v>
      </c>
      <c r="F63" s="135"/>
      <c r="G63" s="135"/>
      <c r="H63" s="135">
        <f>'将来負担比率（分子）の構造'!K$44</f>
        <v>5347</v>
      </c>
      <c r="I63" s="135"/>
      <c r="J63" s="135"/>
      <c r="K63" s="135">
        <f>'将来負担比率（分子）の構造'!L$44</f>
        <v>5340</v>
      </c>
      <c r="L63" s="135"/>
      <c r="M63" s="135"/>
      <c r="N63" s="135">
        <f>'将来負担比率（分子）の構造'!M$44</f>
        <v>5026</v>
      </c>
      <c r="O63" s="135"/>
      <c r="P63" s="135"/>
    </row>
    <row r="64" spans="1:16">
      <c r="A64" s="135" t="s">
        <v>27</v>
      </c>
      <c r="B64" s="135">
        <f>'将来負担比率（分子）の構造'!I$43</f>
        <v>10114</v>
      </c>
      <c r="C64" s="135"/>
      <c r="D64" s="135"/>
      <c r="E64" s="135">
        <f>'将来負担比率（分子）の構造'!J$43</f>
        <v>9946</v>
      </c>
      <c r="F64" s="135"/>
      <c r="G64" s="135"/>
      <c r="H64" s="135">
        <f>'将来負担比率（分子）の構造'!K$43</f>
        <v>9648</v>
      </c>
      <c r="I64" s="135"/>
      <c r="J64" s="135"/>
      <c r="K64" s="135">
        <f>'将来負担比率（分子）の構造'!L$43</f>
        <v>9190</v>
      </c>
      <c r="L64" s="135"/>
      <c r="M64" s="135"/>
      <c r="N64" s="135">
        <f>'将来負担比率（分子）の構造'!M$43</f>
        <v>9109</v>
      </c>
      <c r="O64" s="135"/>
      <c r="P64" s="135"/>
    </row>
    <row r="65" spans="1:16">
      <c r="A65" s="135" t="s">
        <v>26</v>
      </c>
      <c r="B65" s="135">
        <f>'将来負担比率（分子）の構造'!I$42</f>
        <v>5428</v>
      </c>
      <c r="C65" s="135"/>
      <c r="D65" s="135"/>
      <c r="E65" s="135">
        <f>'将来負担比率（分子）の構造'!J$42</f>
        <v>5004</v>
      </c>
      <c r="F65" s="135"/>
      <c r="G65" s="135"/>
      <c r="H65" s="135">
        <f>'将来負担比率（分子）の構造'!K$42</f>
        <v>3210</v>
      </c>
      <c r="I65" s="135"/>
      <c r="J65" s="135"/>
      <c r="K65" s="135">
        <f>'将来負担比率（分子）の構造'!L$42</f>
        <v>6011</v>
      </c>
      <c r="L65" s="135"/>
      <c r="M65" s="135"/>
      <c r="N65" s="135">
        <f>'将来負担比率（分子）の構造'!M$42</f>
        <v>5712</v>
      </c>
      <c r="O65" s="135"/>
      <c r="P65" s="135"/>
    </row>
    <row r="66" spans="1:16">
      <c r="A66" s="135" t="s">
        <v>25</v>
      </c>
      <c r="B66" s="135">
        <f>'将来負担比率（分子）の構造'!I$41</f>
        <v>28635</v>
      </c>
      <c r="C66" s="135"/>
      <c r="D66" s="135"/>
      <c r="E66" s="135">
        <f>'将来負担比率（分子）の構造'!J$41</f>
        <v>28030</v>
      </c>
      <c r="F66" s="135"/>
      <c r="G66" s="135"/>
      <c r="H66" s="135">
        <f>'将来負担比率（分子）の構造'!K$41</f>
        <v>29285</v>
      </c>
      <c r="I66" s="135"/>
      <c r="J66" s="135"/>
      <c r="K66" s="135">
        <f>'将来負担比率（分子）の構造'!L$41</f>
        <v>30345</v>
      </c>
      <c r="L66" s="135"/>
      <c r="M66" s="135"/>
      <c r="N66" s="135">
        <f>'将来負担比率（分子）の構造'!M$41</f>
        <v>29648</v>
      </c>
      <c r="O66" s="135"/>
      <c r="P66" s="135"/>
    </row>
    <row r="67" spans="1:16">
      <c r="A67" s="135" t="s">
        <v>63</v>
      </c>
      <c r="B67" s="135" t="e">
        <f>NA()</f>
        <v>#N/A</v>
      </c>
      <c r="C67" s="135">
        <f>IF(ISNUMBER('将来負担比率（分子）の構造'!I$52), IF('将来負担比率（分子）の構造'!I$52 &lt; 0, 0, '将来負担比率（分子）の構造'!I$52), NA())</f>
        <v>13163</v>
      </c>
      <c r="D67" s="135" t="e">
        <f>NA()</f>
        <v>#N/A</v>
      </c>
      <c r="E67" s="135" t="e">
        <f>NA()</f>
        <v>#N/A</v>
      </c>
      <c r="F67" s="135">
        <f>IF(ISNUMBER('将来負担比率（分子）の構造'!J$52), IF('将来負担比率（分子）の構造'!J$52 &lt; 0, 0, '将来負担比率（分子）の構造'!J$52), NA())</f>
        <v>10908</v>
      </c>
      <c r="G67" s="135" t="e">
        <f>NA()</f>
        <v>#N/A</v>
      </c>
      <c r="H67" s="135" t="e">
        <f>NA()</f>
        <v>#N/A</v>
      </c>
      <c r="I67" s="135">
        <f>IF(ISNUMBER('将来負担比率（分子）の構造'!K$52), IF('将来負担比率（分子）の構造'!K$52 &lt; 0, 0, '将来負担比率（分子）の構造'!K$52), NA())</f>
        <v>9606</v>
      </c>
      <c r="J67" s="135" t="e">
        <f>NA()</f>
        <v>#N/A</v>
      </c>
      <c r="K67" s="135" t="e">
        <f>NA()</f>
        <v>#N/A</v>
      </c>
      <c r="L67" s="135">
        <f>IF(ISNUMBER('将来負担比率（分子）の構造'!L$52), IF('将来負担比率（分子）の構造'!L$52 &lt; 0, 0, '将来負担比率（分子）の構造'!L$52), NA())</f>
        <v>10651</v>
      </c>
      <c r="M67" s="135" t="e">
        <f>NA()</f>
        <v>#N/A</v>
      </c>
      <c r="N67" s="135" t="e">
        <f>NA()</f>
        <v>#N/A</v>
      </c>
      <c r="O67" s="135">
        <f>IF(ISNUMBER('将来負担比率（分子）の構造'!M$52), IF('将来負担比率（分子）の構造'!M$52 &lt; 0, 0, '将来負担比率（分子）の構造'!M$52), NA())</f>
        <v>8921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2016-04-21T07:33:18Z</cp:lastPrinted>
  <dcterms:created xsi:type="dcterms:W3CDTF">2016-02-15T01:42:41Z</dcterms:created>
  <dcterms:modified xsi:type="dcterms:W3CDTF">2016-05-06T01:39:53Z</dcterms:modified>
</cp:coreProperties>
</file>