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m-kanemitsu77\Desktop\"/>
    </mc:Choice>
  </mc:AlternateContent>
  <xr:revisionPtr revIDLastSave="0" documentId="13_ncr:1_{E835F3E2-E968-4352-92E9-576F846D8A4B}" xr6:coauthVersionLast="47" xr6:coauthVersionMax="47" xr10:uidLastSave="{00000000-0000-0000-0000-000000000000}"/>
  <bookViews>
    <workbookView xWindow="-120" yWindow="-120" windowWidth="29040" windowHeight="15720" tabRatio="928" firstSheet="7"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<sst xmlns="http://schemas.openxmlformats.org/spreadsheetml/2006/main" count="1197" uniqueCount="625">
  <si>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</si>
  <si>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</si>
  <si>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</si>
  <si>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</si>
  <si>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</si>
  <si>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</si>
  <si>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</si>
  <si>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</si>
  <si>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</si>
  <si>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</si>
  <si>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</si>
  <si>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</si>
  <si>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</si>
  <si>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</si>
  <si>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</si>
  <si>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</si>
  <si>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</si>
  <si>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</si>
  <si>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</si>
  <si>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</si>
  <si>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</si>
  <si>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</si>
  <si>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</si>
  <si>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</si>
  <si>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</si>
  <si>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</si>
  <si>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</si>
  <si>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</si>
  <si>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</si>
  <si>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</si>
  <si>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</si>
  <si>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</si>
  <si>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</si>
  <si>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</si>
  <si>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</si>
  <si>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</si>
  <si>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</si>
  <si>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</si>
  <si>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</si>
  <si>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</si>
  <si>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</si>
  <si>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</si>
  <si>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</si>
  <si>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</si>
  <si>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</si>
  <si>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</si>
  <si>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</si>
  <si>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</si>
  <si>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</si>
  <si>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</si>
  <si>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</si>
  <si>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</si>
  <si>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</si>
  <si>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</si>
  <si>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</si>
  <si>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</si>
  <si>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</si>
  <si>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</si>
  <si>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</si>
  <si>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</si>
  <si>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</si>
  <si>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</si>
  <si>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</si>
  <si>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</si>
  <si>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</si>
  <si>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</si>
  <si>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</si>
  <si>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</si>
  <si>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</si>
  <si>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</si>
  <si>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</si>
  <si>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</si>
  <si>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</si>
  <si>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</si>
  <si>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</si>
  <si>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</si>
  <si>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</si>
  <si>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</si>
  <si>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</si>
  <si>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</si>
  <si>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</si>
  <si>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</si>
  <si>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</si>
  <si>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</si>
  <si>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</si>
  <si>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</si>
  <si>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</si>
  <si>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</si>
  <si>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</si>
  <si>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</si>
  <si>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</si>
  <si>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</si>
  <si>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</si>
  <si>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</si>
  <si>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八幡市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</si>
  <si>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</si>
  <si>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</si>
  <si>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</si>
  <si>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</si>
  <si>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</si>
  <si>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</si>
  <si>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</si>
  <si>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</si>
  <si>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</si>
  <si>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</si>
  <si>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</si>
  <si>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</si>
  <si>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</si>
  <si>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</si>
  <si>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</si>
  <si>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</si>
  <si>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</si>
  <si>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</si>
  <si>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</si>
  <si>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</si>
  <si>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</si>
  <si>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</si>
  <si>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</si>
  <si>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</si>
  <si>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</si>
  <si>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</si>
  <si>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</si>
  <si>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</si>
  <si>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</si>
  <si>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</si>
  <si>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</si>
  <si>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</si>
  <si>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</si>
  <si>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</si>
  <si>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</si>
  <si>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</si>
  <si>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</si>
  <si>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</si>
  <si>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</si>
  <si>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</si>
  <si>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</si>
  <si>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</si>
  <si>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</si>
  <si>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</si>
  <si>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</si>
  <si>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</si>
  <si>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</si>
  <si>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</si>
  <si>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</si>
  <si>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</si>
  <si>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</si>
  <si>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</si>
  <si>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</si>
  <si>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</si>
  <si>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</si>
  <si>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</si>
  <si>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</si>
  <si>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</si>
  <si>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</si>
  <si>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</si>
  <si>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</si>
  <si>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</si>
  <si>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</si>
  <si>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</si>
  <si>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</si>
  <si>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</si>
  <si>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</si>
  <si>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</si>
  <si>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</si>
  <si>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</si>
  <si>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</si>
  <si>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</si>
  <si>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</si>
  <si>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</si>
  <si>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</si>
  <si>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</si>
  <si>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</si>
  <si>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</si>
  <si>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</si>
  <si>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</si>
  <si>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</si>
  <si>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</si>
  <si>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</si>
  <si>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</si>
  <si>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</si>
  <si>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</si>
  <si>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</si>
  <si>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</si>
  <si>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</si>
  <si>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</si>
  <si>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</si>
  <si>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</si>
  <si>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</si>
  <si>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</si>
  <si>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</si>
  <si>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</si>
  <si>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</si>
  <si>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</si>
  <si>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</si>
  <si>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</si>
  <si>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</si>
  <si>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</si>
  <si>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</si>
  <si>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</si>
  <si>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</si>
  <si>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</si>
  <si>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</si>
  <si>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</si>
  <si>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京都府八幡市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</si>
  <si>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</si>
  <si>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</si>
  <si>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</si>
  <si>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</si>
  <si>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</si>
  <si>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</si>
  <si>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</si>
  <si>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</si>
  <si>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</si>
  <si>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</si>
  <si>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</si>
  <si>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</si>
  <si>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</si>
  <si>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</si>
  <si>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</si>
  <si>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</si>
  <si>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</si>
  <si>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</si>
  <si>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</si>
  <si>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</si>
  <si>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</si>
  <si>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</si>
  <si>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</si>
  <si>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</si>
  <si>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</si>
  <si>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</si>
  <si>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</si>
  <si>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</si>
  <si>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</si>
  <si>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</si>
  <si>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</si>
  <si>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</si>
  <si>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</si>
  <si>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</si>
  <si>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</si>
  <si>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</si>
  <si>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</si>
  <si>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</si>
  <si>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</si>
  <si>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</si>
  <si>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</si>
  <si>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</si>
  <si>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</si>
  <si>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</si>
  <si>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</si>
  <si>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</si>
  <si>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</si>
  <si>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</si>
  <si>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</si>
  <si>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</si>
  <si>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</si>
  <si>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</si>
  <si>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</si>
  <si>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</si>
  <si>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</si>
  <si>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</si>
  <si>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</si>
  <si>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</si>
  <si>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</si>
  <si>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</si>
  <si>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</si>
  <si>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</si>
  <si>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</si>
  <si>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</si>
  <si>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</si>
  <si>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</si>
  <si>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</si>
  <si>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</si>
  <si>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</si>
  <si>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</si>
  <si>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</si>
  <si>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</si>
  <si>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</si>
  <si>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</si>
  <si>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</si>
  <si>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</si>
  <si>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</si>
  <si>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</si>
  <si>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</si>
  <si>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</si>
  <si>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</si>
  <si>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</si>
  <si>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</si>
  <si>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</si>
  <si>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</si>
  <si>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</si>
  <si>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</si>
  <si>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</si>
  <si>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</si>
  <si>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</si>
  <si>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</si>
  <si>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</si>
  <si>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</si>
  <si>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</si>
  <si>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</si>
  <si>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</si>
  <si>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</si>
  <si>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</si>
  <si>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</si>
  <si>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</si>
  <si>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</si>
  <si>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</si>
  <si>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</si>
  <si>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</si>
  <si>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</si>
  <si>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</si>
  <si>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</si>
  <si>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</si>
  <si>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</si>
  <si>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</si>
  <si>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</si>
  <si>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</si>
  <si>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</si>
  <si>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</si>
  <si>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</si>
  <si>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</si>
  <si>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</si>
  <si>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</si>
  <si>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</si>
  <si>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</si>
  <si>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</si>
  <si>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</si>
  <si>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</si>
  <si>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</si>
  <si>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</si>
  <si>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</si>
  <si>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</si>
  <si>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</si>
  <si>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</si>
  <si>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</si>
  <si>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</si>
  <si>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</si>
  <si>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</si>
  <si>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</si>
  <si>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</si>
  <si>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</si>
  <si>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</si>
  <si>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</si>
  <si>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</si>
  <si>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</si>
  <si>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</si>
  <si>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</si>
  <si>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</si>
  <si>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</si>
  <si>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</si>
  <si>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</si>
  <si>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</si>
  <si>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</si>
  <si>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</si>
  <si>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</si>
  <si>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京都府八幡市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</si>
  <si>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</si>
  <si>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</si>
  <si>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</si>
  <si>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</si>
  <si>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</si>
  <si>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</si>
  <si>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</si>
  <si>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</si>
  <si>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</si>
  <si>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</si>
  <si>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</si>
  <si>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</si>
  <si>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</si>
  <si>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</si>
  <si>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</si>
  <si>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</si>
  <si>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</si>
  <si>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</si>
  <si>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</si>
  <si>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</si>
  <si>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</si>
  <si>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</si>
  <si>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</si>
  <si>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</si>
  <si>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</si>
  <si>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</si>
  <si>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</si>
  <si>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</si>
  <si>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</si>
  <si>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</si>
  <si>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</si>
  <si>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</si>
  <si>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</si>
  <si>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</si>
  <si>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</si>
  <si>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</si>
  <si>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</si>
  <si>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駐車場特別会計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</si>
  <si>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</si>
  <si>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</si>
  <si>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</si>
  <si>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</si>
  <si>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</si>
  <si>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</si>
  <si>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</si>
  <si>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</si>
  <si>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</si>
  <si>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</si>
  <si>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</si>
  <si>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</si>
  <si>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</si>
  <si>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</si>
  <si>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</si>
  <si>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</si>
  <si>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</si>
  <si>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</si>
  <si>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</si>
  <si>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</si>
  <si>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</si>
  <si>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</si>
  <si>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</si>
  <si>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</si>
  <si>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</si>
  <si>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</si>
  <si>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</si>
  <si>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</si>
  <si>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</si>
  <si>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</si>
  <si>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</si>
  <si>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</si>
  <si>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</si>
  <si>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</si>
  <si>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</si>
  <si>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</si>
  <si>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</si>
  <si>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</si>
  <si>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</si>
  <si>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</si>
  <si>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</si>
  <si>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</si>
  <si>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</si>
  <si>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</si>
  <si>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</si>
  <si>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</si>
  <si>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</si>
  <si>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</si>
  <si>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</si>
  <si>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</si>
  <si>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</si>
  <si>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</si>
  <si>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</si>
  <si>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</si>
  <si>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</si>
  <si>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</si>
  <si>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</si>
  <si>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</si>
  <si>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</si>
  <si>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</si>
  <si>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</si>
  <si>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</si>
  <si>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</si>
  <si>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</si>
  <si>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</si>
  <si>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</si>
  <si>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</si>
  <si>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</si>
  <si>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</si>
  <si>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</si>
  <si>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</si>
  <si>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</si>
  <si>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</si>
  <si>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</si>
  <si>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</si>
  <si>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</si>
  <si>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</si>
  <si>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</si>
  <si>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</si>
  <si>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</si>
  <si>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</si>
  <si>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</si>
  <si>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</si>
  <si>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</si>
  <si>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</si>
  <si>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</si>
  <si>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</si>
  <si>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</si>
  <si>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</si>
  <si>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</si>
  <si>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</si>
  <si>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</si>
  <si>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</si>
  <si>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</si>
  <si>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</si>
  <si>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</si>
  <si>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</si>
  <si>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</si>
  <si>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</si>
  <si>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</si>
  <si>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</si>
  <si>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</si>
  <si>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</si>
  <si>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</si>
  <si>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</si>
  <si>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</si>
  <si>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</si>
  <si>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</si>
  <si>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</si>
  <si>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</si>
  <si>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</si>
  <si>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</si>
  <si>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</si>
  <si>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</si>
  <si>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</si>
  <si>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</si>
  <si>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</si>
  <si>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</si>
  <si>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</si>
  <si>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</si>
  <si>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</si>
  <si>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</si>
  <si>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</si>
  <si>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</si>
  <si>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</si>
  <si>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</si>
  <si>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</si>
  <si>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</si>
  <si>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</si>
  <si>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</si>
  <si>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</si>
  <si>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</si>
  <si>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</si>
  <si>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</si>
  <si>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</si>
  <si>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</si>
  <si>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</si>
  <si>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</si>
  <si>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0.20</t>
  </si>
  <si>
    <t>▲ 1.49</t>
  </si>
  <si>
    <t>▲ 3.76</t>
  </si>
  <si>
    <t>下水道事業会計</t>
  </si>
  <si>
    <t>水道事業会計</t>
  </si>
  <si>
    <t>一般会計</t>
  </si>
  <si>
    <t>介護保険特別会計（保険事業勘定）</t>
  </si>
  <si>
    <t>後期高齢者医療特別会計</t>
  </si>
  <si>
    <t>国民健康保険特別会計</t>
  </si>
  <si>
    <t>駐車場特別会計</t>
  </si>
  <si>
    <t>休日応急診療所特別会計</t>
  </si>
  <si>
    <t>その他会計（赤字）</t>
  </si>
  <si>
    <t>その他会計（黒字）</t>
  </si>
  <si>
    <t>R02</t>
    <phoneticPr fontId="5"/>
  </si>
  <si>
    <t>R03</t>
    <phoneticPr fontId="5"/>
  </si>
  <si>
    <t>R04</t>
    <phoneticPr fontId="5"/>
  </si>
  <si>
    <t>R05</t>
    <phoneticPr fontId="5"/>
  </si>
  <si>
    <t>R06</t>
    <phoneticPr fontId="5"/>
  </si>
  <si>
    <t>32,364</t>
  </si>
  <si>
    <t>31,640</t>
  </si>
  <si>
    <t>725</t>
  </si>
  <si>
    <t>26</t>
  </si>
  <si>
    <t>0</t>
  </si>
  <si>
    <t>26,149</t>
  </si>
  <si>
    <t>30,537</t>
  </si>
  <si>
    <t>29,812</t>
  </si>
  <si>
    <t>7,042</t>
  </si>
  <si>
    <t>7,026</t>
  </si>
  <si>
    <t>16</t>
  </si>
  <si>
    <t>6,956</t>
  </si>
  <si>
    <t>6,790</t>
  </si>
  <si>
    <t>166</t>
  </si>
  <si>
    <t>2,537</t>
  </si>
  <si>
    <t>2,495</t>
  </si>
  <si>
    <t>42</t>
  </si>
  <si>
    <t>11</t>
  </si>
  <si>
    <t>8,355</t>
  </si>
  <si>
    <t>409</t>
  </si>
  <si>
    <t>城南衛生管理組合</t>
  </si>
  <si>
    <t>澱川右岸水防事務組合</t>
  </si>
  <si>
    <t>淀川・木津川水防事務組合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</si>
  <si>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</si>
  <si>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</si>
  <si>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</si>
  <si>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</si>
  <si>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</si>
  <si>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京都地方税機構</t>
  </si>
  <si>
    <t>5,374</t>
  </si>
  <si>
    <t>5,285</t>
  </si>
  <si>
    <t>90</t>
  </si>
  <si>
    <t>74</t>
  </si>
  <si>
    <t>118</t>
  </si>
  <si>
    <t>6,720</t>
  </si>
  <si>
    <t>1,945</t>
  </si>
  <si>
    <t>17</t>
  </si>
  <si>
    <t>14</t>
  </si>
  <si>
    <t>3</t>
  </si>
  <si>
    <t>13</t>
  </si>
  <si>
    <t>12</t>
  </si>
  <si>
    <t>1</t>
  </si>
  <si>
    <t>98</t>
  </si>
  <si>
    <t>96</t>
  </si>
  <si>
    <t>58</t>
  </si>
  <si>
    <t>55</t>
  </si>
  <si>
    <t>2</t>
  </si>
  <si>
    <t>51</t>
  </si>
  <si>
    <t>775</t>
  </si>
  <si>
    <t>103</t>
  </si>
  <si>
    <t>672</t>
  </si>
  <si>
    <t>50</t>
  </si>
  <si>
    <t>1,731</t>
  </si>
  <si>
    <t>1,681</t>
  </si>
  <si>
    <t>516</t>
  </si>
  <si>
    <t>431,888</t>
  </si>
  <si>
    <t>423,822</t>
  </si>
  <si>
    <t>8,066</t>
  </si>
  <si>
    <t>87</t>
  </si>
  <si>
    <t>2,645</t>
  </si>
  <si>
    <t>2,643</t>
  </si>
  <si>
    <t>8,873</t>
  </si>
  <si>
    <t/>
  </si>
  <si>
    <t>やわた市民文化事業団</t>
  </si>
  <si>
    <t>八幡市公園施設事業団</t>
  </si>
  <si>
    <t>37</t>
  </si>
  <si>
    <t>10</t>
  </si>
  <si>
    <t>155</t>
  </si>
  <si>
    <t>27</t>
  </si>
  <si>
    <t>20</t>
  </si>
  <si>
    <t>-</t>
    <phoneticPr fontId="2"/>
  </si>
  <si>
    <t>公共施設等整備基金</t>
    <phoneticPr fontId="5"/>
  </si>
  <si>
    <t>職員退職手当基金</t>
    <phoneticPr fontId="5"/>
  </si>
  <si>
    <t>市民協働防災対策基金</t>
    <rPh sb="0" eb="2">
      <t>シミン</t>
    </rPh>
    <rPh sb="2" eb="4">
      <t>キョウドウ</t>
    </rPh>
    <rPh sb="4" eb="6">
      <t>ボウサイ</t>
    </rPh>
    <rPh sb="6" eb="8">
      <t>タイサク</t>
    </rPh>
    <rPh sb="8" eb="10">
      <t>キキン</t>
    </rPh>
    <phoneticPr fontId="5"/>
  </si>
  <si>
    <t>住宅新築資金等貸付事業基金</t>
    <rPh sb="0" eb="2">
      <t>ジュウタク</t>
    </rPh>
    <rPh sb="2" eb="4">
      <t>シンチク</t>
    </rPh>
    <rPh sb="4" eb="6">
      <t>シキン</t>
    </rPh>
    <rPh sb="6" eb="7">
      <t>トウ</t>
    </rPh>
    <rPh sb="7" eb="9">
      <t>カシツケ</t>
    </rPh>
    <rPh sb="9" eb="11">
      <t>ジギョウ</t>
    </rPh>
    <rPh sb="11" eb="13">
      <t>キキン</t>
    </rPh>
    <phoneticPr fontId="5"/>
  </si>
  <si>
    <t>ふれあい基金</t>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</si>
</sst>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45945</c:v>
                </c:pt>
                <c:pt idx="2">
                  <c:v>44475</c:v>
                </c:pt>
                <c:pt idx="3">
                  <c:v>45982</c:v>
                </c:pt>
                <c:pt idx="4">
                  <c:v>50538</c:v>
                </c:pt>
              </c:numCache>
            </c:numRef>
          </c:val>
          <c:smooth val="0"/>
          <c:extLst>
            <c:ext xmlns:c16="http://schemas.microsoft.com/office/drawing/2014/chart" uri="{C3380CC4-5D6E-409C-BE32-E72D297353CC}">
              <c16:uniqueId val="{00000000-A41D-4DC9-94BE-F1CBBB2C10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62719</c:v>
                </c:pt>
                <c:pt idx="1">
                  <c:v>23613</c:v>
                </c:pt>
                <c:pt idx="2">
                  <c:v>105061</c:v>
                </c:pt>
                <c:pt idx="3">
                  <c:v>37822</c:v>
                </c:pt>
                <c:pt idx="4">
                  <c:v>21540</c:v>
                </c:pt>
              </c:numCache>
            </c:numRef>
          </c:val>
          <c:smooth val="0"/>
          <c:extLst>
            <c:ext xmlns:c16="http://schemas.microsoft.com/office/drawing/2014/chart" uri="{C3380CC4-5D6E-409C-BE32-E72D297353CC}">
              <c16:uniqueId val="{00000001-A41D-4DC9-94BE-F1CBBB2C10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5.67</c:v>
                </c:pt>
                <c:pt idx="1">
                  <c:v>5.21</c:v>
                </c:pt>
                <c:pt idx="2">
                  <c:v>4.5199999999999996</c:v>
                </c:pt>
                <c:pt idx="3">
                  <c:v>4.43</c:v>
                </c:pt>
                <c:pt idx="4">
                  <c:v>3.36</c:v>
                </c:pt>
              </c:numCache>
            </c:numRef>
          </c:val>
          <c:extLst>
            <c:ext xmlns:c16="http://schemas.microsoft.com/office/drawing/2014/chart" uri="{C3380CC4-5D6E-409C-BE32-E72D297353CC}">
              <c16:uniqueId val="{00000000-E4CA-4894-865B-BCD96528F1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10.56</c:v>
                </c:pt>
                <c:pt idx="1">
                  <c:v>12.45</c:v>
                </c:pt>
                <c:pt idx="2">
                  <c:v>13.38</c:v>
                </c:pt>
                <c:pt idx="3">
                  <c:v>13.94</c:v>
                </c:pt>
                <c:pt idx="4">
                  <c:v>12.94</c:v>
                </c:pt>
              </c:numCache>
            </c:numRef>
          </c:val>
          <c:extLst>
            <c:ext xmlns:c16="http://schemas.microsoft.com/office/drawing/2014/chart" uri="{C3380CC4-5D6E-409C-BE32-E72D297353CC}">
              <c16:uniqueId val="{00000001-E4CA-4894-865B-BCD96528F1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0.77</c:v>
                </c:pt>
                <c:pt idx="1">
                  <c:v>1.4</c:v>
                </c:pt>
                <c:pt idx="2">
                  <c:v>-0.2</c:v>
                </c:pt>
                <c:pt idx="3">
                  <c:v>-1.49</c:v>
                </c:pt>
                <c:pt idx="4">
                  <c:v>-3.76</c:v>
                </c:pt>
              </c:numCache>
            </c:numRef>
          </c:val>
          <c:smooth val="0"/>
          <c:extLst>
            <c:ext xmlns:c16="http://schemas.microsoft.com/office/drawing/2014/chart" uri="{C3380CC4-5D6E-409C-BE32-E72D297353CC}">
              <c16:uniqueId val="{00000002-E4CA-4894-865B-BCD96528F1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40F-4F1C-950A-9362358368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0F-4F1C-950A-9362358368CA}"/>
            </c:ext>
          </c:extLst>
        </c:ser>
        <c:ser>
          <c:idx val="2"/>
          <c:order val="2"/>
          <c:tx>
            <c:strRef>
              <c:f>データシート!$A$29</c:f>
              <c:strCache>
                <c:ptCount val="1"/>
                <c:pt idx="0">
                  <c:v>休日応急診療所特別会計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40F-4F1C-950A-9362358368CA}"/>
            </c:ext>
          </c:extLst>
        </c:ser>
        <c:ser>
          <c:idx val="3"/>
          <c:order val="3"/>
          <c:tx>
            <c:strRef>
              <c:f>データシート!$A$30</c:f>
              <c:strCache>
                <c:ptCount val="1"/>
                <c:pt idx="0">
                  <c:v>駐車場特別会計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40F-4F1C-950A-9362358368C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0.74</c:v>
                </c:pt>
                <c:pt idx="2">
                  <c:v>#N/A</c:v>
                </c:pt>
                <c:pt idx="3">
                  <c:v>0.77</c:v>
                </c:pt>
                <c:pt idx="4">
                  <c:v>#N/A</c:v>
                </c:pt>
                <c:pt idx="5">
                  <c:v>0.05</c:v>
                </c:pt>
                <c:pt idx="6">
                  <c:v>#N/A</c:v>
                </c:pt>
                <c:pt idx="7">
                  <c:v>0.05</c:v>
                </c:pt>
                <c:pt idx="8">
                  <c:v>#N/A</c:v>
                </c:pt>
                <c:pt idx="9">
                  <c:v>0.09</c:v>
                </c:pt>
              </c:numCache>
            </c:numRef>
          </c:val>
          <c:extLst>
            <c:ext xmlns:c16="http://schemas.microsoft.com/office/drawing/2014/chart" uri="{C3380CC4-5D6E-409C-BE32-E72D297353CC}">
              <c16:uniqueId val="{00000004-F40F-4F1C-950A-9362358368C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0.19</c:v>
                </c:pt>
                <c:pt idx="2">
                  <c:v>#N/A</c:v>
                </c:pt>
                <c:pt idx="3">
                  <c:v>0.18</c:v>
                </c:pt>
                <c:pt idx="4">
                  <c:v>#N/A</c:v>
                </c:pt>
                <c:pt idx="5">
                  <c:v>0.22</c:v>
                </c:pt>
                <c:pt idx="6">
                  <c:v>#N/A</c:v>
                </c:pt>
                <c:pt idx="7">
                  <c:v>0.22</c:v>
                </c:pt>
                <c:pt idx="8">
                  <c:v>#N/A</c:v>
                </c:pt>
                <c:pt idx="9">
                  <c:v>0.25</c:v>
                </c:pt>
              </c:numCache>
            </c:numRef>
          </c:val>
          <c:extLst>
            <c:ext xmlns:c16="http://schemas.microsoft.com/office/drawing/2014/chart" uri="{C3380CC4-5D6E-409C-BE32-E72D297353CC}">
              <c16:uniqueId val="{00000005-F40F-4F1C-950A-9362358368CA}"/>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0.83</c:v>
                </c:pt>
                <c:pt idx="2">
                  <c:v>#N/A</c:v>
                </c:pt>
                <c:pt idx="3">
                  <c:v>0.69</c:v>
                </c:pt>
                <c:pt idx="4">
                  <c:v>#N/A</c:v>
                </c:pt>
                <c:pt idx="5">
                  <c:v>0.87</c:v>
                </c:pt>
                <c:pt idx="6">
                  <c:v>#N/A</c:v>
                </c:pt>
                <c:pt idx="7">
                  <c:v>0.99</c:v>
                </c:pt>
                <c:pt idx="8">
                  <c:v>#N/A</c:v>
                </c:pt>
                <c:pt idx="9">
                  <c:v>1</c:v>
                </c:pt>
              </c:numCache>
            </c:numRef>
          </c:val>
          <c:extLst>
            <c:ext xmlns:c16="http://schemas.microsoft.com/office/drawing/2014/chart" uri="{C3380CC4-5D6E-409C-BE32-E72D297353CC}">
              <c16:uniqueId val="{00000006-F40F-4F1C-950A-9362358368C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5.66</c:v>
                </c:pt>
                <c:pt idx="2">
                  <c:v>#N/A</c:v>
                </c:pt>
                <c:pt idx="3">
                  <c:v>5.2</c:v>
                </c:pt>
                <c:pt idx="4">
                  <c:v>#N/A</c:v>
                </c:pt>
                <c:pt idx="5">
                  <c:v>4.51</c:v>
                </c:pt>
                <c:pt idx="6">
                  <c:v>#N/A</c:v>
                </c:pt>
                <c:pt idx="7">
                  <c:v>4.43</c:v>
                </c:pt>
                <c:pt idx="8">
                  <c:v>#N/A</c:v>
                </c:pt>
                <c:pt idx="9">
                  <c:v>3.35</c:v>
                </c:pt>
              </c:numCache>
            </c:numRef>
          </c:val>
          <c:extLst>
            <c:ext xmlns:c16="http://schemas.microsoft.com/office/drawing/2014/chart" uri="{C3380CC4-5D6E-409C-BE32-E72D297353CC}">
              <c16:uniqueId val="{00000007-F40F-4F1C-950A-9362358368C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5.62</c:v>
                </c:pt>
                <c:pt idx="2">
                  <c:v>#N/A</c:v>
                </c:pt>
                <c:pt idx="3">
                  <c:v>5.38</c:v>
                </c:pt>
                <c:pt idx="4">
                  <c:v>#N/A</c:v>
                </c:pt>
                <c:pt idx="5">
                  <c:v>4.4000000000000004</c:v>
                </c:pt>
                <c:pt idx="6">
                  <c:v>#N/A</c:v>
                </c:pt>
                <c:pt idx="7">
                  <c:v>4.57</c:v>
                </c:pt>
                <c:pt idx="8">
                  <c:v>#N/A</c:v>
                </c:pt>
                <c:pt idx="9">
                  <c:v>4.5199999999999996</c:v>
                </c:pt>
              </c:numCache>
            </c:numRef>
          </c:val>
          <c:extLst>
            <c:ext xmlns:c16="http://schemas.microsoft.com/office/drawing/2014/chart" uri="{C3380CC4-5D6E-409C-BE32-E72D297353CC}">
              <c16:uniqueId val="{00000008-F40F-4F1C-950A-9362358368CA}"/>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5.37</c:v>
                </c:pt>
                <c:pt idx="2">
                  <c:v>#N/A</c:v>
                </c:pt>
                <c:pt idx="3">
                  <c:v>5.83</c:v>
                </c:pt>
                <c:pt idx="4">
                  <c:v>#N/A</c:v>
                </c:pt>
                <c:pt idx="5">
                  <c:v>6.59</c:v>
                </c:pt>
                <c:pt idx="6">
                  <c:v>#N/A</c:v>
                </c:pt>
                <c:pt idx="7">
                  <c:v>7.35</c:v>
                </c:pt>
                <c:pt idx="8">
                  <c:v>#N/A</c:v>
                </c:pt>
                <c:pt idx="9">
                  <c:v>7.73</c:v>
                </c:pt>
              </c:numCache>
            </c:numRef>
          </c:val>
          <c:extLst>
            <c:ext xmlns:c16="http://schemas.microsoft.com/office/drawing/2014/chart" uri="{C3380CC4-5D6E-409C-BE32-E72D297353CC}">
              <c16:uniqueId val="{00000009-F40F-4F1C-950A-9362358368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2134</c:v>
                </c:pt>
                <c:pt idx="5">
                  <c:v>2205</c:v>
                </c:pt>
                <c:pt idx="8">
                  <c:v>2170</c:v>
                </c:pt>
                <c:pt idx="11">
                  <c:v>2182</c:v>
                </c:pt>
                <c:pt idx="14">
                  <c:v>2098</c:v>
                </c:pt>
              </c:numCache>
            </c:numRef>
          </c:val>
          <c:extLst>
            <c:ext xmlns:c16="http://schemas.microsoft.com/office/drawing/2014/chart" uri="{C3380CC4-5D6E-409C-BE32-E72D297353CC}">
              <c16:uniqueId val="{00000000-F885-4194-8E5D-A77E1834F3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85-4194-8E5D-A77E1834F3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885-4194-8E5D-A77E1834F3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147</c:v>
                </c:pt>
                <c:pt idx="3">
                  <c:v>118</c:v>
                </c:pt>
                <c:pt idx="6">
                  <c:v>120</c:v>
                </c:pt>
                <c:pt idx="9">
                  <c:v>140</c:v>
                </c:pt>
                <c:pt idx="12">
                  <c:v>140</c:v>
                </c:pt>
              </c:numCache>
            </c:numRef>
          </c:val>
          <c:extLst>
            <c:ext xmlns:c16="http://schemas.microsoft.com/office/drawing/2014/chart" uri="{C3380CC4-5D6E-409C-BE32-E72D297353CC}">
              <c16:uniqueId val="{00000003-F885-4194-8E5D-A77E1834F3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97</c:v>
                </c:pt>
                <c:pt idx="3">
                  <c:v>96</c:v>
                </c:pt>
                <c:pt idx="6">
                  <c:v>78</c:v>
                </c:pt>
                <c:pt idx="9">
                  <c:v>92</c:v>
                </c:pt>
                <c:pt idx="12">
                  <c:v>69</c:v>
                </c:pt>
              </c:numCache>
            </c:numRef>
          </c:val>
          <c:extLst>
            <c:ext xmlns:c16="http://schemas.microsoft.com/office/drawing/2014/chart" uri="{C3380CC4-5D6E-409C-BE32-E72D297353CC}">
              <c16:uniqueId val="{00000004-F885-4194-8E5D-A77E1834F3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85-4194-8E5D-A77E1834F3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85-4194-8E5D-A77E1834F3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2443</c:v>
                </c:pt>
                <c:pt idx="3">
                  <c:v>2557</c:v>
                </c:pt>
                <c:pt idx="6">
                  <c:v>2465</c:v>
                </c:pt>
                <c:pt idx="9">
                  <c:v>2367</c:v>
                </c:pt>
                <c:pt idx="12">
                  <c:v>2466</c:v>
                </c:pt>
              </c:numCache>
            </c:numRef>
          </c:val>
          <c:extLst>
            <c:ext xmlns:c16="http://schemas.microsoft.com/office/drawing/2014/chart" uri="{C3380CC4-5D6E-409C-BE32-E72D297353CC}">
              <c16:uniqueId val="{00000007-F885-4194-8E5D-A77E1834F3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553</c:v>
                </c:pt>
                <c:pt idx="2">
                  <c:v>#N/A</c:v>
                </c:pt>
                <c:pt idx="3">
                  <c:v>#N/A</c:v>
                </c:pt>
                <c:pt idx="4">
                  <c:v>566</c:v>
                </c:pt>
                <c:pt idx="5">
                  <c:v>#N/A</c:v>
                </c:pt>
                <c:pt idx="6">
                  <c:v>#N/A</c:v>
                </c:pt>
                <c:pt idx="7">
                  <c:v>493</c:v>
                </c:pt>
                <c:pt idx="8">
                  <c:v>#N/A</c:v>
                </c:pt>
                <c:pt idx="9">
                  <c:v>#N/A</c:v>
                </c:pt>
                <c:pt idx="10">
                  <c:v>417</c:v>
                </c:pt>
                <c:pt idx="11">
                  <c:v>#N/A</c:v>
                </c:pt>
                <c:pt idx="12">
                  <c:v>#N/A</c:v>
                </c:pt>
                <c:pt idx="13">
                  <c:v>577</c:v>
                </c:pt>
                <c:pt idx="14">
                  <c:v>#N/A</c:v>
                </c:pt>
              </c:numCache>
            </c:numRef>
          </c:val>
          <c:smooth val="0"/>
          <c:extLst>
            <c:ext xmlns:c16="http://schemas.microsoft.com/office/drawing/2014/chart" uri="{C3380CC4-5D6E-409C-BE32-E72D297353CC}">
              <c16:uniqueId val="{00000008-F885-4194-8E5D-A77E1834F3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20549</c:v>
                </c:pt>
                <c:pt idx="5">
                  <c:v>20395</c:v>
                </c:pt>
                <c:pt idx="8">
                  <c:v>21246</c:v>
                </c:pt>
                <c:pt idx="11">
                  <c:v>20453</c:v>
                </c:pt>
                <c:pt idx="14">
                  <c:v>19398</c:v>
                </c:pt>
              </c:numCache>
            </c:numRef>
          </c:val>
          <c:extLst>
            <c:ext xmlns:c16="http://schemas.microsoft.com/office/drawing/2014/chart" uri="{C3380CC4-5D6E-409C-BE32-E72D297353CC}">
              <c16:uniqueId val="{00000000-6298-4297-9C38-A5681E77BC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3740</c:v>
                </c:pt>
                <c:pt idx="5">
                  <c:v>2995</c:v>
                </c:pt>
                <c:pt idx="8">
                  <c:v>3009</c:v>
                </c:pt>
                <c:pt idx="11">
                  <c:v>2663</c:v>
                </c:pt>
                <c:pt idx="14">
                  <c:v>2726</c:v>
                </c:pt>
              </c:numCache>
            </c:numRef>
          </c:val>
          <c:extLst>
            <c:ext xmlns:c16="http://schemas.microsoft.com/office/drawing/2014/chart" uri="{C3380CC4-5D6E-409C-BE32-E72D297353CC}">
              <c16:uniqueId val="{00000001-6298-4297-9C38-A5681E77BC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6899</c:v>
                </c:pt>
                <c:pt idx="5">
                  <c:v>8063</c:v>
                </c:pt>
                <c:pt idx="8">
                  <c:v>7013</c:v>
                </c:pt>
                <c:pt idx="11">
                  <c:v>6498</c:v>
                </c:pt>
                <c:pt idx="14">
                  <c:v>6085</c:v>
                </c:pt>
              </c:numCache>
            </c:numRef>
          </c:val>
          <c:extLst>
            <c:ext xmlns:c16="http://schemas.microsoft.com/office/drawing/2014/chart" uri="{C3380CC4-5D6E-409C-BE32-E72D297353CC}">
              <c16:uniqueId val="{00000002-6298-4297-9C38-A5681E77BC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98-4297-9C38-A5681E77BC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98-4297-9C38-A5681E77BC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98-4297-9C38-A5681E77BC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2763</c:v>
                </c:pt>
                <c:pt idx="3">
                  <c:v>2810</c:v>
                </c:pt>
                <c:pt idx="6">
                  <c:v>2742</c:v>
                </c:pt>
                <c:pt idx="9">
                  <c:v>2931</c:v>
                </c:pt>
                <c:pt idx="12">
                  <c:v>3014</c:v>
                </c:pt>
              </c:numCache>
            </c:numRef>
          </c:val>
          <c:extLst>
            <c:ext xmlns:c16="http://schemas.microsoft.com/office/drawing/2014/chart" uri="{C3380CC4-5D6E-409C-BE32-E72D297353CC}">
              <c16:uniqueId val="{00000006-6298-4297-9C38-A5681E77BC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1348</c:v>
                </c:pt>
                <c:pt idx="3">
                  <c:v>1288</c:v>
                </c:pt>
                <c:pt idx="6">
                  <c:v>1897</c:v>
                </c:pt>
                <c:pt idx="9">
                  <c:v>1989</c:v>
                </c:pt>
                <c:pt idx="12">
                  <c:v>1945</c:v>
                </c:pt>
              </c:numCache>
            </c:numRef>
          </c:val>
          <c:extLst>
            <c:ext xmlns:c16="http://schemas.microsoft.com/office/drawing/2014/chart" uri="{C3380CC4-5D6E-409C-BE32-E72D297353CC}">
              <c16:uniqueId val="{00000007-6298-4297-9C38-A5681E77BC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406</c:v>
                </c:pt>
                <c:pt idx="3">
                  <c:v>341</c:v>
                </c:pt>
                <c:pt idx="6">
                  <c:v>274</c:v>
                </c:pt>
                <c:pt idx="9">
                  <c:v>212</c:v>
                </c:pt>
                <c:pt idx="12">
                  <c:v>409</c:v>
                </c:pt>
              </c:numCache>
            </c:numRef>
          </c:val>
          <c:extLst>
            <c:ext xmlns:c16="http://schemas.microsoft.com/office/drawing/2014/chart" uri="{C3380CC4-5D6E-409C-BE32-E72D297353CC}">
              <c16:uniqueId val="{00000008-6298-4297-9C38-A5681E77BC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17</c:v>
                </c:pt>
                <c:pt idx="6">
                  <c:v>0</c:v>
                </c:pt>
                <c:pt idx="9">
                  <c:v>0</c:v>
                </c:pt>
                <c:pt idx="12">
                  <c:v>0</c:v>
                </c:pt>
              </c:numCache>
            </c:numRef>
          </c:val>
          <c:extLst>
            <c:ext xmlns:c16="http://schemas.microsoft.com/office/drawing/2014/chart" uri="{C3380CC4-5D6E-409C-BE32-E72D297353CC}">
              <c16:uniqueId val="{00000009-6298-4297-9C38-A5681E77BC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27113</c:v>
                </c:pt>
                <c:pt idx="3">
                  <c:v>26293</c:v>
                </c:pt>
                <c:pt idx="6">
                  <c:v>28635</c:v>
                </c:pt>
                <c:pt idx="9">
                  <c:v>27778</c:v>
                </c:pt>
                <c:pt idx="12">
                  <c:v>26149</c:v>
                </c:pt>
              </c:numCache>
            </c:numRef>
          </c:val>
          <c:extLst>
            <c:ext xmlns:c16="http://schemas.microsoft.com/office/drawing/2014/chart" uri="{C3380CC4-5D6E-409C-BE32-E72D297353CC}">
              <c16:uniqueId val="{0000000A-6298-4297-9C38-A5681E77BC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442</c:v>
                </c:pt>
                <c:pt idx="2">
                  <c:v>#N/A</c:v>
                </c:pt>
                <c:pt idx="3">
                  <c:v>#N/A</c:v>
                </c:pt>
                <c:pt idx="4">
                  <c:v>0</c:v>
                </c:pt>
                <c:pt idx="5">
                  <c:v>#N/A</c:v>
                </c:pt>
                <c:pt idx="6">
                  <c:v>#N/A</c:v>
                </c:pt>
                <c:pt idx="7">
                  <c:v>2281</c:v>
                </c:pt>
                <c:pt idx="8">
                  <c:v>#N/A</c:v>
                </c:pt>
                <c:pt idx="9">
                  <c:v>#N/A</c:v>
                </c:pt>
                <c:pt idx="10">
                  <c:v>3296</c:v>
                </c:pt>
                <c:pt idx="11">
                  <c:v>#N/A</c:v>
                </c:pt>
                <c:pt idx="12">
                  <c:v>#N/A</c:v>
                </c:pt>
                <c:pt idx="13">
                  <c:v>3308</c:v>
                </c:pt>
                <c:pt idx="14">
                  <c:v>#N/A</c:v>
                </c:pt>
              </c:numCache>
            </c:numRef>
          </c:val>
          <c:smooth val="0"/>
          <c:extLst>
            <c:ext xmlns:c16="http://schemas.microsoft.com/office/drawing/2014/chart" uri="{C3380CC4-5D6E-409C-BE32-E72D297353CC}">
              <c16:uniqueId val="{0000000B-6298-4297-9C38-A5681E77BC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2103</c:v>
                </c:pt>
                <c:pt idx="1">
                  <c:v>2226</c:v>
                </c:pt>
                <c:pt idx="2">
                  <c:v>2126</c:v>
                </c:pt>
              </c:numCache>
            </c:numRef>
          </c:val>
          <c:extLst>
            <c:ext xmlns:c16="http://schemas.microsoft.com/office/drawing/2014/chart" uri="{C3380CC4-5D6E-409C-BE32-E72D297353CC}">
              <c16:uniqueId val="{00000000-5BD3-4A12-AA35-0B09A948ED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695</c:v>
                </c:pt>
                <c:pt idx="1">
                  <c:v>832</c:v>
                </c:pt>
                <c:pt idx="2">
                  <c:v>800</c:v>
                </c:pt>
              </c:numCache>
            </c:numRef>
          </c:val>
          <c:extLst>
            <c:ext xmlns:c16="http://schemas.microsoft.com/office/drawing/2014/chart" uri="{C3380CC4-5D6E-409C-BE32-E72D297353CC}">
              <c16:uniqueId val="{00000001-5BD3-4A12-AA35-0B09A948ED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4214</c:v>
                </c:pt>
                <c:pt idx="1">
                  <c:v>3439</c:v>
                </c:pt>
                <c:pt idx="2">
                  <c:v>3159</c:v>
                </c:pt>
              </c:numCache>
            </c:numRef>
          </c:val>
          <c:extLst>
            <c:ext xmlns:c16="http://schemas.microsoft.com/office/drawing/2014/chart" uri="{C3380CC4-5D6E-409C-BE32-E72D297353CC}">
              <c16:uniqueId val="{00000002-5BD3-4A12-AA35-0B09A948ED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本市は、下水道事業の経営が健全であり、交付税算入を加味した場合の公営企業繰出金が少ないため、数値悪化は見られるものの実質公債費比率は他市と比較して低くなっている。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今後、令和４年度に完了した庁舎整備による多額の地方債借入の影響で実質公債費比率の悪化が見込まれる。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健全な数値を維持していくためには、退職手当債の繰上償還や資金手当地方債の抑制による残高抑制を図り、将来の実質公債費比率の悪化を抑えていく必要がある。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は消防庁舎の建設に伴う公共施設等整備基金の繰入による基金残高の減等により、将来負担比率が悪化したが、令和６年度についても道路整備等に伴う公共施設等整備基金の繰入による基金残高の減等により、将来負担比率が増加すること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今後は、持続可能な財政運営の実現のために、引き続き退職手当債の繰上償還や資金手当地方債の抑制による残高抑制を図り、将来負担比率の悪化を最小限にとどめていく必要がある。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京都府八幡市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令和６年度は、消防庁舎整備事業等の公共施設等整備事業が令和５年度に完了したものの、文化施設の改修や道路整備等により公共施設等整備基金について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百万円の取り崩しを行ったことや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をはじめとする職員</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が多く人事院勧告への対応や勤勉手当の支給開始等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の要因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による人件費の引上げにより、財政調整基金の取り崩しを行ったことを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主な要因として基金残高が減少している。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今後の公共施設の大規模整備等に備え公共施設等整備基金を活用できるよう残高を一定確保する。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下回らないように努める。また、退職手当基金については職員の年齢層が偏在しており、今後職員の退職見込数が減少し残高が増える局面に突入するが、偏在の多い年齢層の退職が始まる時期に備えて計画的な積み立て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・公共施設等整備基金：公共施設等の計画的な改修、整備等を図る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・職員退職手当基金：職員の退職手当の資金を積み立てる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・公共施設等整備基金：令和５年度の消防庁舎整備事業等の公共施設等整備事業が完了したことに伴い取崩額は減少したものの、市道維持管理工事や八幡市文化センター大ホール電気設備改修工事等に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百万円の取崩行ったことにより、残高は減となっている。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・職員退職手当基金：平成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退職手当債不発行及び職員の大量退職局面が続き取崩額が大きく残高の減少が続いていたが、令和６年度は前年度に引き続き、定年延長等の影響により一時的に取崩額が減少し、基金残高は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（取崩額　令和２年度：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令和３年度：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令和４年度：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令和５年度：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令和６年度：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令和７年度についても市道維持管理工事等に多額の取り崩しを予定しているため、公共施設等整備基金については当面減少が見込まれる。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市施設の更新についてはその必要性を含めて十分検討を行ったうえで、交付税措置のない起債借入を抑制し、利息を含む将来負担を縮減するために、基金を活用できるよう公共施設等整備基金残高についても維持していく必要が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令和６年度は前年度の決算積立と同額であったものの、物価高・最低賃金や労務単価の上昇等による人件費や物件費の増加等により、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百万円の積立に対し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百万円の取り崩しとなったため、基金残高は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％を下回らないように努める。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は、新庁舎整備の元利償還金の増加や物価高・最低賃金や労務単価の上昇等による人件費や物件費の増加等により財政運営が厳しくなっており、財政調整基金取崩を最小限に抑え、基金の適切運用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令和６年度は臨時財政対策債償還のための地方交付税追加交付により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百万円の積立を行ったが、臨時財政対策債の償還等による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百万円の取り崩しを行ったため残高が減少している。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臨時財政対策債償還分については、今後の臨時財政対策債の償還に合わせて取崩を行っていく。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その他の減債基金については、庁舎整備事業等大型事業の償還に備え、計画的に運用を行っていく。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68,598
65,778
24.35
30,536,767
29,812,075
551,581
16,423,785
26,149,112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年度においては、基準財政収入額・基準財政需要額ともに増加したが、基準財政</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収入額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の伸び幅が大きかったこと等により財政力指数</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は改善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今後想定される更なる少子高齢化に備え、継続した行財政改革の取組を行うとともに、税源涵養の視点からの潜在力を成長に結びつける施策を推進することで、財政基盤の強化を図る必要がある。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令和３年度において第３次産業人口比率の増加により、市町村類型が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－３に変更になったため、類似団体平均が大きく変動している。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4640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45508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令和６年度は地方税は減少したものの、地方交付税及び地方特例交付金の増加により税収及び交付金等経常一般財源は増収となった。　しかし、人事院勧告への対応による人件費の引上げ、特に会計年度任用職員の報酬引上げ及び勤勉手当の支給開始等による増による人件費の大幅な増及び扶助費の増等により前年度から５ポイント悪化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歳出については義務的経費である人件費が会計年度任用職員制度等により増加傾向であり、委託料などの物件費や社会保障経費についても増加し続けていくことが見込まれており、継続した歳出改善や、税源涵養策の展開等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67</xdr:row>
      <xdr:rowOff>19685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05210"/>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24765</xdr:rowOff>
    </xdr:from>
    <xdr:to>
      <xdr:col>19</xdr:col>
      <xdr:colOff>133350</xdr:colOff>
      <xdr:row>65</xdr:row>
      <xdr:rowOff>60960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690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84138</xdr:rowOff>
    </xdr:from>
    <xdr:to>
      <xdr:col>15</xdr:col>
      <xdr:colOff>82550</xdr:colOff>
      <xdr:row>65</xdr:row>
      <xdr:rowOff>24765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85488"/>
          <a:ext cx="889000" cy="2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84138</xdr:rowOff>
    </xdr:from>
    <xdr:to>
      <xdr:col>11</xdr:col>
      <xdr:colOff>31750</xdr:colOff>
      <xdr:row>66</xdr:row>
      <xdr:rowOff>22225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85488"/>
          <a:ext cx="889000" cy="45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140335</xdr:rowOff>
    </xdr:from>
    <xdr:to>
      <xdr:col>23</xdr:col>
      <xdr:colOff>184150</xdr:colOff>
      <xdr:row>67</xdr:row>
      <xdr:rowOff>70485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4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36212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35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145415</xdr:rowOff>
    </xdr:from>
    <xdr:to>
      <xdr:col>15</xdr:col>
      <xdr:colOff>133350</xdr:colOff>
      <xdr:row>65</xdr:row>
      <xdr:rowOff>75565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60342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33338</xdr:rowOff>
    </xdr:from>
    <xdr:to>
      <xdr:col>11</xdr:col>
      <xdr:colOff>82550</xdr:colOff>
      <xdr:row>63</xdr:row>
      <xdr:rowOff>134938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119715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142875</xdr:rowOff>
    </xdr:from>
    <xdr:to>
      <xdr:col>7</xdr:col>
      <xdr:colOff>31750</xdr:colOff>
      <xdr:row>66</xdr:row>
      <xdr:rowOff>73025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57802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をはじめとする職員</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数等の要因により経常収支比率において比較的高い割合を占めているほか、近年は労務単価や物価上昇の影響もあり、委託料を始めとした物件費についても上昇傾向が続いて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今後の人口減少を見据え、業務やサービスの合理化を進め、人件費と物件費のバランスを考えた効率的な財政運営が必要となる。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159412</xdr:rowOff>
    </xdr:from>
    <xdr:to>
      <xdr:col>23</xdr:col>
      <xdr:colOff>133350</xdr:colOff>
      <xdr:row>81</xdr:row>
      <xdr:rowOff>7649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75412"/>
          <a:ext cx="838200" cy="1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132269</xdr:rowOff>
    </xdr:from>
    <xdr:to>
      <xdr:col>19</xdr:col>
      <xdr:colOff>133350</xdr:colOff>
      <xdr:row>80</xdr:row>
      <xdr:rowOff>159412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48269"/>
          <a:ext cx="889000" cy="2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125812</xdr:rowOff>
    </xdr:from>
    <xdr:to>
      <xdr:col>15</xdr:col>
      <xdr:colOff>82550</xdr:colOff>
      <xdr:row>80</xdr:row>
      <xdr:rowOff>132269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41812"/>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111624</xdr:rowOff>
    </xdr:from>
    <xdr:to>
      <xdr:col>11</xdr:col>
      <xdr:colOff>31750</xdr:colOff>
      <xdr:row>80</xdr:row>
      <xdr:rowOff>125812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27624"/>
          <a:ext cx="8890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169278</xdr:rowOff>
    </xdr:from>
    <xdr:to>
      <xdr:col>7</xdr:col>
      <xdr:colOff>31750</xdr:colOff>
      <xdr:row>81</xdr:row>
      <xdr:rowOff>99428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8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84205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128299</xdr:rowOff>
    </xdr:from>
    <xdr:to>
      <xdr:col>23</xdr:col>
      <xdr:colOff>184150</xdr:colOff>
      <xdr:row>81</xdr:row>
      <xdr:rowOff>58449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144826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8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108612</xdr:rowOff>
    </xdr:from>
    <xdr:to>
      <xdr:col>19</xdr:col>
      <xdr:colOff>184150</xdr:colOff>
      <xdr:row>81</xdr:row>
      <xdr:rowOff>38762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23539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1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81469</xdr:rowOff>
    </xdr:from>
    <xdr:to>
      <xdr:col>15</xdr:col>
      <xdr:colOff>133350</xdr:colOff>
      <xdr:row>81</xdr:row>
      <xdr:rowOff>11619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21796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6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75012</xdr:rowOff>
    </xdr:from>
    <xdr:to>
      <xdr:col>11</xdr:col>
      <xdr:colOff>82550</xdr:colOff>
      <xdr:row>81</xdr:row>
      <xdr:rowOff>5162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9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15339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5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60824</xdr:rowOff>
    </xdr:from>
    <xdr:to>
      <xdr:col>7</xdr:col>
      <xdr:colOff>31750</xdr:colOff>
      <xdr:row>80</xdr:row>
      <xdr:rowOff>162424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4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市の人口急増期に大量採用された職員の入れ替わりの影響等により職員の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年齢層に偏りがあり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、若年層の昇格時期が早い傾向があること等により近年は指数が上昇し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令和４年度までは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を超えている状況で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令和６年度は定年退職による職員の入れ替わり等の影響もあり、ラスパイレス指数は令和５年度から引き続き低下している。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14514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1882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86</xdr:row>
      <xdr:rowOff>136071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87764"/>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136071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290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84364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38298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4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職員数が最も多かった平成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人から、令和６年４月１日の職員数は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人とおおよそ</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人の減となっているが、消防分署整備にあわせ職員数が昨年度から増となった。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今後は公共施設等のあり方について検討を進めるとともに、委託料とのコスト比較や技術継承などの課題も考慮しつつ、各種業務の民間活用等の検討を行い、職員数の適正管理を図っていく必要がある。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157056</xdr:rowOff>
    </xdr:from>
    <xdr:to>
      <xdr:col>81</xdr:col>
      <xdr:colOff>44450</xdr:colOff>
      <xdr:row>63</xdr:row>
      <xdr:rowOff>37888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86956"/>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157056</xdr:rowOff>
    </xdr:from>
    <xdr:to>
      <xdr:col>77</xdr:col>
      <xdr:colOff>44450</xdr:colOff>
      <xdr:row>62</xdr:row>
      <xdr:rowOff>163089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78695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134938</xdr:rowOff>
    </xdr:from>
    <xdr:to>
      <xdr:col>72</xdr:col>
      <xdr:colOff>203200</xdr:colOff>
      <xdr:row>62</xdr:row>
      <xdr:rowOff>163089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6483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124883</xdr:rowOff>
    </xdr:from>
    <xdr:to>
      <xdr:col>68</xdr:col>
      <xdr:colOff>152400</xdr:colOff>
      <xdr:row>62</xdr:row>
      <xdr:rowOff>134938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547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130615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6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106256</xdr:rowOff>
    </xdr:from>
    <xdr:to>
      <xdr:col>77</xdr:col>
      <xdr:colOff>95250</xdr:colOff>
      <xdr:row>63</xdr:row>
      <xdr:rowOff>36406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21183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2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112289</xdr:rowOff>
    </xdr:from>
    <xdr:to>
      <xdr:col>73</xdr:col>
      <xdr:colOff>44450</xdr:colOff>
      <xdr:row>63</xdr:row>
      <xdr:rowOff>42439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27216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2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84138</xdr:rowOff>
    </xdr:from>
    <xdr:to>
      <xdr:col>68</xdr:col>
      <xdr:colOff>203200</xdr:colOff>
      <xdr:row>63</xdr:row>
      <xdr:rowOff>14288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170515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74083</xdr:rowOff>
    </xdr:from>
    <xdr:to>
      <xdr:col>64</xdr:col>
      <xdr:colOff>152400</xdr:colOff>
      <xdr:row>63</xdr:row>
      <xdr:rowOff>4233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14410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令和６年度については、令和６年度償還開始額と令和５年度償還終了額を比較して、開始が上回ったことにより元利償還金は昨年度比微増となっているが、実質公債費比率は前年度から横ばいとなった。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今後は庁舎整備事業にかかる地方債の元利償還が本格化すること等により、元利償還金の増加が見込まれることから、交付税措置のない地方債借入の抑制等により、実質公債費比率の悪化を最小限に抑え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39</xdr:row>
      <xdr:rowOff>169756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563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30480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563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30480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723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40</xdr:row>
      <xdr:rowOff>14394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160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135483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118956</xdr:rowOff>
    </xdr:from>
    <xdr:to>
      <xdr:col>77</xdr:col>
      <xdr:colOff>95250</xdr:colOff>
      <xdr:row>40</xdr:row>
      <xdr:rowOff>49106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ついては、公共施設等整備基金の繰入等により基金残高の減となったが、地方債借入額が償還額と比較し大きく下回ったことにより地方債現在高は減少したこと等により、将来負担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引き続き基金残高の確保や、交付税措置のない地方債借入の抑制等により、将来負担比率の悪化を最小限にとどめていく必要がある。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169152</xdr:rowOff>
    </xdr:from>
    <xdr:to>
      <xdr:col>81</xdr:col>
      <xdr:colOff>44450</xdr:colOff>
      <xdr:row>15</xdr:row>
      <xdr:rowOff>4596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69452"/>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99060</xdr:rowOff>
    </xdr:from>
    <xdr:to>
      <xdr:col>77</xdr:col>
      <xdr:colOff>44450</xdr:colOff>
      <xdr:row>15</xdr:row>
      <xdr:rowOff>4596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499360"/>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96477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118352</xdr:rowOff>
    </xdr:from>
    <xdr:to>
      <xdr:col>81</xdr:col>
      <xdr:colOff>95250</xdr:colOff>
      <xdr:row>15</xdr:row>
      <xdr:rowOff>48502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90429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9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125246</xdr:rowOff>
    </xdr:from>
    <xdr:to>
      <xdr:col>77</xdr:col>
      <xdr:colOff>95250</xdr:colOff>
      <xdr:row>15</xdr:row>
      <xdr:rowOff>55396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40173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1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48260</xdr:rowOff>
    </xdr:from>
    <xdr:to>
      <xdr:col>73</xdr:col>
      <xdr:colOff>44450</xdr:colOff>
      <xdr:row>14</xdr:row>
      <xdr:rowOff>149860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134637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29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68,598
65,778
24.35
30,536,767
29,812,075
551,581
16,423,785
26,149,112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経常収支比率に占める人件費割合は高い状況にあり、これは類似団体と比較して職員数が多いこと等が要因と考えられる。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一方、委託料等の物件費や負担金については比較的抑制されている状況であるが、今後の市民サービス需要や物件費等との総額とバランスを考慮した体制構築を推進してく必要がある。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xdr:rowOff>
    </xdr:from>
    <xdr:to>
      <xdr:col>24</xdr:col>
      <xdr:colOff>25400</xdr:colOff>
      <xdr:row>39</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8782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87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19558</xdr:rowOff>
    </xdr:from>
    <xdr:to>
      <xdr:col>15</xdr:col>
      <xdr:colOff>98425</xdr:colOff>
      <xdr:row>39</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061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19558</xdr:rowOff>
    </xdr:from>
    <xdr:to>
      <xdr:col>11</xdr:col>
      <xdr:colOff>9525</xdr:colOff>
      <xdr:row>39</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70610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135399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83058</xdr:rowOff>
    </xdr:from>
    <xdr:to>
      <xdr:col>24</xdr:col>
      <xdr:colOff>76200</xdr:colOff>
      <xdr:row>40</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140208</xdr:rowOff>
    </xdr:from>
    <xdr:to>
      <xdr:col>11</xdr:col>
      <xdr:colOff>60325</xdr:colOff>
      <xdr:row>39</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55135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78486</xdr:rowOff>
    </xdr:from>
    <xdr:to>
      <xdr:col>6</xdr:col>
      <xdr:colOff>171450</xdr:colOff>
      <xdr:row>40</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164863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令和６年度においては、市民課窓口業務委託料が増加したことや、全体的に物価上昇や賃上げ等の影響を大きく受け、物件費の割合が増えている。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今後の社会情勢や市民サービス需要及び人件費等との総額とバランスを考慮した体制構築を推進していく必要がある。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98425</xdr:rowOff>
    </xdr:from>
    <xdr:to>
      <xdr:col>82</xdr:col>
      <xdr:colOff>107950</xdr:colOff>
      <xdr:row>15</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9872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22225</xdr:rowOff>
    </xdr:from>
    <xdr:to>
      <xdr:col>78</xdr:col>
      <xdr:colOff>69850</xdr:colOff>
      <xdr:row>14</xdr:row>
      <xdr:rowOff>98425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225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60325</xdr:rowOff>
    </xdr:from>
    <xdr:to>
      <xdr:col>73</xdr:col>
      <xdr:colOff>180975</xdr:colOff>
      <xdr:row>14</xdr:row>
      <xdr:rowOff>22225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2891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31750</xdr:rowOff>
    </xdr:from>
    <xdr:to>
      <xdr:col>69</xdr:col>
      <xdr:colOff>92075</xdr:colOff>
      <xdr:row>13</xdr:row>
      <xdr:rowOff>60325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606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29227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133350</xdr:rowOff>
    </xdr:from>
    <xdr:to>
      <xdr:col>82</xdr:col>
      <xdr:colOff>158750</xdr:colOff>
      <xdr:row>15</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149877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47625</xdr:rowOff>
    </xdr:from>
    <xdr:to>
      <xdr:col>78</xdr:col>
      <xdr:colOff>120650</xdr:colOff>
      <xdr:row>14</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159402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16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142875</xdr:rowOff>
    </xdr:from>
    <xdr:to>
      <xdr:col>74</xdr:col>
      <xdr:colOff>31750</xdr:colOff>
      <xdr:row>14</xdr:row>
      <xdr:rowOff>73025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83202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4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xdr:rowOff>
    </xdr:from>
    <xdr:to>
      <xdr:col>69</xdr:col>
      <xdr:colOff>142875</xdr:colOff>
      <xdr:row>13</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121302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152400</xdr:rowOff>
    </xdr:from>
    <xdr:to>
      <xdr:col>65</xdr:col>
      <xdr:colOff>53975</xdr:colOff>
      <xdr:row>13</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92727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扶助費の割合については、類似団体と比べて高い傾向であり、令和６年度は福祉サービスに係る報酬改定等の影響もあり</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、数値が悪化している。</a:t>
          </a:r>
          <a:endPar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令和６年度の生活保護率は</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20.54‰</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で前年度（</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21.24‰</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）より改善しているが、類似団体よりは依然高い状況である。</a:t>
          </a:r>
          <a:endPar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117475</xdr:rowOff>
    </xdr:from>
    <xdr:to>
      <xdr:col>24</xdr:col>
      <xdr:colOff>25400</xdr:colOff>
      <xdr:row>57</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8901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57</xdr:row>
      <xdr:rowOff>117475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234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50800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76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7663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66675</xdr:rowOff>
    </xdr:from>
    <xdr:to>
      <xdr:col>20</xdr:col>
      <xdr:colOff>38100</xdr:colOff>
      <xdr:row>57</xdr:row>
      <xdr:rowOff>168275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153052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25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令和６年度においても高齢化の進展に伴う介護保険特別会計及び後期高齢者医療特別会計への繰出金の増等があり、分母となる臨時財政対策債の借入額が大幅に減少した影響もあり割合が増加している。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72136</xdr:rowOff>
    </xdr:from>
    <xdr:to>
      <xdr:col>82</xdr:col>
      <xdr:colOff>107950</xdr:colOff>
      <xdr:row>58</xdr:row>
      <xdr:rowOff>90424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162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26416</xdr:rowOff>
    </xdr:from>
    <xdr:to>
      <xdr:col>78</xdr:col>
      <xdr:colOff>69850</xdr:colOff>
      <xdr:row>58</xdr:row>
      <xdr:rowOff>72136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705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88138</xdr:rowOff>
    </xdr:from>
    <xdr:to>
      <xdr:col>73</xdr:col>
      <xdr:colOff>180975</xdr:colOff>
      <xdr:row>58</xdr:row>
      <xdr:rowOff>26416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607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88138</xdr:rowOff>
    </xdr:from>
    <xdr:to>
      <xdr:col>69</xdr:col>
      <xdr:colOff>92075</xdr:colOff>
      <xdr:row>58</xdr:row>
      <xdr:rowOff>44704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6078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14241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39624</xdr:rowOff>
    </xdr:from>
    <xdr:to>
      <xdr:col>82</xdr:col>
      <xdr:colOff>158750</xdr:colOff>
      <xdr:row>58</xdr:row>
      <xdr:rowOff>141224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11701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5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21336</xdr:rowOff>
    </xdr:from>
    <xdr:to>
      <xdr:col>78</xdr:col>
      <xdr:colOff>120650</xdr:colOff>
      <xdr:row>58</xdr:row>
      <xdr:rowOff>122936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107713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147066</xdr:rowOff>
    </xdr:from>
    <xdr:to>
      <xdr:col>74</xdr:col>
      <xdr:colOff>31750</xdr:colOff>
      <xdr:row>58</xdr:row>
      <xdr:rowOff>77216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37338</xdr:rowOff>
    </xdr:from>
    <xdr:to>
      <xdr:col>69</xdr:col>
      <xdr:colOff>142875</xdr:colOff>
      <xdr:row>57</xdr:row>
      <xdr:rowOff>138938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123715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165354</xdr:rowOff>
    </xdr:from>
    <xdr:to>
      <xdr:col>65</xdr:col>
      <xdr:colOff>53975</xdr:colOff>
      <xdr:row>58</xdr:row>
      <xdr:rowOff>95504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80281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下水道事業への繰出を見直したことや、消防について市単独で行っており一部事務組合への負担金支出がないこと等により、類似団体と比較して割合が低くなっている。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今後も、市の助成対象事業が公共性・公益性を有しているかなど、市が定めた基準に基づき、適正に執行されているか等、助成制度の見直しも含め検討を行い、改善を図る。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254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35</xdr:row>
      <xdr:rowOff>124714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980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97282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751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143002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751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公債費割合については概ね前年度と同水準であるが、令和４年度に借入を行った庁舎整備事業に係る地方債の元金償還等により今後増加が見込まれる。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地方交付税措置のある地方債の活用により、残高の抑制及び利息負担の軽減を図る必要がある。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181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54611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18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77</xdr:row>
      <xdr:rowOff>62230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56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146050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63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人件費及び扶助費が主要因となり、類似団体平均と比較して数値が高い状況にある。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少子高齢化により社会保障関係経費等の増加が予測されるなか、事務事業の見直し等による歳出抑制、税源涵養の視点からの潜在力を成長に結びつける施策の推進等により財政構造の弾力化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170435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57200"/>
          <a:ext cx="8382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76</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069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76</xdr:row>
      <xdr:rowOff>76708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8745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76</xdr:row>
      <xdr:rowOff>149861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87452"/>
          <a:ext cx="889000" cy="29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25908</xdr:rowOff>
    </xdr:from>
    <xdr:to>
      <xdr:col>65</xdr:col>
      <xdr:colOff>53975</xdr:colOff>
      <xdr:row>74</xdr:row>
      <xdr:rowOff>127508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71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137685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25908</xdr:rowOff>
    </xdr:from>
    <xdr:to>
      <xdr:col>74</xdr:col>
      <xdr:colOff>31750</xdr:colOff>
      <xdr:row>76</xdr:row>
      <xdr:rowOff>127508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112285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64279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88659</xdr:rowOff>
    </xdr:from>
    <xdr:to>
      <xdr:col>29</xdr:col>
      <xdr:colOff>127000</xdr:colOff>
      <xdr:row>18</xdr:row>
      <xdr:rowOff>54940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0934"/>
          <a:ext cx="647700" cy="137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54940</xdr:rowOff>
    </xdr:from>
    <xdr:to>
      <xdr:col>26</xdr:col>
      <xdr:colOff>50800</xdr:colOff>
      <xdr:row>18</xdr:row>
      <xdr:rowOff>81915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8665"/>
          <a:ext cx="698500" cy="26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81915</xdr:rowOff>
    </xdr:from>
    <xdr:to>
      <xdr:col>22</xdr:col>
      <xdr:colOff>114300</xdr:colOff>
      <xdr:row>18</xdr:row>
      <xdr:rowOff>88557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15640"/>
          <a:ext cx="698500" cy="6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88557</xdr:rowOff>
    </xdr:from>
    <xdr:to>
      <xdr:col>18</xdr:col>
      <xdr:colOff>177800</xdr:colOff>
      <xdr:row>18</xdr:row>
      <xdr:rowOff>117843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22282"/>
          <a:ext cx="698500" cy="29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37859</xdr:rowOff>
    </xdr:from>
    <xdr:to>
      <xdr:col>29</xdr:col>
      <xdr:colOff>177800</xdr:colOff>
      <xdr:row>17</xdr:row>
      <xdr:rowOff>139459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0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54386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4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4140</xdr:rowOff>
    </xdr:from>
    <xdr:to>
      <xdr:col>26</xdr:col>
      <xdr:colOff>101600</xdr:colOff>
      <xdr:row>18</xdr:row>
      <xdr:rowOff>105740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7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115917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0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31115</xdr:rowOff>
    </xdr:from>
    <xdr:to>
      <xdr:col>22</xdr:col>
      <xdr:colOff>165100</xdr:colOff>
      <xdr:row>18</xdr:row>
      <xdr:rowOff>132715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64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142892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3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37757</xdr:rowOff>
    </xdr:from>
    <xdr:to>
      <xdr:col>19</xdr:col>
      <xdr:colOff>38100</xdr:colOff>
      <xdr:row>18</xdr:row>
      <xdr:rowOff>139357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1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149534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4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67043</xdr:rowOff>
    </xdr:from>
    <xdr:to>
      <xdr:col>15</xdr:col>
      <xdr:colOff>101600</xdr:colOff>
      <xdr:row>18</xdr:row>
      <xdr:rowOff>168643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0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153420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8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56166</xdr:rowOff>
    </xdr:from>
    <xdr:to>
      <xdr:col>29</xdr:col>
      <xdr:colOff>127000</xdr:colOff>
      <xdr:row>36</xdr:row>
      <xdr:rowOff>134054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09416"/>
          <a:ext cx="647700" cy="77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98686</xdr:rowOff>
    </xdr:from>
    <xdr:to>
      <xdr:col>26</xdr:col>
      <xdr:colOff>50800</xdr:colOff>
      <xdr:row>36</xdr:row>
      <xdr:rowOff>134054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51936"/>
          <a:ext cx="698500" cy="35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66617</xdr:rowOff>
    </xdr:from>
    <xdr:to>
      <xdr:col>22</xdr:col>
      <xdr:colOff>114300</xdr:colOff>
      <xdr:row>36</xdr:row>
      <xdr:rowOff>98686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19867"/>
          <a:ext cx="698500" cy="32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66617</xdr:rowOff>
    </xdr:from>
    <xdr:to>
      <xdr:col>18</xdr:col>
      <xdr:colOff>177800</xdr:colOff>
      <xdr:row>36</xdr:row>
      <xdr:rowOff>75271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19867"/>
          <a:ext cx="698500" cy="8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5366</xdr:rowOff>
    </xdr:from>
    <xdr:to>
      <xdr:col>29</xdr:col>
      <xdr:colOff>177800</xdr:colOff>
      <xdr:row>36</xdr:row>
      <xdr:rowOff>106966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58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320343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3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83254</xdr:rowOff>
    </xdr:from>
    <xdr:to>
      <xdr:col>26</xdr:col>
      <xdr:colOff>101600</xdr:colOff>
      <xdr:row>37</xdr:row>
      <xdr:rowOff>13404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36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169631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22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47886</xdr:rowOff>
    </xdr:from>
    <xdr:to>
      <xdr:col>22</xdr:col>
      <xdr:colOff>165100</xdr:colOff>
      <xdr:row>36</xdr:row>
      <xdr:rowOff>149486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01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134263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15817</xdr:rowOff>
    </xdr:from>
    <xdr:to>
      <xdr:col>19</xdr:col>
      <xdr:colOff>38100</xdr:colOff>
      <xdr:row>36</xdr:row>
      <xdr:rowOff>117417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69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102194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5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24471</xdr:rowOff>
    </xdr:from>
    <xdr:to>
      <xdr:col>15</xdr:col>
      <xdr:colOff>101600</xdr:colOff>
      <xdr:row>36</xdr:row>
      <xdr:rowOff>126071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77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110848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6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68,598
65,778
24.35
30,536,767
29,812,075
551,581
16,423,785
26,149,112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18379</xdr:rowOff>
    </xdr:from>
    <xdr:to>
      <xdr:col>24</xdr:col>
      <xdr:colOff>63500</xdr:colOff>
      <xdr:row>35</xdr:row>
      <xdr:rowOff>46872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47679"/>
          <a:ext cx="838200" cy="19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31278</xdr:rowOff>
    </xdr:from>
    <xdr:to>
      <xdr:col>19</xdr:col>
      <xdr:colOff>177800</xdr:colOff>
      <xdr:row>35</xdr:row>
      <xdr:rowOff>46872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32028"/>
          <a:ext cx="889000" cy="1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31278</xdr:rowOff>
    </xdr:from>
    <xdr:to>
      <xdr:col>15</xdr:col>
      <xdr:colOff>50800</xdr:colOff>
      <xdr:row>35</xdr:row>
      <xdr:rowOff>38920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32028"/>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38920</xdr:rowOff>
    </xdr:from>
    <xdr:to>
      <xdr:col>10</xdr:col>
      <xdr:colOff>114300</xdr:colOff>
      <xdr:row>35</xdr:row>
      <xdr:rowOff>99254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39670"/>
          <a:ext cx="889000" cy="6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139029</xdr:rowOff>
    </xdr:from>
    <xdr:to>
      <xdr:col>24</xdr:col>
      <xdr:colOff>114300</xdr:colOff>
      <xdr:row>34</xdr:row>
      <xdr:rowOff>69179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9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161906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4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167522</xdr:rowOff>
    </xdr:from>
    <xdr:to>
      <xdr:col>20</xdr:col>
      <xdr:colOff>38100</xdr:colOff>
      <xdr:row>35</xdr:row>
      <xdr:rowOff>97672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114199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7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151928</xdr:rowOff>
    </xdr:from>
    <xdr:to>
      <xdr:col>15</xdr:col>
      <xdr:colOff>101600</xdr:colOff>
      <xdr:row>35</xdr:row>
      <xdr:rowOff>82078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98605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5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159570</xdr:rowOff>
    </xdr:from>
    <xdr:to>
      <xdr:col>10</xdr:col>
      <xdr:colOff>165100</xdr:colOff>
      <xdr:row>35</xdr:row>
      <xdr:rowOff>89720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8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106247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6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48454</xdr:rowOff>
    </xdr:from>
    <xdr:to>
      <xdr:col>6</xdr:col>
      <xdr:colOff>38100</xdr:colOff>
      <xdr:row>35</xdr:row>
      <xdr:rowOff>150054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166581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2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105737</xdr:rowOff>
    </xdr:from>
    <xdr:to>
      <xdr:col>24</xdr:col>
      <xdr:colOff>63500</xdr:colOff>
      <xdr:row>58</xdr:row>
      <xdr:rowOff>118917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49837"/>
          <a:ext cx="838200" cy="1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105737</xdr:rowOff>
    </xdr:from>
    <xdr:to>
      <xdr:col>19</xdr:col>
      <xdr:colOff>177800</xdr:colOff>
      <xdr:row>58</xdr:row>
      <xdr:rowOff>122911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49837"/>
          <a:ext cx="889000" cy="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122911</xdr:rowOff>
    </xdr:from>
    <xdr:to>
      <xdr:col>15</xdr:col>
      <xdr:colOff>50800</xdr:colOff>
      <xdr:row>58</xdr:row>
      <xdr:rowOff>125602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67011"/>
          <a:ext cx="889000" cy="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125602</xdr:rowOff>
    </xdr:from>
    <xdr:to>
      <xdr:col>10</xdr:col>
      <xdr:colOff>114300</xdr:colOff>
      <xdr:row>58</xdr:row>
      <xdr:rowOff>133328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69702"/>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157754</xdr:rowOff>
    </xdr:from>
    <xdr:to>
      <xdr:col>6</xdr:col>
      <xdr:colOff>38100</xdr:colOff>
      <xdr:row>58</xdr:row>
      <xdr:rowOff>87904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3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104431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0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68117</xdr:rowOff>
    </xdr:from>
    <xdr:to>
      <xdr:col>24</xdr:col>
      <xdr:colOff>114300</xdr:colOff>
      <xdr:row>58</xdr:row>
      <xdr:rowOff>169717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100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154494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2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54937</xdr:rowOff>
    </xdr:from>
    <xdr:to>
      <xdr:col>20</xdr:col>
      <xdr:colOff>38100</xdr:colOff>
      <xdr:row>58</xdr:row>
      <xdr:rowOff>156537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9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147664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9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72111</xdr:rowOff>
    </xdr:from>
    <xdr:to>
      <xdr:col>15</xdr:col>
      <xdr:colOff>101600</xdr:colOff>
      <xdr:row>59</xdr:row>
      <xdr:rowOff>2261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1001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164838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10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74802</xdr:rowOff>
    </xdr:from>
    <xdr:to>
      <xdr:col>10</xdr:col>
      <xdr:colOff>165100</xdr:colOff>
      <xdr:row>59</xdr:row>
      <xdr:rowOff>4952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82528</xdr:rowOff>
    </xdr:from>
    <xdr:to>
      <xdr:col>6</xdr:col>
      <xdr:colOff>38100</xdr:colOff>
      <xdr:row>59</xdr:row>
      <xdr:rowOff>12678</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2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3805</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1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67348</xdr:rowOff>
    </xdr:from>
    <xdr:to>
      <xdr:col>24</xdr:col>
      <xdr:colOff>63500</xdr:colOff>
      <xdr:row>78</xdr:row>
      <xdr:rowOff>75767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40448"/>
          <a:ext cx="838200" cy="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67348</xdr:rowOff>
    </xdr:from>
    <xdr:to>
      <xdr:col>19</xdr:col>
      <xdr:colOff>177800</xdr:colOff>
      <xdr:row>78</xdr:row>
      <xdr:rowOff>87503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40448"/>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87503</xdr:rowOff>
    </xdr:from>
    <xdr:to>
      <xdr:col>15</xdr:col>
      <xdr:colOff>50800</xdr:colOff>
      <xdr:row>78</xdr:row>
      <xdr:rowOff>98285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60603"/>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98285</xdr:rowOff>
    </xdr:from>
    <xdr:to>
      <xdr:col>10</xdr:col>
      <xdr:colOff>114300</xdr:colOff>
      <xdr:row>78</xdr:row>
      <xdr:rowOff>102781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71385"/>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24967</xdr:rowOff>
    </xdr:from>
    <xdr:to>
      <xdr:col>24</xdr:col>
      <xdr:colOff>114300</xdr:colOff>
      <xdr:row>78</xdr:row>
      <xdr:rowOff>126567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133620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16548</xdr:rowOff>
    </xdr:from>
    <xdr:to>
      <xdr:col>20</xdr:col>
      <xdr:colOff>38100</xdr:colOff>
      <xdr:row>78</xdr:row>
      <xdr:rowOff>118148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109275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36703</xdr:rowOff>
    </xdr:from>
    <xdr:to>
      <xdr:col>15</xdr:col>
      <xdr:colOff>101600</xdr:colOff>
      <xdr:row>78</xdr:row>
      <xdr:rowOff>138303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129430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0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47485</xdr:rowOff>
    </xdr:from>
    <xdr:to>
      <xdr:col>10</xdr:col>
      <xdr:colOff>165100</xdr:colOff>
      <xdr:row>78</xdr:row>
      <xdr:rowOff>149085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140212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1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51981</xdr:rowOff>
    </xdr:from>
    <xdr:to>
      <xdr:col>6</xdr:col>
      <xdr:colOff>38100</xdr:colOff>
      <xdr:row>78</xdr:row>
      <xdr:rowOff>153581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144708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1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54660</xdr:rowOff>
    </xdr:from>
    <xdr:to>
      <xdr:col>24</xdr:col>
      <xdr:colOff>63500</xdr:colOff>
      <xdr:row>96</xdr:row>
      <xdr:rowOff>123427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13860"/>
          <a:ext cx="838200" cy="6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123427</xdr:rowOff>
    </xdr:from>
    <xdr:to>
      <xdr:col>19</xdr:col>
      <xdr:colOff>177800</xdr:colOff>
      <xdr:row>97</xdr:row>
      <xdr:rowOff>63489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582627"/>
          <a:ext cx="889000" cy="1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98693</xdr:rowOff>
    </xdr:from>
    <xdr:to>
      <xdr:col>15</xdr:col>
      <xdr:colOff>50800</xdr:colOff>
      <xdr:row>97</xdr:row>
      <xdr:rowOff>63489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557893"/>
          <a:ext cx="889000" cy="1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98693</xdr:rowOff>
    </xdr:from>
    <xdr:to>
      <xdr:col>10</xdr:col>
      <xdr:colOff>114300</xdr:colOff>
      <xdr:row>98</xdr:row>
      <xdr:rowOff>19064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557893"/>
          <a:ext cx="889000" cy="26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71025</xdr:rowOff>
    </xdr:from>
    <xdr:to>
      <xdr:col>6</xdr:col>
      <xdr:colOff>38100</xdr:colOff>
      <xdr:row>99</xdr:row>
      <xdr:rowOff>1175</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87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163752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6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3860</xdr:rowOff>
    </xdr:from>
    <xdr:to>
      <xdr:col>24</xdr:col>
      <xdr:colOff>114300</xdr:colOff>
      <xdr:row>96</xdr:row>
      <xdr:rowOff>105460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4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26737</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31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72627</xdr:rowOff>
    </xdr:from>
    <xdr:to>
      <xdr:col>20</xdr:col>
      <xdr:colOff>38100</xdr:colOff>
      <xdr:row>97</xdr:row>
      <xdr:rowOff>2777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53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19304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30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12689</xdr:rowOff>
    </xdr:from>
    <xdr:to>
      <xdr:col>15</xdr:col>
      <xdr:colOff>101600</xdr:colOff>
      <xdr:row>97</xdr:row>
      <xdr:rowOff>114289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64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130816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41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47893</xdr:rowOff>
    </xdr:from>
    <xdr:to>
      <xdr:col>10</xdr:col>
      <xdr:colOff>165100</xdr:colOff>
      <xdr:row>96</xdr:row>
      <xdr:rowOff>149493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0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166020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28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139714</xdr:rowOff>
    </xdr:from>
    <xdr:to>
      <xdr:col>6</xdr:col>
      <xdr:colOff>38100</xdr:colOff>
      <xdr:row>98</xdr:row>
      <xdr:rowOff>69864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7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86391</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54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83327</xdr:rowOff>
    </xdr:from>
    <xdr:to>
      <xdr:col>55</xdr:col>
      <xdr:colOff>0</xdr:colOff>
      <xdr:row>37</xdr:row>
      <xdr:rowOff>120841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26977"/>
          <a:ext cx="838200" cy="3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83327</xdr:rowOff>
    </xdr:from>
    <xdr:to>
      <xdr:col>50</xdr:col>
      <xdr:colOff>114300</xdr:colOff>
      <xdr:row>37</xdr:row>
      <xdr:rowOff>99466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26977"/>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99466</xdr:rowOff>
    </xdr:from>
    <xdr:to>
      <xdr:col>45</xdr:col>
      <xdr:colOff>177800</xdr:colOff>
      <xdr:row>37</xdr:row>
      <xdr:rowOff>136118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43116"/>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54775</xdr:rowOff>
    </xdr:from>
    <xdr:to>
      <xdr:col>41</xdr:col>
      <xdr:colOff>50800</xdr:colOff>
      <xdr:row>37</xdr:row>
      <xdr:rowOff>136118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712625"/>
          <a:ext cx="889000" cy="76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70041</xdr:rowOff>
    </xdr:from>
    <xdr:to>
      <xdr:col>55</xdr:col>
      <xdr:colOff>50800</xdr:colOff>
      <xdr:row>38</xdr:row>
      <xdr:rowOff>191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1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48468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32527</xdr:rowOff>
    </xdr:from>
    <xdr:to>
      <xdr:col>50</xdr:col>
      <xdr:colOff>165100</xdr:colOff>
      <xdr:row>37</xdr:row>
      <xdr:rowOff>134127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7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125254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48666</xdr:rowOff>
    </xdr:from>
    <xdr:to>
      <xdr:col>46</xdr:col>
      <xdr:colOff>38100</xdr:colOff>
      <xdr:row>37</xdr:row>
      <xdr:rowOff>150266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141393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85318</xdr:rowOff>
    </xdr:from>
    <xdr:to>
      <xdr:col>41</xdr:col>
      <xdr:colOff>101600</xdr:colOff>
      <xdr:row>38</xdr:row>
      <xdr:rowOff>15469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289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6596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3975</xdr:rowOff>
    </xdr:from>
    <xdr:to>
      <xdr:col>36</xdr:col>
      <xdr:colOff>165100</xdr:colOff>
      <xdr:row>33</xdr:row>
      <xdr:rowOff>105575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66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96702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5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30059</xdr:rowOff>
    </xdr:from>
    <xdr:to>
      <xdr:col>55</xdr:col>
      <xdr:colOff>0</xdr:colOff>
      <xdr:row>58</xdr:row>
      <xdr:rowOff>35851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02709"/>
          <a:ext cx="838200" cy="17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155364</xdr:rowOff>
    </xdr:from>
    <xdr:to>
      <xdr:col>50</xdr:col>
      <xdr:colOff>114300</xdr:colOff>
      <xdr:row>57</xdr:row>
      <xdr:rowOff>30059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070764"/>
          <a:ext cx="889000" cy="73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155364</xdr:rowOff>
    </xdr:from>
    <xdr:to>
      <xdr:col>45</xdr:col>
      <xdr:colOff>177800</xdr:colOff>
      <xdr:row>58</xdr:row>
      <xdr:rowOff>13284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070764"/>
          <a:ext cx="889000" cy="88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101937</xdr:rowOff>
    </xdr:from>
    <xdr:to>
      <xdr:col>41</xdr:col>
      <xdr:colOff>50800</xdr:colOff>
      <xdr:row>58</xdr:row>
      <xdr:rowOff>13284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531687"/>
          <a:ext cx="889000" cy="42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139747</xdr:rowOff>
    </xdr:from>
    <xdr:to>
      <xdr:col>36</xdr:col>
      <xdr:colOff>165100</xdr:colOff>
      <xdr:row>55</xdr:row>
      <xdr:rowOff>69897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86424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156501</xdr:rowOff>
    </xdr:from>
    <xdr:to>
      <xdr:col>55</xdr:col>
      <xdr:colOff>50800</xdr:colOff>
      <xdr:row>58</xdr:row>
      <xdr:rowOff>86651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134928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150709</xdr:rowOff>
    </xdr:from>
    <xdr:to>
      <xdr:col>50</xdr:col>
      <xdr:colOff>165100</xdr:colOff>
      <xdr:row>57</xdr:row>
      <xdr:rowOff>80859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71986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104564</xdr:rowOff>
    </xdr:from>
    <xdr:to>
      <xdr:col>46</xdr:col>
      <xdr:colOff>38100</xdr:colOff>
      <xdr:row>53</xdr:row>
      <xdr:rowOff>34714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01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51241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879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133934</xdr:rowOff>
    </xdr:from>
    <xdr:to>
      <xdr:col>41</xdr:col>
      <xdr:colOff>101600</xdr:colOff>
      <xdr:row>58</xdr:row>
      <xdr:rowOff>64084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0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55211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51137</xdr:rowOff>
    </xdr:from>
    <xdr:to>
      <xdr:col>36</xdr:col>
      <xdr:colOff>165100</xdr:colOff>
      <xdr:row>55</xdr:row>
      <xdr:rowOff>152737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143864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57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1415</xdr:rowOff>
    </xdr:from>
    <xdr:to>
      <xdr:col>55</xdr:col>
      <xdr:colOff>0</xdr:colOff>
      <xdr:row>78</xdr:row>
      <xdr:rowOff>162483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374515"/>
          <a:ext cx="838200" cy="16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1415</xdr:rowOff>
    </xdr:from>
    <xdr:to>
      <xdr:col>50</xdr:col>
      <xdr:colOff>114300</xdr:colOff>
      <xdr:row>78</xdr:row>
      <xdr:rowOff>130708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374515"/>
          <a:ext cx="889000" cy="1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130708</xdr:rowOff>
    </xdr:from>
    <xdr:to>
      <xdr:col>45</xdr:col>
      <xdr:colOff>177800</xdr:colOff>
      <xdr:row>79</xdr:row>
      <xdr:rowOff>4063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03808"/>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113773</xdr:rowOff>
    </xdr:from>
    <xdr:to>
      <xdr:col>41</xdr:col>
      <xdr:colOff>50800</xdr:colOff>
      <xdr:row>79</xdr:row>
      <xdr:rowOff>4063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86873"/>
          <a:ext cx="889000" cy="6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164167</xdr:rowOff>
    </xdr:from>
    <xdr:to>
      <xdr:col>36</xdr:col>
      <xdr:colOff>165100</xdr:colOff>
      <xdr:row>77</xdr:row>
      <xdr:rowOff>94317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110844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111683</xdr:rowOff>
    </xdr:from>
    <xdr:to>
      <xdr:col>55</xdr:col>
      <xdr:colOff>50800</xdr:colOff>
      <xdr:row>79</xdr:row>
      <xdr:rowOff>41833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8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26610</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122065</xdr:rowOff>
    </xdr:from>
    <xdr:to>
      <xdr:col>50</xdr:col>
      <xdr:colOff>165100</xdr:colOff>
      <xdr:row>78</xdr:row>
      <xdr:rowOff>52215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43342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41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79908</xdr:rowOff>
    </xdr:from>
    <xdr:to>
      <xdr:col>46</xdr:col>
      <xdr:colOff>38100</xdr:colOff>
      <xdr:row>79</xdr:row>
      <xdr:rowOff>10058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1185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4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124713</xdr:rowOff>
    </xdr:from>
    <xdr:to>
      <xdr:col>41</xdr:col>
      <xdr:colOff>101600</xdr:colOff>
      <xdr:row>79</xdr:row>
      <xdr:rowOff>54863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45990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9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62973</xdr:rowOff>
    </xdr:from>
    <xdr:to>
      <xdr:col>36</xdr:col>
      <xdr:colOff>165100</xdr:colOff>
      <xdr:row>78</xdr:row>
      <xdr:rowOff>164573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3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155700</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77191</xdr:rowOff>
    </xdr:from>
    <xdr:to>
      <xdr:col>55</xdr:col>
      <xdr:colOff>0</xdr:colOff>
      <xdr:row>98</xdr:row>
      <xdr:rowOff>966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707841"/>
          <a:ext cx="838200" cy="9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37542</xdr:rowOff>
    </xdr:from>
    <xdr:to>
      <xdr:col>50</xdr:col>
      <xdr:colOff>114300</xdr:colOff>
      <xdr:row>97</xdr:row>
      <xdr:rowOff>77191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5810942"/>
          <a:ext cx="889000" cy="89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37542</xdr:rowOff>
    </xdr:from>
    <xdr:to>
      <xdr:col>45</xdr:col>
      <xdr:colOff>177800</xdr:colOff>
      <xdr:row>97</xdr:row>
      <xdr:rowOff>164667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5810942"/>
          <a:ext cx="889000" cy="98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76098</xdr:rowOff>
    </xdr:from>
    <xdr:to>
      <xdr:col>41</xdr:col>
      <xdr:colOff>50800</xdr:colOff>
      <xdr:row>97</xdr:row>
      <xdr:rowOff>164667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363848"/>
          <a:ext cx="889000" cy="43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161886</xdr:rowOff>
    </xdr:from>
    <xdr:to>
      <xdr:col>36</xdr:col>
      <xdr:colOff>165100</xdr:colOff>
      <xdr:row>96</xdr:row>
      <xdr:rowOff>92036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83163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121616</xdr:rowOff>
    </xdr:from>
    <xdr:to>
      <xdr:col>55</xdr:col>
      <xdr:colOff>50800</xdr:colOff>
      <xdr:row>98</xdr:row>
      <xdr:rowOff>51766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100043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3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26391</xdr:rowOff>
    </xdr:from>
    <xdr:to>
      <xdr:col>50</xdr:col>
      <xdr:colOff>165100</xdr:colOff>
      <xdr:row>97</xdr:row>
      <xdr:rowOff>127991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5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119118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158192</xdr:rowOff>
    </xdr:from>
    <xdr:to>
      <xdr:col>46</xdr:col>
      <xdr:colOff>38100</xdr:colOff>
      <xdr:row>92</xdr:row>
      <xdr:rowOff>88342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57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104869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53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113867</xdr:rowOff>
    </xdr:from>
    <xdr:to>
      <xdr:col>41</xdr:col>
      <xdr:colOff>101600</xdr:colOff>
      <xdr:row>98</xdr:row>
      <xdr:rowOff>44017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4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35144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3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25298</xdr:rowOff>
    </xdr:from>
    <xdr:to>
      <xdr:col>36</xdr:col>
      <xdr:colOff>165100</xdr:colOff>
      <xdr:row>95</xdr:row>
      <xdr:rowOff>126898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31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143425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0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134718</xdr:rowOff>
    </xdr:from>
    <xdr:to>
      <xdr:col>67</xdr:col>
      <xdr:colOff>101600</xdr:colOff>
      <xdr:row>39</xdr:row>
      <xdr:rowOff>64868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4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81395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42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102172</xdr:rowOff>
    </xdr:from>
    <xdr:to>
      <xdr:col>85</xdr:col>
      <xdr:colOff>127000</xdr:colOff>
      <xdr:row>76</xdr:row>
      <xdr:rowOff>124434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32372"/>
          <a:ext cx="838200" cy="2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36919</xdr:rowOff>
    </xdr:from>
    <xdr:to>
      <xdr:col>81</xdr:col>
      <xdr:colOff>50800</xdr:colOff>
      <xdr:row>76</xdr:row>
      <xdr:rowOff>124434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067119"/>
          <a:ext cx="889000" cy="8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24333</xdr:rowOff>
    </xdr:from>
    <xdr:to>
      <xdr:col>76</xdr:col>
      <xdr:colOff>114300</xdr:colOff>
      <xdr:row>76</xdr:row>
      <xdr:rowOff>36919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054533"/>
          <a:ext cx="8890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24333</xdr:rowOff>
    </xdr:from>
    <xdr:to>
      <xdr:col>71</xdr:col>
      <xdr:colOff>177800</xdr:colOff>
      <xdr:row>76</xdr:row>
      <xdr:rowOff>117475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054533"/>
          <a:ext cx="889000" cy="9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154280</xdr:rowOff>
    </xdr:from>
    <xdr:to>
      <xdr:col>67</xdr:col>
      <xdr:colOff>101600</xdr:colOff>
      <xdr:row>75</xdr:row>
      <xdr:rowOff>84430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100957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51372</xdr:rowOff>
    </xdr:from>
    <xdr:to>
      <xdr:col>85</xdr:col>
      <xdr:colOff>177800</xdr:colOff>
      <xdr:row>76</xdr:row>
      <xdr:rowOff>152972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74248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3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73634</xdr:rowOff>
    </xdr:from>
    <xdr:to>
      <xdr:col>81</xdr:col>
      <xdr:colOff>101600</xdr:colOff>
      <xdr:row>77</xdr:row>
      <xdr:rowOff>3784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0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166361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9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157569</xdr:rowOff>
    </xdr:from>
    <xdr:to>
      <xdr:col>76</xdr:col>
      <xdr:colOff>165100</xdr:colOff>
      <xdr:row>76</xdr:row>
      <xdr:rowOff>87719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104246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7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144983</xdr:rowOff>
    </xdr:from>
    <xdr:to>
      <xdr:col>72</xdr:col>
      <xdr:colOff>38100</xdr:colOff>
      <xdr:row>76</xdr:row>
      <xdr:rowOff>75133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0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91660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77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66675</xdr:rowOff>
    </xdr:from>
    <xdr:to>
      <xdr:col>67</xdr:col>
      <xdr:colOff>101600</xdr:colOff>
      <xdr:row>76</xdr:row>
      <xdr:rowOff>168275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159402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16374</xdr:rowOff>
    </xdr:from>
    <xdr:to>
      <xdr:col>85</xdr:col>
      <xdr:colOff>127000</xdr:colOff>
      <xdr:row>98</xdr:row>
      <xdr:rowOff>62992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18474"/>
          <a:ext cx="838200" cy="4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146193</xdr:rowOff>
    </xdr:from>
    <xdr:to>
      <xdr:col>81</xdr:col>
      <xdr:colOff>50800</xdr:colOff>
      <xdr:row>98</xdr:row>
      <xdr:rowOff>16374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76843"/>
          <a:ext cx="889000" cy="4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96650</xdr:rowOff>
    </xdr:from>
    <xdr:to>
      <xdr:col>76</xdr:col>
      <xdr:colOff>114300</xdr:colOff>
      <xdr:row>97</xdr:row>
      <xdr:rowOff>146193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27300"/>
          <a:ext cx="889000" cy="4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96650</xdr:rowOff>
    </xdr:from>
    <xdr:to>
      <xdr:col>71</xdr:col>
      <xdr:colOff>177800</xdr:colOff>
      <xdr:row>98</xdr:row>
      <xdr:rowOff>61382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27300"/>
          <a:ext cx="889000" cy="13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12192</xdr:rowOff>
    </xdr:from>
    <xdr:to>
      <xdr:col>85</xdr:col>
      <xdr:colOff>177800</xdr:colOff>
      <xdr:row>98</xdr:row>
      <xdr:rowOff>113792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1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98569</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2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137024</xdr:rowOff>
    </xdr:from>
    <xdr:to>
      <xdr:col>81</xdr:col>
      <xdr:colOff>101600</xdr:colOff>
      <xdr:row>98</xdr:row>
      <xdr:rowOff>67174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58301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95393</xdr:rowOff>
    </xdr:from>
    <xdr:to>
      <xdr:col>76</xdr:col>
      <xdr:colOff>165100</xdr:colOff>
      <xdr:row>98</xdr:row>
      <xdr:rowOff>25543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2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16670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1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45850</xdr:rowOff>
    </xdr:from>
    <xdr:to>
      <xdr:col>72</xdr:col>
      <xdr:colOff>38100</xdr:colOff>
      <xdr:row>97</xdr:row>
      <xdr:rowOff>147450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163977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10582</xdr:rowOff>
    </xdr:from>
    <xdr:to>
      <xdr:col>67</xdr:col>
      <xdr:colOff>101600</xdr:colOff>
      <xdr:row>98</xdr:row>
      <xdr:rowOff>112182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1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103309</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0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33020</xdr:rowOff>
    </xdr:from>
    <xdr:to>
      <xdr:col>116</xdr:col>
      <xdr:colOff>63500</xdr:colOff>
      <xdr:row>39</xdr:row>
      <xdr:rowOff>35433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19570"/>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164846</xdr:rowOff>
    </xdr:from>
    <xdr:to>
      <xdr:col>111</xdr:col>
      <xdr:colOff>177800</xdr:colOff>
      <xdr:row>39</xdr:row>
      <xdr:rowOff>33020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679946"/>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164846</xdr:rowOff>
    </xdr:from>
    <xdr:to>
      <xdr:col>107</xdr:col>
      <xdr:colOff>50800</xdr:colOff>
      <xdr:row>39</xdr:row>
      <xdr:rowOff>24638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679946"/>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24638</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1118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169418</xdr:rowOff>
    </xdr:from>
    <xdr:to>
      <xdr:col>98</xdr:col>
      <xdr:colOff>38100</xdr:colOff>
      <xdr:row>36</xdr:row>
      <xdr:rowOff>99568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116095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156083</xdr:rowOff>
    </xdr:from>
    <xdr:to>
      <xdr:col>116</xdr:col>
      <xdr:colOff>114300</xdr:colOff>
      <xdr:row>39</xdr:row>
      <xdr:rowOff>86233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7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71010</xdr:rowOff>
    </xdr:from>
    <xdr:ext cx="313932"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86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153670</xdr:rowOff>
    </xdr:from>
    <xdr:to>
      <xdr:col>112</xdr:col>
      <xdr:colOff>38100</xdr:colOff>
      <xdr:row>39</xdr:row>
      <xdr:rowOff>83820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74947</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66333" y="6761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114046</xdr:rowOff>
    </xdr:from>
    <xdr:to>
      <xdr:col>107</xdr:col>
      <xdr:colOff>101600</xdr:colOff>
      <xdr:row>39</xdr:row>
      <xdr:rowOff>44196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35323</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145288</xdr:rowOff>
    </xdr:from>
    <xdr:to>
      <xdr:col>102</xdr:col>
      <xdr:colOff>165100</xdr:colOff>
      <xdr:row>39</xdr:row>
      <xdr:rowOff>75438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66565</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53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139288</xdr:rowOff>
    </xdr:from>
    <xdr:to>
      <xdr:col>116</xdr:col>
      <xdr:colOff>63500</xdr:colOff>
      <xdr:row>58</xdr:row>
      <xdr:rowOff>139312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83388"/>
          <a:ext cx="8382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139288</xdr:rowOff>
    </xdr:from>
    <xdr:to>
      <xdr:col>111</xdr:col>
      <xdr:colOff>177800</xdr:colOff>
      <xdr:row>58</xdr:row>
      <xdr:rowOff>139312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388"/>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139288</xdr:rowOff>
    </xdr:from>
    <xdr:to>
      <xdr:col>107</xdr:col>
      <xdr:colOff>50800</xdr:colOff>
      <xdr:row>58</xdr:row>
      <xdr:rowOff>139609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83388"/>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139380</xdr:rowOff>
    </xdr:from>
    <xdr:to>
      <xdr:col>102</xdr:col>
      <xdr:colOff>114300</xdr:colOff>
      <xdr:row>58</xdr:row>
      <xdr:rowOff>139609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48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133523</xdr:rowOff>
    </xdr:from>
    <xdr:to>
      <xdr:col>98</xdr:col>
      <xdr:colOff>38100</xdr:colOff>
      <xdr:row>58</xdr:row>
      <xdr:rowOff>63673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80200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88488</xdr:rowOff>
    </xdr:from>
    <xdr:to>
      <xdr:col>116</xdr:col>
      <xdr:colOff>114300</xdr:colOff>
      <xdr:row>59</xdr:row>
      <xdr:rowOff>18638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88512</xdr:rowOff>
    </xdr:from>
    <xdr:to>
      <xdr:col>112</xdr:col>
      <xdr:colOff>38100</xdr:colOff>
      <xdr:row>59</xdr:row>
      <xdr:rowOff>18662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9789</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25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88488</xdr:rowOff>
    </xdr:from>
    <xdr:to>
      <xdr:col>107</xdr:col>
      <xdr:colOff>101600</xdr:colOff>
      <xdr:row>59</xdr:row>
      <xdr:rowOff>18638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9765</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253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88809</xdr:rowOff>
    </xdr:from>
    <xdr:to>
      <xdr:col>102</xdr:col>
      <xdr:colOff>165100</xdr:colOff>
      <xdr:row>59</xdr:row>
      <xdr:rowOff>18959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10086</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88580</xdr:rowOff>
    </xdr:from>
    <xdr:to>
      <xdr:col>98</xdr:col>
      <xdr:colOff>38100</xdr:colOff>
      <xdr:row>59</xdr:row>
      <xdr:rowOff>18730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9857</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25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126022</xdr:rowOff>
    </xdr:from>
    <xdr:to>
      <xdr:col>116</xdr:col>
      <xdr:colOff>63500</xdr:colOff>
      <xdr:row>74</xdr:row>
      <xdr:rowOff>57328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41872"/>
          <a:ext cx="838200" cy="10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57328</xdr:rowOff>
    </xdr:from>
    <xdr:to>
      <xdr:col>111</xdr:col>
      <xdr:colOff>177800</xdr:colOff>
      <xdr:row>74</xdr:row>
      <xdr:rowOff>127051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44628"/>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127051</xdr:rowOff>
    </xdr:from>
    <xdr:to>
      <xdr:col>107</xdr:col>
      <xdr:colOff>50800</xdr:colOff>
      <xdr:row>75</xdr:row>
      <xdr:rowOff>25629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14351"/>
          <a:ext cx="889000" cy="7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25629</xdr:rowOff>
    </xdr:from>
    <xdr:to>
      <xdr:col>102</xdr:col>
      <xdr:colOff>114300</xdr:colOff>
      <xdr:row>75</xdr:row>
      <xdr:rowOff>69634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84379"/>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158547</xdr:rowOff>
    </xdr:from>
    <xdr:to>
      <xdr:col>98</xdr:col>
      <xdr:colOff>38100</xdr:colOff>
      <xdr:row>74</xdr:row>
      <xdr:rowOff>88697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105224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4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75222</xdr:rowOff>
    </xdr:from>
    <xdr:to>
      <xdr:col>116</xdr:col>
      <xdr:colOff>114300</xdr:colOff>
      <xdr:row>74</xdr:row>
      <xdr:rowOff>5372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98099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6528</xdr:rowOff>
    </xdr:from>
    <xdr:to>
      <xdr:col>112</xdr:col>
      <xdr:colOff>38100</xdr:colOff>
      <xdr:row>74</xdr:row>
      <xdr:rowOff>108128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124655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6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76251</xdr:rowOff>
    </xdr:from>
    <xdr:to>
      <xdr:col>107</xdr:col>
      <xdr:colOff>101600</xdr:colOff>
      <xdr:row>75</xdr:row>
      <xdr:rowOff>6401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6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22928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53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146279</xdr:rowOff>
    </xdr:from>
    <xdr:to>
      <xdr:col>102</xdr:col>
      <xdr:colOff>165100</xdr:colOff>
      <xdr:row>75</xdr:row>
      <xdr:rowOff>76429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3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92956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60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18834</xdr:rowOff>
    </xdr:from>
    <xdr:to>
      <xdr:col>98</xdr:col>
      <xdr:colOff>38100</xdr:colOff>
      <xdr:row>75</xdr:row>
      <xdr:rowOff>120434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111561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97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おける前年度からの主な増減は、人事院勧告への対応による給与の引上げ及び会計年度任用職員への勤勉手当の支給開始等により人件費は大幅な増、障害者福祉サービスや生活保護扶助費等の増により扶助費についても増となっているが、令和５年度に消防庁舎整備事業や学校整備事業等の完了により普通建設事業費は減となっており、教育関連ネットワーク整備完了により物件費についても減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令和３年度に類似団体区分が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３へ変更となり、令和２年度までと比較して面積が狭く人口密度が比較的高い団体が比較対象となったことから、人件費や扶助費をはじめ、いくつかの費用において類似団体より高い決算額となっている。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68,598
65,778
24.35
30,536,767
29,812,075
551,581
16,423,785
26,149,112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35001</xdr:rowOff>
    </xdr:from>
    <xdr:to>
      <xdr:col>24</xdr:col>
      <xdr:colOff>63500</xdr:colOff>
      <xdr:row>33</xdr:row>
      <xdr:rowOff>127813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92851"/>
          <a:ext cx="8382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110439</xdr:rowOff>
    </xdr:from>
    <xdr:to>
      <xdr:col>19</xdr:col>
      <xdr:colOff>177800</xdr:colOff>
      <xdr:row>33</xdr:row>
      <xdr:rowOff>127813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68289"/>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60604</xdr:rowOff>
    </xdr:from>
    <xdr:to>
      <xdr:col>15</xdr:col>
      <xdr:colOff>50800</xdr:colOff>
      <xdr:row>33</xdr:row>
      <xdr:rowOff>110439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18454"/>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60604</xdr:rowOff>
    </xdr:from>
    <xdr:to>
      <xdr:col>10</xdr:col>
      <xdr:colOff>114300</xdr:colOff>
      <xdr:row>33</xdr:row>
      <xdr:rowOff>88036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1845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62755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155651</xdr:rowOff>
    </xdr:from>
    <xdr:to>
      <xdr:col>24</xdr:col>
      <xdr:colOff>114300</xdr:colOff>
      <xdr:row>33</xdr:row>
      <xdr:rowOff>85801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7078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9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77013</xdr:rowOff>
    </xdr:from>
    <xdr:to>
      <xdr:col>20</xdr:col>
      <xdr:colOff>38100</xdr:colOff>
      <xdr:row>34</xdr:row>
      <xdr:rowOff>7163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23690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1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59639</xdr:rowOff>
    </xdr:from>
    <xdr:to>
      <xdr:col>15</xdr:col>
      <xdr:colOff>101600</xdr:colOff>
      <xdr:row>33</xdr:row>
      <xdr:rowOff>161239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6316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9804</xdr:rowOff>
    </xdr:from>
    <xdr:to>
      <xdr:col>10</xdr:col>
      <xdr:colOff>165100</xdr:colOff>
      <xdr:row>33</xdr:row>
      <xdr:rowOff>111404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6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127931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37236</xdr:rowOff>
    </xdr:from>
    <xdr:to>
      <xdr:col>6</xdr:col>
      <xdr:colOff>38100</xdr:colOff>
      <xdr:row>33</xdr:row>
      <xdr:rowOff>138836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155363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7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129661</xdr:rowOff>
    </xdr:from>
    <xdr:to>
      <xdr:col>24</xdr:col>
      <xdr:colOff>63500</xdr:colOff>
      <xdr:row>57</xdr:row>
      <xdr:rowOff>149151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02311"/>
          <a:ext cx="838200" cy="1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73491</xdr:rowOff>
    </xdr:from>
    <xdr:to>
      <xdr:col>19</xdr:col>
      <xdr:colOff>177800</xdr:colOff>
      <xdr:row>57</xdr:row>
      <xdr:rowOff>129661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31791"/>
          <a:ext cx="889000" cy="57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73491</xdr:rowOff>
    </xdr:from>
    <xdr:to>
      <xdr:col>15</xdr:col>
      <xdr:colOff>50800</xdr:colOff>
      <xdr:row>57</xdr:row>
      <xdr:rowOff>28574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331791"/>
          <a:ext cx="889000" cy="46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126226</xdr:rowOff>
    </xdr:from>
    <xdr:to>
      <xdr:col>10</xdr:col>
      <xdr:colOff>114300</xdr:colOff>
      <xdr:row>57</xdr:row>
      <xdr:rowOff>28574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41626"/>
          <a:ext cx="889000" cy="75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106600</xdr:rowOff>
    </xdr:from>
    <xdr:to>
      <xdr:col>6</xdr:col>
      <xdr:colOff>38100</xdr:colOff>
      <xdr:row>53</xdr:row>
      <xdr:rowOff>36750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27877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1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98351</xdr:rowOff>
    </xdr:from>
    <xdr:to>
      <xdr:col>24</xdr:col>
      <xdr:colOff>114300</xdr:colOff>
      <xdr:row>58</xdr:row>
      <xdr:rowOff>28501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13278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78861</xdr:rowOff>
    </xdr:from>
    <xdr:to>
      <xdr:col>20</xdr:col>
      <xdr:colOff>38100</xdr:colOff>
      <xdr:row>58</xdr:row>
      <xdr:rowOff>9011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22691</xdr:rowOff>
    </xdr:from>
    <xdr:to>
      <xdr:col>15</xdr:col>
      <xdr:colOff>101600</xdr:colOff>
      <xdr:row>54</xdr:row>
      <xdr:rowOff>124291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28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140818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05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149224</xdr:rowOff>
    </xdr:from>
    <xdr:to>
      <xdr:col>10</xdr:col>
      <xdr:colOff>165100</xdr:colOff>
      <xdr:row>57</xdr:row>
      <xdr:rowOff>79374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70501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4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75426</xdr:rowOff>
    </xdr:from>
    <xdr:to>
      <xdr:col>6</xdr:col>
      <xdr:colOff>38100</xdr:colOff>
      <xdr:row>53</xdr:row>
      <xdr:rowOff>5576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22103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76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152629</xdr:rowOff>
    </xdr:from>
    <xdr:to>
      <xdr:col>24</xdr:col>
      <xdr:colOff>63500</xdr:colOff>
      <xdr:row>75</xdr:row>
      <xdr:rowOff>106452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39929"/>
          <a:ext cx="838200" cy="1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106452</xdr:rowOff>
    </xdr:from>
    <xdr:to>
      <xdr:col>19</xdr:col>
      <xdr:colOff>177800</xdr:colOff>
      <xdr:row>76</xdr:row>
      <xdr:rowOff>35010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65202"/>
          <a:ext cx="889000" cy="10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145790</xdr:rowOff>
    </xdr:from>
    <xdr:to>
      <xdr:col>15</xdr:col>
      <xdr:colOff>50800</xdr:colOff>
      <xdr:row>76</xdr:row>
      <xdr:rowOff>35010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04540"/>
          <a:ext cx="889000" cy="6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145790</xdr:rowOff>
    </xdr:from>
    <xdr:to>
      <xdr:col>10</xdr:col>
      <xdr:colOff>114300</xdr:colOff>
      <xdr:row>77</xdr:row>
      <xdr:rowOff>64674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04540"/>
          <a:ext cx="889000" cy="26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26346</xdr:rowOff>
    </xdr:from>
    <xdr:to>
      <xdr:col>6</xdr:col>
      <xdr:colOff>38100</xdr:colOff>
      <xdr:row>77</xdr:row>
      <xdr:rowOff>127946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119073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2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101829</xdr:rowOff>
    </xdr:from>
    <xdr:to>
      <xdr:col>24</xdr:col>
      <xdr:colOff>114300</xdr:colOff>
      <xdr:row>75</xdr:row>
      <xdr:rowOff>31979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8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124706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4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55652</xdr:rowOff>
    </xdr:from>
    <xdr:to>
      <xdr:col>20</xdr:col>
      <xdr:colOff>38100</xdr:colOff>
      <xdr:row>75</xdr:row>
      <xdr:rowOff>157252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1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2329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8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155660</xdr:rowOff>
    </xdr:from>
    <xdr:to>
      <xdr:col>15</xdr:col>
      <xdr:colOff>101600</xdr:colOff>
      <xdr:row>76</xdr:row>
      <xdr:rowOff>85810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1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102337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8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94990</xdr:rowOff>
    </xdr:from>
    <xdr:to>
      <xdr:col>10</xdr:col>
      <xdr:colOff>165100</xdr:colOff>
      <xdr:row>76</xdr:row>
      <xdr:rowOff>25140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41667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2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13874</xdr:rowOff>
    </xdr:from>
    <xdr:to>
      <xdr:col>6</xdr:col>
      <xdr:colOff>38100</xdr:colOff>
      <xdr:row>77</xdr:row>
      <xdr:rowOff>115474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132001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9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77064</xdr:rowOff>
    </xdr:from>
    <xdr:to>
      <xdr:col>24</xdr:col>
      <xdr:colOff>63500</xdr:colOff>
      <xdr:row>98</xdr:row>
      <xdr:rowOff>88143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9164"/>
          <a:ext cx="838200" cy="1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77064</xdr:rowOff>
    </xdr:from>
    <xdr:to>
      <xdr:col>19</xdr:col>
      <xdr:colOff>177800</xdr:colOff>
      <xdr:row>98</xdr:row>
      <xdr:rowOff>78298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79164"/>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78298</xdr:rowOff>
    </xdr:from>
    <xdr:to>
      <xdr:col>15</xdr:col>
      <xdr:colOff>50800</xdr:colOff>
      <xdr:row>98</xdr:row>
      <xdr:rowOff>82989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80398"/>
          <a:ext cx="889000" cy="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82989</xdr:rowOff>
    </xdr:from>
    <xdr:to>
      <xdr:col>10</xdr:col>
      <xdr:colOff>114300</xdr:colOff>
      <xdr:row>98</xdr:row>
      <xdr:rowOff>110249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5089"/>
          <a:ext cx="8890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160844</xdr:rowOff>
    </xdr:from>
    <xdr:to>
      <xdr:col>6</xdr:col>
      <xdr:colOff>38100</xdr:colOff>
      <xdr:row>98</xdr:row>
      <xdr:rowOff>90994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107521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6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37343</xdr:rowOff>
    </xdr:from>
    <xdr:to>
      <xdr:col>24</xdr:col>
      <xdr:colOff>114300</xdr:colOff>
      <xdr:row>98</xdr:row>
      <xdr:rowOff>138943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26264</xdr:rowOff>
    </xdr:from>
    <xdr:to>
      <xdr:col>20</xdr:col>
      <xdr:colOff>38100</xdr:colOff>
      <xdr:row>98</xdr:row>
      <xdr:rowOff>127864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118991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27498</xdr:rowOff>
    </xdr:from>
    <xdr:to>
      <xdr:col>15</xdr:col>
      <xdr:colOff>101600</xdr:colOff>
      <xdr:row>98</xdr:row>
      <xdr:rowOff>129098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120225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2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32189</xdr:rowOff>
    </xdr:from>
    <xdr:to>
      <xdr:col>10</xdr:col>
      <xdr:colOff>165100</xdr:colOff>
      <xdr:row>98</xdr:row>
      <xdr:rowOff>133789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124916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2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59449</xdr:rowOff>
    </xdr:from>
    <xdr:to>
      <xdr:col>6</xdr:col>
      <xdr:colOff>38100</xdr:colOff>
      <xdr:row>98</xdr:row>
      <xdr:rowOff>161049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152176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169291</xdr:rowOff>
    </xdr:from>
    <xdr:to>
      <xdr:col>55</xdr:col>
      <xdr:colOff>0</xdr:colOff>
      <xdr:row>39</xdr:row>
      <xdr:rowOff>27813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84391"/>
          <a:ext cx="8382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27813</xdr:rowOff>
    </xdr:from>
    <xdr:to>
      <xdr:col>50</xdr:col>
      <xdr:colOff>114300</xdr:colOff>
      <xdr:row>39</xdr:row>
      <xdr:rowOff>28321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1436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28321</xdr:rowOff>
    </xdr:from>
    <xdr:to>
      <xdr:col>45</xdr:col>
      <xdr:colOff>177800</xdr:colOff>
      <xdr:row>39</xdr:row>
      <xdr:rowOff>28448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14871"/>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28448</xdr:rowOff>
    </xdr:from>
    <xdr:to>
      <xdr:col>41</xdr:col>
      <xdr:colOff>50800</xdr:colOff>
      <xdr:row>39</xdr:row>
      <xdr:rowOff>29210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1499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48895</xdr:rowOff>
    </xdr:from>
    <xdr:to>
      <xdr:col>36</xdr:col>
      <xdr:colOff>165100</xdr:colOff>
      <xdr:row>38</xdr:row>
      <xdr:rowOff>150495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167022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118491</xdr:rowOff>
    </xdr:from>
    <xdr:to>
      <xdr:col>55</xdr:col>
      <xdr:colOff>50800</xdr:colOff>
      <xdr:row>39</xdr:row>
      <xdr:rowOff>48641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148463</xdr:rowOff>
    </xdr:from>
    <xdr:to>
      <xdr:col>50</xdr:col>
      <xdr:colOff>165100</xdr:colOff>
      <xdr:row>39</xdr:row>
      <xdr:rowOff>78613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69740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56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148971</xdr:rowOff>
    </xdr:from>
    <xdr:to>
      <xdr:col>46</xdr:col>
      <xdr:colOff>38100</xdr:colOff>
      <xdr:row>39</xdr:row>
      <xdr:rowOff>79121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6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70248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5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149098</xdr:rowOff>
    </xdr:from>
    <xdr:to>
      <xdr:col>41</xdr:col>
      <xdr:colOff>101600</xdr:colOff>
      <xdr:row>39</xdr:row>
      <xdr:rowOff>79248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70375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5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149860</xdr:rowOff>
    </xdr:from>
    <xdr:to>
      <xdr:col>36</xdr:col>
      <xdr:colOff>165100</xdr:colOff>
      <xdr:row>39</xdr:row>
      <xdr:rowOff>80010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71137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84493</xdr:rowOff>
    </xdr:from>
    <xdr:to>
      <xdr:col>55</xdr:col>
      <xdr:colOff>0</xdr:colOff>
      <xdr:row>58</xdr:row>
      <xdr:rowOff>96913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28593"/>
          <a:ext cx="838200" cy="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84493</xdr:rowOff>
    </xdr:from>
    <xdr:to>
      <xdr:col>50</xdr:col>
      <xdr:colOff>114300</xdr:colOff>
      <xdr:row>58</xdr:row>
      <xdr:rowOff>90284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28593"/>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90284</xdr:rowOff>
    </xdr:from>
    <xdr:to>
      <xdr:col>45</xdr:col>
      <xdr:colOff>177800</xdr:colOff>
      <xdr:row>58</xdr:row>
      <xdr:rowOff>105829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3438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99199</xdr:rowOff>
    </xdr:from>
    <xdr:to>
      <xdr:col>41</xdr:col>
      <xdr:colOff>50800</xdr:colOff>
      <xdr:row>58</xdr:row>
      <xdr:rowOff>105829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43299"/>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98463</xdr:rowOff>
    </xdr:from>
    <xdr:to>
      <xdr:col>36</xdr:col>
      <xdr:colOff>165100</xdr:colOff>
      <xdr:row>54</xdr:row>
      <xdr:rowOff>28613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45140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46113</xdr:rowOff>
    </xdr:from>
    <xdr:to>
      <xdr:col>55</xdr:col>
      <xdr:colOff>50800</xdr:colOff>
      <xdr:row>58</xdr:row>
      <xdr:rowOff>147713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9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132490</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0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33693</xdr:rowOff>
    </xdr:from>
    <xdr:to>
      <xdr:col>50</xdr:col>
      <xdr:colOff>165100</xdr:colOff>
      <xdr:row>58</xdr:row>
      <xdr:rowOff>135293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126420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7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39484</xdr:rowOff>
    </xdr:from>
    <xdr:to>
      <xdr:col>46</xdr:col>
      <xdr:colOff>38100</xdr:colOff>
      <xdr:row>58</xdr:row>
      <xdr:rowOff>141084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132211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7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55029</xdr:rowOff>
    </xdr:from>
    <xdr:to>
      <xdr:col>41</xdr:col>
      <xdr:colOff>101600</xdr:colOff>
      <xdr:row>58</xdr:row>
      <xdr:rowOff>156629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147756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48399</xdr:rowOff>
    </xdr:from>
    <xdr:to>
      <xdr:col>36</xdr:col>
      <xdr:colOff>165100</xdr:colOff>
      <xdr:row>58</xdr:row>
      <xdr:rowOff>149999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9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141126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8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121946</xdr:rowOff>
    </xdr:from>
    <xdr:to>
      <xdr:col>55</xdr:col>
      <xdr:colOff>0</xdr:colOff>
      <xdr:row>78</xdr:row>
      <xdr:rowOff>122555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95046"/>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122555</xdr:rowOff>
    </xdr:from>
    <xdr:to>
      <xdr:col>50</xdr:col>
      <xdr:colOff>114300</xdr:colOff>
      <xdr:row>78</xdr:row>
      <xdr:rowOff>127242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95655"/>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31114</xdr:rowOff>
    </xdr:from>
    <xdr:to>
      <xdr:col>45</xdr:col>
      <xdr:colOff>177800</xdr:colOff>
      <xdr:row>78</xdr:row>
      <xdr:rowOff>127242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04214"/>
          <a:ext cx="889000" cy="9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135013</xdr:rowOff>
    </xdr:from>
    <xdr:to>
      <xdr:col>41</xdr:col>
      <xdr:colOff>50800</xdr:colOff>
      <xdr:row>78</xdr:row>
      <xdr:rowOff>31114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36663"/>
          <a:ext cx="8890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8395</xdr:rowOff>
    </xdr:from>
    <xdr:to>
      <xdr:col>36</xdr:col>
      <xdr:colOff>165100</xdr:colOff>
      <xdr:row>74</xdr:row>
      <xdr:rowOff>109995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6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126522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4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71146</xdr:rowOff>
    </xdr:from>
    <xdr:to>
      <xdr:col>55</xdr:col>
      <xdr:colOff>50800</xdr:colOff>
      <xdr:row>79</xdr:row>
      <xdr:rowOff>1296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157523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71755</xdr:rowOff>
    </xdr:from>
    <xdr:to>
      <xdr:col>50</xdr:col>
      <xdr:colOff>165100</xdr:colOff>
      <xdr:row>79</xdr:row>
      <xdr:rowOff>1905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164482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3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76442</xdr:rowOff>
    </xdr:from>
    <xdr:to>
      <xdr:col>46</xdr:col>
      <xdr:colOff>38100</xdr:colOff>
      <xdr:row>79</xdr:row>
      <xdr:rowOff>6592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169169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4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151764</xdr:rowOff>
    </xdr:from>
    <xdr:to>
      <xdr:col>41</xdr:col>
      <xdr:colOff>101600</xdr:colOff>
      <xdr:row>78</xdr:row>
      <xdr:rowOff>81914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5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73041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4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84213</xdr:rowOff>
    </xdr:from>
    <xdr:to>
      <xdr:col>36</xdr:col>
      <xdr:colOff>165100</xdr:colOff>
      <xdr:row>78</xdr:row>
      <xdr:rowOff>14363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8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5490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7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140500</xdr:rowOff>
    </xdr:from>
    <xdr:to>
      <xdr:col>55</xdr:col>
      <xdr:colOff>0</xdr:colOff>
      <xdr:row>98</xdr:row>
      <xdr:rowOff>169532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942600"/>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144920</xdr:rowOff>
    </xdr:from>
    <xdr:to>
      <xdr:col>50</xdr:col>
      <xdr:colOff>114300</xdr:colOff>
      <xdr:row>98</xdr:row>
      <xdr:rowOff>169532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947020"/>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144920</xdr:rowOff>
    </xdr:from>
    <xdr:to>
      <xdr:col>45</xdr:col>
      <xdr:colOff>177800</xdr:colOff>
      <xdr:row>99</xdr:row>
      <xdr:rowOff>11818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47020"/>
          <a:ext cx="8890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166751</xdr:rowOff>
    </xdr:from>
    <xdr:to>
      <xdr:col>41</xdr:col>
      <xdr:colOff>50800</xdr:colOff>
      <xdr:row>99</xdr:row>
      <xdr:rowOff>11818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968851"/>
          <a:ext cx="889000" cy="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84271</xdr:rowOff>
    </xdr:from>
    <xdr:to>
      <xdr:col>36</xdr:col>
      <xdr:colOff>165100</xdr:colOff>
      <xdr:row>96</xdr:row>
      <xdr:rowOff>14421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30948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89700</xdr:rowOff>
    </xdr:from>
    <xdr:to>
      <xdr:col>55</xdr:col>
      <xdr:colOff>50800</xdr:colOff>
      <xdr:row>99</xdr:row>
      <xdr:rowOff>19850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68127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7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118732</xdr:rowOff>
    </xdr:from>
    <xdr:to>
      <xdr:col>50</xdr:col>
      <xdr:colOff>165100</xdr:colOff>
      <xdr:row>99</xdr:row>
      <xdr:rowOff>48882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9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40009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7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94120</xdr:rowOff>
    </xdr:from>
    <xdr:to>
      <xdr:col>46</xdr:col>
      <xdr:colOff>38100</xdr:colOff>
      <xdr:row>99</xdr:row>
      <xdr:rowOff>24270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15397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8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132468</xdr:rowOff>
    </xdr:from>
    <xdr:to>
      <xdr:col>41</xdr:col>
      <xdr:colOff>101600</xdr:colOff>
      <xdr:row>99</xdr:row>
      <xdr:rowOff>62618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93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53745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702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115951</xdr:rowOff>
    </xdr:from>
    <xdr:to>
      <xdr:col>36</xdr:col>
      <xdr:colOff>165100</xdr:colOff>
      <xdr:row>99</xdr:row>
      <xdr:rowOff>46101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37228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701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79483</xdr:rowOff>
    </xdr:from>
    <xdr:to>
      <xdr:col>85</xdr:col>
      <xdr:colOff>127000</xdr:colOff>
      <xdr:row>37</xdr:row>
      <xdr:rowOff>102895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51683"/>
          <a:ext cx="838200" cy="19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79483</xdr:rowOff>
    </xdr:from>
    <xdr:to>
      <xdr:col>81</xdr:col>
      <xdr:colOff>50800</xdr:colOff>
      <xdr:row>37</xdr:row>
      <xdr:rowOff>120650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51683"/>
          <a:ext cx="889000" cy="2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120650</xdr:rowOff>
    </xdr:from>
    <xdr:to>
      <xdr:col>76</xdr:col>
      <xdr:colOff>114300</xdr:colOff>
      <xdr:row>37</xdr:row>
      <xdr:rowOff>144920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64300"/>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144920</xdr:rowOff>
    </xdr:from>
    <xdr:to>
      <xdr:col>71</xdr:col>
      <xdr:colOff>177800</xdr:colOff>
      <xdr:row>37</xdr:row>
      <xdr:rowOff>158941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88570"/>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104959</xdr:rowOff>
    </xdr:from>
    <xdr:to>
      <xdr:col>67</xdr:col>
      <xdr:colOff>101600</xdr:colOff>
      <xdr:row>37</xdr:row>
      <xdr:rowOff>35109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7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51636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5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52095</xdr:rowOff>
    </xdr:from>
    <xdr:to>
      <xdr:col>85</xdr:col>
      <xdr:colOff>177800</xdr:colOff>
      <xdr:row>37</xdr:row>
      <xdr:rowOff>153695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28683</xdr:rowOff>
    </xdr:from>
    <xdr:to>
      <xdr:col>81</xdr:col>
      <xdr:colOff>101600</xdr:colOff>
      <xdr:row>36</xdr:row>
      <xdr:rowOff>130283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0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146810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7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69850</xdr:rowOff>
    </xdr:from>
    <xdr:to>
      <xdr:col>76</xdr:col>
      <xdr:colOff>165100</xdr:colOff>
      <xdr:row>38</xdr:row>
      <xdr:rowOff>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162577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94120</xdr:rowOff>
    </xdr:from>
    <xdr:to>
      <xdr:col>72</xdr:col>
      <xdr:colOff>38100</xdr:colOff>
      <xdr:row>38</xdr:row>
      <xdr:rowOff>24270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15397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108141</xdr:rowOff>
    </xdr:from>
    <xdr:to>
      <xdr:col>67</xdr:col>
      <xdr:colOff>101600</xdr:colOff>
      <xdr:row>38</xdr:row>
      <xdr:rowOff>38291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29418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53137</xdr:rowOff>
    </xdr:from>
    <xdr:to>
      <xdr:col>85</xdr:col>
      <xdr:colOff>127000</xdr:colOff>
      <xdr:row>57</xdr:row>
      <xdr:rowOff>161734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25787"/>
          <a:ext cx="838200" cy="10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53137</xdr:rowOff>
    </xdr:from>
    <xdr:to>
      <xdr:col>81</xdr:col>
      <xdr:colOff>50800</xdr:colOff>
      <xdr:row>58</xdr:row>
      <xdr:rowOff>45504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25787"/>
          <a:ext cx="889000" cy="16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45504</xdr:rowOff>
    </xdr:from>
    <xdr:to>
      <xdr:col>76</xdr:col>
      <xdr:colOff>114300</xdr:colOff>
      <xdr:row>58</xdr:row>
      <xdr:rowOff>102209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89604"/>
          <a:ext cx="889000" cy="5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137795</xdr:rowOff>
    </xdr:from>
    <xdr:to>
      <xdr:col>71</xdr:col>
      <xdr:colOff>177800</xdr:colOff>
      <xdr:row>58</xdr:row>
      <xdr:rowOff>102209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10445"/>
          <a:ext cx="889000" cy="13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159576</xdr:rowOff>
    </xdr:from>
    <xdr:to>
      <xdr:col>67</xdr:col>
      <xdr:colOff>101600</xdr:colOff>
      <xdr:row>57</xdr:row>
      <xdr:rowOff>89726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106253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110934</xdr:rowOff>
    </xdr:from>
    <xdr:to>
      <xdr:col>85</xdr:col>
      <xdr:colOff>177800</xdr:colOff>
      <xdr:row>58</xdr:row>
      <xdr:rowOff>41084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89361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6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2337</xdr:rowOff>
    </xdr:from>
    <xdr:to>
      <xdr:col>81</xdr:col>
      <xdr:colOff>101600</xdr:colOff>
      <xdr:row>57</xdr:row>
      <xdr:rowOff>103937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7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120464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166154</xdr:rowOff>
    </xdr:from>
    <xdr:to>
      <xdr:col>76</xdr:col>
      <xdr:colOff>165100</xdr:colOff>
      <xdr:row>58</xdr:row>
      <xdr:rowOff>96304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87431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3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51409</xdr:rowOff>
    </xdr:from>
    <xdr:to>
      <xdr:col>72</xdr:col>
      <xdr:colOff>38100</xdr:colOff>
      <xdr:row>58</xdr:row>
      <xdr:rowOff>153009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144136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86995</xdr:rowOff>
    </xdr:from>
    <xdr:to>
      <xdr:col>67</xdr:col>
      <xdr:colOff>101600</xdr:colOff>
      <xdr:row>58</xdr:row>
      <xdr:rowOff>17145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8272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5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134717</xdr:rowOff>
    </xdr:from>
    <xdr:to>
      <xdr:col>67</xdr:col>
      <xdr:colOff>101600</xdr:colOff>
      <xdr:row>79</xdr:row>
      <xdr:rowOff>64867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0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81394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8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102172</xdr:rowOff>
    </xdr:from>
    <xdr:to>
      <xdr:col>85</xdr:col>
      <xdr:colOff>127000</xdr:colOff>
      <xdr:row>96</xdr:row>
      <xdr:rowOff>124434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61372"/>
          <a:ext cx="838200" cy="2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36919</xdr:rowOff>
    </xdr:from>
    <xdr:to>
      <xdr:col>81</xdr:col>
      <xdr:colOff>50800</xdr:colOff>
      <xdr:row>96</xdr:row>
      <xdr:rowOff>124434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496119"/>
          <a:ext cx="889000" cy="8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24333</xdr:rowOff>
    </xdr:from>
    <xdr:to>
      <xdr:col>76</xdr:col>
      <xdr:colOff>114300</xdr:colOff>
      <xdr:row>96</xdr:row>
      <xdr:rowOff>36919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483533"/>
          <a:ext cx="8890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24333</xdr:rowOff>
    </xdr:from>
    <xdr:to>
      <xdr:col>71</xdr:col>
      <xdr:colOff>177800</xdr:colOff>
      <xdr:row>96</xdr:row>
      <xdr:rowOff>117475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83533"/>
          <a:ext cx="889000" cy="9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154229</xdr:rowOff>
    </xdr:from>
    <xdr:to>
      <xdr:col>67</xdr:col>
      <xdr:colOff>101600</xdr:colOff>
      <xdr:row>95</xdr:row>
      <xdr:rowOff>84379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100906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51372</xdr:rowOff>
    </xdr:from>
    <xdr:to>
      <xdr:col>85</xdr:col>
      <xdr:colOff>177800</xdr:colOff>
      <xdr:row>96</xdr:row>
      <xdr:rowOff>152972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74249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6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73634</xdr:rowOff>
    </xdr:from>
    <xdr:to>
      <xdr:col>81</xdr:col>
      <xdr:colOff>101600</xdr:colOff>
      <xdr:row>97</xdr:row>
      <xdr:rowOff>3784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166361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2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157569</xdr:rowOff>
    </xdr:from>
    <xdr:to>
      <xdr:col>76</xdr:col>
      <xdr:colOff>165100</xdr:colOff>
      <xdr:row>96</xdr:row>
      <xdr:rowOff>87719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4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104246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144983</xdr:rowOff>
    </xdr:from>
    <xdr:to>
      <xdr:col>72</xdr:col>
      <xdr:colOff>38100</xdr:colOff>
      <xdr:row>96</xdr:row>
      <xdr:rowOff>75133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3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91660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0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66675</xdr:rowOff>
    </xdr:from>
    <xdr:to>
      <xdr:col>67</xdr:col>
      <xdr:colOff>101600</xdr:colOff>
      <xdr:row>96</xdr:row>
      <xdr:rowOff>168275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159402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令和５年度からの主な増減は、総務費における基金積立金の減や、消防庁舎整備完了による消防費の減、学校施設整備の完了に伴う教育費の減がある。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また、障害者福祉サービス費や保育所等を始めとして人件費が人事院勧告の影響等に伴い増加したことによる民生費の増がある。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令和３年度に類似団体区分が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３へ変更となり、令和２年度までと比較して面積が狭く人口密度が比較的高い団体が比較対象となっている。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実質収支は継続的に黒字を確保している。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しかし、令和６年度も引き続き財政調整基金の積立を行い、標準財政規模の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％以上を確保できているが、昨年に引き続く退職手当債の繰上償還を実施しなかったことや積立金の取崩額が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78.8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％増となり、実質単年度収支については赤字となっている。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令和６年度においても引き続きすべての会計で黒字となっている。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は多くの施設更新需要を有することから、全国的に本指標における黒字額が大きくなる傾向があるが、これは流動資産と流動負債の差額から流動負債の企業債分を控除したものをベースとした指標であり、損益計算上の剰余金の額やキャッシュ・フローの額とは異なるものである。そのため、水道・下水道事業については本指標では黒字となっているが、公営企業会計における各種指標や経営戦略に基づき確実な財源確保に取り組んでいく必要が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国民健康保険特別会計及び下水道事業会計への基準外繰出の見直しを実施しており、引き続き繰出金の抑制と適正化に努めている。近年は、高齢化の進行に伴い、介護保険特別会計及び後期高齢者医療特別会計への繰出が増加傾向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10" workbookViewId="0">
      <selection activeCell="BN4" sqref="BN4:BU4"/>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3"/>
      <c r="DK1" s="163"/>
      <c r="DL1" s="163"/>
      <c r="DM1" s="163"/>
      <c r="DN1" s="163"/>
      <c r="DO1" s="163"/>
    </row>
    <row r="2" spans="1:119" ht="24.75" thickBot="1" x14ac:dyDescent="0.2">
      <c r="B2" s="164" t="s">
        <v>77</v>
      </c>
      <c r="C2" s="164"/>
      <c r="D2" s="165"/>
    </row>
    <row r="3" spans="1:119" ht="18.75" customHeight="1" thickBot="1" x14ac:dyDescent="0.2">
      <c r="A3" s="163"/>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15">
      <c r="A4" s="163"/>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30536767</v>
      </c>
      <c r="BO4" s="372"/>
      <c r="BP4" s="372"/>
      <c r="BQ4" s="372"/>
      <c r="BR4" s="372"/>
      <c r="BS4" s="372"/>
      <c r="BT4" s="372"/>
      <c r="BU4" s="373"/>
      <c r="BV4" s="371">
        <v>31443355</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3.4</v>
      </c>
      <c r="CU4" s="378"/>
      <c r="CV4" s="378"/>
      <c r="CW4" s="378"/>
      <c r="CX4" s="378"/>
      <c r="CY4" s="378"/>
      <c r="CZ4" s="378"/>
      <c r="DA4" s="379"/>
      <c r="DB4" s="377">
        <v>4.4000000000000004</v>
      </c>
      <c r="DC4" s="378"/>
      <c r="DD4" s="378"/>
      <c r="DE4" s="378"/>
      <c r="DF4" s="378"/>
      <c r="DG4" s="378"/>
      <c r="DH4" s="378"/>
      <c r="DI4" s="379"/>
    </row>
    <row r="5" spans="1:119" ht="18.75" customHeight="1" x14ac:dyDescent="0.15">
      <c r="A5" s="163"/>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29812075</v>
      </c>
      <c r="BO5" s="409"/>
      <c r="BP5" s="409"/>
      <c r="BQ5" s="409"/>
      <c r="BR5" s="409"/>
      <c r="BS5" s="409"/>
      <c r="BT5" s="409"/>
      <c r="BU5" s="410"/>
      <c r="BV5" s="408">
        <v>30605618</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101.8</v>
      </c>
      <c r="CU5" s="406"/>
      <c r="CV5" s="406"/>
      <c r="CW5" s="406"/>
      <c r="CX5" s="406"/>
      <c r="CY5" s="406"/>
      <c r="CZ5" s="406"/>
      <c r="DA5" s="407"/>
      <c r="DB5" s="405">
        <v>96.8</v>
      </c>
      <c r="DC5" s="406"/>
      <c r="DD5" s="406"/>
      <c r="DE5" s="406"/>
      <c r="DF5" s="406"/>
      <c r="DG5" s="406"/>
      <c r="DH5" s="406"/>
      <c r="DI5" s="407"/>
    </row>
    <row r="6" spans="1:119" ht="18.75" customHeight="1" x14ac:dyDescent="0.15">
      <c r="A6" s="163"/>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724692</v>
      </c>
      <c r="BO6" s="409"/>
      <c r="BP6" s="409"/>
      <c r="BQ6" s="409"/>
      <c r="BR6" s="409"/>
      <c r="BS6" s="409"/>
      <c r="BT6" s="409"/>
      <c r="BU6" s="410"/>
      <c r="BV6" s="408">
        <v>837737</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102.3</v>
      </c>
      <c r="CU6" s="446"/>
      <c r="CV6" s="446"/>
      <c r="CW6" s="446"/>
      <c r="CX6" s="446"/>
      <c r="CY6" s="446"/>
      <c r="CZ6" s="446"/>
      <c r="DA6" s="447"/>
      <c r="DB6" s="445">
        <v>97.7</v>
      </c>
      <c r="DC6" s="446"/>
      <c r="DD6" s="446"/>
      <c r="DE6" s="446"/>
      <c r="DF6" s="446"/>
      <c r="DG6" s="446"/>
      <c r="DH6" s="446"/>
      <c r="DI6" s="447"/>
    </row>
    <row r="7" spans="1:119" ht="18.75" customHeight="1" x14ac:dyDescent="0.15">
      <c r="A7" s="163"/>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173111</v>
      </c>
      <c r="BO7" s="409"/>
      <c r="BP7" s="409"/>
      <c r="BQ7" s="409"/>
      <c r="BR7" s="409"/>
      <c r="BS7" s="409"/>
      <c r="BT7" s="409"/>
      <c r="BU7" s="410"/>
      <c r="BV7" s="408">
        <v>129754</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16423785</v>
      </c>
      <c r="CU7" s="409"/>
      <c r="CV7" s="409"/>
      <c r="CW7" s="409"/>
      <c r="CX7" s="409"/>
      <c r="CY7" s="409"/>
      <c r="CZ7" s="409"/>
      <c r="DA7" s="410"/>
      <c r="DB7" s="408">
        <v>15971968</v>
      </c>
      <c r="DC7" s="409"/>
      <c r="DD7" s="409"/>
      <c r="DE7" s="409"/>
      <c r="DF7" s="409"/>
      <c r="DG7" s="409"/>
      <c r="DH7" s="409"/>
      <c r="DI7" s="410"/>
    </row>
    <row r="8" spans="1:119" ht="18.75" customHeight="1" thickBot="1" x14ac:dyDescent="0.2">
      <c r="A8" s="163"/>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104</v>
      </c>
      <c r="AV8" s="441"/>
      <c r="AW8" s="441"/>
      <c r="AX8" s="441"/>
      <c r="AY8" s="442" t="s">
        <v>105</v>
      </c>
      <c r="AZ8" s="443"/>
      <c r="BA8" s="443"/>
      <c r="BB8" s="443"/>
      <c r="BC8" s="443"/>
      <c r="BD8" s="443"/>
      <c r="BE8" s="443"/>
      <c r="BF8" s="443"/>
      <c r="BG8" s="443"/>
      <c r="BH8" s="443"/>
      <c r="BI8" s="443"/>
      <c r="BJ8" s="443"/>
      <c r="BK8" s="443"/>
      <c r="BL8" s="443"/>
      <c r="BM8" s="444"/>
      <c r="BN8" s="408">
        <v>551581</v>
      </c>
      <c r="BO8" s="409"/>
      <c r="BP8" s="409"/>
      <c r="BQ8" s="409"/>
      <c r="BR8" s="409"/>
      <c r="BS8" s="409"/>
      <c r="BT8" s="409"/>
      <c r="BU8" s="410"/>
      <c r="BV8" s="408">
        <v>707983</v>
      </c>
      <c r="BW8" s="409"/>
      <c r="BX8" s="409"/>
      <c r="BY8" s="409"/>
      <c r="BZ8" s="409"/>
      <c r="CA8" s="409"/>
      <c r="CB8" s="409"/>
      <c r="CC8" s="410"/>
      <c r="CD8" s="411" t="s">
        <v>106</v>
      </c>
      <c r="CE8" s="412"/>
      <c r="CF8" s="412"/>
      <c r="CG8" s="412"/>
      <c r="CH8" s="412"/>
      <c r="CI8" s="412"/>
      <c r="CJ8" s="412"/>
      <c r="CK8" s="412"/>
      <c r="CL8" s="412"/>
      <c r="CM8" s="412"/>
      <c r="CN8" s="412"/>
      <c r="CO8" s="412"/>
      <c r="CP8" s="412"/>
      <c r="CQ8" s="412"/>
      <c r="CR8" s="412"/>
      <c r="CS8" s="413"/>
      <c r="CT8" s="448">
        <v>0.64</v>
      </c>
      <c r="CU8" s="449"/>
      <c r="CV8" s="449"/>
      <c r="CW8" s="449"/>
      <c r="CX8" s="449"/>
      <c r="CY8" s="449"/>
      <c r="CZ8" s="449"/>
      <c r="DA8" s="450"/>
      <c r="DB8" s="448">
        <v>0.63</v>
      </c>
      <c r="DC8" s="449"/>
      <c r="DD8" s="449"/>
      <c r="DE8" s="449"/>
      <c r="DF8" s="449"/>
      <c r="DG8" s="449"/>
      <c r="DH8" s="449"/>
      <c r="DI8" s="450"/>
    </row>
    <row r="9" spans="1:119" ht="18.75" customHeight="1" thickBot="1" x14ac:dyDescent="0.2">
      <c r="A9" s="163"/>
      <c r="B9" s="402" t="s">
        <v>107</v>
      </c>
      <c r="C9" s="403"/>
      <c r="D9" s="403"/>
      <c r="E9" s="403"/>
      <c r="F9" s="403"/>
      <c r="G9" s="403"/>
      <c r="H9" s="403"/>
      <c r="I9" s="403"/>
      <c r="J9" s="403"/>
      <c r="K9" s="451"/>
      <c r="L9" s="452" t="s">
        <v>108</v>
      </c>
      <c r="M9" s="453"/>
      <c r="N9" s="453"/>
      <c r="O9" s="453"/>
      <c r="P9" s="453"/>
      <c r="Q9" s="454"/>
      <c r="R9" s="455">
        <v>70433</v>
      </c>
      <c r="S9" s="456"/>
      <c r="T9" s="456"/>
      <c r="U9" s="456"/>
      <c r="V9" s="457"/>
      <c r="W9" s="365" t="s">
        <v>109</v>
      </c>
      <c r="X9" s="366"/>
      <c r="Y9" s="366"/>
      <c r="Z9" s="366"/>
      <c r="AA9" s="366"/>
      <c r="AB9" s="366"/>
      <c r="AC9" s="366"/>
      <c r="AD9" s="366"/>
      <c r="AE9" s="366"/>
      <c r="AF9" s="366"/>
      <c r="AG9" s="366"/>
      <c r="AH9" s="366"/>
      <c r="AI9" s="366"/>
      <c r="AJ9" s="366"/>
      <c r="AK9" s="366"/>
      <c r="AL9" s="367"/>
      <c r="AM9" s="437" t="s">
        <v>110</v>
      </c>
      <c r="AN9" s="438"/>
      <c r="AO9" s="438"/>
      <c r="AP9" s="438"/>
      <c r="AQ9" s="438"/>
      <c r="AR9" s="438"/>
      <c r="AS9" s="438"/>
      <c r="AT9" s="439"/>
      <c r="AU9" s="440" t="s">
        <v>90</v>
      </c>
      <c r="AV9" s="441"/>
      <c r="AW9" s="441"/>
      <c r="AX9" s="441"/>
      <c r="AY9" s="442" t="s">
        <v>111</v>
      </c>
      <c r="AZ9" s="443"/>
      <c r="BA9" s="443"/>
      <c r="BB9" s="443"/>
      <c r="BC9" s="443"/>
      <c r="BD9" s="443"/>
      <c r="BE9" s="443"/>
      <c r="BF9" s="443"/>
      <c r="BG9" s="443"/>
      <c r="BH9" s="443"/>
      <c r="BI9" s="443"/>
      <c r="BJ9" s="443"/>
      <c r="BK9" s="443"/>
      <c r="BL9" s="443"/>
      <c r="BM9" s="444"/>
      <c r="BN9" s="408">
        <v>-156402</v>
      </c>
      <c r="BO9" s="409"/>
      <c r="BP9" s="409"/>
      <c r="BQ9" s="409"/>
      <c r="BR9" s="409"/>
      <c r="BS9" s="409"/>
      <c r="BT9" s="409"/>
      <c r="BU9" s="410"/>
      <c r="BV9" s="408">
        <v>-1689</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11.7</v>
      </c>
      <c r="CU9" s="406"/>
      <c r="CV9" s="406"/>
      <c r="CW9" s="406"/>
      <c r="CX9" s="406"/>
      <c r="CY9" s="406"/>
      <c r="CZ9" s="406"/>
      <c r="DA9" s="407"/>
      <c r="DB9" s="405">
        <v>11.5</v>
      </c>
      <c r="DC9" s="406"/>
      <c r="DD9" s="406"/>
      <c r="DE9" s="406"/>
      <c r="DF9" s="406"/>
      <c r="DG9" s="406"/>
      <c r="DH9" s="406"/>
      <c r="DI9" s="407"/>
    </row>
    <row r="10" spans="1:119" ht="18.75" customHeight="1" thickBot="1" x14ac:dyDescent="0.2">
      <c r="A10" s="163"/>
      <c r="B10" s="402"/>
      <c r="C10" s="403"/>
      <c r="D10" s="403"/>
      <c r="E10" s="403"/>
      <c r="F10" s="403"/>
      <c r="G10" s="403"/>
      <c r="H10" s="403"/>
      <c r="I10" s="403"/>
      <c r="J10" s="403"/>
      <c r="K10" s="451"/>
      <c r="L10" s="458" t="s">
        <v>113</v>
      </c>
      <c r="M10" s="438"/>
      <c r="N10" s="438"/>
      <c r="O10" s="438"/>
      <c r="P10" s="438"/>
      <c r="Q10" s="439"/>
      <c r="R10" s="459">
        <v>72664</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90</v>
      </c>
      <c r="AV10" s="441"/>
      <c r="AW10" s="441"/>
      <c r="AX10" s="441"/>
      <c r="AY10" s="442" t="s">
        <v>115</v>
      </c>
      <c r="AZ10" s="443"/>
      <c r="BA10" s="443"/>
      <c r="BB10" s="443"/>
      <c r="BC10" s="443"/>
      <c r="BD10" s="443"/>
      <c r="BE10" s="443"/>
      <c r="BF10" s="443"/>
      <c r="BG10" s="443"/>
      <c r="BH10" s="443"/>
      <c r="BI10" s="443"/>
      <c r="BJ10" s="443"/>
      <c r="BK10" s="443"/>
      <c r="BL10" s="443"/>
      <c r="BM10" s="444"/>
      <c r="BN10" s="408">
        <v>4285</v>
      </c>
      <c r="BO10" s="409"/>
      <c r="BP10" s="409"/>
      <c r="BQ10" s="409"/>
      <c r="BR10" s="409"/>
      <c r="BS10" s="409"/>
      <c r="BT10" s="409"/>
      <c r="BU10" s="410"/>
      <c r="BV10" s="408">
        <v>23353</v>
      </c>
      <c r="BW10" s="409"/>
      <c r="BX10" s="409"/>
      <c r="BY10" s="409"/>
      <c r="BZ10" s="409"/>
      <c r="CA10" s="409"/>
      <c r="CB10" s="409"/>
      <c r="CC10" s="410"/>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90</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row>
    <row r="12" spans="1:119" ht="18.75" customHeight="1" x14ac:dyDescent="0.15">
      <c r="A12" s="163"/>
      <c r="B12" s="468" t="s">
        <v>123</v>
      </c>
      <c r="C12" s="469"/>
      <c r="D12" s="469"/>
      <c r="E12" s="469"/>
      <c r="F12" s="469"/>
      <c r="G12" s="469"/>
      <c r="H12" s="469"/>
      <c r="I12" s="469"/>
      <c r="J12" s="469"/>
      <c r="K12" s="470"/>
      <c r="L12" s="477" t="s">
        <v>124</v>
      </c>
      <c r="M12" s="478"/>
      <c r="N12" s="478"/>
      <c r="O12" s="478"/>
      <c r="P12" s="478"/>
      <c r="Q12" s="479"/>
      <c r="R12" s="480">
        <v>68598</v>
      </c>
      <c r="S12" s="481"/>
      <c r="T12" s="481"/>
      <c r="U12" s="481"/>
      <c r="V12" s="482"/>
      <c r="W12" s="483" t="s">
        <v>1</v>
      </c>
      <c r="X12" s="441"/>
      <c r="Y12" s="441"/>
      <c r="Z12" s="441"/>
      <c r="AA12" s="441"/>
      <c r="AB12" s="484"/>
      <c r="AC12" s="485" t="s">
        <v>125</v>
      </c>
      <c r="AD12" s="486"/>
      <c r="AE12" s="486"/>
      <c r="AF12" s="486"/>
      <c r="AG12" s="487"/>
      <c r="AH12" s="485" t="s">
        <v>126</v>
      </c>
      <c r="AI12" s="486"/>
      <c r="AJ12" s="486"/>
      <c r="AK12" s="486"/>
      <c r="AL12" s="488"/>
      <c r="AM12" s="437" t="s">
        <v>127</v>
      </c>
      <c r="AN12" s="438"/>
      <c r="AO12" s="438"/>
      <c r="AP12" s="438"/>
      <c r="AQ12" s="438"/>
      <c r="AR12" s="438"/>
      <c r="AS12" s="438"/>
      <c r="AT12" s="439"/>
      <c r="AU12" s="440" t="s">
        <v>90</v>
      </c>
      <c r="AV12" s="441"/>
      <c r="AW12" s="441"/>
      <c r="AX12" s="441"/>
      <c r="AY12" s="442" t="s">
        <v>128</v>
      </c>
      <c r="AZ12" s="443"/>
      <c r="BA12" s="443"/>
      <c r="BB12" s="443"/>
      <c r="BC12" s="443"/>
      <c r="BD12" s="443"/>
      <c r="BE12" s="443"/>
      <c r="BF12" s="443"/>
      <c r="BG12" s="443"/>
      <c r="BH12" s="443"/>
      <c r="BI12" s="443"/>
      <c r="BJ12" s="443"/>
      <c r="BK12" s="443"/>
      <c r="BL12" s="443"/>
      <c r="BM12" s="444"/>
      <c r="BN12" s="408">
        <v>465000</v>
      </c>
      <c r="BO12" s="409"/>
      <c r="BP12" s="409"/>
      <c r="BQ12" s="409"/>
      <c r="BR12" s="409"/>
      <c r="BS12" s="409"/>
      <c r="BT12" s="409"/>
      <c r="BU12" s="410"/>
      <c r="BV12" s="408">
        <v>260000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122</v>
      </c>
      <c r="DC12" s="449"/>
      <c r="DD12" s="449"/>
      <c r="DE12" s="449"/>
      <c r="DF12" s="449"/>
      <c r="DG12" s="449"/>
      <c r="DH12" s="449"/>
      <c r="DI12" s="450"/>
    </row>
    <row r="13" spans="1:119" ht="18.75" customHeight="1" x14ac:dyDescent="0.15">
      <c r="A13" s="163"/>
      <c r="B13" s="471"/>
      <c r="C13" s="472"/>
      <c r="D13" s="472"/>
      <c r="E13" s="472"/>
      <c r="F13" s="472"/>
      <c r="G13" s="472"/>
      <c r="H13" s="472"/>
      <c r="I13" s="472"/>
      <c r="J13" s="472"/>
      <c r="K13" s="473"/>
      <c r="L13" s="178"/>
      <c r="M13" s="499" t="s">
        <v>130</v>
      </c>
      <c r="N13" s="500"/>
      <c r="O13" s="500"/>
      <c r="P13" s="500"/>
      <c r="Q13" s="501"/>
      <c r="R13" s="492">
        <v>65778</v>
      </c>
      <c r="S13" s="493"/>
      <c r="T13" s="493"/>
      <c r="U13" s="493"/>
      <c r="V13" s="494"/>
      <c r="W13" s="424" t="s">
        <v>131</v>
      </c>
      <c r="X13" s="425"/>
      <c r="Y13" s="425"/>
      <c r="Z13" s="425"/>
      <c r="AA13" s="425"/>
      <c r="AB13" s="415"/>
      <c r="AC13" s="459">
        <v>592</v>
      </c>
      <c r="AD13" s="460"/>
      <c r="AE13" s="460"/>
      <c r="AF13" s="460"/>
      <c r="AG13" s="502"/>
      <c r="AH13" s="459">
        <v>591</v>
      </c>
      <c r="AI13" s="460"/>
      <c r="AJ13" s="460"/>
      <c r="AK13" s="460"/>
      <c r="AL13" s="461"/>
      <c r="AM13" s="437" t="s">
        <v>132</v>
      </c>
      <c r="AN13" s="438"/>
      <c r="AO13" s="438"/>
      <c r="AP13" s="438"/>
      <c r="AQ13" s="438"/>
      <c r="AR13" s="438"/>
      <c r="AS13" s="438"/>
      <c r="AT13" s="439"/>
      <c r="AU13" s="440" t="s">
        <v>104</v>
      </c>
      <c r="AV13" s="441"/>
      <c r="AW13" s="441"/>
      <c r="AX13" s="441"/>
      <c r="AY13" s="442" t="s">
        <v>133</v>
      </c>
      <c r="AZ13" s="443"/>
      <c r="BA13" s="443"/>
      <c r="BB13" s="443"/>
      <c r="BC13" s="443"/>
      <c r="BD13" s="443"/>
      <c r="BE13" s="443"/>
      <c r="BF13" s="443"/>
      <c r="BG13" s="443"/>
      <c r="BH13" s="443"/>
      <c r="BI13" s="443"/>
      <c r="BJ13" s="443"/>
      <c r="BK13" s="443"/>
      <c r="BL13" s="443"/>
      <c r="BM13" s="444"/>
      <c r="BN13" s="408">
        <v>-617117</v>
      </c>
      <c r="BO13" s="409"/>
      <c r="BP13" s="409"/>
      <c r="BQ13" s="409"/>
      <c r="BR13" s="409"/>
      <c r="BS13" s="409"/>
      <c r="BT13" s="409"/>
      <c r="BU13" s="410"/>
      <c r="BV13" s="408">
        <v>-238336</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3.4</v>
      </c>
      <c r="CU13" s="406"/>
      <c r="CV13" s="406"/>
      <c r="CW13" s="406"/>
      <c r="CX13" s="406"/>
      <c r="CY13" s="406"/>
      <c r="CZ13" s="406"/>
      <c r="DA13" s="407"/>
      <c r="DB13" s="405">
        <v>3.4</v>
      </c>
      <c r="DC13" s="406"/>
      <c r="DD13" s="406"/>
      <c r="DE13" s="406"/>
      <c r="DF13" s="406"/>
      <c r="DG13" s="406"/>
      <c r="DH13" s="406"/>
      <c r="DI13" s="407"/>
    </row>
    <row r="14" spans="1:119" ht="18.75" customHeight="1" thickBot="1" x14ac:dyDescent="0.2">
      <c r="A14" s="163"/>
      <c r="B14" s="471"/>
      <c r="C14" s="472"/>
      <c r="D14" s="472"/>
      <c r="E14" s="472"/>
      <c r="F14" s="472"/>
      <c r="G14" s="472"/>
      <c r="H14" s="472"/>
      <c r="I14" s="472"/>
      <c r="J14" s="472"/>
      <c r="K14" s="473"/>
      <c r="L14" s="489" t="s">
        <v>135</v>
      </c>
      <c r="M14" s="490"/>
      <c r="N14" s="490"/>
      <c r="O14" s="490"/>
      <c r="P14" s="490"/>
      <c r="Q14" s="491"/>
      <c r="R14" s="492">
        <v>69219</v>
      </c>
      <c r="S14" s="493"/>
      <c r="T14" s="493"/>
      <c r="U14" s="493"/>
      <c r="V14" s="494"/>
      <c r="W14" s="398"/>
      <c r="X14" s="399"/>
      <c r="Y14" s="399"/>
      <c r="Z14" s="399"/>
      <c r="AA14" s="399"/>
      <c r="AB14" s="388"/>
      <c r="AC14" s="495">
        <v>2.2000000000000002</v>
      </c>
      <c r="AD14" s="496"/>
      <c r="AE14" s="496"/>
      <c r="AF14" s="496"/>
      <c r="AG14" s="497"/>
      <c r="AH14" s="495">
        <v>2</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v>22.3</v>
      </c>
      <c r="CU14" s="507"/>
      <c r="CV14" s="507"/>
      <c r="CW14" s="507"/>
      <c r="CX14" s="507"/>
      <c r="CY14" s="507"/>
      <c r="CZ14" s="507"/>
      <c r="DA14" s="508"/>
      <c r="DB14" s="506">
        <v>22.9</v>
      </c>
      <c r="DC14" s="507"/>
      <c r="DD14" s="507"/>
      <c r="DE14" s="507"/>
      <c r="DF14" s="507"/>
      <c r="DG14" s="507"/>
      <c r="DH14" s="507"/>
      <c r="DI14" s="508"/>
    </row>
    <row r="15" spans="1:119" ht="18.75" customHeight="1" x14ac:dyDescent="0.15">
      <c r="A15" s="163"/>
      <c r="B15" s="471"/>
      <c r="C15" s="472"/>
      <c r="D15" s="472"/>
      <c r="E15" s="472"/>
      <c r="F15" s="472"/>
      <c r="G15" s="472"/>
      <c r="H15" s="472"/>
      <c r="I15" s="472"/>
      <c r="J15" s="472"/>
      <c r="K15" s="473"/>
      <c r="L15" s="178"/>
      <c r="M15" s="499" t="s">
        <v>130</v>
      </c>
      <c r="N15" s="500"/>
      <c r="O15" s="500"/>
      <c r="P15" s="500"/>
      <c r="Q15" s="501"/>
      <c r="R15" s="492">
        <v>66662</v>
      </c>
      <c r="S15" s="493"/>
      <c r="T15" s="493"/>
      <c r="U15" s="493"/>
      <c r="V15" s="494"/>
      <c r="W15" s="424" t="s">
        <v>137</v>
      </c>
      <c r="X15" s="425"/>
      <c r="Y15" s="425"/>
      <c r="Z15" s="425"/>
      <c r="AA15" s="425"/>
      <c r="AB15" s="415"/>
      <c r="AC15" s="459">
        <v>6606</v>
      </c>
      <c r="AD15" s="460"/>
      <c r="AE15" s="460"/>
      <c r="AF15" s="460"/>
      <c r="AG15" s="502"/>
      <c r="AH15" s="459">
        <v>6974</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8957581</v>
      </c>
      <c r="BO15" s="372"/>
      <c r="BP15" s="372"/>
      <c r="BQ15" s="372"/>
      <c r="BR15" s="372"/>
      <c r="BS15" s="372"/>
      <c r="BT15" s="372"/>
      <c r="BU15" s="373"/>
      <c r="BV15" s="371">
        <v>8636393</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24.1</v>
      </c>
      <c r="AD16" s="496"/>
      <c r="AE16" s="496"/>
      <c r="AF16" s="496"/>
      <c r="AG16" s="497"/>
      <c r="AH16" s="495">
        <v>24</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13946681</v>
      </c>
      <c r="BO16" s="409"/>
      <c r="BP16" s="409"/>
      <c r="BQ16" s="409"/>
      <c r="BR16" s="409"/>
      <c r="BS16" s="409"/>
      <c r="BT16" s="409"/>
      <c r="BU16" s="410"/>
      <c r="BV16" s="408">
        <v>13489738</v>
      </c>
      <c r="BW16" s="409"/>
      <c r="BX16" s="409"/>
      <c r="BY16" s="409"/>
      <c r="BZ16" s="409"/>
      <c r="CA16" s="409"/>
      <c r="CB16" s="409"/>
      <c r="CC16" s="410"/>
      <c r="CD16" s="172"/>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
      <c r="A17" s="163"/>
      <c r="B17" s="474"/>
      <c r="C17" s="475"/>
      <c r="D17" s="475"/>
      <c r="E17" s="475"/>
      <c r="F17" s="475"/>
      <c r="G17" s="475"/>
      <c r="H17" s="475"/>
      <c r="I17" s="475"/>
      <c r="J17" s="475"/>
      <c r="K17" s="476"/>
      <c r="L17" s="182"/>
      <c r="M17" s="519" t="s">
        <v>143</v>
      </c>
      <c r="N17" s="520"/>
      <c r="O17" s="520"/>
      <c r="P17" s="520"/>
      <c r="Q17" s="521"/>
      <c r="R17" s="514" t="s">
        <v>144</v>
      </c>
      <c r="S17" s="515"/>
      <c r="T17" s="515"/>
      <c r="U17" s="515"/>
      <c r="V17" s="516"/>
      <c r="W17" s="424" t="s">
        <v>145</v>
      </c>
      <c r="X17" s="425"/>
      <c r="Y17" s="425"/>
      <c r="Z17" s="425"/>
      <c r="AA17" s="425"/>
      <c r="AB17" s="415"/>
      <c r="AC17" s="459">
        <v>20187</v>
      </c>
      <c r="AD17" s="460"/>
      <c r="AE17" s="460"/>
      <c r="AF17" s="460"/>
      <c r="AG17" s="502"/>
      <c r="AH17" s="459">
        <v>21439</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11383132</v>
      </c>
      <c r="BO17" s="409"/>
      <c r="BP17" s="409"/>
      <c r="BQ17" s="409"/>
      <c r="BR17" s="409"/>
      <c r="BS17" s="409"/>
      <c r="BT17" s="409"/>
      <c r="BU17" s="410"/>
      <c r="BV17" s="408">
        <v>10955261</v>
      </c>
      <c r="BW17" s="409"/>
      <c r="BX17" s="409"/>
      <c r="BY17" s="409"/>
      <c r="BZ17" s="409"/>
      <c r="CA17" s="409"/>
      <c r="CB17" s="409"/>
      <c r="CC17" s="410"/>
      <c r="CD17" s="172"/>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
      <c r="A18" s="163"/>
      <c r="B18" s="530" t="s">
        <v>147</v>
      </c>
      <c r="C18" s="451"/>
      <c r="D18" s="451"/>
      <c r="E18" s="531"/>
      <c r="F18" s="531"/>
      <c r="G18" s="531"/>
      <c r="H18" s="531"/>
      <c r="I18" s="531"/>
      <c r="J18" s="531"/>
      <c r="K18" s="531"/>
      <c r="L18" s="532">
        <v>24.35</v>
      </c>
      <c r="M18" s="532"/>
      <c r="N18" s="532"/>
      <c r="O18" s="532"/>
      <c r="P18" s="532"/>
      <c r="Q18" s="532"/>
      <c r="R18" s="533"/>
      <c r="S18" s="533"/>
      <c r="T18" s="533"/>
      <c r="U18" s="533"/>
      <c r="V18" s="534"/>
      <c r="W18" s="426"/>
      <c r="X18" s="427"/>
      <c r="Y18" s="427"/>
      <c r="Z18" s="427"/>
      <c r="AA18" s="427"/>
      <c r="AB18" s="418"/>
      <c r="AC18" s="535">
        <v>73.7</v>
      </c>
      <c r="AD18" s="536"/>
      <c r="AE18" s="536"/>
      <c r="AF18" s="536"/>
      <c r="AG18" s="537"/>
      <c r="AH18" s="535">
        <v>73.900000000000006</v>
      </c>
      <c r="AI18" s="536"/>
      <c r="AJ18" s="536"/>
      <c r="AK18" s="536"/>
      <c r="AL18" s="538"/>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17076017</v>
      </c>
      <c r="BO18" s="409"/>
      <c r="BP18" s="409"/>
      <c r="BQ18" s="409"/>
      <c r="BR18" s="409"/>
      <c r="BS18" s="409"/>
      <c r="BT18" s="409"/>
      <c r="BU18" s="410"/>
      <c r="BV18" s="408">
        <v>15937801</v>
      </c>
      <c r="BW18" s="409"/>
      <c r="BX18" s="409"/>
      <c r="BY18" s="409"/>
      <c r="BZ18" s="409"/>
      <c r="CA18" s="409"/>
      <c r="CB18" s="409"/>
      <c r="CC18" s="410"/>
      <c r="CD18" s="172"/>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
      <c r="A19" s="163"/>
      <c r="B19" s="530" t="s">
        <v>149</v>
      </c>
      <c r="C19" s="451"/>
      <c r="D19" s="451"/>
      <c r="E19" s="531"/>
      <c r="F19" s="531"/>
      <c r="G19" s="531"/>
      <c r="H19" s="531"/>
      <c r="I19" s="531"/>
      <c r="J19" s="531"/>
      <c r="K19" s="531"/>
      <c r="L19" s="539">
        <v>2893</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20896474</v>
      </c>
      <c r="BO19" s="409"/>
      <c r="BP19" s="409"/>
      <c r="BQ19" s="409"/>
      <c r="BR19" s="409"/>
      <c r="BS19" s="409"/>
      <c r="BT19" s="409"/>
      <c r="BU19" s="410"/>
      <c r="BV19" s="408">
        <v>20354557</v>
      </c>
      <c r="BW19" s="409"/>
      <c r="BX19" s="409"/>
      <c r="BY19" s="409"/>
      <c r="BZ19" s="409"/>
      <c r="CA19" s="409"/>
      <c r="CB19" s="409"/>
      <c r="CC19" s="410"/>
      <c r="CD19" s="172"/>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
      <c r="A20" s="163"/>
      <c r="B20" s="530" t="s">
        <v>151</v>
      </c>
      <c r="C20" s="451"/>
      <c r="D20" s="451"/>
      <c r="E20" s="531"/>
      <c r="F20" s="531"/>
      <c r="G20" s="531"/>
      <c r="H20" s="531"/>
      <c r="I20" s="531"/>
      <c r="J20" s="531"/>
      <c r="K20" s="531"/>
      <c r="L20" s="539">
        <v>30554</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72"/>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
      <c r="A21" s="163"/>
      <c r="B21" s="548" t="s">
        <v>152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72"/>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15">
      <c r="A22" s="163"/>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26149112</v>
      </c>
      <c r="BO22" s="372"/>
      <c r="BP22" s="372"/>
      <c r="BQ22" s="372"/>
      <c r="BR22" s="372"/>
      <c r="BS22" s="372"/>
      <c r="BT22" s="372"/>
      <c r="BU22" s="373"/>
      <c r="BV22" s="371">
        <v>27778035</v>
      </c>
      <c r="BW22" s="372"/>
      <c r="BX22" s="372"/>
      <c r="BY22" s="372"/>
      <c r="BZ22" s="372"/>
      <c r="CA22" s="372"/>
      <c r="CB22" s="372"/>
      <c r="CC22" s="373"/>
      <c r="CD22" s="172"/>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15">
      <c r="A23" s="163"/>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11935886</v>
      </c>
      <c r="BO23" s="409"/>
      <c r="BP23" s="409"/>
      <c r="BQ23" s="409"/>
      <c r="BR23" s="409"/>
      <c r="BS23" s="409"/>
      <c r="BT23" s="409"/>
      <c r="BU23" s="410"/>
      <c r="BV23" s="408">
        <v>12282581</v>
      </c>
      <c r="BW23" s="409"/>
      <c r="BX23" s="409"/>
      <c r="BY23" s="409"/>
      <c r="BZ23" s="409"/>
      <c r="CA23" s="409"/>
      <c r="CB23" s="409"/>
      <c r="CC23" s="410"/>
      <c r="CD23" s="172"/>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
      <c r="A24" s="163"/>
      <c r="B24" s="579"/>
      <c r="C24" s="555"/>
      <c r="D24" s="556"/>
      <c r="E24" s="458" t="s">
        <v>161</v>
      </c>
      <c r="F24" s="438"/>
      <c r="G24" s="438"/>
      <c r="H24" s="438"/>
      <c r="I24" s="438"/>
      <c r="J24" s="438"/>
      <c r="K24" s="439"/>
      <c r="L24" s="459">
        <v>1</v>
      </c>
      <c r="M24" s="460"/>
      <c r="N24" s="460"/>
      <c r="O24" s="460"/>
      <c r="P24" s="502"/>
      <c r="Q24" s="459">
        <v>8487</v>
      </c>
      <c r="R24" s="460"/>
      <c r="S24" s="460"/>
      <c r="T24" s="460"/>
      <c r="U24" s="460"/>
      <c r="V24" s="502"/>
      <c r="W24" s="554"/>
      <c r="X24" s="555"/>
      <c r="Y24" s="556"/>
      <c r="Z24" s="458" t="s">
        <v>162</v>
      </c>
      <c r="AA24" s="438"/>
      <c r="AB24" s="438"/>
      <c r="AC24" s="438"/>
      <c r="AD24" s="438"/>
      <c r="AE24" s="438"/>
      <c r="AF24" s="438"/>
      <c r="AG24" s="439"/>
      <c r="AH24" s="459">
        <v>551</v>
      </c>
      <c r="AI24" s="460"/>
      <c r="AJ24" s="460"/>
      <c r="AK24" s="460"/>
      <c r="AL24" s="502"/>
      <c r="AM24" s="459">
        <v>1619940</v>
      </c>
      <c r="AN24" s="460"/>
      <c r="AO24" s="460"/>
      <c r="AP24" s="460"/>
      <c r="AQ24" s="460"/>
      <c r="AR24" s="502"/>
      <c r="AS24" s="459">
        <v>2940</v>
      </c>
      <c r="AT24" s="460"/>
      <c r="AU24" s="460"/>
      <c r="AV24" s="460"/>
      <c r="AW24" s="460"/>
      <c r="AX24" s="461"/>
      <c r="AY24" s="524" t="s">
        <v>163</v>
      </c>
      <c r="AZ24" s="525"/>
      <c r="BA24" s="525"/>
      <c r="BB24" s="525"/>
      <c r="BC24" s="525"/>
      <c r="BD24" s="525"/>
      <c r="BE24" s="525"/>
      <c r="BF24" s="525"/>
      <c r="BG24" s="525"/>
      <c r="BH24" s="525"/>
      <c r="BI24" s="525"/>
      <c r="BJ24" s="525"/>
      <c r="BK24" s="525"/>
      <c r="BL24" s="525"/>
      <c r="BM24" s="526"/>
      <c r="BN24" s="408">
        <v>16307245</v>
      </c>
      <c r="BO24" s="409"/>
      <c r="BP24" s="409"/>
      <c r="BQ24" s="409"/>
      <c r="BR24" s="409"/>
      <c r="BS24" s="409"/>
      <c r="BT24" s="409"/>
      <c r="BU24" s="410"/>
      <c r="BV24" s="408">
        <v>16864449</v>
      </c>
      <c r="BW24" s="409"/>
      <c r="BX24" s="409"/>
      <c r="BY24" s="409"/>
      <c r="BZ24" s="409"/>
      <c r="CA24" s="409"/>
      <c r="CB24" s="409"/>
      <c r="CC24" s="410"/>
      <c r="CD24" s="172"/>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15">
      <c r="A25" s="163"/>
      <c r="B25" s="579"/>
      <c r="C25" s="555"/>
      <c r="D25" s="556"/>
      <c r="E25" s="458" t="s">
        <v>164</v>
      </c>
      <c r="F25" s="438"/>
      <c r="G25" s="438"/>
      <c r="H25" s="438"/>
      <c r="I25" s="438"/>
      <c r="J25" s="438"/>
      <c r="K25" s="439"/>
      <c r="L25" s="459">
        <v>2</v>
      </c>
      <c r="M25" s="460"/>
      <c r="N25" s="460"/>
      <c r="O25" s="460"/>
      <c r="P25" s="502"/>
      <c r="Q25" s="459">
        <v>7213</v>
      </c>
      <c r="R25" s="460"/>
      <c r="S25" s="460"/>
      <c r="T25" s="460"/>
      <c r="U25" s="460"/>
      <c r="V25" s="502"/>
      <c r="W25" s="554"/>
      <c r="X25" s="555"/>
      <c r="Y25" s="556"/>
      <c r="Z25" s="458" t="s">
        <v>165</v>
      </c>
      <c r="AA25" s="438"/>
      <c r="AB25" s="438"/>
      <c r="AC25" s="438"/>
      <c r="AD25" s="438"/>
      <c r="AE25" s="438"/>
      <c r="AF25" s="438"/>
      <c r="AG25" s="439"/>
      <c r="AH25" s="459">
        <v>90</v>
      </c>
      <c r="AI25" s="460"/>
      <c r="AJ25" s="460"/>
      <c r="AK25" s="460"/>
      <c r="AL25" s="502"/>
      <c r="AM25" s="459">
        <v>258300</v>
      </c>
      <c r="AN25" s="460"/>
      <c r="AO25" s="460"/>
      <c r="AP25" s="460"/>
      <c r="AQ25" s="460"/>
      <c r="AR25" s="502"/>
      <c r="AS25" s="459">
        <v>2870</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5067719</v>
      </c>
      <c r="BO25" s="372"/>
      <c r="BP25" s="372"/>
      <c r="BQ25" s="372"/>
      <c r="BR25" s="372"/>
      <c r="BS25" s="372"/>
      <c r="BT25" s="372"/>
      <c r="BU25" s="373"/>
      <c r="BV25" s="371">
        <v>1158026</v>
      </c>
      <c r="BW25" s="372"/>
      <c r="BX25" s="372"/>
      <c r="BY25" s="372"/>
      <c r="BZ25" s="372"/>
      <c r="CA25" s="372"/>
      <c r="CB25" s="372"/>
      <c r="CC25" s="373"/>
      <c r="CD25" s="172"/>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15">
      <c r="A26" s="163"/>
      <c r="B26" s="579"/>
      <c r="C26" s="555"/>
      <c r="D26" s="556"/>
      <c r="E26" s="458" t="s">
        <v>167</v>
      </c>
      <c r="F26" s="438"/>
      <c r="G26" s="438"/>
      <c r="H26" s="438"/>
      <c r="I26" s="438"/>
      <c r="J26" s="438"/>
      <c r="K26" s="439"/>
      <c r="L26" s="459">
        <v>1</v>
      </c>
      <c r="M26" s="460"/>
      <c r="N26" s="460"/>
      <c r="O26" s="460"/>
      <c r="P26" s="502"/>
      <c r="Q26" s="459">
        <v>6547</v>
      </c>
      <c r="R26" s="460"/>
      <c r="S26" s="460"/>
      <c r="T26" s="460"/>
      <c r="U26" s="460"/>
      <c r="V26" s="502"/>
      <c r="W26" s="554"/>
      <c r="X26" s="555"/>
      <c r="Y26" s="556"/>
      <c r="Z26" s="458" t="s">
        <v>168</v>
      </c>
      <c r="AA26" s="560"/>
      <c r="AB26" s="560"/>
      <c r="AC26" s="560"/>
      <c r="AD26" s="560"/>
      <c r="AE26" s="560"/>
      <c r="AF26" s="560"/>
      <c r="AG26" s="561"/>
      <c r="AH26" s="459">
        <v>49</v>
      </c>
      <c r="AI26" s="460"/>
      <c r="AJ26" s="460"/>
      <c r="AK26" s="460"/>
      <c r="AL26" s="502"/>
      <c r="AM26" s="459">
        <v>136367</v>
      </c>
      <c r="AN26" s="460"/>
      <c r="AO26" s="460"/>
      <c r="AP26" s="460"/>
      <c r="AQ26" s="460"/>
      <c r="AR26" s="502"/>
      <c r="AS26" s="459">
        <v>2783</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122</v>
      </c>
      <c r="BW26" s="409"/>
      <c r="BX26" s="409"/>
      <c r="BY26" s="409"/>
      <c r="BZ26" s="409"/>
      <c r="CA26" s="409"/>
      <c r="CB26" s="409"/>
      <c r="CC26" s="410"/>
      <c r="CD26" s="172"/>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
      <c r="A27" s="163"/>
      <c r="B27" s="579"/>
      <c r="C27" s="555"/>
      <c r="D27" s="556"/>
      <c r="E27" s="458" t="s">
        <v>170</v>
      </c>
      <c r="F27" s="438"/>
      <c r="G27" s="438"/>
      <c r="H27" s="438"/>
      <c r="I27" s="438"/>
      <c r="J27" s="438"/>
      <c r="K27" s="439"/>
      <c r="L27" s="459">
        <v>1</v>
      </c>
      <c r="M27" s="460"/>
      <c r="N27" s="460"/>
      <c r="O27" s="460"/>
      <c r="P27" s="502"/>
      <c r="Q27" s="459">
        <v>5500</v>
      </c>
      <c r="R27" s="460"/>
      <c r="S27" s="460"/>
      <c r="T27" s="460"/>
      <c r="U27" s="460"/>
      <c r="V27" s="502"/>
      <c r="W27" s="554"/>
      <c r="X27" s="555"/>
      <c r="Y27" s="556"/>
      <c r="Z27" s="458" t="s">
        <v>171</v>
      </c>
      <c r="AA27" s="438"/>
      <c r="AB27" s="438"/>
      <c r="AC27" s="438"/>
      <c r="AD27" s="438"/>
      <c r="AE27" s="438"/>
      <c r="AF27" s="438"/>
      <c r="AG27" s="439"/>
      <c r="AH27" s="459">
        <v>13</v>
      </c>
      <c r="AI27" s="460"/>
      <c r="AJ27" s="460"/>
      <c r="AK27" s="460"/>
      <c r="AL27" s="502"/>
      <c r="AM27" s="459">
        <v>44392</v>
      </c>
      <c r="AN27" s="460"/>
      <c r="AO27" s="460"/>
      <c r="AP27" s="460"/>
      <c r="AQ27" s="460"/>
      <c r="AR27" s="502"/>
      <c r="AS27" s="459">
        <v>3415</v>
      </c>
      <c r="AT27" s="460"/>
      <c r="AU27" s="460"/>
      <c r="AV27" s="460"/>
      <c r="AW27" s="460"/>
      <c r="AX27" s="461"/>
      <c r="AY27" s="503" t="s">
        <v>172</v>
      </c>
      <c r="AZ27" s="504"/>
      <c r="BA27" s="504"/>
      <c r="BB27" s="504"/>
      <c r="BC27" s="504"/>
      <c r="BD27" s="504"/>
      <c r="BE27" s="504"/>
      <c r="BF27" s="504"/>
      <c r="BG27" s="504"/>
      <c r="BH27" s="504"/>
      <c r="BI27" s="504"/>
      <c r="BJ27" s="504"/>
      <c r="BK27" s="504"/>
      <c r="BL27" s="504"/>
      <c r="BM27" s="505"/>
      <c r="BN27" s="527" t="s">
        <v>122</v>
      </c>
      <c r="BO27" s="528"/>
      <c r="BP27" s="528"/>
      <c r="BQ27" s="528"/>
      <c r="BR27" s="528"/>
      <c r="BS27" s="528"/>
      <c r="BT27" s="528"/>
      <c r="BU27" s="529"/>
      <c r="BV27" s="527" t="s">
        <v>122</v>
      </c>
      <c r="BW27" s="528"/>
      <c r="BX27" s="528"/>
      <c r="BY27" s="528"/>
      <c r="BZ27" s="528"/>
      <c r="CA27" s="528"/>
      <c r="CB27" s="528"/>
      <c r="CC27" s="529"/>
      <c r="CD27" s="166"/>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15">
      <c r="A28" s="163"/>
      <c r="B28" s="579"/>
      <c r="C28" s="555"/>
      <c r="D28" s="556"/>
      <c r="E28" s="458" t="s">
        <v>173</v>
      </c>
      <c r="F28" s="438"/>
      <c r="G28" s="438"/>
      <c r="H28" s="438"/>
      <c r="I28" s="438"/>
      <c r="J28" s="438"/>
      <c r="K28" s="439"/>
      <c r="L28" s="459">
        <v>1</v>
      </c>
      <c r="M28" s="460"/>
      <c r="N28" s="460"/>
      <c r="O28" s="460"/>
      <c r="P28" s="502"/>
      <c r="Q28" s="459">
        <v>5000</v>
      </c>
      <c r="R28" s="460"/>
      <c r="S28" s="460"/>
      <c r="T28" s="460"/>
      <c r="U28" s="460"/>
      <c r="V28" s="502"/>
      <c r="W28" s="554"/>
      <c r="X28" s="555"/>
      <c r="Y28" s="556"/>
      <c r="Z28" s="458" t="s">
        <v>174</v>
      </c>
      <c r="AA28" s="438"/>
      <c r="AB28" s="438"/>
      <c r="AC28" s="438"/>
      <c r="AD28" s="438"/>
      <c r="AE28" s="438"/>
      <c r="AF28" s="438"/>
      <c r="AG28" s="439"/>
      <c r="AH28" s="459" t="s">
        <v>122</v>
      </c>
      <c r="AI28" s="460"/>
      <c r="AJ28" s="460"/>
      <c r="AK28" s="460"/>
      <c r="AL28" s="502"/>
      <c r="AM28" s="459" t="s">
        <v>122</v>
      </c>
      <c r="AN28" s="460"/>
      <c r="AO28" s="460"/>
      <c r="AP28" s="460"/>
      <c r="AQ28" s="460"/>
      <c r="AR28" s="502"/>
      <c r="AS28" s="459" t="s">
        <v>122</v>
      </c>
      <c r="AT28" s="460"/>
      <c r="AU28" s="460"/>
      <c r="AV28" s="460"/>
      <c r="AW28" s="460"/>
      <c r="AX28" s="461"/>
      <c r="AY28" s="562" t="s">
        <v>175</v>
      </c>
      <c r="AZ28" s="563"/>
      <c r="BA28" s="563"/>
      <c r="BB28" s="564"/>
      <c r="BC28" s="368" t="s">
        <v>46</v>
      </c>
      <c r="BD28" s="369"/>
      <c r="BE28" s="369"/>
      <c r="BF28" s="369"/>
      <c r="BG28" s="369"/>
      <c r="BH28" s="369"/>
      <c r="BI28" s="369"/>
      <c r="BJ28" s="369"/>
      <c r="BK28" s="369"/>
      <c r="BL28" s="369"/>
      <c r="BM28" s="370"/>
      <c r="BN28" s="371">
        <v>2125648</v>
      </c>
      <c r="BO28" s="372"/>
      <c r="BP28" s="372"/>
      <c r="BQ28" s="372"/>
      <c r="BR28" s="372"/>
      <c r="BS28" s="372"/>
      <c r="BT28" s="372"/>
      <c r="BU28" s="373"/>
      <c r="BV28" s="371">
        <v>2226363</v>
      </c>
      <c r="BW28" s="372"/>
      <c r="BX28" s="372"/>
      <c r="BY28" s="372"/>
      <c r="BZ28" s="372"/>
      <c r="CA28" s="372"/>
      <c r="CB28" s="372"/>
      <c r="CC28" s="373"/>
      <c r="CD28" s="172"/>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15">
      <c r="A29" s="163"/>
      <c r="B29" s="579"/>
      <c r="C29" s="555"/>
      <c r="D29" s="556"/>
      <c r="E29" s="458" t="s">
        <v>176</v>
      </c>
      <c r="F29" s="438"/>
      <c r="G29" s="438"/>
      <c r="H29" s="438"/>
      <c r="I29" s="438"/>
      <c r="J29" s="438"/>
      <c r="K29" s="439"/>
      <c r="L29" s="459">
        <v>19</v>
      </c>
      <c r="M29" s="460"/>
      <c r="N29" s="460"/>
      <c r="O29" s="460"/>
      <c r="P29" s="502"/>
      <c r="Q29" s="459">
        <v>4700</v>
      </c>
      <c r="R29" s="460"/>
      <c r="S29" s="460"/>
      <c r="T29" s="460"/>
      <c r="U29" s="460"/>
      <c r="V29" s="502"/>
      <c r="W29" s="557"/>
      <c r="X29" s="558"/>
      <c r="Y29" s="559"/>
      <c r="Z29" s="458" t="s">
        <v>177</v>
      </c>
      <c r="AA29" s="438"/>
      <c r="AB29" s="438"/>
      <c r="AC29" s="438"/>
      <c r="AD29" s="438"/>
      <c r="AE29" s="438"/>
      <c r="AF29" s="438"/>
      <c r="AG29" s="439"/>
      <c r="AH29" s="459">
        <v>564</v>
      </c>
      <c r="AI29" s="460"/>
      <c r="AJ29" s="460"/>
      <c r="AK29" s="460"/>
      <c r="AL29" s="502"/>
      <c r="AM29" s="459">
        <v>1664332</v>
      </c>
      <c r="AN29" s="460"/>
      <c r="AO29" s="460"/>
      <c r="AP29" s="460"/>
      <c r="AQ29" s="460"/>
      <c r="AR29" s="502"/>
      <c r="AS29" s="459">
        <v>2951</v>
      </c>
      <c r="AT29" s="460"/>
      <c r="AU29" s="460"/>
      <c r="AV29" s="460"/>
      <c r="AW29" s="460"/>
      <c r="AX29" s="461"/>
      <c r="AY29" s="565"/>
      <c r="AZ29" s="566"/>
      <c r="BA29" s="566"/>
      <c r="BB29" s="567"/>
      <c r="BC29" s="442" t="s">
        <v>178</v>
      </c>
      <c r="BD29" s="443"/>
      <c r="BE29" s="443"/>
      <c r="BF29" s="443"/>
      <c r="BG29" s="443"/>
      <c r="BH29" s="443"/>
      <c r="BI29" s="443"/>
      <c r="BJ29" s="443"/>
      <c r="BK29" s="443"/>
      <c r="BL29" s="443"/>
      <c r="BM29" s="444"/>
      <c r="BN29" s="408">
        <v>799575</v>
      </c>
      <c r="BO29" s="409"/>
      <c r="BP29" s="409"/>
      <c r="BQ29" s="409"/>
      <c r="BR29" s="409"/>
      <c r="BS29" s="409"/>
      <c r="BT29" s="409"/>
      <c r="BU29" s="410"/>
      <c r="BV29" s="408">
        <v>832498</v>
      </c>
      <c r="BW29" s="409"/>
      <c r="BX29" s="409"/>
      <c r="BY29" s="409"/>
      <c r="BZ29" s="409"/>
      <c r="CA29" s="409"/>
      <c r="CB29" s="409"/>
      <c r="CC29" s="410"/>
      <c r="CD29" s="166"/>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
      <c r="A30" s="163"/>
      <c r="B30" s="580"/>
      <c r="C30" s="581"/>
      <c r="D30" s="582"/>
      <c r="E30" s="462"/>
      <c r="F30" s="463"/>
      <c r="G30" s="463"/>
      <c r="H30" s="463"/>
      <c r="I30" s="463"/>
      <c r="J30" s="463"/>
      <c r="K30" s="464"/>
      <c r="L30" s="572"/>
      <c r="M30" s="573"/>
      <c r="N30" s="573"/>
      <c r="O30" s="573"/>
      <c r="P30" s="574"/>
      <c r="Q30" s="572"/>
      <c r="R30" s="573"/>
      <c r="S30" s="573"/>
      <c r="T30" s="573"/>
      <c r="U30" s="573"/>
      <c r="V30" s="574"/>
      <c r="W30" s="575" t="s">
        <v>179</v>
      </c>
      <c r="X30" s="576"/>
      <c r="Y30" s="576"/>
      <c r="Z30" s="576"/>
      <c r="AA30" s="576"/>
      <c r="AB30" s="576"/>
      <c r="AC30" s="576"/>
      <c r="AD30" s="576"/>
      <c r="AE30" s="576"/>
      <c r="AF30" s="576"/>
      <c r="AG30" s="577"/>
      <c r="AH30" s="535">
        <v>98.5</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3159446</v>
      </c>
      <c r="BO30" s="528"/>
      <c r="BP30" s="528"/>
      <c r="BQ30" s="528"/>
      <c r="BR30" s="528"/>
      <c r="BS30" s="528"/>
      <c r="BT30" s="528"/>
      <c r="BU30" s="529"/>
      <c r="BV30" s="527">
        <v>3438698</v>
      </c>
      <c r="BW30" s="528"/>
      <c r="BX30" s="528"/>
      <c r="BY30" s="528"/>
      <c r="BZ30" s="528"/>
      <c r="CA30" s="528"/>
      <c r="CB30" s="528"/>
      <c r="CC30" s="529"/>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71" t="s">
        <v>180</v>
      </c>
      <c r="D32" s="571"/>
      <c r="E32" s="571"/>
      <c r="F32" s="571"/>
      <c r="G32" s="571"/>
      <c r="H32" s="571"/>
      <c r="I32" s="571"/>
      <c r="J32" s="571"/>
      <c r="K32" s="571"/>
      <c r="L32" s="571"/>
      <c r="M32" s="571"/>
      <c r="N32" s="571"/>
      <c r="O32" s="571"/>
      <c r="P32" s="571"/>
      <c r="Q32" s="571"/>
      <c r="R32" s="571"/>
      <c r="S32" s="571"/>
      <c r="U32" s="412" t="s">
        <v>181</v>
      </c>
      <c r="V32" s="412"/>
      <c r="W32" s="412"/>
      <c r="X32" s="412"/>
      <c r="Y32" s="412"/>
      <c r="Z32" s="412"/>
      <c r="AA32" s="412"/>
      <c r="AB32" s="412"/>
      <c r="AC32" s="412"/>
      <c r="AD32" s="412"/>
      <c r="AE32" s="412"/>
      <c r="AF32" s="412"/>
      <c r="AG32" s="412"/>
      <c r="AH32" s="412"/>
      <c r="AI32" s="412"/>
      <c r="AJ32" s="412"/>
      <c r="AK32" s="412"/>
      <c r="AM32" s="412" t="s">
        <v>182</v>
      </c>
      <c r="AN32" s="412"/>
      <c r="AO32" s="412"/>
      <c r="AP32" s="412"/>
      <c r="AQ32" s="412"/>
      <c r="AR32" s="412"/>
      <c r="AS32" s="412"/>
      <c r="AT32" s="412"/>
      <c r="AU32" s="412"/>
      <c r="AV32" s="412"/>
      <c r="AW32" s="412"/>
      <c r="AX32" s="412"/>
      <c r="AY32" s="412"/>
      <c r="AZ32" s="412"/>
      <c r="BA32" s="412"/>
      <c r="BB32" s="412"/>
      <c r="BC32" s="412"/>
      <c r="BE32" s="412" t="s">
        <v>183</v>
      </c>
      <c r="BF32" s="412"/>
      <c r="BG32" s="412"/>
      <c r="BH32" s="412"/>
      <c r="BI32" s="412"/>
      <c r="BJ32" s="412"/>
      <c r="BK32" s="412"/>
      <c r="BL32" s="412"/>
      <c r="BM32" s="412"/>
      <c r="BN32" s="412"/>
      <c r="BO32" s="412"/>
      <c r="BP32" s="412"/>
      <c r="BQ32" s="412"/>
      <c r="BR32" s="412"/>
      <c r="BS32" s="412"/>
      <c r="BT32" s="412"/>
      <c r="BU32" s="412"/>
      <c r="BW32" s="412" t="s">
        <v>184</v>
      </c>
      <c r="BX32" s="412"/>
      <c r="BY32" s="412"/>
      <c r="BZ32" s="412"/>
      <c r="CA32" s="412"/>
      <c r="CB32" s="412"/>
      <c r="CC32" s="412"/>
      <c r="CD32" s="412"/>
      <c r="CE32" s="412"/>
      <c r="CF32" s="412"/>
      <c r="CG32" s="412"/>
      <c r="CH32" s="412"/>
      <c r="CI32" s="412"/>
      <c r="CJ32" s="412"/>
      <c r="CK32" s="412"/>
      <c r="CL32" s="412"/>
      <c r="CM32" s="412"/>
      <c r="CO32" s="412" t="s">
        <v>185</v>
      </c>
      <c r="CP32" s="412"/>
      <c r="CQ32" s="412"/>
      <c r="CR32" s="412"/>
      <c r="CS32" s="412"/>
      <c r="CT32" s="412"/>
      <c r="CU32" s="412"/>
      <c r="CV32" s="412"/>
      <c r="CW32" s="412"/>
      <c r="CX32" s="412"/>
      <c r="CY32" s="412"/>
      <c r="CZ32" s="412"/>
      <c r="DA32" s="412"/>
      <c r="DB32" s="412"/>
      <c r="DC32" s="412"/>
      <c r="DD32" s="412"/>
      <c r="DE32" s="412"/>
      <c r="DI32" s="189"/>
    </row>
    <row r="33" spans="1:113" ht="13.5" customHeight="1" x14ac:dyDescent="0.15">
      <c r="A33" s="163"/>
      <c r="B33" s="190"/>
      <c r="C33" s="432" t="s">
        <v>186</v>
      </c>
      <c r="D33" s="432"/>
      <c r="E33" s="397" t="s">
        <v>187</v>
      </c>
      <c r="F33" s="397"/>
      <c r="G33" s="397"/>
      <c r="H33" s="397"/>
      <c r="I33" s="397"/>
      <c r="J33" s="397"/>
      <c r="K33" s="397"/>
      <c r="L33" s="397"/>
      <c r="M33" s="397"/>
      <c r="N33" s="397"/>
      <c r="O33" s="397"/>
      <c r="P33" s="397"/>
      <c r="Q33" s="397"/>
      <c r="R33" s="397"/>
      <c r="S33" s="397"/>
      <c r="T33" s="167"/>
      <c r="U33" s="432" t="s">
        <v>186</v>
      </c>
      <c r="V33" s="432"/>
      <c r="W33" s="397" t="s">
        <v>187</v>
      </c>
      <c r="X33" s="397"/>
      <c r="Y33" s="397"/>
      <c r="Z33" s="397"/>
      <c r="AA33" s="397"/>
      <c r="AB33" s="397"/>
      <c r="AC33" s="397"/>
      <c r="AD33" s="397"/>
      <c r="AE33" s="397"/>
      <c r="AF33" s="397"/>
      <c r="AG33" s="397"/>
      <c r="AH33" s="397"/>
      <c r="AI33" s="397"/>
      <c r="AJ33" s="397"/>
      <c r="AK33" s="397"/>
      <c r="AL33" s="167"/>
      <c r="AM33" s="432" t="s">
        <v>186</v>
      </c>
      <c r="AN33" s="432"/>
      <c r="AO33" s="397" t="s">
        <v>187</v>
      </c>
      <c r="AP33" s="397"/>
      <c r="AQ33" s="397"/>
      <c r="AR33" s="397"/>
      <c r="AS33" s="397"/>
      <c r="AT33" s="397"/>
      <c r="AU33" s="397"/>
      <c r="AV33" s="397"/>
      <c r="AW33" s="397"/>
      <c r="AX33" s="397"/>
      <c r="AY33" s="397"/>
      <c r="AZ33" s="397"/>
      <c r="BA33" s="397"/>
      <c r="BB33" s="397"/>
      <c r="BC33" s="397"/>
      <c r="BD33" s="173"/>
      <c r="BE33" s="397" t="s">
        <v>188</v>
      </c>
      <c r="BF33" s="397"/>
      <c r="BG33" s="397" t="s">
        <v>189</v>
      </c>
      <c r="BH33" s="397"/>
      <c r="BI33" s="397"/>
      <c r="BJ33" s="397"/>
      <c r="BK33" s="397"/>
      <c r="BL33" s="397"/>
      <c r="BM33" s="397"/>
      <c r="BN33" s="397"/>
      <c r="BO33" s="397"/>
      <c r="BP33" s="397"/>
      <c r="BQ33" s="397"/>
      <c r="BR33" s="397"/>
      <c r="BS33" s="397"/>
      <c r="BT33" s="397"/>
      <c r="BU33" s="397"/>
      <c r="BV33" s="173"/>
      <c r="BW33" s="432" t="s">
        <v>188</v>
      </c>
      <c r="BX33" s="432"/>
      <c r="BY33" s="397" t="s">
        <v>190</v>
      </c>
      <c r="BZ33" s="397"/>
      <c r="CA33" s="397"/>
      <c r="CB33" s="397"/>
      <c r="CC33" s="397"/>
      <c r="CD33" s="397"/>
      <c r="CE33" s="397"/>
      <c r="CF33" s="397"/>
      <c r="CG33" s="397"/>
      <c r="CH33" s="397"/>
      <c r="CI33" s="397"/>
      <c r="CJ33" s="397"/>
      <c r="CK33" s="397"/>
      <c r="CL33" s="397"/>
      <c r="CM33" s="397"/>
      <c r="CN33" s="167"/>
      <c r="CO33" s="432" t="s">
        <v>186</v>
      </c>
      <c r="CP33" s="432"/>
      <c r="CQ33" s="397" t="s">
        <v>191</v>
      </c>
      <c r="CR33" s="397"/>
      <c r="CS33" s="397"/>
      <c r="CT33" s="397"/>
      <c r="CU33" s="397"/>
      <c r="CV33" s="397"/>
      <c r="CW33" s="397"/>
      <c r="CX33" s="397"/>
      <c r="CY33" s="397"/>
      <c r="CZ33" s="397"/>
      <c r="DA33" s="397"/>
      <c r="DB33" s="397"/>
      <c r="DC33" s="397"/>
      <c r="DD33" s="397"/>
      <c r="DE33" s="397"/>
      <c r="DF33" s="167"/>
      <c r="DG33" s="597" t="s">
        <v>192</v>
      </c>
      <c r="DH33" s="597"/>
      <c r="DI33" s="168"/>
    </row>
    <row r="34" spans="1:113" ht="32.25" customHeight="1" x14ac:dyDescent="0.15">
      <c r="A34" s="163"/>
      <c r="B34" s="190"/>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3"/>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3"/>
      <c r="AM34" s="598">
        <f>IF(AO34="","",MAX(C34:D43,U34:V43)+1)</f>
        <v>7</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3"/>
      <c r="BE34" s="598" t="str">
        <f>IF(BG34="","",MAX(C34:D43,U34:V43,AM34:AN43)+1)</f>
        <v/>
      </c>
      <c r="BF34" s="598"/>
      <c r="BG34" s="599"/>
      <c r="BH34" s="599"/>
      <c r="BI34" s="599"/>
      <c r="BJ34" s="599"/>
      <c r="BK34" s="599"/>
      <c r="BL34" s="599"/>
      <c r="BM34" s="599"/>
      <c r="BN34" s="599"/>
      <c r="BO34" s="599"/>
      <c r="BP34" s="599"/>
      <c r="BQ34" s="599"/>
      <c r="BR34" s="599"/>
      <c r="BS34" s="599"/>
      <c r="BT34" s="599"/>
      <c r="BU34" s="599"/>
      <c r="BV34" s="163"/>
      <c r="BW34" s="598">
        <f>IF(BY34="","",MAX(C34:D43,U34:V43,AM34:AN43,BE34:BF43)+1)</f>
        <v>9</v>
      </c>
      <c r="BX34" s="598"/>
      <c r="BY34" s="599" t="str">
        <f>IF('各会計、関係団体の財政状況及び健全化判断比率'!B68="","",'各会計、関係団体の財政状況及び健全化判断比率'!B68)</f>
        <v>城南衛生管理組合</v>
      </c>
      <c r="BZ34" s="599"/>
      <c r="CA34" s="599"/>
      <c r="CB34" s="599"/>
      <c r="CC34" s="599"/>
      <c r="CD34" s="599"/>
      <c r="CE34" s="599"/>
      <c r="CF34" s="599"/>
      <c r="CG34" s="599"/>
      <c r="CH34" s="599"/>
      <c r="CI34" s="599"/>
      <c r="CJ34" s="599"/>
      <c r="CK34" s="599"/>
      <c r="CL34" s="599"/>
      <c r="CM34" s="599"/>
      <c r="CN34" s="163"/>
      <c r="CO34" s="598">
        <f>IF(CQ34="","",MAX(C34:D43,U34:V43,AM34:AN43,BE34:BF43,BW34:BX43)+1)</f>
        <v>18</v>
      </c>
      <c r="CP34" s="598"/>
      <c r="CQ34" s="599" t="str">
        <f>IF('各会計、関係団体の財政状況及び健全化判断比率'!BS7="","",'各会計、関係団体の財政状況及び健全化判断比率'!BS7)</f>
        <v>やわた市民文化事業団</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68"/>
    </row>
    <row r="35" spans="1:113" ht="32.25" customHeight="1" x14ac:dyDescent="0.15">
      <c r="A35" s="163"/>
      <c r="B35" s="190"/>
      <c r="C35" s="598">
        <f>IF(E35="","",C34+1)</f>
        <v>2</v>
      </c>
      <c r="D35" s="598"/>
      <c r="E35" s="599" t="str">
        <f>IF('各会計、関係団体の財政状況及び健全化判断比率'!B8="","",'各会計、関係団体の財政状況及び健全化判断比率'!B8)</f>
        <v>休日応急診療所特別会計</v>
      </c>
      <c r="F35" s="599"/>
      <c r="G35" s="599"/>
      <c r="H35" s="599"/>
      <c r="I35" s="599"/>
      <c r="J35" s="599"/>
      <c r="K35" s="599"/>
      <c r="L35" s="599"/>
      <c r="M35" s="599"/>
      <c r="N35" s="599"/>
      <c r="O35" s="599"/>
      <c r="P35" s="599"/>
      <c r="Q35" s="599"/>
      <c r="R35" s="599"/>
      <c r="S35" s="599"/>
      <c r="T35" s="163"/>
      <c r="U35" s="598">
        <f>IF(W35="","",U34+1)</f>
        <v>4</v>
      </c>
      <c r="V35" s="598"/>
      <c r="W35" s="599" t="str">
        <f>IF('各会計、関係団体の財政状況及び健全化判断比率'!B29="","",'各会計、関係団体の財政状況及び健全化判断比率'!B29)</f>
        <v>介護保険特別会計（保険事業勘定）</v>
      </c>
      <c r="X35" s="599"/>
      <c r="Y35" s="599"/>
      <c r="Z35" s="599"/>
      <c r="AA35" s="599"/>
      <c r="AB35" s="599"/>
      <c r="AC35" s="599"/>
      <c r="AD35" s="599"/>
      <c r="AE35" s="599"/>
      <c r="AF35" s="599"/>
      <c r="AG35" s="599"/>
      <c r="AH35" s="599"/>
      <c r="AI35" s="599"/>
      <c r="AJ35" s="599"/>
      <c r="AK35" s="599"/>
      <c r="AL35" s="163"/>
      <c r="AM35" s="598">
        <f t="shared" ref="AM35:AM43" si="0">IF(AO35="","",AM34+1)</f>
        <v>8</v>
      </c>
      <c r="AN35" s="598"/>
      <c r="AO35" s="599" t="str">
        <f>IF('各会計、関係団体の財政状況及び健全化判断比率'!B33="","",'各会計、関係団体の財政状況及び健全化判断比率'!B33)</f>
        <v>下水道事業会計</v>
      </c>
      <c r="AP35" s="599"/>
      <c r="AQ35" s="599"/>
      <c r="AR35" s="599"/>
      <c r="AS35" s="599"/>
      <c r="AT35" s="599"/>
      <c r="AU35" s="599"/>
      <c r="AV35" s="599"/>
      <c r="AW35" s="599"/>
      <c r="AX35" s="599"/>
      <c r="AY35" s="599"/>
      <c r="AZ35" s="599"/>
      <c r="BA35" s="599"/>
      <c r="BB35" s="599"/>
      <c r="BC35" s="599"/>
      <c r="BD35" s="163"/>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3"/>
      <c r="BW35" s="598">
        <f t="shared" ref="BW35:BW43" si="2">IF(BY35="","",BW34+1)</f>
        <v>10</v>
      </c>
      <c r="BX35" s="598"/>
      <c r="BY35" s="599" t="str">
        <f>IF('各会計、関係団体の財政状況及び健全化判断比率'!B69="","",'各会計、関係団体の財政状況及び健全化判断比率'!B69)</f>
        <v>澱川右岸水防事務組合</v>
      </c>
      <c r="BZ35" s="599"/>
      <c r="CA35" s="599"/>
      <c r="CB35" s="599"/>
      <c r="CC35" s="599"/>
      <c r="CD35" s="599"/>
      <c r="CE35" s="599"/>
      <c r="CF35" s="599"/>
      <c r="CG35" s="599"/>
      <c r="CH35" s="599"/>
      <c r="CI35" s="599"/>
      <c r="CJ35" s="599"/>
      <c r="CK35" s="599"/>
      <c r="CL35" s="599"/>
      <c r="CM35" s="599"/>
      <c r="CN35" s="163"/>
      <c r="CO35" s="598">
        <f t="shared" ref="CO35:CO43" si="3">IF(CQ35="","",CO34+1)</f>
        <v>19</v>
      </c>
      <c r="CP35" s="598"/>
      <c r="CQ35" s="599" t="str">
        <f>IF('各会計、関係団体の財政状況及び健全化判断比率'!BS8="","",'各会計、関係団体の財政状況及び健全化判断比率'!BS8)</f>
        <v>八幡市公園施設事業団</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68"/>
    </row>
    <row r="36" spans="1:113" ht="32.25" customHeight="1" x14ac:dyDescent="0.15">
      <c r="A36" s="163"/>
      <c r="B36" s="190"/>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3"/>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3"/>
      <c r="AM36" s="598" t="str">
        <f t="shared" si="0"/>
        <v/>
      </c>
      <c r="AN36" s="598"/>
      <c r="AO36" s="599"/>
      <c r="AP36" s="599"/>
      <c r="AQ36" s="599"/>
      <c r="AR36" s="599"/>
      <c r="AS36" s="599"/>
      <c r="AT36" s="599"/>
      <c r="AU36" s="599"/>
      <c r="AV36" s="599"/>
      <c r="AW36" s="599"/>
      <c r="AX36" s="599"/>
      <c r="AY36" s="599"/>
      <c r="AZ36" s="599"/>
      <c r="BA36" s="599"/>
      <c r="BB36" s="599"/>
      <c r="BC36" s="599"/>
      <c r="BD36" s="163"/>
      <c r="BE36" s="598" t="str">
        <f t="shared" si="1"/>
        <v/>
      </c>
      <c r="BF36" s="598"/>
      <c r="BG36" s="599"/>
      <c r="BH36" s="599"/>
      <c r="BI36" s="599"/>
      <c r="BJ36" s="599"/>
      <c r="BK36" s="599"/>
      <c r="BL36" s="599"/>
      <c r="BM36" s="599"/>
      <c r="BN36" s="599"/>
      <c r="BO36" s="599"/>
      <c r="BP36" s="599"/>
      <c r="BQ36" s="599"/>
      <c r="BR36" s="599"/>
      <c r="BS36" s="599"/>
      <c r="BT36" s="599"/>
      <c r="BU36" s="599"/>
      <c r="BV36" s="163"/>
      <c r="BW36" s="598">
        <f t="shared" si="2"/>
        <v>11</v>
      </c>
      <c r="BX36" s="598"/>
      <c r="BY36" s="599" t="str">
        <f>IF('各会計、関係団体の財政状況及び健全化判断比率'!B70="","",'各会計、関係団体の財政状況及び健全化判断比率'!B70)</f>
        <v>淀川・木津川水防事務組合</v>
      </c>
      <c r="BZ36" s="599"/>
      <c r="CA36" s="599"/>
      <c r="CB36" s="599"/>
      <c r="CC36" s="599"/>
      <c r="CD36" s="599"/>
      <c r="CE36" s="599"/>
      <c r="CF36" s="599"/>
      <c r="CG36" s="599"/>
      <c r="CH36" s="599"/>
      <c r="CI36" s="599"/>
      <c r="CJ36" s="599"/>
      <c r="CK36" s="599"/>
      <c r="CL36" s="599"/>
      <c r="CM36" s="599"/>
      <c r="CN36" s="163"/>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68"/>
    </row>
    <row r="37" spans="1:113" ht="32.25" customHeight="1" x14ac:dyDescent="0.15">
      <c r="A37" s="163"/>
      <c r="B37" s="190"/>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3"/>
      <c r="U37" s="598">
        <f t="shared" si="4"/>
        <v>6</v>
      </c>
      <c r="V37" s="598"/>
      <c r="W37" s="599" t="str">
        <f>IF('各会計、関係団体の財政状況及び健全化判断比率'!B31="","",'各会計、関係団体の財政状況及び健全化判断比率'!B31)</f>
        <v>駐車場特別会計</v>
      </c>
      <c r="X37" s="599"/>
      <c r="Y37" s="599"/>
      <c r="Z37" s="599"/>
      <c r="AA37" s="599"/>
      <c r="AB37" s="599"/>
      <c r="AC37" s="599"/>
      <c r="AD37" s="599"/>
      <c r="AE37" s="599"/>
      <c r="AF37" s="599"/>
      <c r="AG37" s="599"/>
      <c r="AH37" s="599"/>
      <c r="AI37" s="599"/>
      <c r="AJ37" s="599"/>
      <c r="AK37" s="599"/>
      <c r="AL37" s="163"/>
      <c r="AM37" s="598" t="str">
        <f t="shared" si="0"/>
        <v/>
      </c>
      <c r="AN37" s="598"/>
      <c r="AO37" s="599"/>
      <c r="AP37" s="599"/>
      <c r="AQ37" s="599"/>
      <c r="AR37" s="599"/>
      <c r="AS37" s="599"/>
      <c r="AT37" s="599"/>
      <c r="AU37" s="599"/>
      <c r="AV37" s="599"/>
      <c r="AW37" s="599"/>
      <c r="AX37" s="599"/>
      <c r="AY37" s="599"/>
      <c r="AZ37" s="599"/>
      <c r="BA37" s="599"/>
      <c r="BB37" s="599"/>
      <c r="BC37" s="599"/>
      <c r="BD37" s="163"/>
      <c r="BE37" s="598" t="str">
        <f t="shared" si="1"/>
        <v/>
      </c>
      <c r="BF37" s="598"/>
      <c r="BG37" s="599"/>
      <c r="BH37" s="599"/>
      <c r="BI37" s="599"/>
      <c r="BJ37" s="599"/>
      <c r="BK37" s="599"/>
      <c r="BL37" s="599"/>
      <c r="BM37" s="599"/>
      <c r="BN37" s="599"/>
      <c r="BO37" s="599"/>
      <c r="BP37" s="599"/>
      <c r="BQ37" s="599"/>
      <c r="BR37" s="599"/>
      <c r="BS37" s="599"/>
      <c r="BT37" s="599"/>
      <c r="BU37" s="599"/>
      <c r="BV37" s="163"/>
      <c r="BW37" s="598">
        <f t="shared" si="2"/>
        <v>12</v>
      </c>
      <c r="BX37" s="598"/>
      <c r="BY37" s="599" t="str">
        <f>IF('各会計、関係団体の財政状況及び健全化判断比率'!B71="","",'各会計、関係団体の財政状況及び健全化判断比率'!B71)</f>
        <v>京都府自治会館管理組合</v>
      </c>
      <c r="BZ37" s="599"/>
      <c r="CA37" s="599"/>
      <c r="CB37" s="599"/>
      <c r="CC37" s="599"/>
      <c r="CD37" s="599"/>
      <c r="CE37" s="599"/>
      <c r="CF37" s="599"/>
      <c r="CG37" s="599"/>
      <c r="CH37" s="599"/>
      <c r="CI37" s="599"/>
      <c r="CJ37" s="599"/>
      <c r="CK37" s="599"/>
      <c r="CL37" s="599"/>
      <c r="CM37" s="599"/>
      <c r="CN37" s="163"/>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68"/>
    </row>
    <row r="38" spans="1:113" ht="32.25" customHeight="1" x14ac:dyDescent="0.15">
      <c r="A38" s="163"/>
      <c r="B38" s="190"/>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3"/>
      <c r="U38" s="598" t="str">
        <f t="shared" si="4"/>
        <v/>
      </c>
      <c r="V38" s="598"/>
      <c r="W38" s="599"/>
      <c r="X38" s="599"/>
      <c r="Y38" s="599"/>
      <c r="Z38" s="599"/>
      <c r="AA38" s="599"/>
      <c r="AB38" s="599"/>
      <c r="AC38" s="599"/>
      <c r="AD38" s="599"/>
      <c r="AE38" s="599"/>
      <c r="AF38" s="599"/>
      <c r="AG38" s="599"/>
      <c r="AH38" s="599"/>
      <c r="AI38" s="599"/>
      <c r="AJ38" s="599"/>
      <c r="AK38" s="599"/>
      <c r="AL38" s="163"/>
      <c r="AM38" s="598" t="str">
        <f t="shared" si="0"/>
        <v/>
      </c>
      <c r="AN38" s="598"/>
      <c r="AO38" s="599"/>
      <c r="AP38" s="599"/>
      <c r="AQ38" s="599"/>
      <c r="AR38" s="599"/>
      <c r="AS38" s="599"/>
      <c r="AT38" s="599"/>
      <c r="AU38" s="599"/>
      <c r="AV38" s="599"/>
      <c r="AW38" s="599"/>
      <c r="AX38" s="599"/>
      <c r="AY38" s="599"/>
      <c r="AZ38" s="599"/>
      <c r="BA38" s="599"/>
      <c r="BB38" s="599"/>
      <c r="BC38" s="599"/>
      <c r="BD38" s="163"/>
      <c r="BE38" s="598" t="str">
        <f t="shared" si="1"/>
        <v/>
      </c>
      <c r="BF38" s="598"/>
      <c r="BG38" s="599"/>
      <c r="BH38" s="599"/>
      <c r="BI38" s="599"/>
      <c r="BJ38" s="599"/>
      <c r="BK38" s="599"/>
      <c r="BL38" s="599"/>
      <c r="BM38" s="599"/>
      <c r="BN38" s="599"/>
      <c r="BO38" s="599"/>
      <c r="BP38" s="599"/>
      <c r="BQ38" s="599"/>
      <c r="BR38" s="599"/>
      <c r="BS38" s="599"/>
      <c r="BT38" s="599"/>
      <c r="BU38" s="599"/>
      <c r="BV38" s="163"/>
      <c r="BW38" s="598">
        <f t="shared" si="2"/>
        <v>13</v>
      </c>
      <c r="BX38" s="598"/>
      <c r="BY38" s="599" t="str">
        <f>IF('各会計、関係団体の財政状況及び健全化判断比率'!B72="","",'各会計、関係団体の財政状況及び健全化判断比率'!B72)</f>
        <v>京都府住宅新築資金等貸付事業管理組合（一般会計）</v>
      </c>
      <c r="BZ38" s="599"/>
      <c r="CA38" s="599"/>
      <c r="CB38" s="599"/>
      <c r="CC38" s="599"/>
      <c r="CD38" s="599"/>
      <c r="CE38" s="599"/>
      <c r="CF38" s="599"/>
      <c r="CG38" s="599"/>
      <c r="CH38" s="599"/>
      <c r="CI38" s="599"/>
      <c r="CJ38" s="599"/>
      <c r="CK38" s="599"/>
      <c r="CL38" s="599"/>
      <c r="CM38" s="599"/>
      <c r="CN38" s="163"/>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68"/>
    </row>
    <row r="39" spans="1:113" ht="32.25" customHeight="1" x14ac:dyDescent="0.15">
      <c r="A39" s="163"/>
      <c r="B39" s="190"/>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3"/>
      <c r="U39" s="598" t="str">
        <f t="shared" si="4"/>
        <v/>
      </c>
      <c r="V39" s="598"/>
      <c r="W39" s="599"/>
      <c r="X39" s="599"/>
      <c r="Y39" s="599"/>
      <c r="Z39" s="599"/>
      <c r="AA39" s="599"/>
      <c r="AB39" s="599"/>
      <c r="AC39" s="599"/>
      <c r="AD39" s="599"/>
      <c r="AE39" s="599"/>
      <c r="AF39" s="599"/>
      <c r="AG39" s="599"/>
      <c r="AH39" s="599"/>
      <c r="AI39" s="599"/>
      <c r="AJ39" s="599"/>
      <c r="AK39" s="599"/>
      <c r="AL39" s="163"/>
      <c r="AM39" s="598" t="str">
        <f t="shared" si="0"/>
        <v/>
      </c>
      <c r="AN39" s="598"/>
      <c r="AO39" s="599"/>
      <c r="AP39" s="599"/>
      <c r="AQ39" s="599"/>
      <c r="AR39" s="599"/>
      <c r="AS39" s="599"/>
      <c r="AT39" s="599"/>
      <c r="AU39" s="599"/>
      <c r="AV39" s="599"/>
      <c r="AW39" s="599"/>
      <c r="AX39" s="599"/>
      <c r="AY39" s="599"/>
      <c r="AZ39" s="599"/>
      <c r="BA39" s="599"/>
      <c r="BB39" s="599"/>
      <c r="BC39" s="599"/>
      <c r="BD39" s="163"/>
      <c r="BE39" s="598" t="str">
        <f t="shared" si="1"/>
        <v/>
      </c>
      <c r="BF39" s="598"/>
      <c r="BG39" s="599"/>
      <c r="BH39" s="599"/>
      <c r="BI39" s="599"/>
      <c r="BJ39" s="599"/>
      <c r="BK39" s="599"/>
      <c r="BL39" s="599"/>
      <c r="BM39" s="599"/>
      <c r="BN39" s="599"/>
      <c r="BO39" s="599"/>
      <c r="BP39" s="599"/>
      <c r="BQ39" s="599"/>
      <c r="BR39" s="599"/>
      <c r="BS39" s="599"/>
      <c r="BT39" s="599"/>
      <c r="BU39" s="599"/>
      <c r="BV39" s="163"/>
      <c r="BW39" s="598">
        <f t="shared" si="2"/>
        <v>14</v>
      </c>
      <c r="BX39" s="598"/>
      <c r="BY39" s="599" t="str">
        <f>IF('各会計、関係団体の財政状況及び健全化判断比率'!B73="","",'各会計、関係団体の財政状況及び健全化判断比率'!B73)</f>
        <v>京都府住宅新築資金等貸付事業管理組合（特別会計）</v>
      </c>
      <c r="BZ39" s="599"/>
      <c r="CA39" s="599"/>
      <c r="CB39" s="599"/>
      <c r="CC39" s="599"/>
      <c r="CD39" s="599"/>
      <c r="CE39" s="599"/>
      <c r="CF39" s="599"/>
      <c r="CG39" s="599"/>
      <c r="CH39" s="599"/>
      <c r="CI39" s="599"/>
      <c r="CJ39" s="599"/>
      <c r="CK39" s="599"/>
      <c r="CL39" s="599"/>
      <c r="CM39" s="599"/>
      <c r="CN39" s="163"/>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68"/>
    </row>
    <row r="40" spans="1:113" ht="32.25" customHeight="1" x14ac:dyDescent="0.15">
      <c r="A40" s="163"/>
      <c r="B40" s="190"/>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3"/>
      <c r="U40" s="598" t="str">
        <f t="shared" si="4"/>
        <v/>
      </c>
      <c r="V40" s="598"/>
      <c r="W40" s="599"/>
      <c r="X40" s="599"/>
      <c r="Y40" s="599"/>
      <c r="Z40" s="599"/>
      <c r="AA40" s="599"/>
      <c r="AB40" s="599"/>
      <c r="AC40" s="599"/>
      <c r="AD40" s="599"/>
      <c r="AE40" s="599"/>
      <c r="AF40" s="599"/>
      <c r="AG40" s="599"/>
      <c r="AH40" s="599"/>
      <c r="AI40" s="599"/>
      <c r="AJ40" s="599"/>
      <c r="AK40" s="599"/>
      <c r="AL40" s="163"/>
      <c r="AM40" s="598" t="str">
        <f t="shared" si="0"/>
        <v/>
      </c>
      <c r="AN40" s="598"/>
      <c r="AO40" s="599"/>
      <c r="AP40" s="599"/>
      <c r="AQ40" s="599"/>
      <c r="AR40" s="599"/>
      <c r="AS40" s="599"/>
      <c r="AT40" s="599"/>
      <c r="AU40" s="599"/>
      <c r="AV40" s="599"/>
      <c r="AW40" s="599"/>
      <c r="AX40" s="599"/>
      <c r="AY40" s="599"/>
      <c r="AZ40" s="599"/>
      <c r="BA40" s="599"/>
      <c r="BB40" s="599"/>
      <c r="BC40" s="599"/>
      <c r="BD40" s="163"/>
      <c r="BE40" s="598" t="str">
        <f t="shared" si="1"/>
        <v/>
      </c>
      <c r="BF40" s="598"/>
      <c r="BG40" s="599"/>
      <c r="BH40" s="599"/>
      <c r="BI40" s="599"/>
      <c r="BJ40" s="599"/>
      <c r="BK40" s="599"/>
      <c r="BL40" s="599"/>
      <c r="BM40" s="599"/>
      <c r="BN40" s="599"/>
      <c r="BO40" s="599"/>
      <c r="BP40" s="599"/>
      <c r="BQ40" s="599"/>
      <c r="BR40" s="599"/>
      <c r="BS40" s="599"/>
      <c r="BT40" s="599"/>
      <c r="BU40" s="599"/>
      <c r="BV40" s="163"/>
      <c r="BW40" s="598">
        <f t="shared" si="2"/>
        <v>15</v>
      </c>
      <c r="BX40" s="598"/>
      <c r="BY40" s="599" t="str">
        <f>IF('各会計、関係団体の財政状況及び健全化判断比率'!B74="","",'各会計、関係団体の財政状況及び健全化判断比率'!B74)</f>
        <v>京都府後期高齢者医療広域連合（一般会計）</v>
      </c>
      <c r="BZ40" s="599"/>
      <c r="CA40" s="599"/>
      <c r="CB40" s="599"/>
      <c r="CC40" s="599"/>
      <c r="CD40" s="599"/>
      <c r="CE40" s="599"/>
      <c r="CF40" s="599"/>
      <c r="CG40" s="599"/>
      <c r="CH40" s="599"/>
      <c r="CI40" s="599"/>
      <c r="CJ40" s="599"/>
      <c r="CK40" s="599"/>
      <c r="CL40" s="599"/>
      <c r="CM40" s="599"/>
      <c r="CN40" s="163"/>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68"/>
    </row>
    <row r="41" spans="1:113" ht="32.25" customHeight="1" x14ac:dyDescent="0.15">
      <c r="A41" s="163"/>
      <c r="B41" s="190"/>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3"/>
      <c r="U41" s="598" t="str">
        <f t="shared" si="4"/>
        <v/>
      </c>
      <c r="V41" s="598"/>
      <c r="W41" s="599"/>
      <c r="X41" s="599"/>
      <c r="Y41" s="599"/>
      <c r="Z41" s="599"/>
      <c r="AA41" s="599"/>
      <c r="AB41" s="599"/>
      <c r="AC41" s="599"/>
      <c r="AD41" s="599"/>
      <c r="AE41" s="599"/>
      <c r="AF41" s="599"/>
      <c r="AG41" s="599"/>
      <c r="AH41" s="599"/>
      <c r="AI41" s="599"/>
      <c r="AJ41" s="599"/>
      <c r="AK41" s="599"/>
      <c r="AL41" s="163"/>
      <c r="AM41" s="598" t="str">
        <f t="shared" si="0"/>
        <v/>
      </c>
      <c r="AN41" s="598"/>
      <c r="AO41" s="599"/>
      <c r="AP41" s="599"/>
      <c r="AQ41" s="599"/>
      <c r="AR41" s="599"/>
      <c r="AS41" s="599"/>
      <c r="AT41" s="599"/>
      <c r="AU41" s="599"/>
      <c r="AV41" s="599"/>
      <c r="AW41" s="599"/>
      <c r="AX41" s="599"/>
      <c r="AY41" s="599"/>
      <c r="AZ41" s="599"/>
      <c r="BA41" s="599"/>
      <c r="BB41" s="599"/>
      <c r="BC41" s="599"/>
      <c r="BD41" s="163"/>
      <c r="BE41" s="598" t="str">
        <f t="shared" si="1"/>
        <v/>
      </c>
      <c r="BF41" s="598"/>
      <c r="BG41" s="599"/>
      <c r="BH41" s="599"/>
      <c r="BI41" s="599"/>
      <c r="BJ41" s="599"/>
      <c r="BK41" s="599"/>
      <c r="BL41" s="599"/>
      <c r="BM41" s="599"/>
      <c r="BN41" s="599"/>
      <c r="BO41" s="599"/>
      <c r="BP41" s="599"/>
      <c r="BQ41" s="599"/>
      <c r="BR41" s="599"/>
      <c r="BS41" s="599"/>
      <c r="BT41" s="599"/>
      <c r="BU41" s="599"/>
      <c r="BV41" s="163"/>
      <c r="BW41" s="598">
        <f t="shared" si="2"/>
        <v>16</v>
      </c>
      <c r="BX41" s="598"/>
      <c r="BY41" s="599" t="str">
        <f>IF('各会計、関係団体の財政状況及び健全化判断比率'!B75="","",'各会計、関係団体の財政状況及び健全化判断比率'!B75)</f>
        <v>京都府後期高齢者医療広域連合（特別会計）</v>
      </c>
      <c r="BZ41" s="599"/>
      <c r="CA41" s="599"/>
      <c r="CB41" s="599"/>
      <c r="CC41" s="599"/>
      <c r="CD41" s="599"/>
      <c r="CE41" s="599"/>
      <c r="CF41" s="599"/>
      <c r="CG41" s="599"/>
      <c r="CH41" s="599"/>
      <c r="CI41" s="599"/>
      <c r="CJ41" s="599"/>
      <c r="CK41" s="599"/>
      <c r="CL41" s="599"/>
      <c r="CM41" s="599"/>
      <c r="CN41" s="163"/>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68"/>
    </row>
    <row r="42" spans="1:113" ht="32.25" customHeight="1" x14ac:dyDescent="0.15">
      <c r="B42" s="190"/>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3"/>
      <c r="U42" s="598" t="str">
        <f t="shared" si="4"/>
        <v/>
      </c>
      <c r="V42" s="598"/>
      <c r="W42" s="599"/>
      <c r="X42" s="599"/>
      <c r="Y42" s="599"/>
      <c r="Z42" s="599"/>
      <c r="AA42" s="599"/>
      <c r="AB42" s="599"/>
      <c r="AC42" s="599"/>
      <c r="AD42" s="599"/>
      <c r="AE42" s="599"/>
      <c r="AF42" s="599"/>
      <c r="AG42" s="599"/>
      <c r="AH42" s="599"/>
      <c r="AI42" s="599"/>
      <c r="AJ42" s="599"/>
      <c r="AK42" s="599"/>
      <c r="AL42" s="163"/>
      <c r="AM42" s="598" t="str">
        <f t="shared" si="0"/>
        <v/>
      </c>
      <c r="AN42" s="598"/>
      <c r="AO42" s="599"/>
      <c r="AP42" s="599"/>
      <c r="AQ42" s="599"/>
      <c r="AR42" s="599"/>
      <c r="AS42" s="599"/>
      <c r="AT42" s="599"/>
      <c r="AU42" s="599"/>
      <c r="AV42" s="599"/>
      <c r="AW42" s="599"/>
      <c r="AX42" s="599"/>
      <c r="AY42" s="599"/>
      <c r="AZ42" s="599"/>
      <c r="BA42" s="599"/>
      <c r="BB42" s="599"/>
      <c r="BC42" s="599"/>
      <c r="BD42" s="163"/>
      <c r="BE42" s="598" t="str">
        <f t="shared" si="1"/>
        <v/>
      </c>
      <c r="BF42" s="598"/>
      <c r="BG42" s="599"/>
      <c r="BH42" s="599"/>
      <c r="BI42" s="599"/>
      <c r="BJ42" s="599"/>
      <c r="BK42" s="599"/>
      <c r="BL42" s="599"/>
      <c r="BM42" s="599"/>
      <c r="BN42" s="599"/>
      <c r="BO42" s="599"/>
      <c r="BP42" s="599"/>
      <c r="BQ42" s="599"/>
      <c r="BR42" s="599"/>
      <c r="BS42" s="599"/>
      <c r="BT42" s="599"/>
      <c r="BU42" s="599"/>
      <c r="BV42" s="163"/>
      <c r="BW42" s="598">
        <f t="shared" si="2"/>
        <v>17</v>
      </c>
      <c r="BX42" s="598"/>
      <c r="BY42" s="599" t="str">
        <f>IF('各会計、関係団体の財政状況及び健全化判断比率'!B76="","",'各会計、関係団体の財政状況及び健全化判断比率'!B76)</f>
        <v>京都地方税機構</v>
      </c>
      <c r="BZ42" s="599"/>
      <c r="CA42" s="599"/>
      <c r="CB42" s="599"/>
      <c r="CC42" s="599"/>
      <c r="CD42" s="599"/>
      <c r="CE42" s="599"/>
      <c r="CF42" s="599"/>
      <c r="CG42" s="599"/>
      <c r="CH42" s="599"/>
      <c r="CI42" s="599"/>
      <c r="CJ42" s="599"/>
      <c r="CK42" s="599"/>
      <c r="CL42" s="599"/>
      <c r="CM42" s="599"/>
      <c r="CN42" s="163"/>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68"/>
    </row>
    <row r="43" spans="1:113" ht="32.25" customHeight="1" x14ac:dyDescent="0.15">
      <c r="B43" s="190"/>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3"/>
      <c r="U43" s="598" t="str">
        <f t="shared" si="4"/>
        <v/>
      </c>
      <c r="V43" s="598"/>
      <c r="W43" s="599"/>
      <c r="X43" s="599"/>
      <c r="Y43" s="599"/>
      <c r="Z43" s="599"/>
      <c r="AA43" s="599"/>
      <c r="AB43" s="599"/>
      <c r="AC43" s="599"/>
      <c r="AD43" s="599"/>
      <c r="AE43" s="599"/>
      <c r="AF43" s="599"/>
      <c r="AG43" s="599"/>
      <c r="AH43" s="599"/>
      <c r="AI43" s="599"/>
      <c r="AJ43" s="599"/>
      <c r="AK43" s="599"/>
      <c r="AL43" s="163"/>
      <c r="AM43" s="598" t="str">
        <f t="shared" si="0"/>
        <v/>
      </c>
      <c r="AN43" s="598"/>
      <c r="AO43" s="599"/>
      <c r="AP43" s="599"/>
      <c r="AQ43" s="599"/>
      <c r="AR43" s="599"/>
      <c r="AS43" s="599"/>
      <c r="AT43" s="599"/>
      <c r="AU43" s="599"/>
      <c r="AV43" s="599"/>
      <c r="AW43" s="599"/>
      <c r="AX43" s="599"/>
      <c r="AY43" s="599"/>
      <c r="AZ43" s="599"/>
      <c r="BA43" s="599"/>
      <c r="BB43" s="599"/>
      <c r="BC43" s="599"/>
      <c r="BD43" s="163"/>
      <c r="BE43" s="598" t="str">
        <f t="shared" si="1"/>
        <v/>
      </c>
      <c r="BF43" s="598"/>
      <c r="BG43" s="599"/>
      <c r="BH43" s="599"/>
      <c r="BI43" s="599"/>
      <c r="BJ43" s="599"/>
      <c r="BK43" s="599"/>
      <c r="BL43" s="599"/>
      <c r="BM43" s="599"/>
      <c r="BN43" s="599"/>
      <c r="BO43" s="599"/>
      <c r="BP43" s="599"/>
      <c r="BQ43" s="599"/>
      <c r="BR43" s="599"/>
      <c r="BS43" s="599"/>
      <c r="BT43" s="599"/>
      <c r="BU43" s="599"/>
      <c r="BV43" s="163"/>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3"/>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601" t="s">
        <v>194</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15">
      <c r="E47" s="601" t="s">
        <v>195</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15">
      <c r="E48" s="601" t="s">
        <v>196</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15">
      <c r="E49" s="602" t="s">
        <v>197</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15">
      <c r="E50" s="601" t="s">
        <v>198</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15">
      <c r="E51" s="601" t="s">
        <v>199</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15">
      <c r="E52" s="601" t="s">
        <v>200</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15">
      <c r="E53" s="601" t="s">
        <v>201</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15"/>
    <row r="55" spans="5:113" x14ac:dyDescent="0.15"/>
    <row r="56" spans="5:113" x14ac:dyDescent="0.15"/>
  </sheetData>
  <sheetProtection algorithmName="SHA-512" hashValue="2KXOY1Y4UYaBQQ8Yy+bWCPSEs7sstV/vE73fqIjJYJes4g9gOxmY0qFIpPIeP5qjXLJAaCvnuHJbb32cQdS45g==" saltValue="lV1xdWCFBtWjicwQrvf4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topLeftCell="A22" zoomScaleSheetLayoutView="100" workbookViewId="0">
      <selection activeCell="BN4" sqref="BN4:BU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0" t="s">
        <v>534</v>
      </c>
      <c r="D34" s="1150"/>
      <c r="E34" s="1151"/>
      <c r="F34" s="32">
        <v>5.37</v>
      </c>
      <c r="G34" s="33">
        <v>5.83</v>
      </c>
      <c r="H34" s="33">
        <v>6.59</v>
      </c>
      <c r="I34" s="33">
        <v>7.35</v>
      </c>
      <c r="J34" s="34">
        <v>7.73</v>
      </c>
      <c r="K34" s="22"/>
      <c r="L34" s="22"/>
      <c r="M34" s="22"/>
      <c r="N34" s="22"/>
      <c r="O34" s="22"/>
      <c r="P34" s="22"/>
    </row>
    <row r="35" spans="1:16" ht="39" customHeight="1" x14ac:dyDescent="0.15">
      <c r="A35" s="22"/>
      <c r="B35" s="35"/>
      <c r="C35" s="1146" t="s">
        <v>535</v>
      </c>
      <c r="D35" s="1146"/>
      <c r="E35" s="1147"/>
      <c r="F35" s="36">
        <v>5.62</v>
      </c>
      <c r="G35" s="37">
        <v>5.38</v>
      </c>
      <c r="H35" s="37">
        <v>4.4000000000000004</v>
      </c>
      <c r="I35" s="37">
        <v>4.57</v>
      </c>
      <c r="J35" s="38">
        <v>4.5199999999999996</v>
      </c>
      <c r="K35" s="22"/>
      <c r="L35" s="22"/>
      <c r="M35" s="22"/>
      <c r="N35" s="22"/>
      <c r="O35" s="22"/>
      <c r="P35" s="22"/>
    </row>
    <row r="36" spans="1:16" ht="39" customHeight="1" x14ac:dyDescent="0.15">
      <c r="A36" s="22"/>
      <c r="B36" s="35"/>
      <c r="C36" s="1146" t="s">
        <v>536</v>
      </c>
      <c r="D36" s="1146"/>
      <c r="E36" s="1147"/>
      <c r="F36" s="36">
        <v>5.66</v>
      </c>
      <c r="G36" s="37">
        <v>5.2</v>
      </c>
      <c r="H36" s="37">
        <v>4.51</v>
      </c>
      <c r="I36" s="37">
        <v>4.43</v>
      </c>
      <c r="J36" s="38">
        <v>3.35</v>
      </c>
      <c r="K36" s="22"/>
      <c r="L36" s="22"/>
      <c r="M36" s="22"/>
      <c r="N36" s="22"/>
      <c r="O36" s="22"/>
      <c r="P36" s="22"/>
    </row>
    <row r="37" spans="1:16" ht="39" customHeight="1" x14ac:dyDescent="0.15">
      <c r="A37" s="22"/>
      <c r="B37" s="35"/>
      <c r="C37" s="1146" t="s">
        <v>537</v>
      </c>
      <c r="D37" s="1146"/>
      <c r="E37" s="1147"/>
      <c r="F37" s="36">
        <v>0.83</v>
      </c>
      <c r="G37" s="37">
        <v>0.69</v>
      </c>
      <c r="H37" s="37">
        <v>0.87</v>
      </c>
      <c r="I37" s="37">
        <v>0.99</v>
      </c>
      <c r="J37" s="38">
        <v>1</v>
      </c>
      <c r="K37" s="22"/>
      <c r="L37" s="22"/>
      <c r="M37" s="22"/>
      <c r="N37" s="22"/>
      <c r="O37" s="22"/>
      <c r="P37" s="22"/>
    </row>
    <row r="38" spans="1:16" ht="39" customHeight="1" x14ac:dyDescent="0.15">
      <c r="A38" s="22"/>
      <c r="B38" s="35"/>
      <c r="C38" s="1146" t="s">
        <v>538</v>
      </c>
      <c r="D38" s="1146"/>
      <c r="E38" s="1147"/>
      <c r="F38" s="36">
        <v>0.19</v>
      </c>
      <c r="G38" s="37">
        <v>0.18</v>
      </c>
      <c r="H38" s="37">
        <v>0.22</v>
      </c>
      <c r="I38" s="37">
        <v>0.22</v>
      </c>
      <c r="J38" s="38">
        <v>0.25</v>
      </c>
      <c r="K38" s="22"/>
      <c r="L38" s="22"/>
      <c r="M38" s="22"/>
      <c r="N38" s="22"/>
      <c r="O38" s="22"/>
      <c r="P38" s="22"/>
    </row>
    <row r="39" spans="1:16" ht="39" customHeight="1" x14ac:dyDescent="0.15">
      <c r="A39" s="22"/>
      <c r="B39" s="35"/>
      <c r="C39" s="1146" t="s">
        <v>539</v>
      </c>
      <c r="D39" s="1146"/>
      <c r="E39" s="1147"/>
      <c r="F39" s="36">
        <v>0.74</v>
      </c>
      <c r="G39" s="37">
        <v>0.77</v>
      </c>
      <c r="H39" s="37">
        <v>0.05</v>
      </c>
      <c r="I39" s="37">
        <v>0.05</v>
      </c>
      <c r="J39" s="38">
        <v>0.09</v>
      </c>
      <c r="K39" s="22"/>
      <c r="L39" s="22"/>
      <c r="M39" s="22"/>
      <c r="N39" s="22"/>
      <c r="O39" s="22"/>
      <c r="P39" s="22"/>
    </row>
    <row r="40" spans="1:16" ht="39" customHeight="1" x14ac:dyDescent="0.15">
      <c r="A40" s="22"/>
      <c r="B40" s="35"/>
      <c r="C40" s="1146" t="s">
        <v>540</v>
      </c>
      <c r="D40" s="1146"/>
      <c r="E40" s="1147"/>
      <c r="F40" s="36">
        <v>0</v>
      </c>
      <c r="G40" s="37">
        <v>0</v>
      </c>
      <c r="H40" s="37">
        <v>0</v>
      </c>
      <c r="I40" s="37">
        <v>0</v>
      </c>
      <c r="J40" s="38">
        <v>0</v>
      </c>
      <c r="K40" s="22"/>
      <c r="L40" s="22"/>
      <c r="M40" s="22"/>
      <c r="N40" s="22"/>
      <c r="O40" s="22"/>
      <c r="P40" s="22"/>
    </row>
    <row r="41" spans="1:16" ht="39" customHeight="1" x14ac:dyDescent="0.15">
      <c r="A41" s="22"/>
      <c r="B41" s="35"/>
      <c r="C41" s="1146" t="s">
        <v>541</v>
      </c>
      <c r="D41" s="1146"/>
      <c r="E41" s="1147"/>
      <c r="F41" s="36">
        <v>0</v>
      </c>
      <c r="G41" s="37">
        <v>0</v>
      </c>
      <c r="H41" s="37">
        <v>0</v>
      </c>
      <c r="I41" s="37">
        <v>0</v>
      </c>
      <c r="J41" s="38">
        <v>0</v>
      </c>
      <c r="K41" s="22"/>
      <c r="L41" s="22"/>
      <c r="M41" s="22"/>
      <c r="N41" s="22"/>
      <c r="O41" s="22"/>
      <c r="P41" s="22"/>
    </row>
    <row r="42" spans="1:16" ht="39" customHeight="1" x14ac:dyDescent="0.15">
      <c r="A42" s="22"/>
      <c r="B42" s="39"/>
      <c r="C42" s="1146"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543</v>
      </c>
      <c r="D43" s="1148"/>
      <c r="E43" s="1149"/>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Kcfe3rz+rz00KvVHx6DnURfwavLoxdcDxONkWgqOdoR/dGEWbpHCS7izCbfrWIQ7rvA2WSLxkhdyUVMGQlWKw==" saltValue="U2gz7e7/unbYA9iRQef+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topLeftCell="A43" zoomScale="90" zoomScaleNormal="90" zoomScaleSheetLayoutView="55" workbookViewId="0">
      <selection activeCell="BN4" sqref="BN4:BU4"/>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52" t="s">
        <v>9</v>
      </c>
      <c r="C45" s="1153"/>
      <c r="D45" s="56"/>
      <c r="E45" s="1158" t="s">
        <v>10</v>
      </c>
      <c r="F45" s="1158"/>
      <c r="G45" s="1158"/>
      <c r="H45" s="1158"/>
      <c r="I45" s="1158"/>
      <c r="J45" s="1159"/>
      <c r="K45" s="57">
        <v>2443</v>
      </c>
      <c r="L45" s="58">
        <v>2557</v>
      </c>
      <c r="M45" s="58">
        <v>2465</v>
      </c>
      <c r="N45" s="58">
        <v>2367</v>
      </c>
      <c r="O45" s="59">
        <v>2466</v>
      </c>
      <c r="P45" s="46"/>
      <c r="Q45" s="46"/>
      <c r="R45" s="46"/>
      <c r="S45" s="46"/>
      <c r="T45" s="46"/>
      <c r="U45" s="46"/>
    </row>
    <row r="46" spans="1:21" ht="30.75" customHeight="1" x14ac:dyDescent="0.15">
      <c r="A46" s="46"/>
      <c r="B46" s="1154"/>
      <c r="C46" s="1155"/>
      <c r="D46" s="60"/>
      <c r="E46" s="1160" t="s">
        <v>11</v>
      </c>
      <c r="F46" s="1160"/>
      <c r="G46" s="1160"/>
      <c r="H46" s="1160"/>
      <c r="I46" s="1160"/>
      <c r="J46" s="1161"/>
      <c r="K46" s="61" t="s">
        <v>488</v>
      </c>
      <c r="L46" s="62" t="s">
        <v>488</v>
      </c>
      <c r="M46" s="62" t="s">
        <v>488</v>
      </c>
      <c r="N46" s="62" t="s">
        <v>488</v>
      </c>
      <c r="O46" s="63" t="s">
        <v>488</v>
      </c>
      <c r="P46" s="46"/>
      <c r="Q46" s="46"/>
      <c r="R46" s="46"/>
      <c r="S46" s="46"/>
      <c r="T46" s="46"/>
      <c r="U46" s="46"/>
    </row>
    <row r="47" spans="1:21" ht="30.75" customHeight="1" x14ac:dyDescent="0.15">
      <c r="A47" s="46"/>
      <c r="B47" s="1154"/>
      <c r="C47" s="1155"/>
      <c r="D47" s="60"/>
      <c r="E47" s="1160" t="s">
        <v>12</v>
      </c>
      <c r="F47" s="1160"/>
      <c r="G47" s="1160"/>
      <c r="H47" s="1160"/>
      <c r="I47" s="1160"/>
      <c r="J47" s="1161"/>
      <c r="K47" s="61" t="s">
        <v>488</v>
      </c>
      <c r="L47" s="62" t="s">
        <v>488</v>
      </c>
      <c r="M47" s="62" t="s">
        <v>488</v>
      </c>
      <c r="N47" s="62" t="s">
        <v>488</v>
      </c>
      <c r="O47" s="63" t="s">
        <v>488</v>
      </c>
      <c r="P47" s="46"/>
      <c r="Q47" s="46"/>
      <c r="R47" s="46"/>
      <c r="S47" s="46"/>
      <c r="T47" s="46"/>
      <c r="U47" s="46"/>
    </row>
    <row r="48" spans="1:21" ht="30.75" customHeight="1" x14ac:dyDescent="0.15">
      <c r="A48" s="46"/>
      <c r="B48" s="1154"/>
      <c r="C48" s="1155"/>
      <c r="D48" s="60"/>
      <c r="E48" s="1160" t="s">
        <v>13</v>
      </c>
      <c r="F48" s="1160"/>
      <c r="G48" s="1160"/>
      <c r="H48" s="1160"/>
      <c r="I48" s="1160"/>
      <c r="J48" s="1161"/>
      <c r="K48" s="61">
        <v>97</v>
      </c>
      <c r="L48" s="62">
        <v>96</v>
      </c>
      <c r="M48" s="62">
        <v>78</v>
      </c>
      <c r="N48" s="62">
        <v>92</v>
      </c>
      <c r="O48" s="63">
        <v>69</v>
      </c>
      <c r="P48" s="46"/>
      <c r="Q48" s="46"/>
      <c r="R48" s="46"/>
      <c r="S48" s="46"/>
      <c r="T48" s="46"/>
      <c r="U48" s="46"/>
    </row>
    <row r="49" spans="1:21" ht="30.75" customHeight="1" x14ac:dyDescent="0.15">
      <c r="A49" s="46"/>
      <c r="B49" s="1154"/>
      <c r="C49" s="1155"/>
      <c r="D49" s="60"/>
      <c r="E49" s="1160" t="s">
        <v>14</v>
      </c>
      <c r="F49" s="1160"/>
      <c r="G49" s="1160"/>
      <c r="H49" s="1160"/>
      <c r="I49" s="1160"/>
      <c r="J49" s="1161"/>
      <c r="K49" s="61">
        <v>147</v>
      </c>
      <c r="L49" s="62">
        <v>118</v>
      </c>
      <c r="M49" s="62">
        <v>120</v>
      </c>
      <c r="N49" s="62">
        <v>140</v>
      </c>
      <c r="O49" s="63">
        <v>140</v>
      </c>
      <c r="P49" s="46"/>
      <c r="Q49" s="46"/>
      <c r="R49" s="46"/>
      <c r="S49" s="46"/>
      <c r="T49" s="46"/>
      <c r="U49" s="46"/>
    </row>
    <row r="50" spans="1:21" ht="30.75" customHeight="1" x14ac:dyDescent="0.15">
      <c r="A50" s="46"/>
      <c r="B50" s="1154"/>
      <c r="C50" s="1155"/>
      <c r="D50" s="60"/>
      <c r="E50" s="1160" t="s">
        <v>15</v>
      </c>
      <c r="F50" s="1160"/>
      <c r="G50" s="1160"/>
      <c r="H50" s="1160"/>
      <c r="I50" s="1160"/>
      <c r="J50" s="1161"/>
      <c r="K50" s="61" t="s">
        <v>488</v>
      </c>
      <c r="L50" s="62" t="s">
        <v>488</v>
      </c>
      <c r="M50" s="62" t="s">
        <v>488</v>
      </c>
      <c r="N50" s="62" t="s">
        <v>488</v>
      </c>
      <c r="O50" s="63" t="s">
        <v>488</v>
      </c>
      <c r="P50" s="46"/>
      <c r="Q50" s="46"/>
      <c r="R50" s="46"/>
      <c r="S50" s="46"/>
      <c r="T50" s="46"/>
      <c r="U50" s="46"/>
    </row>
    <row r="51" spans="1:21" ht="30.75" customHeight="1" x14ac:dyDescent="0.15">
      <c r="A51" s="46"/>
      <c r="B51" s="1156"/>
      <c r="C51" s="1157"/>
      <c r="D51" s="64"/>
      <c r="E51" s="1160" t="s">
        <v>16</v>
      </c>
      <c r="F51" s="1160"/>
      <c r="G51" s="1160"/>
      <c r="H51" s="1160"/>
      <c r="I51" s="1160"/>
      <c r="J51" s="1161"/>
      <c r="K51" s="61" t="s">
        <v>488</v>
      </c>
      <c r="L51" s="62" t="s">
        <v>488</v>
      </c>
      <c r="M51" s="62" t="s">
        <v>488</v>
      </c>
      <c r="N51" s="62" t="s">
        <v>488</v>
      </c>
      <c r="O51" s="63" t="s">
        <v>488</v>
      </c>
      <c r="P51" s="46"/>
      <c r="Q51" s="46"/>
      <c r="R51" s="46"/>
      <c r="S51" s="46"/>
      <c r="T51" s="46"/>
      <c r="U51" s="46"/>
    </row>
    <row r="52" spans="1:21" ht="30.75" customHeight="1" x14ac:dyDescent="0.15">
      <c r="A52" s="46"/>
      <c r="B52" s="1162" t="s">
        <v>17</v>
      </c>
      <c r="C52" s="1163"/>
      <c r="D52" s="64"/>
      <c r="E52" s="1160" t="s">
        <v>18</v>
      </c>
      <c r="F52" s="1160"/>
      <c r="G52" s="1160"/>
      <c r="H52" s="1160"/>
      <c r="I52" s="1160"/>
      <c r="J52" s="1161"/>
      <c r="K52" s="61">
        <v>2134</v>
      </c>
      <c r="L52" s="62">
        <v>2205</v>
      </c>
      <c r="M52" s="62">
        <v>2170</v>
      </c>
      <c r="N52" s="62">
        <v>2182</v>
      </c>
      <c r="O52" s="63">
        <v>2098</v>
      </c>
      <c r="P52" s="46"/>
      <c r="Q52" s="46"/>
      <c r="R52" s="46"/>
      <c r="S52" s="46"/>
      <c r="T52" s="46"/>
      <c r="U52" s="46"/>
    </row>
    <row r="53" spans="1:21" ht="30.75" customHeight="1" thickBot="1" x14ac:dyDescent="0.2">
      <c r="A53" s="46"/>
      <c r="B53" s="1164" t="s">
        <v>19</v>
      </c>
      <c r="C53" s="1165"/>
      <c r="D53" s="65"/>
      <c r="E53" s="1166" t="s">
        <v>20</v>
      </c>
      <c r="F53" s="1166"/>
      <c r="G53" s="1166"/>
      <c r="H53" s="1166"/>
      <c r="I53" s="1166"/>
      <c r="J53" s="1167"/>
      <c r="K53" s="66">
        <v>553</v>
      </c>
      <c r="L53" s="67">
        <v>566</v>
      </c>
      <c r="M53" s="67">
        <v>493</v>
      </c>
      <c r="N53" s="67">
        <v>417</v>
      </c>
      <c r="O53" s="68">
        <v>577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68" t="s">
        <v>24</v>
      </c>
      <c r="C58" s="1169"/>
      <c r="D58" s="1174" t="s">
        <v>25</v>
      </c>
      <c r="E58" s="1175"/>
      <c r="F58" s="1175"/>
      <c r="G58" s="1175"/>
      <c r="H58" s="1175"/>
      <c r="I58" s="1175"/>
      <c r="J58" s="1176"/>
      <c r="K58" s="81"/>
      <c r="L58" s="82"/>
      <c r="M58" s="82"/>
      <c r="N58" s="82"/>
      <c r="O58" s="83"/>
    </row>
    <row r="59" spans="1:21" ht="31.5" customHeight="1" x14ac:dyDescent="0.15">
      <c r="B59" s="1170"/>
      <c r="C59" s="1171"/>
      <c r="D59" s="1177" t="s">
        <v>26</v>
      </c>
      <c r="E59" s="1178"/>
      <c r="F59" s="1178"/>
      <c r="G59" s="1178"/>
      <c r="H59" s="1178"/>
      <c r="I59" s="1178"/>
      <c r="J59" s="1179"/>
      <c r="K59" s="84"/>
      <c r="L59" s="85"/>
      <c r="M59" s="85"/>
      <c r="N59" s="85"/>
      <c r="O59" s="86"/>
    </row>
    <row r="60" spans="1:21" ht="31.5" customHeight="1" thickBot="1" x14ac:dyDescent="0.2">
      <c r="B60" s="1172"/>
      <c r="C60" s="1173"/>
      <c r="D60" s="1180" t="s">
        <v>27</v>
      </c>
      <c r="E60" s="1181"/>
      <c r="F60" s="1181"/>
      <c r="G60" s="1181"/>
      <c r="H60" s="1181"/>
      <c r="I60" s="1181"/>
      <c r="J60" s="1182"/>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lP3UJj/IBMkBWJt2weAMY6bsRrGIRYXP8WDA89Ey617KVRFRRe0+Xz8XvRmEPlK3Hj79mi683hjlUI+VQy6kA==" saltValue="HpLVz3GUaPxmw3AP7eX2/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topLeftCell="A34" zoomScaleSheetLayoutView="100" workbookViewId="0">
      <selection activeCell="BN4" sqref="BN4:BU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3" t="s">
        <v>30</v>
      </c>
      <c r="C41" s="1184"/>
      <c r="D41" s="103"/>
      <c r="E41" s="1189" t="s">
        <v>31</v>
      </c>
      <c r="F41" s="1189"/>
      <c r="G41" s="1189"/>
      <c r="H41" s="1190"/>
      <c r="I41" s="330">
        <v>27113</v>
      </c>
      <c r="J41" s="331">
        <v>26293</v>
      </c>
      <c r="K41" s="331">
        <v>28635</v>
      </c>
      <c r="L41" s="331">
        <v>27778</v>
      </c>
      <c r="M41" s="332">
        <v>26149</v>
      </c>
    </row>
    <row r="42" spans="2:13" ht="27.75" customHeight="1" x14ac:dyDescent="0.15">
      <c r="B42" s="1185"/>
      <c r="C42" s="1186"/>
      <c r="D42" s="104"/>
      <c r="E42" s="1191" t="s">
        <v>32</v>
      </c>
      <c r="F42" s="1191"/>
      <c r="G42" s="1191"/>
      <c r="H42" s="1192"/>
      <c r="I42" s="333" t="s">
        <v>488</v>
      </c>
      <c r="J42" s="334">
        <v>17</v>
      </c>
      <c r="K42" s="334" t="s">
        <v>488</v>
      </c>
      <c r="L42" s="334" t="s">
        <v>488</v>
      </c>
      <c r="M42" s="335" t="s">
        <v>488</v>
      </c>
    </row>
    <row r="43" spans="2:13" ht="27.75" customHeight="1" x14ac:dyDescent="0.15">
      <c r="B43" s="1185"/>
      <c r="C43" s="1186"/>
      <c r="D43" s="104"/>
      <c r="E43" s="1191" t="s">
        <v>33</v>
      </c>
      <c r="F43" s="1191"/>
      <c r="G43" s="1191"/>
      <c r="H43" s="1192"/>
      <c r="I43" s="333">
        <v>406</v>
      </c>
      <c r="J43" s="334">
        <v>341</v>
      </c>
      <c r="K43" s="334">
        <v>274</v>
      </c>
      <c r="L43" s="334">
        <v>212</v>
      </c>
      <c r="M43" s="335">
        <v>409</v>
      </c>
    </row>
    <row r="44" spans="2:13" ht="27.75" customHeight="1" x14ac:dyDescent="0.15">
      <c r="B44" s="1185"/>
      <c r="C44" s="1186"/>
      <c r="D44" s="104"/>
      <c r="E44" s="1191" t="s">
        <v>34</v>
      </c>
      <c r="F44" s="1191"/>
      <c r="G44" s="1191"/>
      <c r="H44" s="1192"/>
      <c r="I44" s="333">
        <v>1348</v>
      </c>
      <c r="J44" s="334">
        <v>1288</v>
      </c>
      <c r="K44" s="334">
        <v>1897</v>
      </c>
      <c r="L44" s="334">
        <v>1989</v>
      </c>
      <c r="M44" s="335">
        <v>1945</v>
      </c>
    </row>
    <row r="45" spans="2:13" ht="27.75" customHeight="1" x14ac:dyDescent="0.15">
      <c r="B45" s="1185"/>
      <c r="C45" s="1186"/>
      <c r="D45" s="104"/>
      <c r="E45" s="1191" t="s">
        <v>35</v>
      </c>
      <c r="F45" s="1191"/>
      <c r="G45" s="1191"/>
      <c r="H45" s="1192"/>
      <c r="I45" s="333">
        <v>2763</v>
      </c>
      <c r="J45" s="334">
        <v>2810</v>
      </c>
      <c r="K45" s="334">
        <v>2742</v>
      </c>
      <c r="L45" s="334">
        <v>2931</v>
      </c>
      <c r="M45" s="335">
        <v>3014</v>
      </c>
    </row>
    <row r="46" spans="2:13" ht="27.75" customHeight="1" x14ac:dyDescent="0.15">
      <c r="B46" s="1185"/>
      <c r="C46" s="1186"/>
      <c r="D46" s="105"/>
      <c r="E46" s="1191" t="s">
        <v>36</v>
      </c>
      <c r="F46" s="1191"/>
      <c r="G46" s="1191"/>
      <c r="H46" s="1192"/>
      <c r="I46" s="333" t="s">
        <v>488</v>
      </c>
      <c r="J46" s="334" t="s">
        <v>488</v>
      </c>
      <c r="K46" s="334" t="s">
        <v>488</v>
      </c>
      <c r="L46" s="334" t="s">
        <v>488</v>
      </c>
      <c r="M46" s="335" t="s">
        <v>488</v>
      </c>
    </row>
    <row r="47" spans="2:13" ht="27.75" customHeight="1" x14ac:dyDescent="0.15">
      <c r="B47" s="1185"/>
      <c r="C47" s="1186"/>
      <c r="D47" s="106"/>
      <c r="E47" s="1193" t="s">
        <v>37</v>
      </c>
      <c r="F47" s="1194"/>
      <c r="G47" s="1194"/>
      <c r="H47" s="1195"/>
      <c r="I47" s="333" t="s">
        <v>488</v>
      </c>
      <c r="J47" s="334" t="s">
        <v>488</v>
      </c>
      <c r="K47" s="334" t="s">
        <v>488</v>
      </c>
      <c r="L47" s="334" t="s">
        <v>488</v>
      </c>
      <c r="M47" s="335" t="s">
        <v>488</v>
      </c>
    </row>
    <row r="48" spans="2:13" ht="27.75" customHeight="1" x14ac:dyDescent="0.15">
      <c r="B48" s="1185"/>
      <c r="C48" s="1186"/>
      <c r="D48" s="104"/>
      <c r="E48" s="1191" t="s">
        <v>38</v>
      </c>
      <c r="F48" s="1191"/>
      <c r="G48" s="1191"/>
      <c r="H48" s="1192"/>
      <c r="I48" s="333" t="s">
        <v>488</v>
      </c>
      <c r="J48" s="334" t="s">
        <v>488</v>
      </c>
      <c r="K48" s="334" t="s">
        <v>488</v>
      </c>
      <c r="L48" s="334" t="s">
        <v>488</v>
      </c>
      <c r="M48" s="335" t="s">
        <v>488</v>
      </c>
    </row>
    <row r="49" spans="2:13" ht="27.75" customHeight="1" x14ac:dyDescent="0.15">
      <c r="B49" s="1187"/>
      <c r="C49" s="1188"/>
      <c r="D49" s="104"/>
      <c r="E49" s="1191" t="s">
        <v>39</v>
      </c>
      <c r="F49" s="1191"/>
      <c r="G49" s="1191"/>
      <c r="H49" s="1192"/>
      <c r="I49" s="333" t="s">
        <v>488</v>
      </c>
      <c r="J49" s="334" t="s">
        <v>488</v>
      </c>
      <c r="K49" s="334" t="s">
        <v>488</v>
      </c>
      <c r="L49" s="334" t="s">
        <v>488</v>
      </c>
      <c r="M49" s="335" t="s">
        <v>488</v>
      </c>
    </row>
    <row r="50" spans="2:13" ht="27.75" customHeight="1" x14ac:dyDescent="0.15">
      <c r="B50" s="1196" t="s">
        <v>40</v>
      </c>
      <c r="C50" s="1197"/>
      <c r="D50" s="107"/>
      <c r="E50" s="1191" t="s">
        <v>41</v>
      </c>
      <c r="F50" s="1191"/>
      <c r="G50" s="1191"/>
      <c r="H50" s="1192"/>
      <c r="I50" s="333">
        <v>6899</v>
      </c>
      <c r="J50" s="334">
        <v>8063</v>
      </c>
      <c r="K50" s="334">
        <v>7013</v>
      </c>
      <c r="L50" s="334">
        <v>6498</v>
      </c>
      <c r="M50" s="335">
        <v>6085</v>
      </c>
    </row>
    <row r="51" spans="2:13" ht="27.75" customHeight="1" x14ac:dyDescent="0.15">
      <c r="B51" s="1185"/>
      <c r="C51" s="1186"/>
      <c r="D51" s="104"/>
      <c r="E51" s="1191" t="s">
        <v>42</v>
      </c>
      <c r="F51" s="1191"/>
      <c r="G51" s="1191"/>
      <c r="H51" s="1192"/>
      <c r="I51" s="333">
        <v>3740</v>
      </c>
      <c r="J51" s="334">
        <v>2995</v>
      </c>
      <c r="K51" s="334">
        <v>3009</v>
      </c>
      <c r="L51" s="334">
        <v>2663</v>
      </c>
      <c r="M51" s="335">
        <v>2726</v>
      </c>
    </row>
    <row r="52" spans="2:13" ht="27.75" customHeight="1" x14ac:dyDescent="0.15">
      <c r="B52" s="1187"/>
      <c r="C52" s="1188"/>
      <c r="D52" s="104"/>
      <c r="E52" s="1191" t="s">
        <v>43</v>
      </c>
      <c r="F52" s="1191"/>
      <c r="G52" s="1191"/>
      <c r="H52" s="1192"/>
      <c r="I52" s="333">
        <v>20549</v>
      </c>
      <c r="J52" s="334">
        <v>20395</v>
      </c>
      <c r="K52" s="334">
        <v>21246</v>
      </c>
      <c r="L52" s="334">
        <v>20453</v>
      </c>
      <c r="M52" s="335">
        <v>19398</v>
      </c>
    </row>
    <row r="53" spans="2:13" ht="27.75" customHeight="1" thickBot="1" x14ac:dyDescent="0.2">
      <c r="B53" s="1198" t="s">
        <v>19</v>
      </c>
      <c r="C53" s="1199"/>
      <c r="D53" s="108"/>
      <c r="E53" s="1200" t="s">
        <v>44</v>
      </c>
      <c r="F53" s="1200"/>
      <c r="G53" s="1200"/>
      <c r="H53" s="1201"/>
      <c r="I53" s="336">
        <v>442</v>
      </c>
      <c r="J53" s="337">
        <v>-704</v>
      </c>
      <c r="K53" s="337">
        <v>2281</v>
      </c>
      <c r="L53" s="337">
        <v>3296</v>
      </c>
      <c r="M53" s="338">
        <v>3308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BG3GVihddr7vDUbYwKuXAL2KgOp0m/4w5ckDZGe10tJW8s0XyjSu5Pn6WT/ZbS3tnPi8MOjiogrEAc2GAajWw==" saltValue="2z/g8923FNAmWyc3pbIf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3" zoomScale="70" zoomScaleNormal="70" zoomScaleSheetLayoutView="100" workbookViewId="0">
      <selection activeCell="BN4" sqref="BN4:BU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359" t="s">
        <v>46</v>
      </c>
      <c r="D55" s="359"/>
      <c r="E55" s="360"/>
      <c r="F55" s="339">
        <v>2103</v>
      </c>
      <c r="G55" s="339">
        <v>2226</v>
      </c>
      <c r="H55" s="340">
        <v>2126</v>
      </c>
    </row>
    <row r="56" spans="2:8" ht="52.5" customHeight="1" x14ac:dyDescent="0.15">
      <c r="B56" s="120"/>
      <c r="C56" s="361" t="s">
        <v>47</v>
      </c>
      <c r="D56" s="361"/>
      <c r="E56" s="362"/>
      <c r="F56" s="341">
        <v>695</v>
      </c>
      <c r="G56" s="341">
        <v>832</v>
      </c>
      <c r="H56" s="342">
        <v>800</v>
      </c>
    </row>
    <row r="57" spans="2:8" ht="53.25" customHeight="1" x14ac:dyDescent="0.15">
      <c r="B57" s="120"/>
      <c r="C57" s="363" t="s">
        <v>48</v>
      </c>
      <c r="D57" s="363"/>
      <c r="E57" s="364"/>
      <c r="F57" s="343">
        <v>4214</v>
      </c>
      <c r="G57" s="343">
        <v>3439</v>
      </c>
      <c r="H57" s="344">
        <v>3159</v>
      </c>
    </row>
    <row r="58" spans="2:8" ht="45.75" customHeight="1" x14ac:dyDescent="0.15">
      <c r="B58" s="121"/>
      <c r="C58" s="351" t="s">
        <v>620</v>
      </c>
      <c r="D58" s="352"/>
      <c r="E58" s="353"/>
      <c r="F58" s="345">
        <v>3628</v>
      </c>
      <c r="G58" s="345">
        <v>2655</v>
      </c>
      <c r="H58" s="346">
        <v>2434</v>
      </c>
    </row>
    <row r="59" spans="2:8" ht="45.75" customHeight="1" x14ac:dyDescent="0.15">
      <c r="B59" s="121"/>
      <c r="C59" s="351" t="s">
        <v>621</v>
      </c>
      <c r="D59" s="352"/>
      <c r="E59" s="353"/>
      <c r="F59" s="345">
        <v>73</v>
      </c>
      <c r="G59" s="345">
        <v>232</v>
      </c>
      <c r="H59" s="346">
        <v>248</v>
      </c>
    </row>
    <row r="60" spans="2:8" ht="45.75" customHeight="1" x14ac:dyDescent="0.15">
      <c r="B60" s="121"/>
      <c r="C60" s="351" t="s">
        <v>623</v>
      </c>
      <c r="D60" s="352"/>
      <c r="E60" s="353"/>
      <c r="F60" s="345">
        <v>111</v>
      </c>
      <c r="G60" s="345">
        <v>111</v>
      </c>
      <c r="H60" s="346">
        <v>111</v>
      </c>
    </row>
    <row r="61" spans="2:8" ht="45.75" customHeight="1" x14ac:dyDescent="0.15">
      <c r="B61" s="121"/>
      <c r="C61" s="351" t="s">
        <v>624</v>
      </c>
      <c r="D61" s="352"/>
      <c r="E61" s="353"/>
      <c r="F61" s="345">
        <v>106</v>
      </c>
      <c r="G61" s="345">
        <v>105</v>
      </c>
      <c r="H61" s="346">
        <v>104</v>
      </c>
    </row>
    <row r="62" spans="2:8" ht="45.75" customHeight="1" thickBot="1" x14ac:dyDescent="0.2">
      <c r="B62" s="122"/>
      <c r="C62" s="354" t="s">
        <v>622</v>
      </c>
      <c r="D62" s="355"/>
      <c r="E62" s="356"/>
      <c r="F62" s="347">
        <v>116</v>
      </c>
      <c r="G62" s="347">
        <v>132</v>
      </c>
      <c r="H62" s="348">
        <v>59</v>
      </c>
    </row>
    <row r="63" spans="2:8" ht="52.5" customHeight="1" thickBot="1" x14ac:dyDescent="0.2">
      <c r="B63" s="123"/>
      <c r="C63" s="357" t="s">
        <v>49</v>
      </c>
      <c r="D63" s="357"/>
      <c r="E63" s="358"/>
      <c r="F63" s="349">
        <v>7013</v>
      </c>
      <c r="G63" s="349">
        <v>6498</v>
      </c>
      <c r="H63" s="350">
        <v>6085</v>
      </c>
    </row>
    <row r="64" spans="2:8" x14ac:dyDescent="0.15"/>
  </sheetData>
  <sheetProtection algorithmName="SHA-512" hashValue="owCF3+6EchbKVs1J3Pm+h7TL/iPK2c4wfVvLmu2w7/7vx0xS3sSS8ngvbxTSkAPO2uJmTChPKFpwfSkrPoRl5g==" saltValue="lqSvJI7UW7FEoFKww+gX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62719</v>
      </c>
      <c r="E3" s="142"/>
      <c r="F3" s="143">
        <v>70329</v>
      </c>
      <c r="G3" s="144"/>
      <c r="H3" s="145"/>
    </row>
    <row r="4" spans="1:8" x14ac:dyDescent="0.15">
      <c r="A4" s="146"/>
      <c r="B4" s="147"/>
      <c r="C4" s="148"/>
      <c r="D4" s="149">
        <v>51103</v>
      </c>
      <c r="E4" s="150"/>
      <c r="F4" s="151">
        <v>39403</v>
      </c>
      <c r="G4" s="152"/>
      <c r="H4" s="153"/>
    </row>
    <row r="5" spans="1:8" x14ac:dyDescent="0.15">
      <c r="A5" s="134" t="s">
        <v>520</v>
      </c>
      <c r="B5" s="139"/>
      <c r="C5" s="140"/>
      <c r="D5" s="141">
        <v>23613</v>
      </c>
      <c r="E5" s="142"/>
      <c r="F5" s="143">
        <v>45945</v>
      </c>
      <c r="G5" s="144"/>
      <c r="H5" s="145"/>
    </row>
    <row r="6" spans="1:8" x14ac:dyDescent="0.15">
      <c r="A6" s="146"/>
      <c r="B6" s="147"/>
      <c r="C6" s="148"/>
      <c r="D6" s="149">
        <v>16114</v>
      </c>
      <c r="E6" s="150"/>
      <c r="F6" s="151">
        <v>25180</v>
      </c>
      <c r="G6" s="152"/>
      <c r="H6" s="153"/>
    </row>
    <row r="7" spans="1:8" x14ac:dyDescent="0.15">
      <c r="A7" s="134" t="s">
        <v>521</v>
      </c>
      <c r="B7" s="139"/>
      <c r="C7" s="140"/>
      <c r="D7" s="141">
        <v>105061</v>
      </c>
      <c r="E7" s="142"/>
      <c r="F7" s="143">
        <v>44475</v>
      </c>
      <c r="G7" s="144"/>
      <c r="H7" s="145"/>
    </row>
    <row r="8" spans="1:8" x14ac:dyDescent="0.15">
      <c r="A8" s="146"/>
      <c r="B8" s="147"/>
      <c r="C8" s="148"/>
      <c r="D8" s="149">
        <v>98924</v>
      </c>
      <c r="E8" s="150"/>
      <c r="F8" s="151">
        <v>24780</v>
      </c>
      <c r="G8" s="152"/>
      <c r="H8" s="153"/>
    </row>
    <row r="9" spans="1:8" x14ac:dyDescent="0.15">
      <c r="A9" s="134" t="s">
        <v>522</v>
      </c>
      <c r="B9" s="139"/>
      <c r="C9" s="140"/>
      <c r="D9" s="141">
        <v>37822</v>
      </c>
      <c r="E9" s="142"/>
      <c r="F9" s="143">
        <v>45982</v>
      </c>
      <c r="G9" s="144"/>
      <c r="H9" s="145"/>
    </row>
    <row r="10" spans="1:8" x14ac:dyDescent="0.15">
      <c r="A10" s="146"/>
      <c r="B10" s="147"/>
      <c r="C10" s="148"/>
      <c r="D10" s="149">
        <v>27845</v>
      </c>
      <c r="E10" s="150"/>
      <c r="F10" s="151">
        <v>25583</v>
      </c>
      <c r="G10" s="152"/>
      <c r="H10" s="153"/>
    </row>
    <row r="11" spans="1:8" x14ac:dyDescent="0.15">
      <c r="A11" s="134" t="s">
        <v>523</v>
      </c>
      <c r="B11" s="139"/>
      <c r="C11" s="140"/>
      <c r="D11" s="141">
        <v>21540</v>
      </c>
      <c r="E11" s="142"/>
      <c r="F11" s="143">
        <v>50538</v>
      </c>
      <c r="G11" s="144"/>
      <c r="H11" s="145"/>
    </row>
    <row r="12" spans="1:8" x14ac:dyDescent="0.15">
      <c r="A12" s="146"/>
      <c r="B12" s="147"/>
      <c r="C12" s="154"/>
      <c r="D12" s="149">
        <v>10016</v>
      </c>
      <c r="E12" s="150"/>
      <c r="F12" s="151">
        <v>29053</v>
      </c>
      <c r="G12" s="152"/>
      <c r="H12" s="153"/>
    </row>
    <row r="13" spans="1:8" x14ac:dyDescent="0.15">
      <c r="A13" s="134"/>
      <c r="B13" s="139"/>
      <c r="C13" s="140"/>
      <c r="D13" s="141">
        <v>50151</v>
      </c>
      <c r="E13" s="142"/>
      <c r="F13" s="143">
        <v>51454</v>
      </c>
      <c r="G13" s="155"/>
      <c r="H13" s="145"/>
    </row>
    <row r="14" spans="1:8" x14ac:dyDescent="0.15">
      <c r="A14" s="146"/>
      <c r="B14" s="147"/>
      <c r="C14" s="148"/>
      <c r="D14" s="149">
        <v>40800</v>
      </c>
      <c r="E14" s="150"/>
      <c r="F14" s="151">
        <v>28800</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5.67</v>
      </c>
      <c r="C19" s="156">
        <f>ROUND(VALUE(SUBSTITUTE(実質収支比率等に係る経年分析!G$48,"▲","-")),2)</f>
        <v>5.21</v>
      </c>
      <c r="D19" s="156">
        <f>ROUND(VALUE(SUBSTITUTE(実質収支比率等に係る経年分析!H$48,"▲","-")),2)</f>
        <v>4.5199999999999996</v>
      </c>
      <c r="E19" s="156">
        <f>ROUND(VALUE(SUBSTITUTE(実質収支比率等に係る経年分析!I$48,"▲","-")),2)</f>
        <v>4.43</v>
      </c>
      <c r="F19" s="156">
        <f>ROUND(VALUE(SUBSTITUTE(実質収支比率等に係る経年分析!J$48,"▲","-")),2)</f>
        <v>3.36</v>
      </c>
    </row>
    <row r="20" spans="1:11" x14ac:dyDescent="0.15">
      <c r="A20" s="156" t="s">
        <v>53</v>
      </c>
      <c r="B20" s="156">
        <f>ROUND(VALUE(SUBSTITUTE(実質収支比率等に係る経年分析!F$47,"▲","-")),2)</f>
        <v>10.56</v>
      </c>
      <c r="C20" s="156">
        <f>ROUND(VALUE(SUBSTITUTE(実質収支比率等に係る経年分析!G$47,"▲","-")),2)</f>
        <v>12.45</v>
      </c>
      <c r="D20" s="156">
        <f>ROUND(VALUE(SUBSTITUTE(実質収支比率等に係る経年分析!H$47,"▲","-")),2)</f>
        <v>13.38</v>
      </c>
      <c r="E20" s="156">
        <f>ROUND(VALUE(SUBSTITUTE(実質収支比率等に係る経年分析!I$47,"▲","-")),2)</f>
        <v>13.94</v>
      </c>
      <c r="F20" s="156">
        <f>ROUND(VALUE(SUBSTITUTE(実質収支比率等に係る経年分析!J$47,"▲","-")),2)</f>
        <v>12.94</v>
      </c>
    </row>
    <row r="21" spans="1:11" x14ac:dyDescent="0.15">
      <c r="A21" s="156" t="s">
        <v>54</v>
      </c>
      <c r="B21" s="156">
        <f>IF(ISNUMBER(VALUE(SUBSTITUTE(実質収支比率等に係る経年分析!F$49,"▲","-"))),ROUND(VALUE(SUBSTITUTE(実質収支比率等に係る経年分析!F$49,"▲","-")),2),NA())</f>
        <v>0.77</v>
      </c>
      <c r="C21" s="156">
        <f>IF(ISNUMBER(VALUE(SUBSTITUTE(実質収支比率等に係る経年分析!G$49,"▲","-"))),ROUND(VALUE(SUBSTITUTE(実質収支比率等に係る経年分析!G$49,"▲","-")),2),NA())</f>
        <v>1.4</v>
      </c>
      <c r="D21" s="156">
        <f>IF(ISNUMBER(VALUE(SUBSTITUTE(実質収支比率等に係る経年分析!H$49,"▲","-"))),ROUND(VALUE(SUBSTITUTE(実質収支比率等に係る経年分析!H$49,"▲","-")),2),NA())</f>
        <v>-0.2</v>
      </c>
      <c r="E21" s="156">
        <f>IF(ISNUMBER(VALUE(SUBSTITUTE(実質収支比率等に係る経年分析!I$49,"▲","-"))),ROUND(VALUE(SUBSTITUTE(実質収支比率等に係る経年分析!I$49,"▲","-")),2),NA())</f>
        <v>-1.49</v>
      </c>
      <c r="F21" s="156">
        <f>IF(ISNUMBER(VALUE(SUBSTITUTE(実質収支比率等に係る経年分析!J$49,"▲","-"))),ROUND(VALUE(SUBSTITUTE(実質収支比率等に係る経年分析!J$49,"▲","-")),2),NA())</f>
        <v>-3.76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休日応急診療所特別会計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駐車場特別会計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0.74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0.09</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0.25</v>
      </c>
    </row>
    <row r="33" spans="1:16" x14ac:dyDescent="0.15">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5.66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4.51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4.43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3.35</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5.62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5.38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4.4000000000000004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4.57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4.5199999999999996</v>
      </c>
    </row>
    <row r="36" spans="1:16" x14ac:dyDescent="0.15">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5.37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5.83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6.59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7.35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7.73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2134</v>
      </c>
      <c r="E42" s="158"/>
      <c r="F42" s="158"/>
      <c r="G42" s="158">
        <f>'実質公債費比率（分子）の構造'!L$52</f>
        <v>2205</v>
      </c>
      <c r="H42" s="158"/>
      <c r="I42" s="158"/>
      <c r="J42" s="158">
        <f>'実質公債費比率（分子）の構造'!M$52</f>
        <v>2170</v>
      </c>
      <c r="K42" s="158"/>
      <c r="L42" s="158"/>
      <c r="M42" s="158">
        <f>'実質公債費比率（分子）の構造'!N$52</f>
        <v>2182</v>
      </c>
      <c r="N42" s="158"/>
      <c r="O42" s="158"/>
      <c r="P42" s="158">
        <f>'実質公債費比率（分子）の構造'!O$52</f>
        <v>2098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147</v>
      </c>
      <c r="C45" s="158"/>
      <c r="D45" s="158"/>
      <c r="E45" s="158">
        <f>'実質公債費比率（分子）の構造'!L$49</f>
        <v>118</v>
      </c>
      <c r="F45" s="158"/>
      <c r="G45" s="158"/>
      <c r="H45" s="158">
        <f>'実質公債費比率（分子）の構造'!M$49</f>
        <v>120</v>
      </c>
      <c r="I45" s="158"/>
      <c r="J45" s="158"/>
      <c r="K45" s="158">
        <f>'実質公債費比率（分子）の構造'!N$49</f>
        <v>140</v>
      </c>
      <c r="L45" s="158"/>
      <c r="M45" s="158"/>
      <c r="N45" s="158">
        <f>'実質公債費比率（分子）の構造'!O$49</f>
        <v>140</v>
      </c>
      <c r="O45" s="158"/>
      <c r="P45" s="158"/>
    </row>
    <row r="46" spans="1:16" x14ac:dyDescent="0.15">
      <c r="A46" s="158" t="s">
        <v>64</v>
      </c>
      <c r="B46" s="158">
        <f>'実質公債費比率（分子）の構造'!K$48</f>
        <v>97</v>
      </c>
      <c r="C46" s="158"/>
      <c r="D46" s="158"/>
      <c r="E46" s="158">
        <f>'実質公債費比率（分子）の構造'!L$48</f>
        <v>96</v>
      </c>
      <c r="F46" s="158"/>
      <c r="G46" s="158"/>
      <c r="H46" s="158">
        <f>'実質公債費比率（分子）の構造'!M$48</f>
        <v>78</v>
      </c>
      <c r="I46" s="158"/>
      <c r="J46" s="158"/>
      <c r="K46" s="158">
        <f>'実質公債費比率（分子）の構造'!N$48</f>
        <v>92</v>
      </c>
      <c r="L46" s="158"/>
      <c r="M46" s="158"/>
      <c r="N46" s="158">
        <f>'実質公債費比率（分子）の構造'!O$48</f>
        <v>69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2443</v>
      </c>
      <c r="C49" s="158"/>
      <c r="D49" s="158"/>
      <c r="E49" s="158">
        <f>'実質公債費比率（分子）の構造'!L$45</f>
        <v>2557</v>
      </c>
      <c r="F49" s="158"/>
      <c r="G49" s="158"/>
      <c r="H49" s="158">
        <f>'実質公債費比率（分子）の構造'!M$45</f>
        <v>2465</v>
      </c>
      <c r="I49" s="158"/>
      <c r="J49" s="158"/>
      <c r="K49" s="158">
        <f>'実質公債費比率（分子）の構造'!N$45</f>
        <v>2367</v>
      </c>
      <c r="L49" s="158"/>
      <c r="M49" s="158"/>
      <c r="N49" s="158">
        <f>'実質公債費比率（分子）の構造'!O$45</f>
        <v>2466</v>
      </c>
      <c r="O49" s="158"/>
      <c r="P49" s="158"/>
    </row>
    <row r="50" spans="1:16" x14ac:dyDescent="0.15">
      <c r="A50" s="158" t="s">
        <v>67</v>
      </c>
      <c r="B50" s="158" t="e">
        <f>NA()</f>
        <v>#N/A</v>
      </c>
      <c r="C50" s="158">
        <f>IF(ISNUMBER('実質公債費比率（分子）の構造'!K$53),'実質公債費比率（分子）の構造'!K$53,NA())</f>
        <v>553</v>
      </c>
      <c r="D50" s="158" t="e">
        <f>NA()</f>
        <v>#N/A</v>
      </c>
      <c r="E50" s="158" t="e">
        <f>NA()</f>
        <v>#N/A</v>
      </c>
      <c r="F50" s="158">
        <f>IF(ISNUMBER('実質公債費比率（分子）の構造'!L$53),'実質公債費比率（分子）の構造'!L$53,NA())</f>
        <v>566</v>
      </c>
      <c r="G50" s="158" t="e">
        <f>NA()</f>
        <v>#N/A</v>
      </c>
      <c r="H50" s="158" t="e">
        <f>NA()</f>
        <v>#N/A</v>
      </c>
      <c r="I50" s="158">
        <f>IF(ISNUMBER('実質公債費比率（分子）の構造'!M$53),'実質公債費比率（分子）の構造'!M$53,NA())</f>
        <v>493</v>
      </c>
      <c r="J50" s="158" t="e">
        <f>NA()</f>
        <v>#N/A</v>
      </c>
      <c r="K50" s="158" t="e">
        <f>NA()</f>
        <v>#N/A</v>
      </c>
      <c r="L50" s="158">
        <f>IF(ISNUMBER('実質公債費比率（分子）の構造'!N$53),'実質公債費比率（分子）の構造'!N$53,NA())</f>
        <v>417</v>
      </c>
      <c r="M50" s="158" t="e">
        <f>NA()</f>
        <v>#N/A</v>
      </c>
      <c r="N50" s="158" t="e">
        <f>NA()</f>
        <v>#N/A</v>
      </c>
      <c r="O50" s="158">
        <f>IF(ISNUMBER('実質公債費比率（分子）の構造'!O$53),'実質公債費比率（分子）の構造'!O$53,NA())</f>
        <v>577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20549</v>
      </c>
      <c r="E56" s="157"/>
      <c r="F56" s="157"/>
      <c r="G56" s="157">
        <f>'将来負担比率（分子）の構造'!J$52</f>
        <v>20395</v>
      </c>
      <c r="H56" s="157"/>
      <c r="I56" s="157"/>
      <c r="J56" s="157">
        <f>'将来負担比率（分子）の構造'!K$52</f>
        <v>21246</v>
      </c>
      <c r="K56" s="157"/>
      <c r="L56" s="157"/>
      <c r="M56" s="157">
        <f>'将来負担比率（分子）の構造'!L$52</f>
        <v>20453</v>
      </c>
      <c r="N56" s="157"/>
      <c r="O56" s="157"/>
      <c r="P56" s="157">
        <f>'将来負担比率（分子）の構造'!M$52</f>
        <v>19398</v>
      </c>
    </row>
    <row r="57" spans="1:16" x14ac:dyDescent="0.15">
      <c r="A57" s="157" t="s">
        <v>42</v>
      </c>
      <c r="B57" s="157"/>
      <c r="C57" s="157"/>
      <c r="D57" s="157">
        <f>'将来負担比率（分子）の構造'!I$51</f>
        <v>3740</v>
      </c>
      <c r="E57" s="157"/>
      <c r="F57" s="157"/>
      <c r="G57" s="157">
        <f>'将来負担比率（分子）の構造'!J$51</f>
        <v>2995</v>
      </c>
      <c r="H57" s="157"/>
      <c r="I57" s="157"/>
      <c r="J57" s="157">
        <f>'将来負担比率（分子）の構造'!K$51</f>
        <v>3009</v>
      </c>
      <c r="K57" s="157"/>
      <c r="L57" s="157"/>
      <c r="M57" s="157">
        <f>'将来負担比率（分子）の構造'!L$51</f>
        <v>2663</v>
      </c>
      <c r="N57" s="157"/>
      <c r="O57" s="157"/>
      <c r="P57" s="157">
        <f>'将来負担比率（分子）の構造'!M$51</f>
        <v>2726</v>
      </c>
    </row>
    <row r="58" spans="1:16" x14ac:dyDescent="0.15">
      <c r="A58" s="157" t="s">
        <v>41</v>
      </c>
      <c r="B58" s="157"/>
      <c r="C58" s="157"/>
      <c r="D58" s="157">
        <f>'将来負担比率（分子）の構造'!I$50</f>
        <v>6899</v>
      </c>
      <c r="E58" s="157"/>
      <c r="F58" s="157"/>
      <c r="G58" s="157">
        <f>'将来負担比率（分子）の構造'!J$50</f>
        <v>8063</v>
      </c>
      <c r="H58" s="157"/>
      <c r="I58" s="157"/>
      <c r="J58" s="157">
        <f>'将来負担比率（分子）の構造'!K$50</f>
        <v>7013</v>
      </c>
      <c r="K58" s="157"/>
      <c r="L58" s="157"/>
      <c r="M58" s="157">
        <f>'将来負担比率（分子）の構造'!L$50</f>
        <v>6498</v>
      </c>
      <c r="N58" s="157"/>
      <c r="O58" s="157"/>
      <c r="P58" s="157">
        <f>'将来負担比率（分子）の構造'!M$50</f>
        <v>6085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2763</v>
      </c>
      <c r="C62" s="157"/>
      <c r="D62" s="157"/>
      <c r="E62" s="157">
        <f>'将来負担比率（分子）の構造'!J$45</f>
        <v>2810</v>
      </c>
      <c r="F62" s="157"/>
      <c r="G62" s="157"/>
      <c r="H62" s="157">
        <f>'将来負担比率（分子）の構造'!K$45</f>
        <v>2742</v>
      </c>
      <c r="I62" s="157"/>
      <c r="J62" s="157"/>
      <c r="K62" s="157">
        <f>'将来負担比率（分子）の構造'!L$45</f>
        <v>2931</v>
      </c>
      <c r="L62" s="157"/>
      <c r="M62" s="157"/>
      <c r="N62" s="157">
        <f>'将来負担比率（分子）の構造'!M$45</f>
        <v>3014</v>
      </c>
      <c r="O62" s="157"/>
      <c r="P62" s="157"/>
    </row>
    <row r="63" spans="1:16" x14ac:dyDescent="0.15">
      <c r="A63" s="157" t="s">
        <v>34</v>
      </c>
      <c r="B63" s="157">
        <f>'将来負担比率（分子）の構造'!I$44</f>
        <v>1348</v>
      </c>
      <c r="C63" s="157"/>
      <c r="D63" s="157"/>
      <c r="E63" s="157">
        <f>'将来負担比率（分子）の構造'!J$44</f>
        <v>1288</v>
      </c>
      <c r="F63" s="157"/>
      <c r="G63" s="157"/>
      <c r="H63" s="157">
        <f>'将来負担比率（分子）の構造'!K$44</f>
        <v>1897</v>
      </c>
      <c r="I63" s="157"/>
      <c r="J63" s="157"/>
      <c r="K63" s="157">
        <f>'将来負担比率（分子）の構造'!L$44</f>
        <v>1989</v>
      </c>
      <c r="L63" s="157"/>
      <c r="M63" s="157"/>
      <c r="N63" s="157">
        <f>'将来負担比率（分子）の構造'!M$44</f>
        <v>1945</v>
      </c>
      <c r="O63" s="157"/>
      <c r="P63" s="157"/>
    </row>
    <row r="64" spans="1:16" x14ac:dyDescent="0.15">
      <c r="A64" s="157" t="s">
        <v>33</v>
      </c>
      <c r="B64" s="157">
        <f>'将来負担比率（分子）の構造'!I$43</f>
        <v>406</v>
      </c>
      <c r="C64" s="157"/>
      <c r="D64" s="157"/>
      <c r="E64" s="157">
        <f>'将来負担比率（分子）の構造'!J$43</f>
        <v>341</v>
      </c>
      <c r="F64" s="157"/>
      <c r="G64" s="157"/>
      <c r="H64" s="157">
        <f>'将来負担比率（分子）の構造'!K$43</f>
        <v>274</v>
      </c>
      <c r="I64" s="157"/>
      <c r="J64" s="157"/>
      <c r="K64" s="157">
        <f>'将来負担比率（分子）の構造'!L$43</f>
        <v>212</v>
      </c>
      <c r="L64" s="157"/>
      <c r="M64" s="157"/>
      <c r="N64" s="157">
        <f>'将来負担比率（分子）の構造'!M$43</f>
        <v>409</v>
      </c>
      <c r="O64" s="157"/>
      <c r="P64" s="157"/>
    </row>
    <row r="65" spans="1:16" x14ac:dyDescent="0.15">
      <c r="A65" s="157" t="s">
        <v>32</v>
      </c>
      <c r="B65" s="157" t="str">
        <f>'将来負担比率（分子）の構造'!I$42</f>
        <v>-</v>
      </c>
      <c r="C65" s="157"/>
      <c r="D65" s="157"/>
      <c r="E65" s="157">
        <f>'将来負担比率（分子）の構造'!J$42</f>
        <v>17</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27113</v>
      </c>
      <c r="C66" s="157"/>
      <c r="D66" s="157"/>
      <c r="E66" s="157">
        <f>'将来負担比率（分子）の構造'!J$41</f>
        <v>26293</v>
      </c>
      <c r="F66" s="157"/>
      <c r="G66" s="157"/>
      <c r="H66" s="157">
        <f>'将来負担比率（分子）の構造'!K$41</f>
        <v>28635</v>
      </c>
      <c r="I66" s="157"/>
      <c r="J66" s="157"/>
      <c r="K66" s="157">
        <f>'将来負担比率（分子）の構造'!L$41</f>
        <v>27778</v>
      </c>
      <c r="L66" s="157"/>
      <c r="M66" s="157"/>
      <c r="N66" s="157">
        <f>'将来負担比率（分子）の構造'!M$41</f>
        <v>26149</v>
      </c>
      <c r="O66" s="157"/>
      <c r="P66" s="157"/>
    </row>
    <row r="67" spans="1:16" x14ac:dyDescent="0.15">
      <c r="A67" s="157" t="s">
        <v>71</v>
      </c>
      <c r="B67" s="157" t="e">
        <f>NA()</f>
        <v>#N/A</v>
      </c>
      <c r="C67" s="157">
        <f>IF(ISNUMBER('将来負担比率（分子）の構造'!I$53), IF('将来負担比率（分子）の構造'!I$53 &lt; 0, 0, '将来負担比率（分子）の構造'!I$53), NA())</f>
        <v>442</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2281</v>
      </c>
      <c r="J67" s="157" t="e">
        <f>NA()</f>
        <v>#N/A</v>
      </c>
      <c r="K67" s="157" t="e">
        <f>NA()</f>
        <v>#N/A</v>
      </c>
      <c r="L67" s="157">
        <f>IF(ISNUMBER('将来負担比率（分子）の構造'!L$53), IF('将来負担比率（分子）の構造'!L$53 &lt; 0, 0, '将来負担比率（分子）の構造'!L$53), NA())</f>
        <v>3296</v>
      </c>
      <c r="M67" s="157" t="e">
        <f>NA()</f>
        <v>#N/A</v>
      </c>
      <c r="N67" s="157" t="e">
        <f>NA()</f>
        <v>#N/A</v>
      </c>
      <c r="O67" s="157">
        <f>IF(ISNUMBER('将来負担比率（分子）の構造'!M$53), IF('将来負担比率（分子）の構造'!M$53 &lt; 0, 0, '将来負担比率（分子）の構造'!M$53), NA())</f>
        <v>3308</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2103</v>
      </c>
      <c r="C72" s="161">
        <f>基金残高に係る経年分析!G55</f>
        <v>2226</v>
      </c>
      <c r="D72" s="161">
        <f>基金残高に係る経年分析!H55</f>
        <v>2126</v>
      </c>
    </row>
    <row r="73" spans="1:16" x14ac:dyDescent="0.15">
      <c r="A73" s="160" t="s">
        <v>74</v>
      </c>
      <c r="B73" s="161">
        <f>基金残高に係る経年分析!F56</f>
        <v>695</v>
      </c>
      <c r="C73" s="161">
        <f>基金残高に係る経年分析!G56</f>
        <v>832</v>
      </c>
      <c r="D73" s="161">
        <f>基金残高に係る経年分析!H56</f>
        <v>800</v>
      </c>
    </row>
    <row r="74" spans="1:16" x14ac:dyDescent="0.15">
      <c r="A74" s="160" t="s">
        <v>75</v>
      </c>
      <c r="B74" s="161">
        <f>基金残高に係る経年分析!F57</f>
        <v>4214</v>
      </c>
      <c r="C74" s="161">
        <f>基金残高に係る経年分析!G57</f>
        <v>3439</v>
      </c>
      <c r="D74" s="161">
        <f>基金残高に係る経年分析!H57</f>
        <v>3159</v>
      </c>
    </row>
  </sheetData>
  <sheetProtection algorithmName="SHA-512" hashValue="ZIUs9JIEOmA6Zf/9rXrPn5X6i20fLFrR2cJyKBioLtFYnnecaAYBNmBOGM2uqhX1vSHRhwgeFFeaThfkRnApbw==" saltValue="TRfskS3m+fWePRlLkg1us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election activeCell="BN4" sqref="BN4:BU4"/>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3" t="s">
        <v>202</v>
      </c>
      <c r="DI1" s="604"/>
      <c r="DJ1" s="604"/>
      <c r="DK1" s="604"/>
      <c r="DL1" s="604"/>
      <c r="DM1" s="604"/>
      <c r="DN1" s="605"/>
      <c r="DO1" s="196"/>
      <c r="DP1" s="603" t="s">
        <v>203</v>
      </c>
      <c r="DQ1" s="604"/>
      <c r="DR1" s="604"/>
      <c r="DS1" s="604"/>
      <c r="DT1" s="604"/>
      <c r="DU1" s="604"/>
      <c r="DV1" s="604"/>
      <c r="DW1" s="604"/>
      <c r="DX1" s="604"/>
      <c r="DY1" s="604"/>
      <c r="DZ1" s="604"/>
      <c r="EA1" s="604"/>
      <c r="EB1" s="604"/>
      <c r="EC1" s="605"/>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06" t="s">
        <v>205</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207</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15">
      <c r="B4" s="606" t="s">
        <v>1</v>
      </c>
      <c r="C4" s="607"/>
      <c r="D4" s="607"/>
      <c r="E4" s="607"/>
      <c r="F4" s="607"/>
      <c r="G4" s="607"/>
      <c r="H4" s="607"/>
      <c r="I4" s="607"/>
      <c r="J4" s="607"/>
      <c r="K4" s="607"/>
      <c r="L4" s="607"/>
      <c r="M4" s="607"/>
      <c r="N4" s="607"/>
      <c r="O4" s="607"/>
      <c r="P4" s="607"/>
      <c r="Q4" s="608"/>
      <c r="R4" s="606" t="s">
        <v>208</v>
      </c>
      <c r="S4" s="607"/>
      <c r="T4" s="607"/>
      <c r="U4" s="607"/>
      <c r="V4" s="607"/>
      <c r="W4" s="607"/>
      <c r="X4" s="607"/>
      <c r="Y4" s="608"/>
      <c r="Z4" s="606" t="s">
        <v>209</v>
      </c>
      <c r="AA4" s="607"/>
      <c r="AB4" s="607"/>
      <c r="AC4" s="608"/>
      <c r="AD4" s="606" t="s">
        <v>210</v>
      </c>
      <c r="AE4" s="607"/>
      <c r="AF4" s="607"/>
      <c r="AG4" s="607"/>
      <c r="AH4" s="607"/>
      <c r="AI4" s="607"/>
      <c r="AJ4" s="607"/>
      <c r="AK4" s="608"/>
      <c r="AL4" s="606" t="s">
        <v>209</v>
      </c>
      <c r="AM4" s="607"/>
      <c r="AN4" s="607"/>
      <c r="AO4" s="608"/>
      <c r="AP4" s="609" t="s">
        <v>211</v>
      </c>
      <c r="AQ4" s="609"/>
      <c r="AR4" s="609"/>
      <c r="AS4" s="609"/>
      <c r="AT4" s="609"/>
      <c r="AU4" s="609"/>
      <c r="AV4" s="609"/>
      <c r="AW4" s="609"/>
      <c r="AX4" s="609"/>
      <c r="AY4" s="609"/>
      <c r="AZ4" s="609"/>
      <c r="BA4" s="609"/>
      <c r="BB4" s="609"/>
      <c r="BC4" s="609"/>
      <c r="BD4" s="609"/>
      <c r="BE4" s="609"/>
      <c r="BF4" s="609"/>
      <c r="BG4" s="609" t="s">
        <v>212</v>
      </c>
      <c r="BH4" s="609"/>
      <c r="BI4" s="609"/>
      <c r="BJ4" s="609"/>
      <c r="BK4" s="609"/>
      <c r="BL4" s="609"/>
      <c r="BM4" s="609"/>
      <c r="BN4" s="609"/>
      <c r="BO4" s="609" t="s">
        <v>209</v>
      </c>
      <c r="BP4" s="609"/>
      <c r="BQ4" s="609"/>
      <c r="BR4" s="609"/>
      <c r="BS4" s="609" t="s">
        <v>213</v>
      </c>
      <c r="BT4" s="609"/>
      <c r="BU4" s="609"/>
      <c r="BV4" s="609"/>
      <c r="BW4" s="609"/>
      <c r="BX4" s="609"/>
      <c r="BY4" s="609"/>
      <c r="BZ4" s="609"/>
      <c r="CA4" s="609"/>
      <c r="CB4" s="609"/>
      <c r="CD4" s="606" t="s">
        <v>214</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15">
      <c r="B5" s="610" t="s">
        <v>215</v>
      </c>
      <c r="C5" s="611"/>
      <c r="D5" s="611"/>
      <c r="E5" s="611"/>
      <c r="F5" s="611"/>
      <c r="G5" s="611"/>
      <c r="H5" s="611"/>
      <c r="I5" s="611"/>
      <c r="J5" s="611"/>
      <c r="K5" s="611"/>
      <c r="L5" s="611"/>
      <c r="M5" s="611"/>
      <c r="N5" s="611"/>
      <c r="O5" s="611"/>
      <c r="P5" s="611"/>
      <c r="Q5" s="612"/>
      <c r="R5" s="613">
        <v>9764744</v>
      </c>
      <c r="S5" s="614"/>
      <c r="T5" s="614"/>
      <c r="U5" s="614"/>
      <c r="V5" s="614"/>
      <c r="W5" s="614"/>
      <c r="X5" s="614"/>
      <c r="Y5" s="615"/>
      <c r="Z5" s="616">
        <v>32</v>
      </c>
      <c r="AA5" s="616"/>
      <c r="AB5" s="616"/>
      <c r="AC5" s="616"/>
      <c r="AD5" s="617">
        <v>8926572</v>
      </c>
      <c r="AE5" s="617"/>
      <c r="AF5" s="617"/>
      <c r="AG5" s="617"/>
      <c r="AH5" s="617"/>
      <c r="AI5" s="617"/>
      <c r="AJ5" s="617"/>
      <c r="AK5" s="617"/>
      <c r="AL5" s="618">
        <v>53.5</v>
      </c>
      <c r="AM5" s="619"/>
      <c r="AN5" s="619"/>
      <c r="AO5" s="620"/>
      <c r="AP5" s="610" t="s">
        <v>216</v>
      </c>
      <c r="AQ5" s="611"/>
      <c r="AR5" s="611"/>
      <c r="AS5" s="611"/>
      <c r="AT5" s="611"/>
      <c r="AU5" s="611"/>
      <c r="AV5" s="611"/>
      <c r="AW5" s="611"/>
      <c r="AX5" s="611"/>
      <c r="AY5" s="611"/>
      <c r="AZ5" s="611"/>
      <c r="BA5" s="611"/>
      <c r="BB5" s="611"/>
      <c r="BC5" s="611"/>
      <c r="BD5" s="611"/>
      <c r="BE5" s="611"/>
      <c r="BF5" s="612"/>
      <c r="BG5" s="624">
        <v>8926572</v>
      </c>
      <c r="BH5" s="625"/>
      <c r="BI5" s="625"/>
      <c r="BJ5" s="625"/>
      <c r="BK5" s="625"/>
      <c r="BL5" s="625"/>
      <c r="BM5" s="625"/>
      <c r="BN5" s="626"/>
      <c r="BO5" s="627">
        <v>91.4</v>
      </c>
      <c r="BP5" s="627"/>
      <c r="BQ5" s="627"/>
      <c r="BR5" s="627"/>
      <c r="BS5" s="628">
        <v>126141</v>
      </c>
      <c r="BT5" s="628"/>
      <c r="BU5" s="628"/>
      <c r="BV5" s="628"/>
      <c r="BW5" s="628"/>
      <c r="BX5" s="628"/>
      <c r="BY5" s="628"/>
      <c r="BZ5" s="628"/>
      <c r="CA5" s="628"/>
      <c r="CB5" s="632"/>
      <c r="CD5" s="606" t="s">
        <v>211</v>
      </c>
      <c r="CE5" s="607"/>
      <c r="CF5" s="607"/>
      <c r="CG5" s="607"/>
      <c r="CH5" s="607"/>
      <c r="CI5" s="607"/>
      <c r="CJ5" s="607"/>
      <c r="CK5" s="607"/>
      <c r="CL5" s="607"/>
      <c r="CM5" s="607"/>
      <c r="CN5" s="607"/>
      <c r="CO5" s="607"/>
      <c r="CP5" s="607"/>
      <c r="CQ5" s="608"/>
      <c r="CR5" s="606" t="s">
        <v>217</v>
      </c>
      <c r="CS5" s="607"/>
      <c r="CT5" s="607"/>
      <c r="CU5" s="607"/>
      <c r="CV5" s="607"/>
      <c r="CW5" s="607"/>
      <c r="CX5" s="607"/>
      <c r="CY5" s="608"/>
      <c r="CZ5" s="606" t="s">
        <v>209</v>
      </c>
      <c r="DA5" s="607"/>
      <c r="DB5" s="607"/>
      <c r="DC5" s="608"/>
      <c r="DD5" s="606" t="s">
        <v>218</v>
      </c>
      <c r="DE5" s="607"/>
      <c r="DF5" s="607"/>
      <c r="DG5" s="607"/>
      <c r="DH5" s="607"/>
      <c r="DI5" s="607"/>
      <c r="DJ5" s="607"/>
      <c r="DK5" s="607"/>
      <c r="DL5" s="607"/>
      <c r="DM5" s="607"/>
      <c r="DN5" s="607"/>
      <c r="DO5" s="607"/>
      <c r="DP5" s="608"/>
      <c r="DQ5" s="606" t="s">
        <v>219</v>
      </c>
      <c r="DR5" s="607"/>
      <c r="DS5" s="607"/>
      <c r="DT5" s="607"/>
      <c r="DU5" s="607"/>
      <c r="DV5" s="607"/>
      <c r="DW5" s="607"/>
      <c r="DX5" s="607"/>
      <c r="DY5" s="607"/>
      <c r="DZ5" s="607"/>
      <c r="EA5" s="607"/>
      <c r="EB5" s="607"/>
      <c r="EC5" s="608"/>
    </row>
    <row r="6" spans="2:143" ht="11.25" customHeight="1" x14ac:dyDescent="0.15">
      <c r="B6" s="621" t="s">
        <v>220</v>
      </c>
      <c r="C6" s="622"/>
      <c r="D6" s="622"/>
      <c r="E6" s="622"/>
      <c r="F6" s="622"/>
      <c r="G6" s="622"/>
      <c r="H6" s="622"/>
      <c r="I6" s="622"/>
      <c r="J6" s="622"/>
      <c r="K6" s="622"/>
      <c r="L6" s="622"/>
      <c r="M6" s="622"/>
      <c r="N6" s="622"/>
      <c r="O6" s="622"/>
      <c r="P6" s="622"/>
      <c r="Q6" s="623"/>
      <c r="R6" s="624">
        <v>150726</v>
      </c>
      <c r="S6" s="625"/>
      <c r="T6" s="625"/>
      <c r="U6" s="625"/>
      <c r="V6" s="625"/>
      <c r="W6" s="625"/>
      <c r="X6" s="625"/>
      <c r="Y6" s="626"/>
      <c r="Z6" s="627">
        <v>0.5</v>
      </c>
      <c r="AA6" s="627"/>
      <c r="AB6" s="627"/>
      <c r="AC6" s="627"/>
      <c r="AD6" s="628">
        <v>150726</v>
      </c>
      <c r="AE6" s="628"/>
      <c r="AF6" s="628"/>
      <c r="AG6" s="628"/>
      <c r="AH6" s="628"/>
      <c r="AI6" s="628"/>
      <c r="AJ6" s="628"/>
      <c r="AK6" s="628"/>
      <c r="AL6" s="629">
        <v>0.9</v>
      </c>
      <c r="AM6" s="630"/>
      <c r="AN6" s="630"/>
      <c r="AO6" s="631"/>
      <c r="AP6" s="621" t="s">
        <v>221</v>
      </c>
      <c r="AQ6" s="622"/>
      <c r="AR6" s="622"/>
      <c r="AS6" s="622"/>
      <c r="AT6" s="622"/>
      <c r="AU6" s="622"/>
      <c r="AV6" s="622"/>
      <c r="AW6" s="622"/>
      <c r="AX6" s="622"/>
      <c r="AY6" s="622"/>
      <c r="AZ6" s="622"/>
      <c r="BA6" s="622"/>
      <c r="BB6" s="622"/>
      <c r="BC6" s="622"/>
      <c r="BD6" s="622"/>
      <c r="BE6" s="622"/>
      <c r="BF6" s="623"/>
      <c r="BG6" s="624">
        <v>8926572</v>
      </c>
      <c r="BH6" s="625"/>
      <c r="BI6" s="625"/>
      <c r="BJ6" s="625"/>
      <c r="BK6" s="625"/>
      <c r="BL6" s="625"/>
      <c r="BM6" s="625"/>
      <c r="BN6" s="626"/>
      <c r="BO6" s="627">
        <v>91.4</v>
      </c>
      <c r="BP6" s="627"/>
      <c r="BQ6" s="627"/>
      <c r="BR6" s="627"/>
      <c r="BS6" s="628">
        <v>126141</v>
      </c>
      <c r="BT6" s="628"/>
      <c r="BU6" s="628"/>
      <c r="BV6" s="628"/>
      <c r="BW6" s="628"/>
      <c r="BX6" s="628"/>
      <c r="BY6" s="628"/>
      <c r="BZ6" s="628"/>
      <c r="CA6" s="628"/>
      <c r="CB6" s="632"/>
      <c r="CD6" s="610" t="s">
        <v>222</v>
      </c>
      <c r="CE6" s="611"/>
      <c r="CF6" s="611"/>
      <c r="CG6" s="611"/>
      <c r="CH6" s="611"/>
      <c r="CI6" s="611"/>
      <c r="CJ6" s="611"/>
      <c r="CK6" s="611"/>
      <c r="CL6" s="611"/>
      <c r="CM6" s="611"/>
      <c r="CN6" s="611"/>
      <c r="CO6" s="611"/>
      <c r="CP6" s="611"/>
      <c r="CQ6" s="612"/>
      <c r="CR6" s="624">
        <v>281541</v>
      </c>
      <c r="CS6" s="625"/>
      <c r="CT6" s="625"/>
      <c r="CU6" s="625"/>
      <c r="CV6" s="625"/>
      <c r="CW6" s="625"/>
      <c r="CX6" s="625"/>
      <c r="CY6" s="626"/>
      <c r="CZ6" s="618">
        <v>0.9</v>
      </c>
      <c r="DA6" s="619"/>
      <c r="DB6" s="619"/>
      <c r="DC6" s="635"/>
      <c r="DD6" s="633" t="s">
        <v>122</v>
      </c>
      <c r="DE6" s="625"/>
      <c r="DF6" s="625"/>
      <c r="DG6" s="625"/>
      <c r="DH6" s="625"/>
      <c r="DI6" s="625"/>
      <c r="DJ6" s="625"/>
      <c r="DK6" s="625"/>
      <c r="DL6" s="625"/>
      <c r="DM6" s="625"/>
      <c r="DN6" s="625"/>
      <c r="DO6" s="625"/>
      <c r="DP6" s="626"/>
      <c r="DQ6" s="633">
        <v>281381</v>
      </c>
      <c r="DR6" s="625"/>
      <c r="DS6" s="625"/>
      <c r="DT6" s="625"/>
      <c r="DU6" s="625"/>
      <c r="DV6" s="625"/>
      <c r="DW6" s="625"/>
      <c r="DX6" s="625"/>
      <c r="DY6" s="625"/>
      <c r="DZ6" s="625"/>
      <c r="EA6" s="625"/>
      <c r="EB6" s="625"/>
      <c r="EC6" s="634"/>
    </row>
    <row r="7" spans="2:143" ht="11.25" customHeight="1" x14ac:dyDescent="0.15">
      <c r="B7" s="621" t="s">
        <v>223</v>
      </c>
      <c r="C7" s="622"/>
      <c r="D7" s="622"/>
      <c r="E7" s="622"/>
      <c r="F7" s="622"/>
      <c r="G7" s="622"/>
      <c r="H7" s="622"/>
      <c r="I7" s="622"/>
      <c r="J7" s="622"/>
      <c r="K7" s="622"/>
      <c r="L7" s="622"/>
      <c r="M7" s="622"/>
      <c r="N7" s="622"/>
      <c r="O7" s="622"/>
      <c r="P7" s="622"/>
      <c r="Q7" s="623"/>
      <c r="R7" s="624">
        <v>5300</v>
      </c>
      <c r="S7" s="625"/>
      <c r="T7" s="625"/>
      <c r="U7" s="625"/>
      <c r="V7" s="625"/>
      <c r="W7" s="625"/>
      <c r="X7" s="625"/>
      <c r="Y7" s="626"/>
      <c r="Z7" s="627">
        <v>0</v>
      </c>
      <c r="AA7" s="627"/>
      <c r="AB7" s="627"/>
      <c r="AC7" s="627"/>
      <c r="AD7" s="628">
        <v>5300</v>
      </c>
      <c r="AE7" s="628"/>
      <c r="AF7" s="628"/>
      <c r="AG7" s="628"/>
      <c r="AH7" s="628"/>
      <c r="AI7" s="628"/>
      <c r="AJ7" s="628"/>
      <c r="AK7" s="628"/>
      <c r="AL7" s="629">
        <v>0</v>
      </c>
      <c r="AM7" s="630"/>
      <c r="AN7" s="630"/>
      <c r="AO7" s="631"/>
      <c r="AP7" s="621" t="s">
        <v>224</v>
      </c>
      <c r="AQ7" s="622"/>
      <c r="AR7" s="622"/>
      <c r="AS7" s="622"/>
      <c r="AT7" s="622"/>
      <c r="AU7" s="622"/>
      <c r="AV7" s="622"/>
      <c r="AW7" s="622"/>
      <c r="AX7" s="622"/>
      <c r="AY7" s="622"/>
      <c r="AZ7" s="622"/>
      <c r="BA7" s="622"/>
      <c r="BB7" s="622"/>
      <c r="BC7" s="622"/>
      <c r="BD7" s="622"/>
      <c r="BE7" s="622"/>
      <c r="BF7" s="623"/>
      <c r="BG7" s="624">
        <v>4131274</v>
      </c>
      <c r="BH7" s="625"/>
      <c r="BI7" s="625"/>
      <c r="BJ7" s="625"/>
      <c r="BK7" s="625"/>
      <c r="BL7" s="625"/>
      <c r="BM7" s="625"/>
      <c r="BN7" s="626"/>
      <c r="BO7" s="627">
        <v>42.3</v>
      </c>
      <c r="BP7" s="627"/>
      <c r="BQ7" s="627"/>
      <c r="BR7" s="627"/>
      <c r="BS7" s="628">
        <v>126141</v>
      </c>
      <c r="BT7" s="628"/>
      <c r="BU7" s="628"/>
      <c r="BV7" s="628"/>
      <c r="BW7" s="628"/>
      <c r="BX7" s="628"/>
      <c r="BY7" s="628"/>
      <c r="BZ7" s="628"/>
      <c r="CA7" s="628"/>
      <c r="CB7" s="632"/>
      <c r="CD7" s="621" t="s">
        <v>225</v>
      </c>
      <c r="CE7" s="622"/>
      <c r="CF7" s="622"/>
      <c r="CG7" s="622"/>
      <c r="CH7" s="622"/>
      <c r="CI7" s="622"/>
      <c r="CJ7" s="622"/>
      <c r="CK7" s="622"/>
      <c r="CL7" s="622"/>
      <c r="CM7" s="622"/>
      <c r="CN7" s="622"/>
      <c r="CO7" s="622"/>
      <c r="CP7" s="622"/>
      <c r="CQ7" s="623"/>
      <c r="CR7" s="624">
        <v>3073415</v>
      </c>
      <c r="CS7" s="625"/>
      <c r="CT7" s="625"/>
      <c r="CU7" s="625"/>
      <c r="CV7" s="625"/>
      <c r="CW7" s="625"/>
      <c r="CX7" s="625"/>
      <c r="CY7" s="626"/>
      <c r="CZ7" s="627">
        <v>10.3</v>
      </c>
      <c r="DA7" s="627"/>
      <c r="DB7" s="627"/>
      <c r="DC7" s="627"/>
      <c r="DD7" s="633">
        <v>38802</v>
      </c>
      <c r="DE7" s="625"/>
      <c r="DF7" s="625"/>
      <c r="DG7" s="625"/>
      <c r="DH7" s="625"/>
      <c r="DI7" s="625"/>
      <c r="DJ7" s="625"/>
      <c r="DK7" s="625"/>
      <c r="DL7" s="625"/>
      <c r="DM7" s="625"/>
      <c r="DN7" s="625"/>
      <c r="DO7" s="625"/>
      <c r="DP7" s="626"/>
      <c r="DQ7" s="633">
        <v>2486096</v>
      </c>
      <c r="DR7" s="625"/>
      <c r="DS7" s="625"/>
      <c r="DT7" s="625"/>
      <c r="DU7" s="625"/>
      <c r="DV7" s="625"/>
      <c r="DW7" s="625"/>
      <c r="DX7" s="625"/>
      <c r="DY7" s="625"/>
      <c r="DZ7" s="625"/>
      <c r="EA7" s="625"/>
      <c r="EB7" s="625"/>
      <c r="EC7" s="634"/>
    </row>
    <row r="8" spans="2:143" ht="11.25" customHeight="1" x14ac:dyDescent="0.15">
      <c r="B8" s="621" t="s">
        <v>226</v>
      </c>
      <c r="C8" s="622"/>
      <c r="D8" s="622"/>
      <c r="E8" s="622"/>
      <c r="F8" s="622"/>
      <c r="G8" s="622"/>
      <c r="H8" s="622"/>
      <c r="I8" s="622"/>
      <c r="J8" s="622"/>
      <c r="K8" s="622"/>
      <c r="L8" s="622"/>
      <c r="M8" s="622"/>
      <c r="N8" s="622"/>
      <c r="O8" s="622"/>
      <c r="P8" s="622"/>
      <c r="Q8" s="623"/>
      <c r="R8" s="624">
        <v>113946</v>
      </c>
      <c r="S8" s="625"/>
      <c r="T8" s="625"/>
      <c r="U8" s="625"/>
      <c r="V8" s="625"/>
      <c r="W8" s="625"/>
      <c r="X8" s="625"/>
      <c r="Y8" s="626"/>
      <c r="Z8" s="627">
        <v>0.4</v>
      </c>
      <c r="AA8" s="627"/>
      <c r="AB8" s="627"/>
      <c r="AC8" s="627"/>
      <c r="AD8" s="628">
        <v>113946</v>
      </c>
      <c r="AE8" s="628"/>
      <c r="AF8" s="628"/>
      <c r="AG8" s="628"/>
      <c r="AH8" s="628"/>
      <c r="AI8" s="628"/>
      <c r="AJ8" s="628"/>
      <c r="AK8" s="628"/>
      <c r="AL8" s="629">
        <v>0.7</v>
      </c>
      <c r="AM8" s="630"/>
      <c r="AN8" s="630"/>
      <c r="AO8" s="631"/>
      <c r="AP8" s="621" t="s">
        <v>227</v>
      </c>
      <c r="AQ8" s="622"/>
      <c r="AR8" s="622"/>
      <c r="AS8" s="622"/>
      <c r="AT8" s="622"/>
      <c r="AU8" s="622"/>
      <c r="AV8" s="622"/>
      <c r="AW8" s="622"/>
      <c r="AX8" s="622"/>
      <c r="AY8" s="622"/>
      <c r="AZ8" s="622"/>
      <c r="BA8" s="622"/>
      <c r="BB8" s="622"/>
      <c r="BC8" s="622"/>
      <c r="BD8" s="622"/>
      <c r="BE8" s="622"/>
      <c r="BF8" s="623"/>
      <c r="BG8" s="624">
        <v>104817</v>
      </c>
      <c r="BH8" s="625"/>
      <c r="BI8" s="625"/>
      <c r="BJ8" s="625"/>
      <c r="BK8" s="625"/>
      <c r="BL8" s="625"/>
      <c r="BM8" s="625"/>
      <c r="BN8" s="626"/>
      <c r="BO8" s="627">
        <v>1.1000000000000001</v>
      </c>
      <c r="BP8" s="627"/>
      <c r="BQ8" s="627"/>
      <c r="BR8" s="627"/>
      <c r="BS8" s="628" t="s">
        <v>122</v>
      </c>
      <c r="BT8" s="628"/>
      <c r="BU8" s="628"/>
      <c r="BV8" s="628"/>
      <c r="BW8" s="628"/>
      <c r="BX8" s="628"/>
      <c r="BY8" s="628"/>
      <c r="BZ8" s="628"/>
      <c r="CA8" s="628"/>
      <c r="CB8" s="632"/>
      <c r="CD8" s="621" t="s">
        <v>228</v>
      </c>
      <c r="CE8" s="622"/>
      <c r="CF8" s="622"/>
      <c r="CG8" s="622"/>
      <c r="CH8" s="622"/>
      <c r="CI8" s="622"/>
      <c r="CJ8" s="622"/>
      <c r="CK8" s="622"/>
      <c r="CL8" s="622"/>
      <c r="CM8" s="622"/>
      <c r="CN8" s="622"/>
      <c r="CO8" s="622"/>
      <c r="CP8" s="622"/>
      <c r="CQ8" s="623"/>
      <c r="CR8" s="624">
        <v>15337538</v>
      </c>
      <c r="CS8" s="625"/>
      <c r="CT8" s="625"/>
      <c r="CU8" s="625"/>
      <c r="CV8" s="625"/>
      <c r="CW8" s="625"/>
      <c r="CX8" s="625"/>
      <c r="CY8" s="626"/>
      <c r="CZ8" s="627">
        <v>51.4</v>
      </c>
      <c r="DA8" s="627"/>
      <c r="DB8" s="627"/>
      <c r="DC8" s="627"/>
      <c r="DD8" s="633">
        <v>19613</v>
      </c>
      <c r="DE8" s="625"/>
      <c r="DF8" s="625"/>
      <c r="DG8" s="625"/>
      <c r="DH8" s="625"/>
      <c r="DI8" s="625"/>
      <c r="DJ8" s="625"/>
      <c r="DK8" s="625"/>
      <c r="DL8" s="625"/>
      <c r="DM8" s="625"/>
      <c r="DN8" s="625"/>
      <c r="DO8" s="625"/>
      <c r="DP8" s="626"/>
      <c r="DQ8" s="633">
        <v>8413899</v>
      </c>
      <c r="DR8" s="625"/>
      <c r="DS8" s="625"/>
      <c r="DT8" s="625"/>
      <c r="DU8" s="625"/>
      <c r="DV8" s="625"/>
      <c r="DW8" s="625"/>
      <c r="DX8" s="625"/>
      <c r="DY8" s="625"/>
      <c r="DZ8" s="625"/>
      <c r="EA8" s="625"/>
      <c r="EB8" s="625"/>
      <c r="EC8" s="634"/>
    </row>
    <row r="9" spans="2:143" ht="11.25" customHeight="1" x14ac:dyDescent="0.15">
      <c r="B9" s="621" t="s">
        <v>229</v>
      </c>
      <c r="C9" s="622"/>
      <c r="D9" s="622"/>
      <c r="E9" s="622"/>
      <c r="F9" s="622"/>
      <c r="G9" s="622"/>
      <c r="H9" s="622"/>
      <c r="I9" s="622"/>
      <c r="J9" s="622"/>
      <c r="K9" s="622"/>
      <c r="L9" s="622"/>
      <c r="M9" s="622"/>
      <c r="N9" s="622"/>
      <c r="O9" s="622"/>
      <c r="P9" s="622"/>
      <c r="Q9" s="623"/>
      <c r="R9" s="624">
        <v>141548</v>
      </c>
      <c r="S9" s="625"/>
      <c r="T9" s="625"/>
      <c r="U9" s="625"/>
      <c r="V9" s="625"/>
      <c r="W9" s="625"/>
      <c r="X9" s="625"/>
      <c r="Y9" s="626"/>
      <c r="Z9" s="627">
        <v>0.5</v>
      </c>
      <c r="AA9" s="627"/>
      <c r="AB9" s="627"/>
      <c r="AC9" s="627"/>
      <c r="AD9" s="628">
        <v>141548</v>
      </c>
      <c r="AE9" s="628"/>
      <c r="AF9" s="628"/>
      <c r="AG9" s="628"/>
      <c r="AH9" s="628"/>
      <c r="AI9" s="628"/>
      <c r="AJ9" s="628"/>
      <c r="AK9" s="628"/>
      <c r="AL9" s="629">
        <v>0.8</v>
      </c>
      <c r="AM9" s="630"/>
      <c r="AN9" s="630"/>
      <c r="AO9" s="631"/>
      <c r="AP9" s="621" t="s">
        <v>230</v>
      </c>
      <c r="AQ9" s="622"/>
      <c r="AR9" s="622"/>
      <c r="AS9" s="622"/>
      <c r="AT9" s="622"/>
      <c r="AU9" s="622"/>
      <c r="AV9" s="622"/>
      <c r="AW9" s="622"/>
      <c r="AX9" s="622"/>
      <c r="AY9" s="622"/>
      <c r="AZ9" s="622"/>
      <c r="BA9" s="622"/>
      <c r="BB9" s="622"/>
      <c r="BC9" s="622"/>
      <c r="BD9" s="622"/>
      <c r="BE9" s="622"/>
      <c r="BF9" s="623"/>
      <c r="BG9" s="624">
        <v>3335881</v>
      </c>
      <c r="BH9" s="625"/>
      <c r="BI9" s="625"/>
      <c r="BJ9" s="625"/>
      <c r="BK9" s="625"/>
      <c r="BL9" s="625"/>
      <c r="BM9" s="625"/>
      <c r="BN9" s="626"/>
      <c r="BO9" s="627">
        <v>34.200000000000003</v>
      </c>
      <c r="BP9" s="627"/>
      <c r="BQ9" s="627"/>
      <c r="BR9" s="627"/>
      <c r="BS9" s="628" t="s">
        <v>122</v>
      </c>
      <c r="BT9" s="628"/>
      <c r="BU9" s="628"/>
      <c r="BV9" s="628"/>
      <c r="BW9" s="628"/>
      <c r="BX9" s="628"/>
      <c r="BY9" s="628"/>
      <c r="BZ9" s="628"/>
      <c r="CA9" s="628"/>
      <c r="CB9" s="632"/>
      <c r="CD9" s="621" t="s">
        <v>231</v>
      </c>
      <c r="CE9" s="622"/>
      <c r="CF9" s="622"/>
      <c r="CG9" s="622"/>
      <c r="CH9" s="622"/>
      <c r="CI9" s="622"/>
      <c r="CJ9" s="622"/>
      <c r="CK9" s="622"/>
      <c r="CL9" s="622"/>
      <c r="CM9" s="622"/>
      <c r="CN9" s="622"/>
      <c r="CO9" s="622"/>
      <c r="CP9" s="622"/>
      <c r="CQ9" s="623"/>
      <c r="CR9" s="624">
        <v>2300244</v>
      </c>
      <c r="CS9" s="625"/>
      <c r="CT9" s="625"/>
      <c r="CU9" s="625"/>
      <c r="CV9" s="625"/>
      <c r="CW9" s="625"/>
      <c r="CX9" s="625"/>
      <c r="CY9" s="626"/>
      <c r="CZ9" s="627">
        <v>7.7</v>
      </c>
      <c r="DA9" s="627"/>
      <c r="DB9" s="627"/>
      <c r="DC9" s="627"/>
      <c r="DD9" s="633">
        <v>4502</v>
      </c>
      <c r="DE9" s="625"/>
      <c r="DF9" s="625"/>
      <c r="DG9" s="625"/>
      <c r="DH9" s="625"/>
      <c r="DI9" s="625"/>
      <c r="DJ9" s="625"/>
      <c r="DK9" s="625"/>
      <c r="DL9" s="625"/>
      <c r="DM9" s="625"/>
      <c r="DN9" s="625"/>
      <c r="DO9" s="625"/>
      <c r="DP9" s="626"/>
      <c r="DQ9" s="633">
        <v>2165686</v>
      </c>
      <c r="DR9" s="625"/>
      <c r="DS9" s="625"/>
      <c r="DT9" s="625"/>
      <c r="DU9" s="625"/>
      <c r="DV9" s="625"/>
      <c r="DW9" s="625"/>
      <c r="DX9" s="625"/>
      <c r="DY9" s="625"/>
      <c r="DZ9" s="625"/>
      <c r="EA9" s="625"/>
      <c r="EB9" s="625"/>
      <c r="EC9" s="634"/>
    </row>
    <row r="10" spans="2:143" ht="11.25" customHeight="1" x14ac:dyDescent="0.15">
      <c r="B10" s="621" t="s">
        <v>232</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27" t="s">
        <v>122</v>
      </c>
      <c r="AA10" s="627"/>
      <c r="AB10" s="627"/>
      <c r="AC10" s="627"/>
      <c r="AD10" s="628" t="s">
        <v>122</v>
      </c>
      <c r="AE10" s="628"/>
      <c r="AF10" s="628"/>
      <c r="AG10" s="628"/>
      <c r="AH10" s="628"/>
      <c r="AI10" s="628"/>
      <c r="AJ10" s="628"/>
      <c r="AK10" s="628"/>
      <c r="AL10" s="629" t="s">
        <v>122</v>
      </c>
      <c r="AM10" s="630"/>
      <c r="AN10" s="630"/>
      <c r="AO10" s="631"/>
      <c r="AP10" s="621" t="s">
        <v>233</v>
      </c>
      <c r="AQ10" s="622"/>
      <c r="AR10" s="622"/>
      <c r="AS10" s="622"/>
      <c r="AT10" s="622"/>
      <c r="AU10" s="622"/>
      <c r="AV10" s="622"/>
      <c r="AW10" s="622"/>
      <c r="AX10" s="622"/>
      <c r="AY10" s="622"/>
      <c r="AZ10" s="622"/>
      <c r="BA10" s="622"/>
      <c r="BB10" s="622"/>
      <c r="BC10" s="622"/>
      <c r="BD10" s="622"/>
      <c r="BE10" s="622"/>
      <c r="BF10" s="623"/>
      <c r="BG10" s="624">
        <v>232323</v>
      </c>
      <c r="BH10" s="625"/>
      <c r="BI10" s="625"/>
      <c r="BJ10" s="625"/>
      <c r="BK10" s="625"/>
      <c r="BL10" s="625"/>
      <c r="BM10" s="625"/>
      <c r="BN10" s="626"/>
      <c r="BO10" s="627">
        <v>2.4</v>
      </c>
      <c r="BP10" s="627"/>
      <c r="BQ10" s="627"/>
      <c r="BR10" s="627"/>
      <c r="BS10" s="628">
        <v>38716</v>
      </c>
      <c r="BT10" s="628"/>
      <c r="BU10" s="628"/>
      <c r="BV10" s="628"/>
      <c r="BW10" s="628"/>
      <c r="BX10" s="628"/>
      <c r="BY10" s="628"/>
      <c r="BZ10" s="628"/>
      <c r="CA10" s="628"/>
      <c r="CB10" s="632"/>
      <c r="CD10" s="621" t="s">
        <v>234</v>
      </c>
      <c r="CE10" s="622"/>
      <c r="CF10" s="622"/>
      <c r="CG10" s="622"/>
      <c r="CH10" s="622"/>
      <c r="CI10" s="622"/>
      <c r="CJ10" s="622"/>
      <c r="CK10" s="622"/>
      <c r="CL10" s="622"/>
      <c r="CM10" s="622"/>
      <c r="CN10" s="622"/>
      <c r="CO10" s="622"/>
      <c r="CP10" s="622"/>
      <c r="CQ10" s="623"/>
      <c r="CR10" s="624">
        <v>25170</v>
      </c>
      <c r="CS10" s="625"/>
      <c r="CT10" s="625"/>
      <c r="CU10" s="625"/>
      <c r="CV10" s="625"/>
      <c r="CW10" s="625"/>
      <c r="CX10" s="625"/>
      <c r="CY10" s="626"/>
      <c r="CZ10" s="627">
        <v>0.1</v>
      </c>
      <c r="DA10" s="627"/>
      <c r="DB10" s="627"/>
      <c r="DC10" s="627"/>
      <c r="DD10" s="633" t="s">
        <v>122</v>
      </c>
      <c r="DE10" s="625"/>
      <c r="DF10" s="625"/>
      <c r="DG10" s="625"/>
      <c r="DH10" s="625"/>
      <c r="DI10" s="625"/>
      <c r="DJ10" s="625"/>
      <c r="DK10" s="625"/>
      <c r="DL10" s="625"/>
      <c r="DM10" s="625"/>
      <c r="DN10" s="625"/>
      <c r="DO10" s="625"/>
      <c r="DP10" s="626"/>
      <c r="DQ10" s="633">
        <v>25169</v>
      </c>
      <c r="DR10" s="625"/>
      <c r="DS10" s="625"/>
      <c r="DT10" s="625"/>
      <c r="DU10" s="625"/>
      <c r="DV10" s="625"/>
      <c r="DW10" s="625"/>
      <c r="DX10" s="625"/>
      <c r="DY10" s="625"/>
      <c r="DZ10" s="625"/>
      <c r="EA10" s="625"/>
      <c r="EB10" s="625"/>
      <c r="EC10" s="634"/>
    </row>
    <row r="11" spans="2:143" ht="11.25" customHeight="1" x14ac:dyDescent="0.15">
      <c r="B11" s="621" t="s">
        <v>235</v>
      </c>
      <c r="C11" s="622"/>
      <c r="D11" s="622"/>
      <c r="E11" s="622"/>
      <c r="F11" s="622"/>
      <c r="G11" s="622"/>
      <c r="H11" s="622"/>
      <c r="I11" s="622"/>
      <c r="J11" s="622"/>
      <c r="K11" s="622"/>
      <c r="L11" s="622"/>
      <c r="M11" s="622"/>
      <c r="N11" s="622"/>
      <c r="O11" s="622"/>
      <c r="P11" s="622"/>
      <c r="Q11" s="623"/>
      <c r="R11" s="624">
        <v>1679616</v>
      </c>
      <c r="S11" s="625"/>
      <c r="T11" s="625"/>
      <c r="U11" s="625"/>
      <c r="V11" s="625"/>
      <c r="W11" s="625"/>
      <c r="X11" s="625"/>
      <c r="Y11" s="626"/>
      <c r="Z11" s="629">
        <v>5.5</v>
      </c>
      <c r="AA11" s="630"/>
      <c r="AB11" s="630"/>
      <c r="AC11" s="636"/>
      <c r="AD11" s="633">
        <v>1679616</v>
      </c>
      <c r="AE11" s="625"/>
      <c r="AF11" s="625"/>
      <c r="AG11" s="625"/>
      <c r="AH11" s="625"/>
      <c r="AI11" s="625"/>
      <c r="AJ11" s="625"/>
      <c r="AK11" s="626"/>
      <c r="AL11" s="629">
        <v>10.1</v>
      </c>
      <c r="AM11" s="630"/>
      <c r="AN11" s="630"/>
      <c r="AO11" s="631"/>
      <c r="AP11" s="621" t="s">
        <v>236</v>
      </c>
      <c r="AQ11" s="622"/>
      <c r="AR11" s="622"/>
      <c r="AS11" s="622"/>
      <c r="AT11" s="622"/>
      <c r="AU11" s="622"/>
      <c r="AV11" s="622"/>
      <c r="AW11" s="622"/>
      <c r="AX11" s="622"/>
      <c r="AY11" s="622"/>
      <c r="AZ11" s="622"/>
      <c r="BA11" s="622"/>
      <c r="BB11" s="622"/>
      <c r="BC11" s="622"/>
      <c r="BD11" s="622"/>
      <c r="BE11" s="622"/>
      <c r="BF11" s="623"/>
      <c r="BG11" s="624">
        <v>458253</v>
      </c>
      <c r="BH11" s="625"/>
      <c r="BI11" s="625"/>
      <c r="BJ11" s="625"/>
      <c r="BK11" s="625"/>
      <c r="BL11" s="625"/>
      <c r="BM11" s="625"/>
      <c r="BN11" s="626"/>
      <c r="BO11" s="627">
        <v>4.7</v>
      </c>
      <c r="BP11" s="627"/>
      <c r="BQ11" s="627"/>
      <c r="BR11" s="627"/>
      <c r="BS11" s="628">
        <v>87425</v>
      </c>
      <c r="BT11" s="628"/>
      <c r="BU11" s="628"/>
      <c r="BV11" s="628"/>
      <c r="BW11" s="628"/>
      <c r="BX11" s="628"/>
      <c r="BY11" s="628"/>
      <c r="BZ11" s="628"/>
      <c r="CA11" s="628"/>
      <c r="CB11" s="632"/>
      <c r="CD11" s="621" t="s">
        <v>237</v>
      </c>
      <c r="CE11" s="622"/>
      <c r="CF11" s="622"/>
      <c r="CG11" s="622"/>
      <c r="CH11" s="622"/>
      <c r="CI11" s="622"/>
      <c r="CJ11" s="622"/>
      <c r="CK11" s="622"/>
      <c r="CL11" s="622"/>
      <c r="CM11" s="622"/>
      <c r="CN11" s="622"/>
      <c r="CO11" s="622"/>
      <c r="CP11" s="622"/>
      <c r="CQ11" s="623"/>
      <c r="CR11" s="624">
        <v>214218</v>
      </c>
      <c r="CS11" s="625"/>
      <c r="CT11" s="625"/>
      <c r="CU11" s="625"/>
      <c r="CV11" s="625"/>
      <c r="CW11" s="625"/>
      <c r="CX11" s="625"/>
      <c r="CY11" s="626"/>
      <c r="CZ11" s="627">
        <v>0.7</v>
      </c>
      <c r="DA11" s="627"/>
      <c r="DB11" s="627"/>
      <c r="DC11" s="627"/>
      <c r="DD11" s="633">
        <v>5931</v>
      </c>
      <c r="DE11" s="625"/>
      <c r="DF11" s="625"/>
      <c r="DG11" s="625"/>
      <c r="DH11" s="625"/>
      <c r="DI11" s="625"/>
      <c r="DJ11" s="625"/>
      <c r="DK11" s="625"/>
      <c r="DL11" s="625"/>
      <c r="DM11" s="625"/>
      <c r="DN11" s="625"/>
      <c r="DO11" s="625"/>
      <c r="DP11" s="626"/>
      <c r="DQ11" s="633">
        <v>161840</v>
      </c>
      <c r="DR11" s="625"/>
      <c r="DS11" s="625"/>
      <c r="DT11" s="625"/>
      <c r="DU11" s="625"/>
      <c r="DV11" s="625"/>
      <c r="DW11" s="625"/>
      <c r="DX11" s="625"/>
      <c r="DY11" s="625"/>
      <c r="DZ11" s="625"/>
      <c r="EA11" s="625"/>
      <c r="EB11" s="625"/>
      <c r="EC11" s="634"/>
    </row>
    <row r="12" spans="2:143" ht="11.25" customHeight="1" x14ac:dyDescent="0.15">
      <c r="B12" s="621" t="s">
        <v>238</v>
      </c>
      <c r="C12" s="622"/>
      <c r="D12" s="622"/>
      <c r="E12" s="622"/>
      <c r="F12" s="622"/>
      <c r="G12" s="622"/>
      <c r="H12" s="622"/>
      <c r="I12" s="622"/>
      <c r="J12" s="622"/>
      <c r="K12" s="622"/>
      <c r="L12" s="622"/>
      <c r="M12" s="622"/>
      <c r="N12" s="622"/>
      <c r="O12" s="622"/>
      <c r="P12" s="622"/>
      <c r="Q12" s="623"/>
      <c r="R12" s="624">
        <v>2607</v>
      </c>
      <c r="S12" s="625"/>
      <c r="T12" s="625"/>
      <c r="U12" s="625"/>
      <c r="V12" s="625"/>
      <c r="W12" s="625"/>
      <c r="X12" s="625"/>
      <c r="Y12" s="626"/>
      <c r="Z12" s="627">
        <v>0</v>
      </c>
      <c r="AA12" s="627"/>
      <c r="AB12" s="627"/>
      <c r="AC12" s="627"/>
      <c r="AD12" s="628">
        <v>2607</v>
      </c>
      <c r="AE12" s="628"/>
      <c r="AF12" s="628"/>
      <c r="AG12" s="628"/>
      <c r="AH12" s="628"/>
      <c r="AI12" s="628"/>
      <c r="AJ12" s="628"/>
      <c r="AK12" s="628"/>
      <c r="AL12" s="629">
        <v>0</v>
      </c>
      <c r="AM12" s="630"/>
      <c r="AN12" s="630"/>
      <c r="AO12" s="631"/>
      <c r="AP12" s="621" t="s">
        <v>239</v>
      </c>
      <c r="AQ12" s="622"/>
      <c r="AR12" s="622"/>
      <c r="AS12" s="622"/>
      <c r="AT12" s="622"/>
      <c r="AU12" s="622"/>
      <c r="AV12" s="622"/>
      <c r="AW12" s="622"/>
      <c r="AX12" s="622"/>
      <c r="AY12" s="622"/>
      <c r="AZ12" s="622"/>
      <c r="BA12" s="622"/>
      <c r="BB12" s="622"/>
      <c r="BC12" s="622"/>
      <c r="BD12" s="622"/>
      <c r="BE12" s="622"/>
      <c r="BF12" s="623"/>
      <c r="BG12" s="624">
        <v>4072532</v>
      </c>
      <c r="BH12" s="625"/>
      <c r="BI12" s="625"/>
      <c r="BJ12" s="625"/>
      <c r="BK12" s="625"/>
      <c r="BL12" s="625"/>
      <c r="BM12" s="625"/>
      <c r="BN12" s="626"/>
      <c r="BO12" s="627">
        <v>41.7</v>
      </c>
      <c r="BP12" s="627"/>
      <c r="BQ12" s="627"/>
      <c r="BR12" s="627"/>
      <c r="BS12" s="628" t="s">
        <v>122</v>
      </c>
      <c r="BT12" s="628"/>
      <c r="BU12" s="628"/>
      <c r="BV12" s="628"/>
      <c r="BW12" s="628"/>
      <c r="BX12" s="628"/>
      <c r="BY12" s="628"/>
      <c r="BZ12" s="628"/>
      <c r="CA12" s="628"/>
      <c r="CB12" s="632"/>
      <c r="CD12" s="621" t="s">
        <v>240</v>
      </c>
      <c r="CE12" s="622"/>
      <c r="CF12" s="622"/>
      <c r="CG12" s="622"/>
      <c r="CH12" s="622"/>
      <c r="CI12" s="622"/>
      <c r="CJ12" s="622"/>
      <c r="CK12" s="622"/>
      <c r="CL12" s="622"/>
      <c r="CM12" s="622"/>
      <c r="CN12" s="622"/>
      <c r="CO12" s="622"/>
      <c r="CP12" s="622"/>
      <c r="CQ12" s="623"/>
      <c r="CR12" s="624">
        <v>169145</v>
      </c>
      <c r="CS12" s="625"/>
      <c r="CT12" s="625"/>
      <c r="CU12" s="625"/>
      <c r="CV12" s="625"/>
      <c r="CW12" s="625"/>
      <c r="CX12" s="625"/>
      <c r="CY12" s="626"/>
      <c r="CZ12" s="627">
        <v>0.6</v>
      </c>
      <c r="DA12" s="627"/>
      <c r="DB12" s="627"/>
      <c r="DC12" s="627"/>
      <c r="DD12" s="633" t="s">
        <v>122</v>
      </c>
      <c r="DE12" s="625"/>
      <c r="DF12" s="625"/>
      <c r="DG12" s="625"/>
      <c r="DH12" s="625"/>
      <c r="DI12" s="625"/>
      <c r="DJ12" s="625"/>
      <c r="DK12" s="625"/>
      <c r="DL12" s="625"/>
      <c r="DM12" s="625"/>
      <c r="DN12" s="625"/>
      <c r="DO12" s="625"/>
      <c r="DP12" s="626"/>
      <c r="DQ12" s="633">
        <v>160812</v>
      </c>
      <c r="DR12" s="625"/>
      <c r="DS12" s="625"/>
      <c r="DT12" s="625"/>
      <c r="DU12" s="625"/>
      <c r="DV12" s="625"/>
      <c r="DW12" s="625"/>
      <c r="DX12" s="625"/>
      <c r="DY12" s="625"/>
      <c r="DZ12" s="625"/>
      <c r="EA12" s="625"/>
      <c r="EB12" s="625"/>
      <c r="EC12" s="634"/>
    </row>
    <row r="13" spans="2:143" ht="11.25" customHeight="1" x14ac:dyDescent="0.15">
      <c r="B13" s="621" t="s">
        <v>241</v>
      </c>
      <c r="C13" s="622"/>
      <c r="D13" s="622"/>
      <c r="E13" s="622"/>
      <c r="F13" s="622"/>
      <c r="G13" s="622"/>
      <c r="H13" s="622"/>
      <c r="I13" s="622"/>
      <c r="J13" s="622"/>
      <c r="K13" s="622"/>
      <c r="L13" s="622"/>
      <c r="M13" s="622"/>
      <c r="N13" s="622"/>
      <c r="O13" s="622"/>
      <c r="P13" s="622"/>
      <c r="Q13" s="623"/>
      <c r="R13" s="624" t="s">
        <v>122</v>
      </c>
      <c r="S13" s="625"/>
      <c r="T13" s="625"/>
      <c r="U13" s="625"/>
      <c r="V13" s="625"/>
      <c r="W13" s="625"/>
      <c r="X13" s="625"/>
      <c r="Y13" s="626"/>
      <c r="Z13" s="627" t="s">
        <v>122</v>
      </c>
      <c r="AA13" s="627"/>
      <c r="AB13" s="627"/>
      <c r="AC13" s="627"/>
      <c r="AD13" s="628" t="s">
        <v>122</v>
      </c>
      <c r="AE13" s="628"/>
      <c r="AF13" s="628"/>
      <c r="AG13" s="628"/>
      <c r="AH13" s="628"/>
      <c r="AI13" s="628"/>
      <c r="AJ13" s="628"/>
      <c r="AK13" s="628"/>
      <c r="AL13" s="629" t="s">
        <v>122</v>
      </c>
      <c r="AM13" s="630"/>
      <c r="AN13" s="630"/>
      <c r="AO13" s="631"/>
      <c r="AP13" s="621" t="s">
        <v>242</v>
      </c>
      <c r="AQ13" s="622"/>
      <c r="AR13" s="622"/>
      <c r="AS13" s="622"/>
      <c r="AT13" s="622"/>
      <c r="AU13" s="622"/>
      <c r="AV13" s="622"/>
      <c r="AW13" s="622"/>
      <c r="AX13" s="622"/>
      <c r="AY13" s="622"/>
      <c r="AZ13" s="622"/>
      <c r="BA13" s="622"/>
      <c r="BB13" s="622"/>
      <c r="BC13" s="622"/>
      <c r="BD13" s="622"/>
      <c r="BE13" s="622"/>
      <c r="BF13" s="623"/>
      <c r="BG13" s="624">
        <v>4061836</v>
      </c>
      <c r="BH13" s="625"/>
      <c r="BI13" s="625"/>
      <c r="BJ13" s="625"/>
      <c r="BK13" s="625"/>
      <c r="BL13" s="625"/>
      <c r="BM13" s="625"/>
      <c r="BN13" s="626"/>
      <c r="BO13" s="627">
        <v>41.6</v>
      </c>
      <c r="BP13" s="627"/>
      <c r="BQ13" s="627"/>
      <c r="BR13" s="627"/>
      <c r="BS13" s="628" t="s">
        <v>122</v>
      </c>
      <c r="BT13" s="628"/>
      <c r="BU13" s="628"/>
      <c r="BV13" s="628"/>
      <c r="BW13" s="628"/>
      <c r="BX13" s="628"/>
      <c r="BY13" s="628"/>
      <c r="BZ13" s="628"/>
      <c r="CA13" s="628"/>
      <c r="CB13" s="632"/>
      <c r="CD13" s="621" t="s">
        <v>243</v>
      </c>
      <c r="CE13" s="622"/>
      <c r="CF13" s="622"/>
      <c r="CG13" s="622"/>
      <c r="CH13" s="622"/>
      <c r="CI13" s="622"/>
      <c r="CJ13" s="622"/>
      <c r="CK13" s="622"/>
      <c r="CL13" s="622"/>
      <c r="CM13" s="622"/>
      <c r="CN13" s="622"/>
      <c r="CO13" s="622"/>
      <c r="CP13" s="622"/>
      <c r="CQ13" s="623"/>
      <c r="CR13" s="624">
        <v>1643478</v>
      </c>
      <c r="CS13" s="625"/>
      <c r="CT13" s="625"/>
      <c r="CU13" s="625"/>
      <c r="CV13" s="625"/>
      <c r="CW13" s="625"/>
      <c r="CX13" s="625"/>
      <c r="CY13" s="626"/>
      <c r="CZ13" s="627">
        <v>5.5</v>
      </c>
      <c r="DA13" s="627"/>
      <c r="DB13" s="627"/>
      <c r="DC13" s="627"/>
      <c r="DD13" s="633">
        <v>734759</v>
      </c>
      <c r="DE13" s="625"/>
      <c r="DF13" s="625"/>
      <c r="DG13" s="625"/>
      <c r="DH13" s="625"/>
      <c r="DI13" s="625"/>
      <c r="DJ13" s="625"/>
      <c r="DK13" s="625"/>
      <c r="DL13" s="625"/>
      <c r="DM13" s="625"/>
      <c r="DN13" s="625"/>
      <c r="DO13" s="625"/>
      <c r="DP13" s="626"/>
      <c r="DQ13" s="633">
        <v>695780</v>
      </c>
      <c r="DR13" s="625"/>
      <c r="DS13" s="625"/>
      <c r="DT13" s="625"/>
      <c r="DU13" s="625"/>
      <c r="DV13" s="625"/>
      <c r="DW13" s="625"/>
      <c r="DX13" s="625"/>
      <c r="DY13" s="625"/>
      <c r="DZ13" s="625"/>
      <c r="EA13" s="625"/>
      <c r="EB13" s="625"/>
      <c r="EC13" s="634"/>
    </row>
    <row r="14" spans="2:143" ht="11.25" customHeight="1" x14ac:dyDescent="0.15">
      <c r="B14" s="621" t="s">
        <v>244</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27" t="s">
        <v>122</v>
      </c>
      <c r="AA14" s="627"/>
      <c r="AB14" s="627"/>
      <c r="AC14" s="627"/>
      <c r="AD14" s="628" t="s">
        <v>122</v>
      </c>
      <c r="AE14" s="628"/>
      <c r="AF14" s="628"/>
      <c r="AG14" s="628"/>
      <c r="AH14" s="628"/>
      <c r="AI14" s="628"/>
      <c r="AJ14" s="628"/>
      <c r="AK14" s="628"/>
      <c r="AL14" s="629" t="s">
        <v>122</v>
      </c>
      <c r="AM14" s="630"/>
      <c r="AN14" s="630"/>
      <c r="AO14" s="631"/>
      <c r="AP14" s="621" t="s">
        <v>245</v>
      </c>
      <c r="AQ14" s="622"/>
      <c r="AR14" s="622"/>
      <c r="AS14" s="622"/>
      <c r="AT14" s="622"/>
      <c r="AU14" s="622"/>
      <c r="AV14" s="622"/>
      <c r="AW14" s="622"/>
      <c r="AX14" s="622"/>
      <c r="AY14" s="622"/>
      <c r="AZ14" s="622"/>
      <c r="BA14" s="622"/>
      <c r="BB14" s="622"/>
      <c r="BC14" s="622"/>
      <c r="BD14" s="622"/>
      <c r="BE14" s="622"/>
      <c r="BF14" s="623"/>
      <c r="BG14" s="624">
        <v>175358</v>
      </c>
      <c r="BH14" s="625"/>
      <c r="BI14" s="625"/>
      <c r="BJ14" s="625"/>
      <c r="BK14" s="625"/>
      <c r="BL14" s="625"/>
      <c r="BM14" s="625"/>
      <c r="BN14" s="626"/>
      <c r="BO14" s="627">
        <v>1.8</v>
      </c>
      <c r="BP14" s="627"/>
      <c r="BQ14" s="627"/>
      <c r="BR14" s="627"/>
      <c r="BS14" s="628" t="s">
        <v>122</v>
      </c>
      <c r="BT14" s="628"/>
      <c r="BU14" s="628"/>
      <c r="BV14" s="628"/>
      <c r="BW14" s="628"/>
      <c r="BX14" s="628"/>
      <c r="BY14" s="628"/>
      <c r="BZ14" s="628"/>
      <c r="CA14" s="628"/>
      <c r="CB14" s="632"/>
      <c r="CD14" s="621" t="s">
        <v>246</v>
      </c>
      <c r="CE14" s="622"/>
      <c r="CF14" s="622"/>
      <c r="CG14" s="622"/>
      <c r="CH14" s="622"/>
      <c r="CI14" s="622"/>
      <c r="CJ14" s="622"/>
      <c r="CK14" s="622"/>
      <c r="CL14" s="622"/>
      <c r="CM14" s="622"/>
      <c r="CN14" s="622"/>
      <c r="CO14" s="622"/>
      <c r="CP14" s="622"/>
      <c r="CQ14" s="623"/>
      <c r="CR14" s="624">
        <v>1024312</v>
      </c>
      <c r="CS14" s="625"/>
      <c r="CT14" s="625"/>
      <c r="CU14" s="625"/>
      <c r="CV14" s="625"/>
      <c r="CW14" s="625"/>
      <c r="CX14" s="625"/>
      <c r="CY14" s="626"/>
      <c r="CZ14" s="627">
        <v>3.4</v>
      </c>
      <c r="DA14" s="627"/>
      <c r="DB14" s="627"/>
      <c r="DC14" s="627"/>
      <c r="DD14" s="633">
        <v>66542</v>
      </c>
      <c r="DE14" s="625"/>
      <c r="DF14" s="625"/>
      <c r="DG14" s="625"/>
      <c r="DH14" s="625"/>
      <c r="DI14" s="625"/>
      <c r="DJ14" s="625"/>
      <c r="DK14" s="625"/>
      <c r="DL14" s="625"/>
      <c r="DM14" s="625"/>
      <c r="DN14" s="625"/>
      <c r="DO14" s="625"/>
      <c r="DP14" s="626"/>
      <c r="DQ14" s="633">
        <v>904906</v>
      </c>
      <c r="DR14" s="625"/>
      <c r="DS14" s="625"/>
      <c r="DT14" s="625"/>
      <c r="DU14" s="625"/>
      <c r="DV14" s="625"/>
      <c r="DW14" s="625"/>
      <c r="DX14" s="625"/>
      <c r="DY14" s="625"/>
      <c r="DZ14" s="625"/>
      <c r="EA14" s="625"/>
      <c r="EB14" s="625"/>
      <c r="EC14" s="634"/>
    </row>
    <row r="15" spans="2:143" ht="11.25" customHeight="1" x14ac:dyDescent="0.15">
      <c r="B15" s="621" t="s">
        <v>247</v>
      </c>
      <c r="C15" s="622"/>
      <c r="D15" s="622"/>
      <c r="E15" s="622"/>
      <c r="F15" s="622"/>
      <c r="G15" s="622"/>
      <c r="H15" s="622"/>
      <c r="I15" s="622"/>
      <c r="J15" s="622"/>
      <c r="K15" s="622"/>
      <c r="L15" s="622"/>
      <c r="M15" s="622"/>
      <c r="N15" s="622"/>
      <c r="O15" s="622"/>
      <c r="P15" s="622"/>
      <c r="Q15" s="623"/>
      <c r="R15" s="624">
        <v>33044</v>
      </c>
      <c r="S15" s="625"/>
      <c r="T15" s="625"/>
      <c r="U15" s="625"/>
      <c r="V15" s="625"/>
      <c r="W15" s="625"/>
      <c r="X15" s="625"/>
      <c r="Y15" s="626"/>
      <c r="Z15" s="627">
        <v>0.1</v>
      </c>
      <c r="AA15" s="627"/>
      <c r="AB15" s="627"/>
      <c r="AC15" s="627"/>
      <c r="AD15" s="628">
        <v>33044</v>
      </c>
      <c r="AE15" s="628"/>
      <c r="AF15" s="628"/>
      <c r="AG15" s="628"/>
      <c r="AH15" s="628"/>
      <c r="AI15" s="628"/>
      <c r="AJ15" s="628"/>
      <c r="AK15" s="628"/>
      <c r="AL15" s="629">
        <v>0.2</v>
      </c>
      <c r="AM15" s="630"/>
      <c r="AN15" s="630"/>
      <c r="AO15" s="631"/>
      <c r="AP15" s="621" t="s">
        <v>248</v>
      </c>
      <c r="AQ15" s="622"/>
      <c r="AR15" s="622"/>
      <c r="AS15" s="622"/>
      <c r="AT15" s="622"/>
      <c r="AU15" s="622"/>
      <c r="AV15" s="622"/>
      <c r="AW15" s="622"/>
      <c r="AX15" s="622"/>
      <c r="AY15" s="622"/>
      <c r="AZ15" s="622"/>
      <c r="BA15" s="622"/>
      <c r="BB15" s="622"/>
      <c r="BC15" s="622"/>
      <c r="BD15" s="622"/>
      <c r="BE15" s="622"/>
      <c r="BF15" s="623"/>
      <c r="BG15" s="624">
        <v>547408</v>
      </c>
      <c r="BH15" s="625"/>
      <c r="BI15" s="625"/>
      <c r="BJ15" s="625"/>
      <c r="BK15" s="625"/>
      <c r="BL15" s="625"/>
      <c r="BM15" s="625"/>
      <c r="BN15" s="626"/>
      <c r="BO15" s="627">
        <v>5.6</v>
      </c>
      <c r="BP15" s="627"/>
      <c r="BQ15" s="627"/>
      <c r="BR15" s="627"/>
      <c r="BS15" s="628" t="s">
        <v>122</v>
      </c>
      <c r="BT15" s="628"/>
      <c r="BU15" s="628"/>
      <c r="BV15" s="628"/>
      <c r="BW15" s="628"/>
      <c r="BX15" s="628"/>
      <c r="BY15" s="628"/>
      <c r="BZ15" s="628"/>
      <c r="CA15" s="628"/>
      <c r="CB15" s="632"/>
      <c r="CD15" s="621" t="s">
        <v>249</v>
      </c>
      <c r="CE15" s="622"/>
      <c r="CF15" s="622"/>
      <c r="CG15" s="622"/>
      <c r="CH15" s="622"/>
      <c r="CI15" s="622"/>
      <c r="CJ15" s="622"/>
      <c r="CK15" s="622"/>
      <c r="CL15" s="622"/>
      <c r="CM15" s="622"/>
      <c r="CN15" s="622"/>
      <c r="CO15" s="622"/>
      <c r="CP15" s="622"/>
      <c r="CQ15" s="623"/>
      <c r="CR15" s="624">
        <v>3276588</v>
      </c>
      <c r="CS15" s="625"/>
      <c r="CT15" s="625"/>
      <c r="CU15" s="625"/>
      <c r="CV15" s="625"/>
      <c r="CW15" s="625"/>
      <c r="CX15" s="625"/>
      <c r="CY15" s="626"/>
      <c r="CZ15" s="627">
        <v>11</v>
      </c>
      <c r="DA15" s="627"/>
      <c r="DB15" s="627"/>
      <c r="DC15" s="627"/>
      <c r="DD15" s="633">
        <v>607452</v>
      </c>
      <c r="DE15" s="625"/>
      <c r="DF15" s="625"/>
      <c r="DG15" s="625"/>
      <c r="DH15" s="625"/>
      <c r="DI15" s="625"/>
      <c r="DJ15" s="625"/>
      <c r="DK15" s="625"/>
      <c r="DL15" s="625"/>
      <c r="DM15" s="625"/>
      <c r="DN15" s="625"/>
      <c r="DO15" s="625"/>
      <c r="DP15" s="626"/>
      <c r="DQ15" s="633">
        <v>2427618</v>
      </c>
      <c r="DR15" s="625"/>
      <c r="DS15" s="625"/>
      <c r="DT15" s="625"/>
      <c r="DU15" s="625"/>
      <c r="DV15" s="625"/>
      <c r="DW15" s="625"/>
      <c r="DX15" s="625"/>
      <c r="DY15" s="625"/>
      <c r="DZ15" s="625"/>
      <c r="EA15" s="625"/>
      <c r="EB15" s="625"/>
      <c r="EC15" s="634"/>
    </row>
    <row r="16" spans="2:143" ht="11.25" customHeight="1" x14ac:dyDescent="0.15">
      <c r="B16" s="621" t="s">
        <v>250</v>
      </c>
      <c r="C16" s="622"/>
      <c r="D16" s="622"/>
      <c r="E16" s="622"/>
      <c r="F16" s="622"/>
      <c r="G16" s="622"/>
      <c r="H16" s="622"/>
      <c r="I16" s="622"/>
      <c r="J16" s="622"/>
      <c r="K16" s="622"/>
      <c r="L16" s="622"/>
      <c r="M16" s="622"/>
      <c r="N16" s="622"/>
      <c r="O16" s="622"/>
      <c r="P16" s="622"/>
      <c r="Q16" s="623"/>
      <c r="R16" s="624">
        <v>157825</v>
      </c>
      <c r="S16" s="625"/>
      <c r="T16" s="625"/>
      <c r="U16" s="625"/>
      <c r="V16" s="625"/>
      <c r="W16" s="625"/>
      <c r="X16" s="625"/>
      <c r="Y16" s="626"/>
      <c r="Z16" s="627">
        <v>0.5</v>
      </c>
      <c r="AA16" s="627"/>
      <c r="AB16" s="627"/>
      <c r="AC16" s="627"/>
      <c r="AD16" s="628">
        <v>157825</v>
      </c>
      <c r="AE16" s="628"/>
      <c r="AF16" s="628"/>
      <c r="AG16" s="628"/>
      <c r="AH16" s="628"/>
      <c r="AI16" s="628"/>
      <c r="AJ16" s="628"/>
      <c r="AK16" s="628"/>
      <c r="AL16" s="629">
        <v>0.9</v>
      </c>
      <c r="AM16" s="630"/>
      <c r="AN16" s="630"/>
      <c r="AO16" s="631"/>
      <c r="AP16" s="621" t="s">
        <v>251</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27" t="s">
        <v>122</v>
      </c>
      <c r="BP16" s="627"/>
      <c r="BQ16" s="627"/>
      <c r="BR16" s="627"/>
      <c r="BS16" s="628" t="s">
        <v>122</v>
      </c>
      <c r="BT16" s="628"/>
      <c r="BU16" s="628"/>
      <c r="BV16" s="628"/>
      <c r="BW16" s="628"/>
      <c r="BX16" s="628"/>
      <c r="BY16" s="628"/>
      <c r="BZ16" s="628"/>
      <c r="CA16" s="628"/>
      <c r="CB16" s="632"/>
      <c r="CD16" s="621" t="s">
        <v>252</v>
      </c>
      <c r="CE16" s="622"/>
      <c r="CF16" s="622"/>
      <c r="CG16" s="622"/>
      <c r="CH16" s="622"/>
      <c r="CI16" s="622"/>
      <c r="CJ16" s="622"/>
      <c r="CK16" s="622"/>
      <c r="CL16" s="622"/>
      <c r="CM16" s="622"/>
      <c r="CN16" s="622"/>
      <c r="CO16" s="622"/>
      <c r="CP16" s="622"/>
      <c r="CQ16" s="623"/>
      <c r="CR16" s="624" t="s">
        <v>122</v>
      </c>
      <c r="CS16" s="625"/>
      <c r="CT16" s="625"/>
      <c r="CU16" s="625"/>
      <c r="CV16" s="625"/>
      <c r="CW16" s="625"/>
      <c r="CX16" s="625"/>
      <c r="CY16" s="626"/>
      <c r="CZ16" s="627" t="s">
        <v>122</v>
      </c>
      <c r="DA16" s="627"/>
      <c r="DB16" s="627"/>
      <c r="DC16" s="627"/>
      <c r="DD16" s="633" t="s">
        <v>122</v>
      </c>
      <c r="DE16" s="625"/>
      <c r="DF16" s="625"/>
      <c r="DG16" s="625"/>
      <c r="DH16" s="625"/>
      <c r="DI16" s="625"/>
      <c r="DJ16" s="625"/>
      <c r="DK16" s="625"/>
      <c r="DL16" s="625"/>
      <c r="DM16" s="625"/>
      <c r="DN16" s="625"/>
      <c r="DO16" s="625"/>
      <c r="DP16" s="626"/>
      <c r="DQ16" s="633" t="s">
        <v>122</v>
      </c>
      <c r="DR16" s="625"/>
      <c r="DS16" s="625"/>
      <c r="DT16" s="625"/>
      <c r="DU16" s="625"/>
      <c r="DV16" s="625"/>
      <c r="DW16" s="625"/>
      <c r="DX16" s="625"/>
      <c r="DY16" s="625"/>
      <c r="DZ16" s="625"/>
      <c r="EA16" s="625"/>
      <c r="EB16" s="625"/>
      <c r="EC16" s="634"/>
    </row>
    <row r="17" spans="2:133" ht="11.25" customHeight="1" x14ac:dyDescent="0.15">
      <c r="B17" s="621" t="s">
        <v>253</v>
      </c>
      <c r="C17" s="622"/>
      <c r="D17" s="622"/>
      <c r="E17" s="622"/>
      <c r="F17" s="622"/>
      <c r="G17" s="622"/>
      <c r="H17" s="622"/>
      <c r="I17" s="622"/>
      <c r="J17" s="622"/>
      <c r="K17" s="622"/>
      <c r="L17" s="622"/>
      <c r="M17" s="622"/>
      <c r="N17" s="622"/>
      <c r="O17" s="622"/>
      <c r="P17" s="622"/>
      <c r="Q17" s="623"/>
      <c r="R17" s="624">
        <v>350890</v>
      </c>
      <c r="S17" s="625"/>
      <c r="T17" s="625"/>
      <c r="U17" s="625"/>
      <c r="V17" s="625"/>
      <c r="W17" s="625"/>
      <c r="X17" s="625"/>
      <c r="Y17" s="626"/>
      <c r="Z17" s="627">
        <v>1.1000000000000001</v>
      </c>
      <c r="AA17" s="627"/>
      <c r="AB17" s="627"/>
      <c r="AC17" s="627"/>
      <c r="AD17" s="628">
        <v>350890</v>
      </c>
      <c r="AE17" s="628"/>
      <c r="AF17" s="628"/>
      <c r="AG17" s="628"/>
      <c r="AH17" s="628"/>
      <c r="AI17" s="628"/>
      <c r="AJ17" s="628"/>
      <c r="AK17" s="628"/>
      <c r="AL17" s="629">
        <v>2.1</v>
      </c>
      <c r="AM17" s="630"/>
      <c r="AN17" s="630"/>
      <c r="AO17" s="631"/>
      <c r="AP17" s="621" t="s">
        <v>254</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27" t="s">
        <v>122</v>
      </c>
      <c r="BP17" s="627"/>
      <c r="BQ17" s="627"/>
      <c r="BR17" s="627"/>
      <c r="BS17" s="628" t="s">
        <v>122</v>
      </c>
      <c r="BT17" s="628"/>
      <c r="BU17" s="628"/>
      <c r="BV17" s="628"/>
      <c r="BW17" s="628"/>
      <c r="BX17" s="628"/>
      <c r="BY17" s="628"/>
      <c r="BZ17" s="628"/>
      <c r="CA17" s="628"/>
      <c r="CB17" s="632"/>
      <c r="CD17" s="621" t="s">
        <v>255</v>
      </c>
      <c r="CE17" s="622"/>
      <c r="CF17" s="622"/>
      <c r="CG17" s="622"/>
      <c r="CH17" s="622"/>
      <c r="CI17" s="622"/>
      <c r="CJ17" s="622"/>
      <c r="CK17" s="622"/>
      <c r="CL17" s="622"/>
      <c r="CM17" s="622"/>
      <c r="CN17" s="622"/>
      <c r="CO17" s="622"/>
      <c r="CP17" s="622"/>
      <c r="CQ17" s="623"/>
      <c r="CR17" s="624">
        <v>2466426</v>
      </c>
      <c r="CS17" s="625"/>
      <c r="CT17" s="625"/>
      <c r="CU17" s="625"/>
      <c r="CV17" s="625"/>
      <c r="CW17" s="625"/>
      <c r="CX17" s="625"/>
      <c r="CY17" s="626"/>
      <c r="CZ17" s="627">
        <v>8.3000000000000007</v>
      </c>
      <c r="DA17" s="627"/>
      <c r="DB17" s="627"/>
      <c r="DC17" s="627"/>
      <c r="DD17" s="633" t="s">
        <v>122</v>
      </c>
      <c r="DE17" s="625"/>
      <c r="DF17" s="625"/>
      <c r="DG17" s="625"/>
      <c r="DH17" s="625"/>
      <c r="DI17" s="625"/>
      <c r="DJ17" s="625"/>
      <c r="DK17" s="625"/>
      <c r="DL17" s="625"/>
      <c r="DM17" s="625"/>
      <c r="DN17" s="625"/>
      <c r="DO17" s="625"/>
      <c r="DP17" s="626"/>
      <c r="DQ17" s="633">
        <v>2448595</v>
      </c>
      <c r="DR17" s="625"/>
      <c r="DS17" s="625"/>
      <c r="DT17" s="625"/>
      <c r="DU17" s="625"/>
      <c r="DV17" s="625"/>
      <c r="DW17" s="625"/>
      <c r="DX17" s="625"/>
      <c r="DY17" s="625"/>
      <c r="DZ17" s="625"/>
      <c r="EA17" s="625"/>
      <c r="EB17" s="625"/>
      <c r="EC17" s="634"/>
    </row>
    <row r="18" spans="2:133" ht="11.25" customHeight="1" x14ac:dyDescent="0.15">
      <c r="B18" s="621" t="s">
        <v>256</v>
      </c>
      <c r="C18" s="622"/>
      <c r="D18" s="622"/>
      <c r="E18" s="622"/>
      <c r="F18" s="622"/>
      <c r="G18" s="622"/>
      <c r="H18" s="622"/>
      <c r="I18" s="622"/>
      <c r="J18" s="622"/>
      <c r="K18" s="622"/>
      <c r="L18" s="622"/>
      <c r="M18" s="622"/>
      <c r="N18" s="622"/>
      <c r="O18" s="622"/>
      <c r="P18" s="622"/>
      <c r="Q18" s="623"/>
      <c r="R18" s="624">
        <v>53182</v>
      </c>
      <c r="S18" s="625"/>
      <c r="T18" s="625"/>
      <c r="U18" s="625"/>
      <c r="V18" s="625"/>
      <c r="W18" s="625"/>
      <c r="X18" s="625"/>
      <c r="Y18" s="626"/>
      <c r="Z18" s="627">
        <v>0.2</v>
      </c>
      <c r="AA18" s="627"/>
      <c r="AB18" s="627"/>
      <c r="AC18" s="627"/>
      <c r="AD18" s="628">
        <v>53182</v>
      </c>
      <c r="AE18" s="628"/>
      <c r="AF18" s="628"/>
      <c r="AG18" s="628"/>
      <c r="AH18" s="628"/>
      <c r="AI18" s="628"/>
      <c r="AJ18" s="628"/>
      <c r="AK18" s="628"/>
      <c r="AL18" s="629">
        <v>0.3</v>
      </c>
      <c r="AM18" s="630"/>
      <c r="AN18" s="630"/>
      <c r="AO18" s="631"/>
      <c r="AP18" s="621" t="s">
        <v>257</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27" t="s">
        <v>122</v>
      </c>
      <c r="BP18" s="627"/>
      <c r="BQ18" s="627"/>
      <c r="BR18" s="627"/>
      <c r="BS18" s="628" t="s">
        <v>122</v>
      </c>
      <c r="BT18" s="628"/>
      <c r="BU18" s="628"/>
      <c r="BV18" s="628"/>
      <c r="BW18" s="628"/>
      <c r="BX18" s="628"/>
      <c r="BY18" s="628"/>
      <c r="BZ18" s="628"/>
      <c r="CA18" s="628"/>
      <c r="CB18" s="632"/>
      <c r="CD18" s="621" t="s">
        <v>258</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27" t="s">
        <v>122</v>
      </c>
      <c r="DA18" s="627"/>
      <c r="DB18" s="627"/>
      <c r="DC18" s="627"/>
      <c r="DD18" s="633" t="s">
        <v>122</v>
      </c>
      <c r="DE18" s="625"/>
      <c r="DF18" s="625"/>
      <c r="DG18" s="625"/>
      <c r="DH18" s="625"/>
      <c r="DI18" s="625"/>
      <c r="DJ18" s="625"/>
      <c r="DK18" s="625"/>
      <c r="DL18" s="625"/>
      <c r="DM18" s="625"/>
      <c r="DN18" s="625"/>
      <c r="DO18" s="625"/>
      <c r="DP18" s="626"/>
      <c r="DQ18" s="633" t="s">
        <v>122</v>
      </c>
      <c r="DR18" s="625"/>
      <c r="DS18" s="625"/>
      <c r="DT18" s="625"/>
      <c r="DU18" s="625"/>
      <c r="DV18" s="625"/>
      <c r="DW18" s="625"/>
      <c r="DX18" s="625"/>
      <c r="DY18" s="625"/>
      <c r="DZ18" s="625"/>
      <c r="EA18" s="625"/>
      <c r="EB18" s="625"/>
      <c r="EC18" s="634"/>
    </row>
    <row r="19" spans="2:133" ht="11.25" customHeight="1" x14ac:dyDescent="0.15">
      <c r="B19" s="621" t="s">
        <v>259</v>
      </c>
      <c r="C19" s="622"/>
      <c r="D19" s="622"/>
      <c r="E19" s="622"/>
      <c r="F19" s="622"/>
      <c r="G19" s="622"/>
      <c r="H19" s="622"/>
      <c r="I19" s="622"/>
      <c r="J19" s="622"/>
      <c r="K19" s="622"/>
      <c r="L19" s="622"/>
      <c r="M19" s="622"/>
      <c r="N19" s="622"/>
      <c r="O19" s="622"/>
      <c r="P19" s="622"/>
      <c r="Q19" s="623"/>
      <c r="R19" s="624">
        <v>294616</v>
      </c>
      <c r="S19" s="625"/>
      <c r="T19" s="625"/>
      <c r="U19" s="625"/>
      <c r="V19" s="625"/>
      <c r="W19" s="625"/>
      <c r="X19" s="625"/>
      <c r="Y19" s="626"/>
      <c r="Z19" s="627">
        <v>1</v>
      </c>
      <c r="AA19" s="627"/>
      <c r="AB19" s="627"/>
      <c r="AC19" s="627"/>
      <c r="AD19" s="628">
        <v>294616</v>
      </c>
      <c r="AE19" s="628"/>
      <c r="AF19" s="628"/>
      <c r="AG19" s="628"/>
      <c r="AH19" s="628"/>
      <c r="AI19" s="628"/>
      <c r="AJ19" s="628"/>
      <c r="AK19" s="628"/>
      <c r="AL19" s="629">
        <v>1.8</v>
      </c>
      <c r="AM19" s="630"/>
      <c r="AN19" s="630"/>
      <c r="AO19" s="631"/>
      <c r="AP19" s="621" t="s">
        <v>260</v>
      </c>
      <c r="AQ19" s="622"/>
      <c r="AR19" s="622"/>
      <c r="AS19" s="622"/>
      <c r="AT19" s="622"/>
      <c r="AU19" s="622"/>
      <c r="AV19" s="622"/>
      <c r="AW19" s="622"/>
      <c r="AX19" s="622"/>
      <c r="AY19" s="622"/>
      <c r="AZ19" s="622"/>
      <c r="BA19" s="622"/>
      <c r="BB19" s="622"/>
      <c r="BC19" s="622"/>
      <c r="BD19" s="622"/>
      <c r="BE19" s="622"/>
      <c r="BF19" s="623"/>
      <c r="BG19" s="624">
        <v>838172</v>
      </c>
      <c r="BH19" s="625"/>
      <c r="BI19" s="625"/>
      <c r="BJ19" s="625"/>
      <c r="BK19" s="625"/>
      <c r="BL19" s="625"/>
      <c r="BM19" s="625"/>
      <c r="BN19" s="626"/>
      <c r="BO19" s="627">
        <v>8.6</v>
      </c>
      <c r="BP19" s="627"/>
      <c r="BQ19" s="627"/>
      <c r="BR19" s="627"/>
      <c r="BS19" s="628" t="s">
        <v>122</v>
      </c>
      <c r="BT19" s="628"/>
      <c r="BU19" s="628"/>
      <c r="BV19" s="628"/>
      <c r="BW19" s="628"/>
      <c r="BX19" s="628"/>
      <c r="BY19" s="628"/>
      <c r="BZ19" s="628"/>
      <c r="CA19" s="628"/>
      <c r="CB19" s="632"/>
      <c r="CD19" s="621" t="s">
        <v>261</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27" t="s">
        <v>122</v>
      </c>
      <c r="DA19" s="627"/>
      <c r="DB19" s="627"/>
      <c r="DC19" s="627"/>
      <c r="DD19" s="633" t="s">
        <v>122</v>
      </c>
      <c r="DE19" s="625"/>
      <c r="DF19" s="625"/>
      <c r="DG19" s="625"/>
      <c r="DH19" s="625"/>
      <c r="DI19" s="625"/>
      <c r="DJ19" s="625"/>
      <c r="DK19" s="625"/>
      <c r="DL19" s="625"/>
      <c r="DM19" s="625"/>
      <c r="DN19" s="625"/>
      <c r="DO19" s="625"/>
      <c r="DP19" s="626"/>
      <c r="DQ19" s="633" t="s">
        <v>122</v>
      </c>
      <c r="DR19" s="625"/>
      <c r="DS19" s="625"/>
      <c r="DT19" s="625"/>
      <c r="DU19" s="625"/>
      <c r="DV19" s="625"/>
      <c r="DW19" s="625"/>
      <c r="DX19" s="625"/>
      <c r="DY19" s="625"/>
      <c r="DZ19" s="625"/>
      <c r="EA19" s="625"/>
      <c r="EB19" s="625"/>
      <c r="EC19" s="634"/>
    </row>
    <row r="20" spans="2:133" ht="11.25" customHeight="1" x14ac:dyDescent="0.15">
      <c r="B20" s="637" t="s">
        <v>262</v>
      </c>
      <c r="C20" s="638"/>
      <c r="D20" s="638"/>
      <c r="E20" s="638"/>
      <c r="F20" s="638"/>
      <c r="G20" s="638"/>
      <c r="H20" s="638"/>
      <c r="I20" s="638"/>
      <c r="J20" s="638"/>
      <c r="K20" s="638"/>
      <c r="L20" s="638"/>
      <c r="M20" s="638"/>
      <c r="N20" s="638"/>
      <c r="O20" s="638"/>
      <c r="P20" s="638"/>
      <c r="Q20" s="639"/>
      <c r="R20" s="624">
        <v>3092</v>
      </c>
      <c r="S20" s="625"/>
      <c r="T20" s="625"/>
      <c r="U20" s="625"/>
      <c r="V20" s="625"/>
      <c r="W20" s="625"/>
      <c r="X20" s="625"/>
      <c r="Y20" s="626"/>
      <c r="Z20" s="627">
        <v>0</v>
      </c>
      <c r="AA20" s="627"/>
      <c r="AB20" s="627"/>
      <c r="AC20" s="627"/>
      <c r="AD20" s="628">
        <v>3092</v>
      </c>
      <c r="AE20" s="628"/>
      <c r="AF20" s="628"/>
      <c r="AG20" s="628"/>
      <c r="AH20" s="628"/>
      <c r="AI20" s="628"/>
      <c r="AJ20" s="628"/>
      <c r="AK20" s="628"/>
      <c r="AL20" s="629">
        <v>0</v>
      </c>
      <c r="AM20" s="630"/>
      <c r="AN20" s="630"/>
      <c r="AO20" s="631"/>
      <c r="AP20" s="621" t="s">
        <v>263</v>
      </c>
      <c r="AQ20" s="622"/>
      <c r="AR20" s="622"/>
      <c r="AS20" s="622"/>
      <c r="AT20" s="622"/>
      <c r="AU20" s="622"/>
      <c r="AV20" s="622"/>
      <c r="AW20" s="622"/>
      <c r="AX20" s="622"/>
      <c r="AY20" s="622"/>
      <c r="AZ20" s="622"/>
      <c r="BA20" s="622"/>
      <c r="BB20" s="622"/>
      <c r="BC20" s="622"/>
      <c r="BD20" s="622"/>
      <c r="BE20" s="622"/>
      <c r="BF20" s="623"/>
      <c r="BG20" s="624">
        <v>838172</v>
      </c>
      <c r="BH20" s="625"/>
      <c r="BI20" s="625"/>
      <c r="BJ20" s="625"/>
      <c r="BK20" s="625"/>
      <c r="BL20" s="625"/>
      <c r="BM20" s="625"/>
      <c r="BN20" s="626"/>
      <c r="BO20" s="627">
        <v>8.6</v>
      </c>
      <c r="BP20" s="627"/>
      <c r="BQ20" s="627"/>
      <c r="BR20" s="627"/>
      <c r="BS20" s="628" t="s">
        <v>122</v>
      </c>
      <c r="BT20" s="628"/>
      <c r="BU20" s="628"/>
      <c r="BV20" s="628"/>
      <c r="BW20" s="628"/>
      <c r="BX20" s="628"/>
      <c r="BY20" s="628"/>
      <c r="BZ20" s="628"/>
      <c r="CA20" s="628"/>
      <c r="CB20" s="632"/>
      <c r="CD20" s="621" t="s">
        <v>264</v>
      </c>
      <c r="CE20" s="622"/>
      <c r="CF20" s="622"/>
      <c r="CG20" s="622"/>
      <c r="CH20" s="622"/>
      <c r="CI20" s="622"/>
      <c r="CJ20" s="622"/>
      <c r="CK20" s="622"/>
      <c r="CL20" s="622"/>
      <c r="CM20" s="622"/>
      <c r="CN20" s="622"/>
      <c r="CO20" s="622"/>
      <c r="CP20" s="622"/>
      <c r="CQ20" s="623"/>
      <c r="CR20" s="624">
        <v>29812075</v>
      </c>
      <c r="CS20" s="625"/>
      <c r="CT20" s="625"/>
      <c r="CU20" s="625"/>
      <c r="CV20" s="625"/>
      <c r="CW20" s="625"/>
      <c r="CX20" s="625"/>
      <c r="CY20" s="626"/>
      <c r="CZ20" s="627">
        <v>100</v>
      </c>
      <c r="DA20" s="627"/>
      <c r="DB20" s="627"/>
      <c r="DC20" s="627"/>
      <c r="DD20" s="633">
        <v>1477601</v>
      </c>
      <c r="DE20" s="625"/>
      <c r="DF20" s="625"/>
      <c r="DG20" s="625"/>
      <c r="DH20" s="625"/>
      <c r="DI20" s="625"/>
      <c r="DJ20" s="625"/>
      <c r="DK20" s="625"/>
      <c r="DL20" s="625"/>
      <c r="DM20" s="625"/>
      <c r="DN20" s="625"/>
      <c r="DO20" s="625"/>
      <c r="DP20" s="626"/>
      <c r="DQ20" s="633">
        <v>20171782</v>
      </c>
      <c r="DR20" s="625"/>
      <c r="DS20" s="625"/>
      <c r="DT20" s="625"/>
      <c r="DU20" s="625"/>
      <c r="DV20" s="625"/>
      <c r="DW20" s="625"/>
      <c r="DX20" s="625"/>
      <c r="DY20" s="625"/>
      <c r="DZ20" s="625"/>
      <c r="EA20" s="625"/>
      <c r="EB20" s="625"/>
      <c r="EC20" s="634"/>
    </row>
    <row r="21" spans="2:133" ht="11.25" customHeight="1" x14ac:dyDescent="0.15">
      <c r="B21" s="621" t="s">
        <v>265</v>
      </c>
      <c r="C21" s="622"/>
      <c r="D21" s="622"/>
      <c r="E21" s="622"/>
      <c r="F21" s="622"/>
      <c r="G21" s="622"/>
      <c r="H21" s="622"/>
      <c r="I21" s="622"/>
      <c r="J21" s="622"/>
      <c r="K21" s="622"/>
      <c r="L21" s="622"/>
      <c r="M21" s="622"/>
      <c r="N21" s="622"/>
      <c r="O21" s="622"/>
      <c r="P21" s="622"/>
      <c r="Q21" s="623"/>
      <c r="R21" s="624">
        <v>5580260</v>
      </c>
      <c r="S21" s="625"/>
      <c r="T21" s="625"/>
      <c r="U21" s="625"/>
      <c r="V21" s="625"/>
      <c r="W21" s="625"/>
      <c r="X21" s="625"/>
      <c r="Y21" s="626"/>
      <c r="Z21" s="627">
        <v>18.3</v>
      </c>
      <c r="AA21" s="627"/>
      <c r="AB21" s="627"/>
      <c r="AC21" s="627"/>
      <c r="AD21" s="628">
        <v>4965654</v>
      </c>
      <c r="AE21" s="628"/>
      <c r="AF21" s="628"/>
      <c r="AG21" s="628"/>
      <c r="AH21" s="628"/>
      <c r="AI21" s="628"/>
      <c r="AJ21" s="628"/>
      <c r="AK21" s="628"/>
      <c r="AL21" s="629">
        <v>29.7</v>
      </c>
      <c r="AM21" s="630"/>
      <c r="AN21" s="630"/>
      <c r="AO21" s="631"/>
      <c r="AP21" s="621" t="s">
        <v>266</v>
      </c>
      <c r="AQ21" s="640"/>
      <c r="AR21" s="640"/>
      <c r="AS21" s="640"/>
      <c r="AT21" s="640"/>
      <c r="AU21" s="640"/>
      <c r="AV21" s="640"/>
      <c r="AW21" s="640"/>
      <c r="AX21" s="640"/>
      <c r="AY21" s="640"/>
      <c r="AZ21" s="640"/>
      <c r="BA21" s="640"/>
      <c r="BB21" s="640"/>
      <c r="BC21" s="640"/>
      <c r="BD21" s="640"/>
      <c r="BE21" s="640"/>
      <c r="BF21" s="641"/>
      <c r="BG21" s="624" t="s">
        <v>122</v>
      </c>
      <c r="BH21" s="625"/>
      <c r="BI21" s="625"/>
      <c r="BJ21" s="625"/>
      <c r="BK21" s="625"/>
      <c r="BL21" s="625"/>
      <c r="BM21" s="625"/>
      <c r="BN21" s="626"/>
      <c r="BO21" s="627" t="s">
        <v>122</v>
      </c>
      <c r="BP21" s="627"/>
      <c r="BQ21" s="627"/>
      <c r="BR21" s="627"/>
      <c r="BS21" s="628" t="s">
        <v>122</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21" t="s">
        <v>267</v>
      </c>
      <c r="C22" s="622"/>
      <c r="D22" s="622"/>
      <c r="E22" s="622"/>
      <c r="F22" s="622"/>
      <c r="G22" s="622"/>
      <c r="H22" s="622"/>
      <c r="I22" s="622"/>
      <c r="J22" s="622"/>
      <c r="K22" s="622"/>
      <c r="L22" s="622"/>
      <c r="M22" s="622"/>
      <c r="N22" s="622"/>
      <c r="O22" s="622"/>
      <c r="P22" s="622"/>
      <c r="Q22" s="623"/>
      <c r="R22" s="624">
        <v>4965654</v>
      </c>
      <c r="S22" s="625"/>
      <c r="T22" s="625"/>
      <c r="U22" s="625"/>
      <c r="V22" s="625"/>
      <c r="W22" s="625"/>
      <c r="X22" s="625"/>
      <c r="Y22" s="626"/>
      <c r="Z22" s="627">
        <v>16.3</v>
      </c>
      <c r="AA22" s="627"/>
      <c r="AB22" s="627"/>
      <c r="AC22" s="627"/>
      <c r="AD22" s="628">
        <v>4965654</v>
      </c>
      <c r="AE22" s="628"/>
      <c r="AF22" s="628"/>
      <c r="AG22" s="628"/>
      <c r="AH22" s="628"/>
      <c r="AI22" s="628"/>
      <c r="AJ22" s="628"/>
      <c r="AK22" s="628"/>
      <c r="AL22" s="629">
        <v>29.7</v>
      </c>
      <c r="AM22" s="630"/>
      <c r="AN22" s="630"/>
      <c r="AO22" s="631"/>
      <c r="AP22" s="621" t="s">
        <v>268</v>
      </c>
      <c r="AQ22" s="640"/>
      <c r="AR22" s="640"/>
      <c r="AS22" s="640"/>
      <c r="AT22" s="640"/>
      <c r="AU22" s="640"/>
      <c r="AV22" s="640"/>
      <c r="AW22" s="640"/>
      <c r="AX22" s="640"/>
      <c r="AY22" s="640"/>
      <c r="AZ22" s="640"/>
      <c r="BA22" s="640"/>
      <c r="BB22" s="640"/>
      <c r="BC22" s="640"/>
      <c r="BD22" s="640"/>
      <c r="BE22" s="640"/>
      <c r="BF22" s="641"/>
      <c r="BG22" s="624" t="s">
        <v>122</v>
      </c>
      <c r="BH22" s="625"/>
      <c r="BI22" s="625"/>
      <c r="BJ22" s="625"/>
      <c r="BK22" s="625"/>
      <c r="BL22" s="625"/>
      <c r="BM22" s="625"/>
      <c r="BN22" s="626"/>
      <c r="BO22" s="627" t="s">
        <v>122</v>
      </c>
      <c r="BP22" s="627"/>
      <c r="BQ22" s="627"/>
      <c r="BR22" s="627"/>
      <c r="BS22" s="628" t="s">
        <v>122</v>
      </c>
      <c r="BT22" s="628"/>
      <c r="BU22" s="628"/>
      <c r="BV22" s="628"/>
      <c r="BW22" s="628"/>
      <c r="BX22" s="628"/>
      <c r="BY22" s="628"/>
      <c r="BZ22" s="628"/>
      <c r="CA22" s="628"/>
      <c r="CB22" s="632"/>
      <c r="CD22" s="606" t="s">
        <v>269</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15">
      <c r="B23" s="621" t="s">
        <v>270</v>
      </c>
      <c r="C23" s="622"/>
      <c r="D23" s="622"/>
      <c r="E23" s="622"/>
      <c r="F23" s="622"/>
      <c r="G23" s="622"/>
      <c r="H23" s="622"/>
      <c r="I23" s="622"/>
      <c r="J23" s="622"/>
      <c r="K23" s="622"/>
      <c r="L23" s="622"/>
      <c r="M23" s="622"/>
      <c r="N23" s="622"/>
      <c r="O23" s="622"/>
      <c r="P23" s="622"/>
      <c r="Q23" s="623"/>
      <c r="R23" s="624">
        <v>614606</v>
      </c>
      <c r="S23" s="625"/>
      <c r="T23" s="625"/>
      <c r="U23" s="625"/>
      <c r="V23" s="625"/>
      <c r="W23" s="625"/>
      <c r="X23" s="625"/>
      <c r="Y23" s="626"/>
      <c r="Z23" s="627">
        <v>2</v>
      </c>
      <c r="AA23" s="627"/>
      <c r="AB23" s="627"/>
      <c r="AC23" s="627"/>
      <c r="AD23" s="628" t="s">
        <v>122</v>
      </c>
      <c r="AE23" s="628"/>
      <c r="AF23" s="628"/>
      <c r="AG23" s="628"/>
      <c r="AH23" s="628"/>
      <c r="AI23" s="628"/>
      <c r="AJ23" s="628"/>
      <c r="AK23" s="628"/>
      <c r="AL23" s="629" t="s">
        <v>122</v>
      </c>
      <c r="AM23" s="630"/>
      <c r="AN23" s="630"/>
      <c r="AO23" s="631"/>
      <c r="AP23" s="621" t="s">
        <v>271</v>
      </c>
      <c r="AQ23" s="640"/>
      <c r="AR23" s="640"/>
      <c r="AS23" s="640"/>
      <c r="AT23" s="640"/>
      <c r="AU23" s="640"/>
      <c r="AV23" s="640"/>
      <c r="AW23" s="640"/>
      <c r="AX23" s="640"/>
      <c r="AY23" s="640"/>
      <c r="AZ23" s="640"/>
      <c r="BA23" s="640"/>
      <c r="BB23" s="640"/>
      <c r="BC23" s="640"/>
      <c r="BD23" s="640"/>
      <c r="BE23" s="640"/>
      <c r="BF23" s="641"/>
      <c r="BG23" s="624">
        <v>838172</v>
      </c>
      <c r="BH23" s="625"/>
      <c r="BI23" s="625"/>
      <c r="BJ23" s="625"/>
      <c r="BK23" s="625"/>
      <c r="BL23" s="625"/>
      <c r="BM23" s="625"/>
      <c r="BN23" s="626"/>
      <c r="BO23" s="627">
        <v>8.6</v>
      </c>
      <c r="BP23" s="627"/>
      <c r="BQ23" s="627"/>
      <c r="BR23" s="627"/>
      <c r="BS23" s="628" t="s">
        <v>122</v>
      </c>
      <c r="BT23" s="628"/>
      <c r="BU23" s="628"/>
      <c r="BV23" s="628"/>
      <c r="BW23" s="628"/>
      <c r="BX23" s="628"/>
      <c r="BY23" s="628"/>
      <c r="BZ23" s="628"/>
      <c r="CA23" s="628"/>
      <c r="CB23" s="632"/>
      <c r="CD23" s="606" t="s">
        <v>211</v>
      </c>
      <c r="CE23" s="607"/>
      <c r="CF23" s="607"/>
      <c r="CG23" s="607"/>
      <c r="CH23" s="607"/>
      <c r="CI23" s="607"/>
      <c r="CJ23" s="607"/>
      <c r="CK23" s="607"/>
      <c r="CL23" s="607"/>
      <c r="CM23" s="607"/>
      <c r="CN23" s="607"/>
      <c r="CO23" s="607"/>
      <c r="CP23" s="607"/>
      <c r="CQ23" s="608"/>
      <c r="CR23" s="606" t="s">
        <v>272</v>
      </c>
      <c r="CS23" s="607"/>
      <c r="CT23" s="607"/>
      <c r="CU23" s="607"/>
      <c r="CV23" s="607"/>
      <c r="CW23" s="607"/>
      <c r="CX23" s="607"/>
      <c r="CY23" s="608"/>
      <c r="CZ23" s="606" t="s">
        <v>273</v>
      </c>
      <c r="DA23" s="607"/>
      <c r="DB23" s="607"/>
      <c r="DC23" s="608"/>
      <c r="DD23" s="606" t="s">
        <v>274</v>
      </c>
      <c r="DE23" s="607"/>
      <c r="DF23" s="607"/>
      <c r="DG23" s="607"/>
      <c r="DH23" s="607"/>
      <c r="DI23" s="607"/>
      <c r="DJ23" s="607"/>
      <c r="DK23" s="608"/>
      <c r="DL23" s="651" t="s">
        <v>275</v>
      </c>
      <c r="DM23" s="652"/>
      <c r="DN23" s="652"/>
      <c r="DO23" s="652"/>
      <c r="DP23" s="652"/>
      <c r="DQ23" s="652"/>
      <c r="DR23" s="652"/>
      <c r="DS23" s="652"/>
      <c r="DT23" s="652"/>
      <c r="DU23" s="652"/>
      <c r="DV23" s="653"/>
      <c r="DW23" s="606" t="s">
        <v>276</v>
      </c>
      <c r="DX23" s="607"/>
      <c r="DY23" s="607"/>
      <c r="DZ23" s="607"/>
      <c r="EA23" s="607"/>
      <c r="EB23" s="607"/>
      <c r="EC23" s="608"/>
    </row>
    <row r="24" spans="2:133" ht="11.25" customHeight="1" x14ac:dyDescent="0.15">
      <c r="B24" s="621" t="s">
        <v>277</v>
      </c>
      <c r="C24" s="622"/>
      <c r="D24" s="622"/>
      <c r="E24" s="622"/>
      <c r="F24" s="622"/>
      <c r="G24" s="622"/>
      <c r="H24" s="622"/>
      <c r="I24" s="622"/>
      <c r="J24" s="622"/>
      <c r="K24" s="622"/>
      <c r="L24" s="622"/>
      <c r="M24" s="622"/>
      <c r="N24" s="622"/>
      <c r="O24" s="622"/>
      <c r="P24" s="622"/>
      <c r="Q24" s="623"/>
      <c r="R24" s="624" t="s">
        <v>122</v>
      </c>
      <c r="S24" s="625"/>
      <c r="T24" s="625"/>
      <c r="U24" s="625"/>
      <c r="V24" s="625"/>
      <c r="W24" s="625"/>
      <c r="X24" s="625"/>
      <c r="Y24" s="626"/>
      <c r="Z24" s="627" t="s">
        <v>122</v>
      </c>
      <c r="AA24" s="627"/>
      <c r="AB24" s="627"/>
      <c r="AC24" s="627"/>
      <c r="AD24" s="628" t="s">
        <v>122</v>
      </c>
      <c r="AE24" s="628"/>
      <c r="AF24" s="628"/>
      <c r="AG24" s="628"/>
      <c r="AH24" s="628"/>
      <c r="AI24" s="628"/>
      <c r="AJ24" s="628"/>
      <c r="AK24" s="628"/>
      <c r="AL24" s="629" t="s">
        <v>122</v>
      </c>
      <c r="AM24" s="630"/>
      <c r="AN24" s="630"/>
      <c r="AO24" s="631"/>
      <c r="AP24" s="621" t="s">
        <v>278</v>
      </c>
      <c r="AQ24" s="640"/>
      <c r="AR24" s="640"/>
      <c r="AS24" s="640"/>
      <c r="AT24" s="640"/>
      <c r="AU24" s="640"/>
      <c r="AV24" s="640"/>
      <c r="AW24" s="640"/>
      <c r="AX24" s="640"/>
      <c r="AY24" s="640"/>
      <c r="AZ24" s="640"/>
      <c r="BA24" s="640"/>
      <c r="BB24" s="640"/>
      <c r="BC24" s="640"/>
      <c r="BD24" s="640"/>
      <c r="BE24" s="640"/>
      <c r="BF24" s="641"/>
      <c r="BG24" s="624" t="s">
        <v>122</v>
      </c>
      <c r="BH24" s="625"/>
      <c r="BI24" s="625"/>
      <c r="BJ24" s="625"/>
      <c r="BK24" s="625"/>
      <c r="BL24" s="625"/>
      <c r="BM24" s="625"/>
      <c r="BN24" s="626"/>
      <c r="BO24" s="627" t="s">
        <v>122</v>
      </c>
      <c r="BP24" s="627"/>
      <c r="BQ24" s="627"/>
      <c r="BR24" s="627"/>
      <c r="BS24" s="628" t="s">
        <v>122</v>
      </c>
      <c r="BT24" s="628"/>
      <c r="BU24" s="628"/>
      <c r="BV24" s="628"/>
      <c r="BW24" s="628"/>
      <c r="BX24" s="628"/>
      <c r="BY24" s="628"/>
      <c r="BZ24" s="628"/>
      <c r="CA24" s="628"/>
      <c r="CB24" s="632"/>
      <c r="CD24" s="610" t="s">
        <v>279</v>
      </c>
      <c r="CE24" s="611"/>
      <c r="CF24" s="611"/>
      <c r="CG24" s="611"/>
      <c r="CH24" s="611"/>
      <c r="CI24" s="611"/>
      <c r="CJ24" s="611"/>
      <c r="CK24" s="611"/>
      <c r="CL24" s="611"/>
      <c r="CM24" s="611"/>
      <c r="CN24" s="611"/>
      <c r="CO24" s="611"/>
      <c r="CP24" s="611"/>
      <c r="CQ24" s="612"/>
      <c r="CR24" s="613">
        <v>18843648</v>
      </c>
      <c r="CS24" s="614"/>
      <c r="CT24" s="614"/>
      <c r="CU24" s="614"/>
      <c r="CV24" s="614"/>
      <c r="CW24" s="614"/>
      <c r="CX24" s="614"/>
      <c r="CY24" s="615"/>
      <c r="CZ24" s="618">
        <v>63.2</v>
      </c>
      <c r="DA24" s="619"/>
      <c r="DB24" s="619"/>
      <c r="DC24" s="635"/>
      <c r="DD24" s="659">
        <v>12250960</v>
      </c>
      <c r="DE24" s="614"/>
      <c r="DF24" s="614"/>
      <c r="DG24" s="614"/>
      <c r="DH24" s="614"/>
      <c r="DI24" s="614"/>
      <c r="DJ24" s="614"/>
      <c r="DK24" s="615"/>
      <c r="DL24" s="659">
        <v>10817844</v>
      </c>
      <c r="DM24" s="614"/>
      <c r="DN24" s="614"/>
      <c r="DO24" s="614"/>
      <c r="DP24" s="614"/>
      <c r="DQ24" s="614"/>
      <c r="DR24" s="614"/>
      <c r="DS24" s="614"/>
      <c r="DT24" s="614"/>
      <c r="DU24" s="614"/>
      <c r="DV24" s="615"/>
      <c r="DW24" s="618">
        <v>64.5</v>
      </c>
      <c r="DX24" s="619"/>
      <c r="DY24" s="619"/>
      <c r="DZ24" s="619"/>
      <c r="EA24" s="619"/>
      <c r="EB24" s="619"/>
      <c r="EC24" s="620"/>
    </row>
    <row r="25" spans="2:133" ht="11.25" customHeight="1" x14ac:dyDescent="0.15">
      <c r="B25" s="621" t="s">
        <v>280</v>
      </c>
      <c r="C25" s="622"/>
      <c r="D25" s="622"/>
      <c r="E25" s="622"/>
      <c r="F25" s="622"/>
      <c r="G25" s="622"/>
      <c r="H25" s="622"/>
      <c r="I25" s="622"/>
      <c r="J25" s="622"/>
      <c r="K25" s="622"/>
      <c r="L25" s="622"/>
      <c r="M25" s="622"/>
      <c r="N25" s="622"/>
      <c r="O25" s="622"/>
      <c r="P25" s="622"/>
      <c r="Q25" s="623"/>
      <c r="R25" s="624">
        <v>17980506</v>
      </c>
      <c r="S25" s="625"/>
      <c r="T25" s="625"/>
      <c r="U25" s="625"/>
      <c r="V25" s="625"/>
      <c r="W25" s="625"/>
      <c r="X25" s="625"/>
      <c r="Y25" s="626"/>
      <c r="Z25" s="627">
        <v>58.9</v>
      </c>
      <c r="AA25" s="627"/>
      <c r="AB25" s="627"/>
      <c r="AC25" s="627"/>
      <c r="AD25" s="628">
        <v>16527728</v>
      </c>
      <c r="AE25" s="628"/>
      <c r="AF25" s="628"/>
      <c r="AG25" s="628"/>
      <c r="AH25" s="628"/>
      <c r="AI25" s="628"/>
      <c r="AJ25" s="628"/>
      <c r="AK25" s="628"/>
      <c r="AL25" s="629">
        <v>99</v>
      </c>
      <c r="AM25" s="630"/>
      <c r="AN25" s="630"/>
      <c r="AO25" s="631"/>
      <c r="AP25" s="621" t="s">
        <v>281</v>
      </c>
      <c r="AQ25" s="640"/>
      <c r="AR25" s="640"/>
      <c r="AS25" s="640"/>
      <c r="AT25" s="640"/>
      <c r="AU25" s="640"/>
      <c r="AV25" s="640"/>
      <c r="AW25" s="640"/>
      <c r="AX25" s="640"/>
      <c r="AY25" s="640"/>
      <c r="AZ25" s="640"/>
      <c r="BA25" s="640"/>
      <c r="BB25" s="640"/>
      <c r="BC25" s="640"/>
      <c r="BD25" s="640"/>
      <c r="BE25" s="640"/>
      <c r="BF25" s="641"/>
      <c r="BG25" s="624" t="s">
        <v>122</v>
      </c>
      <c r="BH25" s="625"/>
      <c r="BI25" s="625"/>
      <c r="BJ25" s="625"/>
      <c r="BK25" s="625"/>
      <c r="BL25" s="625"/>
      <c r="BM25" s="625"/>
      <c r="BN25" s="626"/>
      <c r="BO25" s="627" t="s">
        <v>122</v>
      </c>
      <c r="BP25" s="627"/>
      <c r="BQ25" s="627"/>
      <c r="BR25" s="627"/>
      <c r="BS25" s="628" t="s">
        <v>122</v>
      </c>
      <c r="BT25" s="628"/>
      <c r="BU25" s="628"/>
      <c r="BV25" s="628"/>
      <c r="BW25" s="628"/>
      <c r="BX25" s="628"/>
      <c r="BY25" s="628"/>
      <c r="BZ25" s="628"/>
      <c r="CA25" s="628"/>
      <c r="CB25" s="632"/>
      <c r="CD25" s="621" t="s">
        <v>282</v>
      </c>
      <c r="CE25" s="622"/>
      <c r="CF25" s="622"/>
      <c r="CG25" s="622"/>
      <c r="CH25" s="622"/>
      <c r="CI25" s="622"/>
      <c r="CJ25" s="622"/>
      <c r="CK25" s="622"/>
      <c r="CL25" s="622"/>
      <c r="CM25" s="622"/>
      <c r="CN25" s="622"/>
      <c r="CO25" s="622"/>
      <c r="CP25" s="622"/>
      <c r="CQ25" s="623"/>
      <c r="CR25" s="624">
        <v>6683494</v>
      </c>
      <c r="CS25" s="656"/>
      <c r="CT25" s="656"/>
      <c r="CU25" s="656"/>
      <c r="CV25" s="656"/>
      <c r="CW25" s="656"/>
      <c r="CX25" s="656"/>
      <c r="CY25" s="657"/>
      <c r="CZ25" s="629">
        <v>22.4</v>
      </c>
      <c r="DA25" s="654"/>
      <c r="DB25" s="654"/>
      <c r="DC25" s="658"/>
      <c r="DD25" s="633">
        <v>6070146</v>
      </c>
      <c r="DE25" s="656"/>
      <c r="DF25" s="656"/>
      <c r="DG25" s="656"/>
      <c r="DH25" s="656"/>
      <c r="DI25" s="656"/>
      <c r="DJ25" s="656"/>
      <c r="DK25" s="657"/>
      <c r="DL25" s="633">
        <v>5691520</v>
      </c>
      <c r="DM25" s="656"/>
      <c r="DN25" s="656"/>
      <c r="DO25" s="656"/>
      <c r="DP25" s="656"/>
      <c r="DQ25" s="656"/>
      <c r="DR25" s="656"/>
      <c r="DS25" s="656"/>
      <c r="DT25" s="656"/>
      <c r="DU25" s="656"/>
      <c r="DV25" s="657"/>
      <c r="DW25" s="629">
        <v>33.9</v>
      </c>
      <c r="DX25" s="654"/>
      <c r="DY25" s="654"/>
      <c r="DZ25" s="654"/>
      <c r="EA25" s="654"/>
      <c r="EB25" s="654"/>
      <c r="EC25" s="655"/>
    </row>
    <row r="26" spans="2:133" ht="11.25" customHeight="1" x14ac:dyDescent="0.15">
      <c r="B26" s="621" t="s">
        <v>283</v>
      </c>
      <c r="C26" s="622"/>
      <c r="D26" s="622"/>
      <c r="E26" s="622"/>
      <c r="F26" s="622"/>
      <c r="G26" s="622"/>
      <c r="H26" s="622"/>
      <c r="I26" s="622"/>
      <c r="J26" s="622"/>
      <c r="K26" s="622"/>
      <c r="L26" s="622"/>
      <c r="M26" s="622"/>
      <c r="N26" s="622"/>
      <c r="O26" s="622"/>
      <c r="P26" s="622"/>
      <c r="Q26" s="623"/>
      <c r="R26" s="624">
        <v>7454</v>
      </c>
      <c r="S26" s="625"/>
      <c r="T26" s="625"/>
      <c r="U26" s="625"/>
      <c r="V26" s="625"/>
      <c r="W26" s="625"/>
      <c r="X26" s="625"/>
      <c r="Y26" s="626"/>
      <c r="Z26" s="627">
        <v>0</v>
      </c>
      <c r="AA26" s="627"/>
      <c r="AB26" s="627"/>
      <c r="AC26" s="627"/>
      <c r="AD26" s="628">
        <v>7454</v>
      </c>
      <c r="AE26" s="628"/>
      <c r="AF26" s="628"/>
      <c r="AG26" s="628"/>
      <c r="AH26" s="628"/>
      <c r="AI26" s="628"/>
      <c r="AJ26" s="628"/>
      <c r="AK26" s="628"/>
      <c r="AL26" s="629">
        <v>0</v>
      </c>
      <c r="AM26" s="630"/>
      <c r="AN26" s="630"/>
      <c r="AO26" s="631"/>
      <c r="AP26" s="621" t="s">
        <v>284</v>
      </c>
      <c r="AQ26" s="640"/>
      <c r="AR26" s="640"/>
      <c r="AS26" s="640"/>
      <c r="AT26" s="640"/>
      <c r="AU26" s="640"/>
      <c r="AV26" s="640"/>
      <c r="AW26" s="640"/>
      <c r="AX26" s="640"/>
      <c r="AY26" s="640"/>
      <c r="AZ26" s="640"/>
      <c r="BA26" s="640"/>
      <c r="BB26" s="640"/>
      <c r="BC26" s="640"/>
      <c r="BD26" s="640"/>
      <c r="BE26" s="640"/>
      <c r="BF26" s="641"/>
      <c r="BG26" s="624" t="s">
        <v>122</v>
      </c>
      <c r="BH26" s="625"/>
      <c r="BI26" s="625"/>
      <c r="BJ26" s="625"/>
      <c r="BK26" s="625"/>
      <c r="BL26" s="625"/>
      <c r="BM26" s="625"/>
      <c r="BN26" s="626"/>
      <c r="BO26" s="627" t="s">
        <v>122</v>
      </c>
      <c r="BP26" s="627"/>
      <c r="BQ26" s="627"/>
      <c r="BR26" s="627"/>
      <c r="BS26" s="628" t="s">
        <v>122</v>
      </c>
      <c r="BT26" s="628"/>
      <c r="BU26" s="628"/>
      <c r="BV26" s="628"/>
      <c r="BW26" s="628"/>
      <c r="BX26" s="628"/>
      <c r="BY26" s="628"/>
      <c r="BZ26" s="628"/>
      <c r="CA26" s="628"/>
      <c r="CB26" s="632"/>
      <c r="CD26" s="621" t="s">
        <v>285</v>
      </c>
      <c r="CE26" s="622"/>
      <c r="CF26" s="622"/>
      <c r="CG26" s="622"/>
      <c r="CH26" s="622"/>
      <c r="CI26" s="622"/>
      <c r="CJ26" s="622"/>
      <c r="CK26" s="622"/>
      <c r="CL26" s="622"/>
      <c r="CM26" s="622"/>
      <c r="CN26" s="622"/>
      <c r="CO26" s="622"/>
      <c r="CP26" s="622"/>
      <c r="CQ26" s="623"/>
      <c r="CR26" s="624">
        <v>3557888</v>
      </c>
      <c r="CS26" s="625"/>
      <c r="CT26" s="625"/>
      <c r="CU26" s="625"/>
      <c r="CV26" s="625"/>
      <c r="CW26" s="625"/>
      <c r="CX26" s="625"/>
      <c r="CY26" s="626"/>
      <c r="CZ26" s="629">
        <v>11.9</v>
      </c>
      <c r="DA26" s="654"/>
      <c r="DB26" s="654"/>
      <c r="DC26" s="658"/>
      <c r="DD26" s="633">
        <v>3259808</v>
      </c>
      <c r="DE26" s="625"/>
      <c r="DF26" s="625"/>
      <c r="DG26" s="625"/>
      <c r="DH26" s="625"/>
      <c r="DI26" s="625"/>
      <c r="DJ26" s="625"/>
      <c r="DK26" s="626"/>
      <c r="DL26" s="633" t="s">
        <v>122</v>
      </c>
      <c r="DM26" s="625"/>
      <c r="DN26" s="625"/>
      <c r="DO26" s="625"/>
      <c r="DP26" s="625"/>
      <c r="DQ26" s="625"/>
      <c r="DR26" s="625"/>
      <c r="DS26" s="625"/>
      <c r="DT26" s="625"/>
      <c r="DU26" s="625"/>
      <c r="DV26" s="626"/>
      <c r="DW26" s="629" t="s">
        <v>122</v>
      </c>
      <c r="DX26" s="654"/>
      <c r="DY26" s="654"/>
      <c r="DZ26" s="654"/>
      <c r="EA26" s="654"/>
      <c r="EB26" s="654"/>
      <c r="EC26" s="655"/>
    </row>
    <row r="27" spans="2:133" ht="11.25" customHeight="1" x14ac:dyDescent="0.15">
      <c r="B27" s="621" t="s">
        <v>286</v>
      </c>
      <c r="C27" s="622"/>
      <c r="D27" s="622"/>
      <c r="E27" s="622"/>
      <c r="F27" s="622"/>
      <c r="G27" s="622"/>
      <c r="H27" s="622"/>
      <c r="I27" s="622"/>
      <c r="J27" s="622"/>
      <c r="K27" s="622"/>
      <c r="L27" s="622"/>
      <c r="M27" s="622"/>
      <c r="N27" s="622"/>
      <c r="O27" s="622"/>
      <c r="P27" s="622"/>
      <c r="Q27" s="623"/>
      <c r="R27" s="624">
        <v>103423</v>
      </c>
      <c r="S27" s="625"/>
      <c r="T27" s="625"/>
      <c r="U27" s="625"/>
      <c r="V27" s="625"/>
      <c r="W27" s="625"/>
      <c r="X27" s="625"/>
      <c r="Y27" s="626"/>
      <c r="Z27" s="627">
        <v>0.3</v>
      </c>
      <c r="AA27" s="627"/>
      <c r="AB27" s="627"/>
      <c r="AC27" s="627"/>
      <c r="AD27" s="628" t="s">
        <v>122</v>
      </c>
      <c r="AE27" s="628"/>
      <c r="AF27" s="628"/>
      <c r="AG27" s="628"/>
      <c r="AH27" s="628"/>
      <c r="AI27" s="628"/>
      <c r="AJ27" s="628"/>
      <c r="AK27" s="628"/>
      <c r="AL27" s="629" t="s">
        <v>122</v>
      </c>
      <c r="AM27" s="630"/>
      <c r="AN27" s="630"/>
      <c r="AO27" s="631"/>
      <c r="AP27" s="621" t="s">
        <v>287</v>
      </c>
      <c r="AQ27" s="622"/>
      <c r="AR27" s="622"/>
      <c r="AS27" s="622"/>
      <c r="AT27" s="622"/>
      <c r="AU27" s="622"/>
      <c r="AV27" s="622"/>
      <c r="AW27" s="622"/>
      <c r="AX27" s="622"/>
      <c r="AY27" s="622"/>
      <c r="AZ27" s="622"/>
      <c r="BA27" s="622"/>
      <c r="BB27" s="622"/>
      <c r="BC27" s="622"/>
      <c r="BD27" s="622"/>
      <c r="BE27" s="622"/>
      <c r="BF27" s="623"/>
      <c r="BG27" s="624">
        <v>9764744</v>
      </c>
      <c r="BH27" s="625"/>
      <c r="BI27" s="625"/>
      <c r="BJ27" s="625"/>
      <c r="BK27" s="625"/>
      <c r="BL27" s="625"/>
      <c r="BM27" s="625"/>
      <c r="BN27" s="626"/>
      <c r="BO27" s="627">
        <v>100</v>
      </c>
      <c r="BP27" s="627"/>
      <c r="BQ27" s="627"/>
      <c r="BR27" s="627"/>
      <c r="BS27" s="628">
        <v>126141</v>
      </c>
      <c r="BT27" s="628"/>
      <c r="BU27" s="628"/>
      <c r="BV27" s="628"/>
      <c r="BW27" s="628"/>
      <c r="BX27" s="628"/>
      <c r="BY27" s="628"/>
      <c r="BZ27" s="628"/>
      <c r="CA27" s="628"/>
      <c r="CB27" s="632"/>
      <c r="CD27" s="621" t="s">
        <v>288</v>
      </c>
      <c r="CE27" s="622"/>
      <c r="CF27" s="622"/>
      <c r="CG27" s="622"/>
      <c r="CH27" s="622"/>
      <c r="CI27" s="622"/>
      <c r="CJ27" s="622"/>
      <c r="CK27" s="622"/>
      <c r="CL27" s="622"/>
      <c r="CM27" s="622"/>
      <c r="CN27" s="622"/>
      <c r="CO27" s="622"/>
      <c r="CP27" s="622"/>
      <c r="CQ27" s="623"/>
      <c r="CR27" s="624">
        <v>9693728</v>
      </c>
      <c r="CS27" s="656"/>
      <c r="CT27" s="656"/>
      <c r="CU27" s="656"/>
      <c r="CV27" s="656"/>
      <c r="CW27" s="656"/>
      <c r="CX27" s="656"/>
      <c r="CY27" s="657"/>
      <c r="CZ27" s="629">
        <v>32.5</v>
      </c>
      <c r="DA27" s="654"/>
      <c r="DB27" s="654"/>
      <c r="DC27" s="658"/>
      <c r="DD27" s="633">
        <v>3732219</v>
      </c>
      <c r="DE27" s="656"/>
      <c r="DF27" s="656"/>
      <c r="DG27" s="656"/>
      <c r="DH27" s="656"/>
      <c r="DI27" s="656"/>
      <c r="DJ27" s="656"/>
      <c r="DK27" s="657"/>
      <c r="DL27" s="633">
        <v>2677729</v>
      </c>
      <c r="DM27" s="656"/>
      <c r="DN27" s="656"/>
      <c r="DO27" s="656"/>
      <c r="DP27" s="656"/>
      <c r="DQ27" s="656"/>
      <c r="DR27" s="656"/>
      <c r="DS27" s="656"/>
      <c r="DT27" s="656"/>
      <c r="DU27" s="656"/>
      <c r="DV27" s="657"/>
      <c r="DW27" s="629">
        <v>16</v>
      </c>
      <c r="DX27" s="654"/>
      <c r="DY27" s="654"/>
      <c r="DZ27" s="654"/>
      <c r="EA27" s="654"/>
      <c r="EB27" s="654"/>
      <c r="EC27" s="655"/>
    </row>
    <row r="28" spans="2:133" ht="11.25" customHeight="1" x14ac:dyDescent="0.15">
      <c r="B28" s="621" t="s">
        <v>289</v>
      </c>
      <c r="C28" s="622"/>
      <c r="D28" s="622"/>
      <c r="E28" s="622"/>
      <c r="F28" s="622"/>
      <c r="G28" s="622"/>
      <c r="H28" s="622"/>
      <c r="I28" s="622"/>
      <c r="J28" s="622"/>
      <c r="K28" s="622"/>
      <c r="L28" s="622"/>
      <c r="M28" s="622"/>
      <c r="N28" s="622"/>
      <c r="O28" s="622"/>
      <c r="P28" s="622"/>
      <c r="Q28" s="623"/>
      <c r="R28" s="624">
        <v>380991</v>
      </c>
      <c r="S28" s="625"/>
      <c r="T28" s="625"/>
      <c r="U28" s="625"/>
      <c r="V28" s="625"/>
      <c r="W28" s="625"/>
      <c r="X28" s="625"/>
      <c r="Y28" s="626"/>
      <c r="Z28" s="627">
        <v>1.2</v>
      </c>
      <c r="AA28" s="627"/>
      <c r="AB28" s="627"/>
      <c r="AC28" s="627"/>
      <c r="AD28" s="628">
        <v>155818</v>
      </c>
      <c r="AE28" s="628"/>
      <c r="AF28" s="628"/>
      <c r="AG28" s="628"/>
      <c r="AH28" s="628"/>
      <c r="AI28" s="628"/>
      <c r="AJ28" s="628"/>
      <c r="AK28" s="628"/>
      <c r="AL28" s="629">
        <v>0.9</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290</v>
      </c>
      <c r="CE28" s="622"/>
      <c r="CF28" s="622"/>
      <c r="CG28" s="622"/>
      <c r="CH28" s="622"/>
      <c r="CI28" s="622"/>
      <c r="CJ28" s="622"/>
      <c r="CK28" s="622"/>
      <c r="CL28" s="622"/>
      <c r="CM28" s="622"/>
      <c r="CN28" s="622"/>
      <c r="CO28" s="622"/>
      <c r="CP28" s="622"/>
      <c r="CQ28" s="623"/>
      <c r="CR28" s="624">
        <v>2466426</v>
      </c>
      <c r="CS28" s="625"/>
      <c r="CT28" s="625"/>
      <c r="CU28" s="625"/>
      <c r="CV28" s="625"/>
      <c r="CW28" s="625"/>
      <c r="CX28" s="625"/>
      <c r="CY28" s="626"/>
      <c r="CZ28" s="629">
        <v>8.3000000000000007</v>
      </c>
      <c r="DA28" s="654"/>
      <c r="DB28" s="654"/>
      <c r="DC28" s="658"/>
      <c r="DD28" s="633">
        <v>2448595</v>
      </c>
      <c r="DE28" s="625"/>
      <c r="DF28" s="625"/>
      <c r="DG28" s="625"/>
      <c r="DH28" s="625"/>
      <c r="DI28" s="625"/>
      <c r="DJ28" s="625"/>
      <c r="DK28" s="626"/>
      <c r="DL28" s="633">
        <v>2448595</v>
      </c>
      <c r="DM28" s="625"/>
      <c r="DN28" s="625"/>
      <c r="DO28" s="625"/>
      <c r="DP28" s="625"/>
      <c r="DQ28" s="625"/>
      <c r="DR28" s="625"/>
      <c r="DS28" s="625"/>
      <c r="DT28" s="625"/>
      <c r="DU28" s="625"/>
      <c r="DV28" s="626"/>
      <c r="DW28" s="629">
        <v>14.6</v>
      </c>
      <c r="DX28" s="654"/>
      <c r="DY28" s="654"/>
      <c r="DZ28" s="654"/>
      <c r="EA28" s="654"/>
      <c r="EB28" s="654"/>
      <c r="EC28" s="655"/>
    </row>
    <row r="29" spans="2:133" ht="11.25" customHeight="1" x14ac:dyDescent="0.15">
      <c r="B29" s="621" t="s">
        <v>291</v>
      </c>
      <c r="C29" s="622"/>
      <c r="D29" s="622"/>
      <c r="E29" s="622"/>
      <c r="F29" s="622"/>
      <c r="G29" s="622"/>
      <c r="H29" s="622"/>
      <c r="I29" s="622"/>
      <c r="J29" s="622"/>
      <c r="K29" s="622"/>
      <c r="L29" s="622"/>
      <c r="M29" s="622"/>
      <c r="N29" s="622"/>
      <c r="O29" s="622"/>
      <c r="P29" s="622"/>
      <c r="Q29" s="623"/>
      <c r="R29" s="624">
        <v>39566</v>
      </c>
      <c r="S29" s="625"/>
      <c r="T29" s="625"/>
      <c r="U29" s="625"/>
      <c r="V29" s="625"/>
      <c r="W29" s="625"/>
      <c r="X29" s="625"/>
      <c r="Y29" s="626"/>
      <c r="Z29" s="627">
        <v>0.1</v>
      </c>
      <c r="AA29" s="627"/>
      <c r="AB29" s="627"/>
      <c r="AC29" s="627"/>
      <c r="AD29" s="628" t="s">
        <v>122</v>
      </c>
      <c r="AE29" s="628"/>
      <c r="AF29" s="628"/>
      <c r="AG29" s="628"/>
      <c r="AH29" s="628"/>
      <c r="AI29" s="628"/>
      <c r="AJ29" s="628"/>
      <c r="AK29" s="628"/>
      <c r="AL29" s="629" t="s">
        <v>122</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0" t="s">
        <v>292</v>
      </c>
      <c r="CE29" s="661"/>
      <c r="CF29" s="621" t="s">
        <v>66</v>
      </c>
      <c r="CG29" s="622"/>
      <c r="CH29" s="622"/>
      <c r="CI29" s="622"/>
      <c r="CJ29" s="622"/>
      <c r="CK29" s="622"/>
      <c r="CL29" s="622"/>
      <c r="CM29" s="622"/>
      <c r="CN29" s="622"/>
      <c r="CO29" s="622"/>
      <c r="CP29" s="622"/>
      <c r="CQ29" s="623"/>
      <c r="CR29" s="624">
        <v>2466426</v>
      </c>
      <c r="CS29" s="656"/>
      <c r="CT29" s="656"/>
      <c r="CU29" s="656"/>
      <c r="CV29" s="656"/>
      <c r="CW29" s="656"/>
      <c r="CX29" s="656"/>
      <c r="CY29" s="657"/>
      <c r="CZ29" s="629">
        <v>8.3000000000000007</v>
      </c>
      <c r="DA29" s="654"/>
      <c r="DB29" s="654"/>
      <c r="DC29" s="658"/>
      <c r="DD29" s="633">
        <v>2448595</v>
      </c>
      <c r="DE29" s="656"/>
      <c r="DF29" s="656"/>
      <c r="DG29" s="656"/>
      <c r="DH29" s="656"/>
      <c r="DI29" s="656"/>
      <c r="DJ29" s="656"/>
      <c r="DK29" s="657"/>
      <c r="DL29" s="633">
        <v>2448595</v>
      </c>
      <c r="DM29" s="656"/>
      <c r="DN29" s="656"/>
      <c r="DO29" s="656"/>
      <c r="DP29" s="656"/>
      <c r="DQ29" s="656"/>
      <c r="DR29" s="656"/>
      <c r="DS29" s="656"/>
      <c r="DT29" s="656"/>
      <c r="DU29" s="656"/>
      <c r="DV29" s="657"/>
      <c r="DW29" s="629">
        <v>14.6</v>
      </c>
      <c r="DX29" s="654"/>
      <c r="DY29" s="654"/>
      <c r="DZ29" s="654"/>
      <c r="EA29" s="654"/>
      <c r="EB29" s="654"/>
      <c r="EC29" s="655"/>
    </row>
    <row r="30" spans="2:133" ht="11.25" customHeight="1" x14ac:dyDescent="0.15">
      <c r="B30" s="621" t="s">
        <v>293</v>
      </c>
      <c r="C30" s="622"/>
      <c r="D30" s="622"/>
      <c r="E30" s="622"/>
      <c r="F30" s="622"/>
      <c r="G30" s="622"/>
      <c r="H30" s="622"/>
      <c r="I30" s="622"/>
      <c r="J30" s="622"/>
      <c r="K30" s="622"/>
      <c r="L30" s="622"/>
      <c r="M30" s="622"/>
      <c r="N30" s="622"/>
      <c r="O30" s="622"/>
      <c r="P30" s="622"/>
      <c r="Q30" s="623"/>
      <c r="R30" s="624">
        <v>6700208</v>
      </c>
      <c r="S30" s="625"/>
      <c r="T30" s="625"/>
      <c r="U30" s="625"/>
      <c r="V30" s="625"/>
      <c r="W30" s="625"/>
      <c r="X30" s="625"/>
      <c r="Y30" s="626"/>
      <c r="Z30" s="627">
        <v>21.9</v>
      </c>
      <c r="AA30" s="627"/>
      <c r="AB30" s="627"/>
      <c r="AC30" s="627"/>
      <c r="AD30" s="628" t="s">
        <v>122</v>
      </c>
      <c r="AE30" s="628"/>
      <c r="AF30" s="628"/>
      <c r="AG30" s="628"/>
      <c r="AH30" s="628"/>
      <c r="AI30" s="628"/>
      <c r="AJ30" s="628"/>
      <c r="AK30" s="628"/>
      <c r="AL30" s="629" t="s">
        <v>122</v>
      </c>
      <c r="AM30" s="630"/>
      <c r="AN30" s="630"/>
      <c r="AO30" s="631"/>
      <c r="AP30" s="606" t="s">
        <v>211</v>
      </c>
      <c r="AQ30" s="607"/>
      <c r="AR30" s="607"/>
      <c r="AS30" s="607"/>
      <c r="AT30" s="607"/>
      <c r="AU30" s="607"/>
      <c r="AV30" s="607"/>
      <c r="AW30" s="607"/>
      <c r="AX30" s="607"/>
      <c r="AY30" s="607"/>
      <c r="AZ30" s="607"/>
      <c r="BA30" s="607"/>
      <c r="BB30" s="607"/>
      <c r="BC30" s="607"/>
      <c r="BD30" s="607"/>
      <c r="BE30" s="607"/>
      <c r="BF30" s="608"/>
      <c r="BG30" s="606" t="s">
        <v>294</v>
      </c>
      <c r="BH30" s="666"/>
      <c r="BI30" s="666"/>
      <c r="BJ30" s="666"/>
      <c r="BK30" s="666"/>
      <c r="BL30" s="666"/>
      <c r="BM30" s="666"/>
      <c r="BN30" s="666"/>
      <c r="BO30" s="666"/>
      <c r="BP30" s="666"/>
      <c r="BQ30" s="667"/>
      <c r="BR30" s="606" t="s">
        <v>295</v>
      </c>
      <c r="BS30" s="666"/>
      <c r="BT30" s="666"/>
      <c r="BU30" s="666"/>
      <c r="BV30" s="666"/>
      <c r="BW30" s="666"/>
      <c r="BX30" s="666"/>
      <c r="BY30" s="666"/>
      <c r="BZ30" s="666"/>
      <c r="CA30" s="666"/>
      <c r="CB30" s="667"/>
      <c r="CD30" s="662"/>
      <c r="CE30" s="663"/>
      <c r="CF30" s="621" t="s">
        <v>296</v>
      </c>
      <c r="CG30" s="622"/>
      <c r="CH30" s="622"/>
      <c r="CI30" s="622"/>
      <c r="CJ30" s="622"/>
      <c r="CK30" s="622"/>
      <c r="CL30" s="622"/>
      <c r="CM30" s="622"/>
      <c r="CN30" s="622"/>
      <c r="CO30" s="622"/>
      <c r="CP30" s="622"/>
      <c r="CQ30" s="623"/>
      <c r="CR30" s="624">
        <v>2382423</v>
      </c>
      <c r="CS30" s="625"/>
      <c r="CT30" s="625"/>
      <c r="CU30" s="625"/>
      <c r="CV30" s="625"/>
      <c r="CW30" s="625"/>
      <c r="CX30" s="625"/>
      <c r="CY30" s="626"/>
      <c r="CZ30" s="629">
        <v>8</v>
      </c>
      <c r="DA30" s="654"/>
      <c r="DB30" s="654"/>
      <c r="DC30" s="658"/>
      <c r="DD30" s="633">
        <v>2364592</v>
      </c>
      <c r="DE30" s="625"/>
      <c r="DF30" s="625"/>
      <c r="DG30" s="625"/>
      <c r="DH30" s="625"/>
      <c r="DI30" s="625"/>
      <c r="DJ30" s="625"/>
      <c r="DK30" s="626"/>
      <c r="DL30" s="633">
        <v>2364592</v>
      </c>
      <c r="DM30" s="625"/>
      <c r="DN30" s="625"/>
      <c r="DO30" s="625"/>
      <c r="DP30" s="625"/>
      <c r="DQ30" s="625"/>
      <c r="DR30" s="625"/>
      <c r="DS30" s="625"/>
      <c r="DT30" s="625"/>
      <c r="DU30" s="625"/>
      <c r="DV30" s="626"/>
      <c r="DW30" s="629">
        <v>14.1</v>
      </c>
      <c r="DX30" s="654"/>
      <c r="DY30" s="654"/>
      <c r="DZ30" s="654"/>
      <c r="EA30" s="654"/>
      <c r="EB30" s="654"/>
      <c r="EC30" s="655"/>
    </row>
    <row r="31" spans="2:133" ht="11.25" customHeight="1" x14ac:dyDescent="0.15">
      <c r="B31" s="637" t="s">
        <v>297</v>
      </c>
      <c r="C31" s="638"/>
      <c r="D31" s="638"/>
      <c r="E31" s="638"/>
      <c r="F31" s="638"/>
      <c r="G31" s="638"/>
      <c r="H31" s="638"/>
      <c r="I31" s="638"/>
      <c r="J31" s="638"/>
      <c r="K31" s="638"/>
      <c r="L31" s="638"/>
      <c r="M31" s="638"/>
      <c r="N31" s="638"/>
      <c r="O31" s="638"/>
      <c r="P31" s="638"/>
      <c r="Q31" s="639"/>
      <c r="R31" s="624" t="s">
        <v>122</v>
      </c>
      <c r="S31" s="625"/>
      <c r="T31" s="625"/>
      <c r="U31" s="625"/>
      <c r="V31" s="625"/>
      <c r="W31" s="625"/>
      <c r="X31" s="625"/>
      <c r="Y31" s="626"/>
      <c r="Z31" s="627" t="s">
        <v>122</v>
      </c>
      <c r="AA31" s="627"/>
      <c r="AB31" s="627"/>
      <c r="AC31" s="627"/>
      <c r="AD31" s="628" t="s">
        <v>122</v>
      </c>
      <c r="AE31" s="628"/>
      <c r="AF31" s="628"/>
      <c r="AG31" s="628"/>
      <c r="AH31" s="628"/>
      <c r="AI31" s="628"/>
      <c r="AJ31" s="628"/>
      <c r="AK31" s="628"/>
      <c r="AL31" s="629" t="s">
        <v>122</v>
      </c>
      <c r="AM31" s="630"/>
      <c r="AN31" s="630"/>
      <c r="AO31" s="631"/>
      <c r="AP31" s="670" t="s">
        <v>298</v>
      </c>
      <c r="AQ31" s="671"/>
      <c r="AR31" s="671"/>
      <c r="AS31" s="671"/>
      <c r="AT31" s="676" t="s">
        <v>299</v>
      </c>
      <c r="AU31" s="200"/>
      <c r="AV31" s="200"/>
      <c r="AW31" s="200"/>
      <c r="AX31" s="610" t="s">
        <v>177</v>
      </c>
      <c r="AY31" s="611"/>
      <c r="AZ31" s="611"/>
      <c r="BA31" s="611"/>
      <c r="BB31" s="611"/>
      <c r="BC31" s="611"/>
      <c r="BD31" s="611"/>
      <c r="BE31" s="611"/>
      <c r="BF31" s="612"/>
      <c r="BG31" s="680">
        <v>99.3</v>
      </c>
      <c r="BH31" s="668"/>
      <c r="BI31" s="668"/>
      <c r="BJ31" s="668"/>
      <c r="BK31" s="668"/>
      <c r="BL31" s="668"/>
      <c r="BM31" s="619">
        <v>98.3</v>
      </c>
      <c r="BN31" s="668"/>
      <c r="BO31" s="668"/>
      <c r="BP31" s="668"/>
      <c r="BQ31" s="669"/>
      <c r="BR31" s="680">
        <v>99.4</v>
      </c>
      <c r="BS31" s="668"/>
      <c r="BT31" s="668"/>
      <c r="BU31" s="668"/>
      <c r="BV31" s="668"/>
      <c r="BW31" s="668"/>
      <c r="BX31" s="619">
        <v>98.4</v>
      </c>
      <c r="BY31" s="668"/>
      <c r="BZ31" s="668"/>
      <c r="CA31" s="668"/>
      <c r="CB31" s="669"/>
      <c r="CD31" s="662"/>
      <c r="CE31" s="663"/>
      <c r="CF31" s="621" t="s">
        <v>300</v>
      </c>
      <c r="CG31" s="622"/>
      <c r="CH31" s="622"/>
      <c r="CI31" s="622"/>
      <c r="CJ31" s="622"/>
      <c r="CK31" s="622"/>
      <c r="CL31" s="622"/>
      <c r="CM31" s="622"/>
      <c r="CN31" s="622"/>
      <c r="CO31" s="622"/>
      <c r="CP31" s="622"/>
      <c r="CQ31" s="623"/>
      <c r="CR31" s="624">
        <v>84003</v>
      </c>
      <c r="CS31" s="656"/>
      <c r="CT31" s="656"/>
      <c r="CU31" s="656"/>
      <c r="CV31" s="656"/>
      <c r="CW31" s="656"/>
      <c r="CX31" s="656"/>
      <c r="CY31" s="657"/>
      <c r="CZ31" s="629">
        <v>0.3</v>
      </c>
      <c r="DA31" s="654"/>
      <c r="DB31" s="654"/>
      <c r="DC31" s="658"/>
      <c r="DD31" s="633">
        <v>84003</v>
      </c>
      <c r="DE31" s="656"/>
      <c r="DF31" s="656"/>
      <c r="DG31" s="656"/>
      <c r="DH31" s="656"/>
      <c r="DI31" s="656"/>
      <c r="DJ31" s="656"/>
      <c r="DK31" s="657"/>
      <c r="DL31" s="633">
        <v>84003</v>
      </c>
      <c r="DM31" s="656"/>
      <c r="DN31" s="656"/>
      <c r="DO31" s="656"/>
      <c r="DP31" s="656"/>
      <c r="DQ31" s="656"/>
      <c r="DR31" s="656"/>
      <c r="DS31" s="656"/>
      <c r="DT31" s="656"/>
      <c r="DU31" s="656"/>
      <c r="DV31" s="657"/>
      <c r="DW31" s="629">
        <v>0.5</v>
      </c>
      <c r="DX31" s="654"/>
      <c r="DY31" s="654"/>
      <c r="DZ31" s="654"/>
      <c r="EA31" s="654"/>
      <c r="EB31" s="654"/>
      <c r="EC31" s="655"/>
    </row>
    <row r="32" spans="2:133" ht="11.25" customHeight="1" x14ac:dyDescent="0.15">
      <c r="B32" s="621" t="s">
        <v>301</v>
      </c>
      <c r="C32" s="622"/>
      <c r="D32" s="622"/>
      <c r="E32" s="622"/>
      <c r="F32" s="622"/>
      <c r="G32" s="622"/>
      <c r="H32" s="622"/>
      <c r="I32" s="622"/>
      <c r="J32" s="622"/>
      <c r="K32" s="622"/>
      <c r="L32" s="622"/>
      <c r="M32" s="622"/>
      <c r="N32" s="622"/>
      <c r="O32" s="622"/>
      <c r="P32" s="622"/>
      <c r="Q32" s="623"/>
      <c r="R32" s="624">
        <v>2333462</v>
      </c>
      <c r="S32" s="625"/>
      <c r="T32" s="625"/>
      <c r="U32" s="625"/>
      <c r="V32" s="625"/>
      <c r="W32" s="625"/>
      <c r="X32" s="625"/>
      <c r="Y32" s="626"/>
      <c r="Z32" s="627">
        <v>7.6</v>
      </c>
      <c r="AA32" s="627"/>
      <c r="AB32" s="627"/>
      <c r="AC32" s="627"/>
      <c r="AD32" s="628" t="s">
        <v>122</v>
      </c>
      <c r="AE32" s="628"/>
      <c r="AF32" s="628"/>
      <c r="AG32" s="628"/>
      <c r="AH32" s="628"/>
      <c r="AI32" s="628"/>
      <c r="AJ32" s="628"/>
      <c r="AK32" s="628"/>
      <c r="AL32" s="629" t="s">
        <v>122</v>
      </c>
      <c r="AM32" s="630"/>
      <c r="AN32" s="630"/>
      <c r="AO32" s="631"/>
      <c r="AP32" s="672"/>
      <c r="AQ32" s="673"/>
      <c r="AR32" s="673"/>
      <c r="AS32" s="673"/>
      <c r="AT32" s="677"/>
      <c r="AU32" s="196" t="s">
        <v>302</v>
      </c>
      <c r="AX32" s="621" t="s">
        <v>303</v>
      </c>
      <c r="AY32" s="622"/>
      <c r="AZ32" s="622"/>
      <c r="BA32" s="622"/>
      <c r="BB32" s="622"/>
      <c r="BC32" s="622"/>
      <c r="BD32" s="622"/>
      <c r="BE32" s="622"/>
      <c r="BF32" s="623"/>
      <c r="BG32" s="681">
        <v>99</v>
      </c>
      <c r="BH32" s="656"/>
      <c r="BI32" s="656"/>
      <c r="BJ32" s="656"/>
      <c r="BK32" s="656"/>
      <c r="BL32" s="656"/>
      <c r="BM32" s="630">
        <v>97.6</v>
      </c>
      <c r="BN32" s="656"/>
      <c r="BO32" s="656"/>
      <c r="BP32" s="656"/>
      <c r="BQ32" s="679"/>
      <c r="BR32" s="681">
        <v>99.1</v>
      </c>
      <c r="BS32" s="656"/>
      <c r="BT32" s="656"/>
      <c r="BU32" s="656"/>
      <c r="BV32" s="656"/>
      <c r="BW32" s="656"/>
      <c r="BX32" s="630">
        <v>97.8</v>
      </c>
      <c r="BY32" s="656"/>
      <c r="BZ32" s="656"/>
      <c r="CA32" s="656"/>
      <c r="CB32" s="679"/>
      <c r="CD32" s="664"/>
      <c r="CE32" s="665"/>
      <c r="CF32" s="621" t="s">
        <v>304</v>
      </c>
      <c r="CG32" s="622"/>
      <c r="CH32" s="622"/>
      <c r="CI32" s="622"/>
      <c r="CJ32" s="622"/>
      <c r="CK32" s="622"/>
      <c r="CL32" s="622"/>
      <c r="CM32" s="622"/>
      <c r="CN32" s="622"/>
      <c r="CO32" s="622"/>
      <c r="CP32" s="622"/>
      <c r="CQ32" s="623"/>
      <c r="CR32" s="624" t="s">
        <v>122</v>
      </c>
      <c r="CS32" s="625"/>
      <c r="CT32" s="625"/>
      <c r="CU32" s="625"/>
      <c r="CV32" s="625"/>
      <c r="CW32" s="625"/>
      <c r="CX32" s="625"/>
      <c r="CY32" s="626"/>
      <c r="CZ32" s="629" t="s">
        <v>122</v>
      </c>
      <c r="DA32" s="654"/>
      <c r="DB32" s="654"/>
      <c r="DC32" s="658"/>
      <c r="DD32" s="633" t="s">
        <v>122</v>
      </c>
      <c r="DE32" s="625"/>
      <c r="DF32" s="625"/>
      <c r="DG32" s="625"/>
      <c r="DH32" s="625"/>
      <c r="DI32" s="625"/>
      <c r="DJ32" s="625"/>
      <c r="DK32" s="626"/>
      <c r="DL32" s="633" t="s">
        <v>122</v>
      </c>
      <c r="DM32" s="625"/>
      <c r="DN32" s="625"/>
      <c r="DO32" s="625"/>
      <c r="DP32" s="625"/>
      <c r="DQ32" s="625"/>
      <c r="DR32" s="625"/>
      <c r="DS32" s="625"/>
      <c r="DT32" s="625"/>
      <c r="DU32" s="625"/>
      <c r="DV32" s="626"/>
      <c r="DW32" s="629" t="s">
        <v>122</v>
      </c>
      <c r="DX32" s="654"/>
      <c r="DY32" s="654"/>
      <c r="DZ32" s="654"/>
      <c r="EA32" s="654"/>
      <c r="EB32" s="654"/>
      <c r="EC32" s="655"/>
    </row>
    <row r="33" spans="2:133" ht="11.25" customHeight="1" x14ac:dyDescent="0.15">
      <c r="B33" s="621" t="s">
        <v>305</v>
      </c>
      <c r="C33" s="622"/>
      <c r="D33" s="622"/>
      <c r="E33" s="622"/>
      <c r="F33" s="622"/>
      <c r="G33" s="622"/>
      <c r="H33" s="622"/>
      <c r="I33" s="622"/>
      <c r="J33" s="622"/>
      <c r="K33" s="622"/>
      <c r="L33" s="622"/>
      <c r="M33" s="622"/>
      <c r="N33" s="622"/>
      <c r="O33" s="622"/>
      <c r="P33" s="622"/>
      <c r="Q33" s="623"/>
      <c r="R33" s="624">
        <v>48092</v>
      </c>
      <c r="S33" s="625"/>
      <c r="T33" s="625"/>
      <c r="U33" s="625"/>
      <c r="V33" s="625"/>
      <c r="W33" s="625"/>
      <c r="X33" s="625"/>
      <c r="Y33" s="626"/>
      <c r="Z33" s="627">
        <v>0.2</v>
      </c>
      <c r="AA33" s="627"/>
      <c r="AB33" s="627"/>
      <c r="AC33" s="627"/>
      <c r="AD33" s="628">
        <v>4220</v>
      </c>
      <c r="AE33" s="628"/>
      <c r="AF33" s="628"/>
      <c r="AG33" s="628"/>
      <c r="AH33" s="628"/>
      <c r="AI33" s="628"/>
      <c r="AJ33" s="628"/>
      <c r="AK33" s="628"/>
      <c r="AL33" s="629">
        <v>0</v>
      </c>
      <c r="AM33" s="630"/>
      <c r="AN33" s="630"/>
      <c r="AO33" s="631"/>
      <c r="AP33" s="674"/>
      <c r="AQ33" s="675"/>
      <c r="AR33" s="675"/>
      <c r="AS33" s="675"/>
      <c r="AT33" s="678"/>
      <c r="AU33" s="201"/>
      <c r="AV33" s="201"/>
      <c r="AW33" s="201"/>
      <c r="AX33" s="645" t="s">
        <v>306</v>
      </c>
      <c r="AY33" s="646"/>
      <c r="AZ33" s="646"/>
      <c r="BA33" s="646"/>
      <c r="BB33" s="646"/>
      <c r="BC33" s="646"/>
      <c r="BD33" s="646"/>
      <c r="BE33" s="646"/>
      <c r="BF33" s="647"/>
      <c r="BG33" s="682">
        <v>99.6</v>
      </c>
      <c r="BH33" s="683"/>
      <c r="BI33" s="683"/>
      <c r="BJ33" s="683"/>
      <c r="BK33" s="683"/>
      <c r="BL33" s="683"/>
      <c r="BM33" s="684">
        <v>98.8</v>
      </c>
      <c r="BN33" s="683"/>
      <c r="BO33" s="683"/>
      <c r="BP33" s="683"/>
      <c r="BQ33" s="685"/>
      <c r="BR33" s="682">
        <v>99.6</v>
      </c>
      <c r="BS33" s="683"/>
      <c r="BT33" s="683"/>
      <c r="BU33" s="683"/>
      <c r="BV33" s="683"/>
      <c r="BW33" s="683"/>
      <c r="BX33" s="684">
        <v>98.9</v>
      </c>
      <c r="BY33" s="683"/>
      <c r="BZ33" s="683"/>
      <c r="CA33" s="683"/>
      <c r="CB33" s="685"/>
      <c r="CD33" s="621" t="s">
        <v>307</v>
      </c>
      <c r="CE33" s="622"/>
      <c r="CF33" s="622"/>
      <c r="CG33" s="622"/>
      <c r="CH33" s="622"/>
      <c r="CI33" s="622"/>
      <c r="CJ33" s="622"/>
      <c r="CK33" s="622"/>
      <c r="CL33" s="622"/>
      <c r="CM33" s="622"/>
      <c r="CN33" s="622"/>
      <c r="CO33" s="622"/>
      <c r="CP33" s="622"/>
      <c r="CQ33" s="623"/>
      <c r="CR33" s="624">
        <v>9490826</v>
      </c>
      <c r="CS33" s="656"/>
      <c r="CT33" s="656"/>
      <c r="CU33" s="656"/>
      <c r="CV33" s="656"/>
      <c r="CW33" s="656"/>
      <c r="CX33" s="656"/>
      <c r="CY33" s="657"/>
      <c r="CZ33" s="629">
        <v>31.8</v>
      </c>
      <c r="DA33" s="654"/>
      <c r="DB33" s="654"/>
      <c r="DC33" s="658"/>
      <c r="DD33" s="633">
        <v>7744010</v>
      </c>
      <c r="DE33" s="656"/>
      <c r="DF33" s="656"/>
      <c r="DG33" s="656"/>
      <c r="DH33" s="656"/>
      <c r="DI33" s="656"/>
      <c r="DJ33" s="656"/>
      <c r="DK33" s="657"/>
      <c r="DL33" s="633">
        <v>6258173</v>
      </c>
      <c r="DM33" s="656"/>
      <c r="DN33" s="656"/>
      <c r="DO33" s="656"/>
      <c r="DP33" s="656"/>
      <c r="DQ33" s="656"/>
      <c r="DR33" s="656"/>
      <c r="DS33" s="656"/>
      <c r="DT33" s="656"/>
      <c r="DU33" s="656"/>
      <c r="DV33" s="657"/>
      <c r="DW33" s="629">
        <v>37.299999999999997</v>
      </c>
      <c r="DX33" s="654"/>
      <c r="DY33" s="654"/>
      <c r="DZ33" s="654"/>
      <c r="EA33" s="654"/>
      <c r="EB33" s="654"/>
      <c r="EC33" s="655"/>
    </row>
    <row r="34" spans="2:133" ht="11.25" customHeight="1" x14ac:dyDescent="0.15">
      <c r="B34" s="621" t="s">
        <v>308</v>
      </c>
      <c r="C34" s="622"/>
      <c r="D34" s="622"/>
      <c r="E34" s="622"/>
      <c r="F34" s="622"/>
      <c r="G34" s="622"/>
      <c r="H34" s="622"/>
      <c r="I34" s="622"/>
      <c r="J34" s="622"/>
      <c r="K34" s="622"/>
      <c r="L34" s="622"/>
      <c r="M34" s="622"/>
      <c r="N34" s="622"/>
      <c r="O34" s="622"/>
      <c r="P34" s="622"/>
      <c r="Q34" s="623"/>
      <c r="R34" s="624">
        <v>13650</v>
      </c>
      <c r="S34" s="625"/>
      <c r="T34" s="625"/>
      <c r="U34" s="625"/>
      <c r="V34" s="625"/>
      <c r="W34" s="625"/>
      <c r="X34" s="625"/>
      <c r="Y34" s="626"/>
      <c r="Z34" s="627">
        <v>0</v>
      </c>
      <c r="AA34" s="627"/>
      <c r="AB34" s="627"/>
      <c r="AC34" s="627"/>
      <c r="AD34" s="628" t="s">
        <v>122</v>
      </c>
      <c r="AE34" s="628"/>
      <c r="AF34" s="628"/>
      <c r="AG34" s="628"/>
      <c r="AH34" s="628"/>
      <c r="AI34" s="628"/>
      <c r="AJ34" s="628"/>
      <c r="AK34" s="628"/>
      <c r="AL34" s="629" t="s">
        <v>122</v>
      </c>
      <c r="AM34" s="630"/>
      <c r="AN34" s="630"/>
      <c r="AO34" s="631"/>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21" t="s">
        <v>309</v>
      </c>
      <c r="CE34" s="622"/>
      <c r="CF34" s="622"/>
      <c r="CG34" s="622"/>
      <c r="CH34" s="622"/>
      <c r="CI34" s="622"/>
      <c r="CJ34" s="622"/>
      <c r="CK34" s="622"/>
      <c r="CL34" s="622"/>
      <c r="CM34" s="622"/>
      <c r="CN34" s="622"/>
      <c r="CO34" s="622"/>
      <c r="CP34" s="622"/>
      <c r="CQ34" s="623"/>
      <c r="CR34" s="624">
        <v>3180476</v>
      </c>
      <c r="CS34" s="625"/>
      <c r="CT34" s="625"/>
      <c r="CU34" s="625"/>
      <c r="CV34" s="625"/>
      <c r="CW34" s="625"/>
      <c r="CX34" s="625"/>
      <c r="CY34" s="626"/>
      <c r="CZ34" s="629">
        <v>10.7</v>
      </c>
      <c r="DA34" s="654"/>
      <c r="DB34" s="654"/>
      <c r="DC34" s="658"/>
      <c r="DD34" s="633">
        <v>2635803</v>
      </c>
      <c r="DE34" s="625"/>
      <c r="DF34" s="625"/>
      <c r="DG34" s="625"/>
      <c r="DH34" s="625"/>
      <c r="DI34" s="625"/>
      <c r="DJ34" s="625"/>
      <c r="DK34" s="626"/>
      <c r="DL34" s="633">
        <v>2316206</v>
      </c>
      <c r="DM34" s="625"/>
      <c r="DN34" s="625"/>
      <c r="DO34" s="625"/>
      <c r="DP34" s="625"/>
      <c r="DQ34" s="625"/>
      <c r="DR34" s="625"/>
      <c r="DS34" s="625"/>
      <c r="DT34" s="625"/>
      <c r="DU34" s="625"/>
      <c r="DV34" s="626"/>
      <c r="DW34" s="629">
        <v>13.8</v>
      </c>
      <c r="DX34" s="654"/>
      <c r="DY34" s="654"/>
      <c r="DZ34" s="654"/>
      <c r="EA34" s="654"/>
      <c r="EB34" s="654"/>
      <c r="EC34" s="655"/>
    </row>
    <row r="35" spans="2:133" ht="11.25" customHeight="1" x14ac:dyDescent="0.15">
      <c r="B35" s="621" t="s">
        <v>310</v>
      </c>
      <c r="C35" s="622"/>
      <c r="D35" s="622"/>
      <c r="E35" s="622"/>
      <c r="F35" s="622"/>
      <c r="G35" s="622"/>
      <c r="H35" s="622"/>
      <c r="I35" s="622"/>
      <c r="J35" s="622"/>
      <c r="K35" s="622"/>
      <c r="L35" s="622"/>
      <c r="M35" s="622"/>
      <c r="N35" s="622"/>
      <c r="O35" s="622"/>
      <c r="P35" s="622"/>
      <c r="Q35" s="623"/>
      <c r="R35" s="624">
        <v>1369060</v>
      </c>
      <c r="S35" s="625"/>
      <c r="T35" s="625"/>
      <c r="U35" s="625"/>
      <c r="V35" s="625"/>
      <c r="W35" s="625"/>
      <c r="X35" s="625"/>
      <c r="Y35" s="626"/>
      <c r="Z35" s="627">
        <v>4.5</v>
      </c>
      <c r="AA35" s="627"/>
      <c r="AB35" s="627"/>
      <c r="AC35" s="627"/>
      <c r="AD35" s="628" t="s">
        <v>122</v>
      </c>
      <c r="AE35" s="628"/>
      <c r="AF35" s="628"/>
      <c r="AG35" s="628"/>
      <c r="AH35" s="628"/>
      <c r="AI35" s="628"/>
      <c r="AJ35" s="628"/>
      <c r="AK35" s="628"/>
      <c r="AL35" s="629" t="s">
        <v>122</v>
      </c>
      <c r="AM35" s="630"/>
      <c r="AN35" s="630"/>
      <c r="AO35" s="631"/>
      <c r="AP35" s="206"/>
      <c r="AQ35" s="606" t="s">
        <v>311</v>
      </c>
      <c r="AR35" s="607"/>
      <c r="AS35" s="607"/>
      <c r="AT35" s="607"/>
      <c r="AU35" s="607"/>
      <c r="AV35" s="607"/>
      <c r="AW35" s="607"/>
      <c r="AX35" s="607"/>
      <c r="AY35" s="607"/>
      <c r="AZ35" s="607"/>
      <c r="BA35" s="607"/>
      <c r="BB35" s="607"/>
      <c r="BC35" s="607"/>
      <c r="BD35" s="607"/>
      <c r="BE35" s="607"/>
      <c r="BF35" s="608"/>
      <c r="BG35" s="606" t="s">
        <v>312</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313</v>
      </c>
      <c r="CE35" s="622"/>
      <c r="CF35" s="622"/>
      <c r="CG35" s="622"/>
      <c r="CH35" s="622"/>
      <c r="CI35" s="622"/>
      <c r="CJ35" s="622"/>
      <c r="CK35" s="622"/>
      <c r="CL35" s="622"/>
      <c r="CM35" s="622"/>
      <c r="CN35" s="622"/>
      <c r="CO35" s="622"/>
      <c r="CP35" s="622"/>
      <c r="CQ35" s="623"/>
      <c r="CR35" s="624">
        <v>252321</v>
      </c>
      <c r="CS35" s="656"/>
      <c r="CT35" s="656"/>
      <c r="CU35" s="656"/>
      <c r="CV35" s="656"/>
      <c r="CW35" s="656"/>
      <c r="CX35" s="656"/>
      <c r="CY35" s="657"/>
      <c r="CZ35" s="629">
        <v>0.8</v>
      </c>
      <c r="DA35" s="654"/>
      <c r="DB35" s="654"/>
      <c r="DC35" s="658"/>
      <c r="DD35" s="633">
        <v>84644</v>
      </c>
      <c r="DE35" s="656"/>
      <c r="DF35" s="656"/>
      <c r="DG35" s="656"/>
      <c r="DH35" s="656"/>
      <c r="DI35" s="656"/>
      <c r="DJ35" s="656"/>
      <c r="DK35" s="657"/>
      <c r="DL35" s="633">
        <v>82093</v>
      </c>
      <c r="DM35" s="656"/>
      <c r="DN35" s="656"/>
      <c r="DO35" s="656"/>
      <c r="DP35" s="656"/>
      <c r="DQ35" s="656"/>
      <c r="DR35" s="656"/>
      <c r="DS35" s="656"/>
      <c r="DT35" s="656"/>
      <c r="DU35" s="656"/>
      <c r="DV35" s="657"/>
      <c r="DW35" s="629">
        <v>0.5</v>
      </c>
      <c r="DX35" s="654"/>
      <c r="DY35" s="654"/>
      <c r="DZ35" s="654"/>
      <c r="EA35" s="654"/>
      <c r="EB35" s="654"/>
      <c r="EC35" s="655"/>
    </row>
    <row r="36" spans="2:133" ht="11.25" customHeight="1" x14ac:dyDescent="0.15">
      <c r="B36" s="621" t="s">
        <v>314</v>
      </c>
      <c r="C36" s="622"/>
      <c r="D36" s="622"/>
      <c r="E36" s="622"/>
      <c r="F36" s="622"/>
      <c r="G36" s="622"/>
      <c r="H36" s="622"/>
      <c r="I36" s="622"/>
      <c r="J36" s="622"/>
      <c r="K36" s="622"/>
      <c r="L36" s="622"/>
      <c r="M36" s="622"/>
      <c r="N36" s="622"/>
      <c r="O36" s="622"/>
      <c r="P36" s="622"/>
      <c r="Q36" s="623"/>
      <c r="R36" s="624">
        <v>477737</v>
      </c>
      <c r="S36" s="625"/>
      <c r="T36" s="625"/>
      <c r="U36" s="625"/>
      <c r="V36" s="625"/>
      <c r="W36" s="625"/>
      <c r="X36" s="625"/>
      <c r="Y36" s="626"/>
      <c r="Z36" s="627">
        <v>1.6</v>
      </c>
      <c r="AA36" s="627"/>
      <c r="AB36" s="627"/>
      <c r="AC36" s="627"/>
      <c r="AD36" s="628" t="s">
        <v>122</v>
      </c>
      <c r="AE36" s="628"/>
      <c r="AF36" s="628"/>
      <c r="AG36" s="628"/>
      <c r="AH36" s="628"/>
      <c r="AI36" s="628"/>
      <c r="AJ36" s="628"/>
      <c r="AK36" s="628"/>
      <c r="AL36" s="629" t="s">
        <v>122</v>
      </c>
      <c r="AM36" s="630"/>
      <c r="AN36" s="630"/>
      <c r="AO36" s="631"/>
      <c r="AP36" s="206"/>
      <c r="AQ36" s="690" t="s">
        <v>315</v>
      </c>
      <c r="AR36" s="691"/>
      <c r="AS36" s="691"/>
      <c r="AT36" s="691"/>
      <c r="AU36" s="691"/>
      <c r="AV36" s="691"/>
      <c r="AW36" s="691"/>
      <c r="AX36" s="691"/>
      <c r="AY36" s="692"/>
      <c r="AZ36" s="613">
        <v>3254513</v>
      </c>
      <c r="BA36" s="614"/>
      <c r="BB36" s="614"/>
      <c r="BC36" s="614"/>
      <c r="BD36" s="614"/>
      <c r="BE36" s="614"/>
      <c r="BF36" s="686"/>
      <c r="BG36" s="610" t="s">
        <v>316</v>
      </c>
      <c r="BH36" s="611"/>
      <c r="BI36" s="611"/>
      <c r="BJ36" s="611"/>
      <c r="BK36" s="611"/>
      <c r="BL36" s="611"/>
      <c r="BM36" s="611"/>
      <c r="BN36" s="611"/>
      <c r="BO36" s="611"/>
      <c r="BP36" s="611"/>
      <c r="BQ36" s="611"/>
      <c r="BR36" s="611"/>
      <c r="BS36" s="611"/>
      <c r="BT36" s="611"/>
      <c r="BU36" s="612"/>
      <c r="BV36" s="613">
        <v>15594</v>
      </c>
      <c r="BW36" s="614"/>
      <c r="BX36" s="614"/>
      <c r="BY36" s="614"/>
      <c r="BZ36" s="614"/>
      <c r="CA36" s="614"/>
      <c r="CB36" s="686"/>
      <c r="CD36" s="621" t="s">
        <v>317</v>
      </c>
      <c r="CE36" s="622"/>
      <c r="CF36" s="622"/>
      <c r="CG36" s="622"/>
      <c r="CH36" s="622"/>
      <c r="CI36" s="622"/>
      <c r="CJ36" s="622"/>
      <c r="CK36" s="622"/>
      <c r="CL36" s="622"/>
      <c r="CM36" s="622"/>
      <c r="CN36" s="622"/>
      <c r="CO36" s="622"/>
      <c r="CP36" s="622"/>
      <c r="CQ36" s="623"/>
      <c r="CR36" s="624">
        <v>2399194</v>
      </c>
      <c r="CS36" s="625"/>
      <c r="CT36" s="625"/>
      <c r="CU36" s="625"/>
      <c r="CV36" s="625"/>
      <c r="CW36" s="625"/>
      <c r="CX36" s="625"/>
      <c r="CY36" s="626"/>
      <c r="CZ36" s="629">
        <v>8</v>
      </c>
      <c r="DA36" s="654"/>
      <c r="DB36" s="654"/>
      <c r="DC36" s="658"/>
      <c r="DD36" s="633">
        <v>2106006</v>
      </c>
      <c r="DE36" s="625"/>
      <c r="DF36" s="625"/>
      <c r="DG36" s="625"/>
      <c r="DH36" s="625"/>
      <c r="DI36" s="625"/>
      <c r="DJ36" s="625"/>
      <c r="DK36" s="626"/>
      <c r="DL36" s="633">
        <v>1487193</v>
      </c>
      <c r="DM36" s="625"/>
      <c r="DN36" s="625"/>
      <c r="DO36" s="625"/>
      <c r="DP36" s="625"/>
      <c r="DQ36" s="625"/>
      <c r="DR36" s="625"/>
      <c r="DS36" s="625"/>
      <c r="DT36" s="625"/>
      <c r="DU36" s="625"/>
      <c r="DV36" s="626"/>
      <c r="DW36" s="629">
        <v>8.9</v>
      </c>
      <c r="DX36" s="654"/>
      <c r="DY36" s="654"/>
      <c r="DZ36" s="654"/>
      <c r="EA36" s="654"/>
      <c r="EB36" s="654"/>
      <c r="EC36" s="655"/>
    </row>
    <row r="37" spans="2:133" ht="11.25" customHeight="1" x14ac:dyDescent="0.15">
      <c r="B37" s="621" t="s">
        <v>318</v>
      </c>
      <c r="C37" s="622"/>
      <c r="D37" s="622"/>
      <c r="E37" s="622"/>
      <c r="F37" s="622"/>
      <c r="G37" s="622"/>
      <c r="H37" s="622"/>
      <c r="I37" s="622"/>
      <c r="J37" s="622"/>
      <c r="K37" s="622"/>
      <c r="L37" s="622"/>
      <c r="M37" s="622"/>
      <c r="N37" s="622"/>
      <c r="O37" s="622"/>
      <c r="P37" s="622"/>
      <c r="Q37" s="623"/>
      <c r="R37" s="624">
        <v>329118</v>
      </c>
      <c r="S37" s="625"/>
      <c r="T37" s="625"/>
      <c r="U37" s="625"/>
      <c r="V37" s="625"/>
      <c r="W37" s="625"/>
      <c r="X37" s="625"/>
      <c r="Y37" s="626"/>
      <c r="Z37" s="627">
        <v>1.1000000000000001</v>
      </c>
      <c r="AA37" s="627"/>
      <c r="AB37" s="627"/>
      <c r="AC37" s="627"/>
      <c r="AD37" s="628">
        <v>1865</v>
      </c>
      <c r="AE37" s="628"/>
      <c r="AF37" s="628"/>
      <c r="AG37" s="628"/>
      <c r="AH37" s="628"/>
      <c r="AI37" s="628"/>
      <c r="AJ37" s="628"/>
      <c r="AK37" s="628"/>
      <c r="AL37" s="629">
        <v>0</v>
      </c>
      <c r="AM37" s="630"/>
      <c r="AN37" s="630"/>
      <c r="AO37" s="631"/>
      <c r="AQ37" s="687" t="s">
        <v>319</v>
      </c>
      <c r="AR37" s="688"/>
      <c r="AS37" s="688"/>
      <c r="AT37" s="688"/>
      <c r="AU37" s="688"/>
      <c r="AV37" s="688"/>
      <c r="AW37" s="688"/>
      <c r="AX37" s="688"/>
      <c r="AY37" s="689"/>
      <c r="AZ37" s="624">
        <v>159490</v>
      </c>
      <c r="BA37" s="625"/>
      <c r="BB37" s="625"/>
      <c r="BC37" s="625"/>
      <c r="BD37" s="656"/>
      <c r="BE37" s="656"/>
      <c r="BF37" s="679"/>
      <c r="BG37" s="621" t="s">
        <v>320</v>
      </c>
      <c r="BH37" s="622"/>
      <c r="BI37" s="622"/>
      <c r="BJ37" s="622"/>
      <c r="BK37" s="622"/>
      <c r="BL37" s="622"/>
      <c r="BM37" s="622"/>
      <c r="BN37" s="622"/>
      <c r="BO37" s="622"/>
      <c r="BP37" s="622"/>
      <c r="BQ37" s="622"/>
      <c r="BR37" s="622"/>
      <c r="BS37" s="622"/>
      <c r="BT37" s="622"/>
      <c r="BU37" s="623"/>
      <c r="BV37" s="624">
        <v>-79625</v>
      </c>
      <c r="BW37" s="625"/>
      <c r="BX37" s="625"/>
      <c r="BY37" s="625"/>
      <c r="BZ37" s="625"/>
      <c r="CA37" s="625"/>
      <c r="CB37" s="634"/>
      <c r="CD37" s="621" t="s">
        <v>321</v>
      </c>
      <c r="CE37" s="622"/>
      <c r="CF37" s="622"/>
      <c r="CG37" s="622"/>
      <c r="CH37" s="622"/>
      <c r="CI37" s="622"/>
      <c r="CJ37" s="622"/>
      <c r="CK37" s="622"/>
      <c r="CL37" s="622"/>
      <c r="CM37" s="622"/>
      <c r="CN37" s="622"/>
      <c r="CO37" s="622"/>
      <c r="CP37" s="622"/>
      <c r="CQ37" s="623"/>
      <c r="CR37" s="624">
        <v>877999</v>
      </c>
      <c r="CS37" s="656"/>
      <c r="CT37" s="656"/>
      <c r="CU37" s="656"/>
      <c r="CV37" s="656"/>
      <c r="CW37" s="656"/>
      <c r="CX37" s="656"/>
      <c r="CY37" s="657"/>
      <c r="CZ37" s="629">
        <v>2.9</v>
      </c>
      <c r="DA37" s="654"/>
      <c r="DB37" s="654"/>
      <c r="DC37" s="658"/>
      <c r="DD37" s="633">
        <v>875487</v>
      </c>
      <c r="DE37" s="656"/>
      <c r="DF37" s="656"/>
      <c r="DG37" s="656"/>
      <c r="DH37" s="656"/>
      <c r="DI37" s="656"/>
      <c r="DJ37" s="656"/>
      <c r="DK37" s="657"/>
      <c r="DL37" s="633">
        <v>611492</v>
      </c>
      <c r="DM37" s="656"/>
      <c r="DN37" s="656"/>
      <c r="DO37" s="656"/>
      <c r="DP37" s="656"/>
      <c r="DQ37" s="656"/>
      <c r="DR37" s="656"/>
      <c r="DS37" s="656"/>
      <c r="DT37" s="656"/>
      <c r="DU37" s="656"/>
      <c r="DV37" s="657"/>
      <c r="DW37" s="629">
        <v>3.6</v>
      </c>
      <c r="DX37" s="654"/>
      <c r="DY37" s="654"/>
      <c r="DZ37" s="654"/>
      <c r="EA37" s="654"/>
      <c r="EB37" s="654"/>
      <c r="EC37" s="655"/>
    </row>
    <row r="38" spans="2:133" ht="11.25" customHeight="1" x14ac:dyDescent="0.15">
      <c r="B38" s="621" t="s">
        <v>322</v>
      </c>
      <c r="C38" s="622"/>
      <c r="D38" s="622"/>
      <c r="E38" s="622"/>
      <c r="F38" s="622"/>
      <c r="G38" s="622"/>
      <c r="H38" s="622"/>
      <c r="I38" s="622"/>
      <c r="J38" s="622"/>
      <c r="K38" s="622"/>
      <c r="L38" s="622"/>
      <c r="M38" s="622"/>
      <c r="N38" s="622"/>
      <c r="O38" s="622"/>
      <c r="P38" s="622"/>
      <c r="Q38" s="623"/>
      <c r="R38" s="624">
        <v>753500</v>
      </c>
      <c r="S38" s="625"/>
      <c r="T38" s="625"/>
      <c r="U38" s="625"/>
      <c r="V38" s="625"/>
      <c r="W38" s="625"/>
      <c r="X38" s="625"/>
      <c r="Y38" s="626"/>
      <c r="Z38" s="627">
        <v>2.5</v>
      </c>
      <c r="AA38" s="627"/>
      <c r="AB38" s="627"/>
      <c r="AC38" s="627"/>
      <c r="AD38" s="628" t="s">
        <v>122</v>
      </c>
      <c r="AE38" s="628"/>
      <c r="AF38" s="628"/>
      <c r="AG38" s="628"/>
      <c r="AH38" s="628"/>
      <c r="AI38" s="628"/>
      <c r="AJ38" s="628"/>
      <c r="AK38" s="628"/>
      <c r="AL38" s="629" t="s">
        <v>122</v>
      </c>
      <c r="AM38" s="630"/>
      <c r="AN38" s="630"/>
      <c r="AO38" s="631"/>
      <c r="AQ38" s="687" t="s">
        <v>323</v>
      </c>
      <c r="AR38" s="688"/>
      <c r="AS38" s="688"/>
      <c r="AT38" s="688"/>
      <c r="AU38" s="688"/>
      <c r="AV38" s="688"/>
      <c r="AW38" s="688"/>
      <c r="AX38" s="688"/>
      <c r="AY38" s="689"/>
      <c r="AZ38" s="624">
        <v>17776</v>
      </c>
      <c r="BA38" s="625"/>
      <c r="BB38" s="625"/>
      <c r="BC38" s="625"/>
      <c r="BD38" s="656"/>
      <c r="BE38" s="656"/>
      <c r="BF38" s="679"/>
      <c r="BG38" s="621" t="s">
        <v>324</v>
      </c>
      <c r="BH38" s="622"/>
      <c r="BI38" s="622"/>
      <c r="BJ38" s="622"/>
      <c r="BK38" s="622"/>
      <c r="BL38" s="622"/>
      <c r="BM38" s="622"/>
      <c r="BN38" s="622"/>
      <c r="BO38" s="622"/>
      <c r="BP38" s="622"/>
      <c r="BQ38" s="622"/>
      <c r="BR38" s="622"/>
      <c r="BS38" s="622"/>
      <c r="BT38" s="622"/>
      <c r="BU38" s="623"/>
      <c r="BV38" s="624">
        <v>9091</v>
      </c>
      <c r="BW38" s="625"/>
      <c r="BX38" s="625"/>
      <c r="BY38" s="625"/>
      <c r="BZ38" s="625"/>
      <c r="CA38" s="625"/>
      <c r="CB38" s="634"/>
      <c r="CD38" s="621" t="s">
        <v>325</v>
      </c>
      <c r="CE38" s="622"/>
      <c r="CF38" s="622"/>
      <c r="CG38" s="622"/>
      <c r="CH38" s="622"/>
      <c r="CI38" s="622"/>
      <c r="CJ38" s="622"/>
      <c r="CK38" s="622"/>
      <c r="CL38" s="622"/>
      <c r="CM38" s="622"/>
      <c r="CN38" s="622"/>
      <c r="CO38" s="622"/>
      <c r="CP38" s="622"/>
      <c r="CQ38" s="623"/>
      <c r="CR38" s="624">
        <v>3077247</v>
      </c>
      <c r="CS38" s="625"/>
      <c r="CT38" s="625"/>
      <c r="CU38" s="625"/>
      <c r="CV38" s="625"/>
      <c r="CW38" s="625"/>
      <c r="CX38" s="625"/>
      <c r="CY38" s="626"/>
      <c r="CZ38" s="629">
        <v>10.3</v>
      </c>
      <c r="DA38" s="654"/>
      <c r="DB38" s="654"/>
      <c r="DC38" s="658"/>
      <c r="DD38" s="633">
        <v>2482487</v>
      </c>
      <c r="DE38" s="625"/>
      <c r="DF38" s="625"/>
      <c r="DG38" s="625"/>
      <c r="DH38" s="625"/>
      <c r="DI38" s="625"/>
      <c r="DJ38" s="625"/>
      <c r="DK38" s="626"/>
      <c r="DL38" s="633">
        <v>2372045</v>
      </c>
      <c r="DM38" s="625"/>
      <c r="DN38" s="625"/>
      <c r="DO38" s="625"/>
      <c r="DP38" s="625"/>
      <c r="DQ38" s="625"/>
      <c r="DR38" s="625"/>
      <c r="DS38" s="625"/>
      <c r="DT38" s="625"/>
      <c r="DU38" s="625"/>
      <c r="DV38" s="626"/>
      <c r="DW38" s="629">
        <v>14.1</v>
      </c>
      <c r="DX38" s="654"/>
      <c r="DY38" s="654"/>
      <c r="DZ38" s="654"/>
      <c r="EA38" s="654"/>
      <c r="EB38" s="654"/>
      <c r="EC38" s="655"/>
    </row>
    <row r="39" spans="2:133" ht="11.25" customHeight="1" x14ac:dyDescent="0.15">
      <c r="B39" s="621" t="s">
        <v>326</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27" t="s">
        <v>122</v>
      </c>
      <c r="AA39" s="627"/>
      <c r="AB39" s="627"/>
      <c r="AC39" s="627"/>
      <c r="AD39" s="628" t="s">
        <v>122</v>
      </c>
      <c r="AE39" s="628"/>
      <c r="AF39" s="628"/>
      <c r="AG39" s="628"/>
      <c r="AH39" s="628"/>
      <c r="AI39" s="628"/>
      <c r="AJ39" s="628"/>
      <c r="AK39" s="628"/>
      <c r="AL39" s="629" t="s">
        <v>122</v>
      </c>
      <c r="AM39" s="630"/>
      <c r="AN39" s="630"/>
      <c r="AO39" s="631"/>
      <c r="AQ39" s="687" t="s">
        <v>327</v>
      </c>
      <c r="AR39" s="688"/>
      <c r="AS39" s="688"/>
      <c r="AT39" s="688"/>
      <c r="AU39" s="688"/>
      <c r="AV39" s="688"/>
      <c r="AW39" s="688"/>
      <c r="AX39" s="688"/>
      <c r="AY39" s="689"/>
      <c r="AZ39" s="624" t="s">
        <v>122</v>
      </c>
      <c r="BA39" s="625"/>
      <c r="BB39" s="625"/>
      <c r="BC39" s="625"/>
      <c r="BD39" s="656"/>
      <c r="BE39" s="656"/>
      <c r="BF39" s="679"/>
      <c r="BG39" s="621" t="s">
        <v>328</v>
      </c>
      <c r="BH39" s="622"/>
      <c r="BI39" s="622"/>
      <c r="BJ39" s="622"/>
      <c r="BK39" s="622"/>
      <c r="BL39" s="622"/>
      <c r="BM39" s="622"/>
      <c r="BN39" s="622"/>
      <c r="BO39" s="622"/>
      <c r="BP39" s="622"/>
      <c r="BQ39" s="622"/>
      <c r="BR39" s="622"/>
      <c r="BS39" s="622"/>
      <c r="BT39" s="622"/>
      <c r="BU39" s="623"/>
      <c r="BV39" s="624">
        <v>13145</v>
      </c>
      <c r="BW39" s="625"/>
      <c r="BX39" s="625"/>
      <c r="BY39" s="625"/>
      <c r="BZ39" s="625"/>
      <c r="CA39" s="625"/>
      <c r="CB39" s="634"/>
      <c r="CD39" s="621" t="s">
        <v>329</v>
      </c>
      <c r="CE39" s="622"/>
      <c r="CF39" s="622"/>
      <c r="CG39" s="622"/>
      <c r="CH39" s="622"/>
      <c r="CI39" s="622"/>
      <c r="CJ39" s="622"/>
      <c r="CK39" s="622"/>
      <c r="CL39" s="622"/>
      <c r="CM39" s="622"/>
      <c r="CN39" s="622"/>
      <c r="CO39" s="622"/>
      <c r="CP39" s="622"/>
      <c r="CQ39" s="623"/>
      <c r="CR39" s="624">
        <v>575481</v>
      </c>
      <c r="CS39" s="656"/>
      <c r="CT39" s="656"/>
      <c r="CU39" s="656"/>
      <c r="CV39" s="656"/>
      <c r="CW39" s="656"/>
      <c r="CX39" s="656"/>
      <c r="CY39" s="657"/>
      <c r="CZ39" s="629">
        <v>1.9</v>
      </c>
      <c r="DA39" s="654"/>
      <c r="DB39" s="654"/>
      <c r="DC39" s="658"/>
      <c r="DD39" s="633">
        <v>434434</v>
      </c>
      <c r="DE39" s="656"/>
      <c r="DF39" s="656"/>
      <c r="DG39" s="656"/>
      <c r="DH39" s="656"/>
      <c r="DI39" s="656"/>
      <c r="DJ39" s="656"/>
      <c r="DK39" s="657"/>
      <c r="DL39" s="633" t="s">
        <v>122</v>
      </c>
      <c r="DM39" s="656"/>
      <c r="DN39" s="656"/>
      <c r="DO39" s="656"/>
      <c r="DP39" s="656"/>
      <c r="DQ39" s="656"/>
      <c r="DR39" s="656"/>
      <c r="DS39" s="656"/>
      <c r="DT39" s="656"/>
      <c r="DU39" s="656"/>
      <c r="DV39" s="657"/>
      <c r="DW39" s="629" t="s">
        <v>122</v>
      </c>
      <c r="DX39" s="654"/>
      <c r="DY39" s="654"/>
      <c r="DZ39" s="654"/>
      <c r="EA39" s="654"/>
      <c r="EB39" s="654"/>
      <c r="EC39" s="655"/>
    </row>
    <row r="40" spans="2:133" ht="11.25" customHeight="1" x14ac:dyDescent="0.15">
      <c r="B40" s="621" t="s">
        <v>330</v>
      </c>
      <c r="C40" s="622"/>
      <c r="D40" s="622"/>
      <c r="E40" s="622"/>
      <c r="F40" s="622"/>
      <c r="G40" s="622"/>
      <c r="H40" s="622"/>
      <c r="I40" s="622"/>
      <c r="J40" s="622"/>
      <c r="K40" s="622"/>
      <c r="L40" s="622"/>
      <c r="M40" s="622"/>
      <c r="N40" s="622"/>
      <c r="O40" s="622"/>
      <c r="P40" s="622"/>
      <c r="Q40" s="623"/>
      <c r="R40" s="624">
        <v>74900</v>
      </c>
      <c r="S40" s="625"/>
      <c r="T40" s="625"/>
      <c r="U40" s="625"/>
      <c r="V40" s="625"/>
      <c r="W40" s="625"/>
      <c r="X40" s="625"/>
      <c r="Y40" s="626"/>
      <c r="Z40" s="627">
        <v>0.2</v>
      </c>
      <c r="AA40" s="627"/>
      <c r="AB40" s="627"/>
      <c r="AC40" s="627"/>
      <c r="AD40" s="628" t="s">
        <v>122</v>
      </c>
      <c r="AE40" s="628"/>
      <c r="AF40" s="628"/>
      <c r="AG40" s="628"/>
      <c r="AH40" s="628"/>
      <c r="AI40" s="628"/>
      <c r="AJ40" s="628"/>
      <c r="AK40" s="628"/>
      <c r="AL40" s="629" t="s">
        <v>122</v>
      </c>
      <c r="AM40" s="630"/>
      <c r="AN40" s="630"/>
      <c r="AO40" s="631"/>
      <c r="AQ40" s="687" t="s">
        <v>331</v>
      </c>
      <c r="AR40" s="688"/>
      <c r="AS40" s="688"/>
      <c r="AT40" s="688"/>
      <c r="AU40" s="688"/>
      <c r="AV40" s="688"/>
      <c r="AW40" s="688"/>
      <c r="AX40" s="688"/>
      <c r="AY40" s="689"/>
      <c r="AZ40" s="624" t="s">
        <v>122</v>
      </c>
      <c r="BA40" s="625"/>
      <c r="BB40" s="625"/>
      <c r="BC40" s="625"/>
      <c r="BD40" s="656"/>
      <c r="BE40" s="656"/>
      <c r="BF40" s="679"/>
      <c r="BG40" s="672" t="s">
        <v>332</v>
      </c>
      <c r="BH40" s="673"/>
      <c r="BI40" s="673"/>
      <c r="BJ40" s="673"/>
      <c r="BK40" s="673"/>
      <c r="BL40" s="202"/>
      <c r="BM40" s="622" t="s">
        <v>333</v>
      </c>
      <c r="BN40" s="622"/>
      <c r="BO40" s="622"/>
      <c r="BP40" s="622"/>
      <c r="BQ40" s="622"/>
      <c r="BR40" s="622"/>
      <c r="BS40" s="622"/>
      <c r="BT40" s="622"/>
      <c r="BU40" s="623"/>
      <c r="BV40" s="624">
        <v>103</v>
      </c>
      <c r="BW40" s="625"/>
      <c r="BX40" s="625"/>
      <c r="BY40" s="625"/>
      <c r="BZ40" s="625"/>
      <c r="CA40" s="625"/>
      <c r="CB40" s="634"/>
      <c r="CD40" s="621" t="s">
        <v>334</v>
      </c>
      <c r="CE40" s="622"/>
      <c r="CF40" s="622"/>
      <c r="CG40" s="622"/>
      <c r="CH40" s="622"/>
      <c r="CI40" s="622"/>
      <c r="CJ40" s="622"/>
      <c r="CK40" s="622"/>
      <c r="CL40" s="622"/>
      <c r="CM40" s="622"/>
      <c r="CN40" s="622"/>
      <c r="CO40" s="622"/>
      <c r="CP40" s="622"/>
      <c r="CQ40" s="623"/>
      <c r="CR40" s="624">
        <v>6107</v>
      </c>
      <c r="CS40" s="625"/>
      <c r="CT40" s="625"/>
      <c r="CU40" s="625"/>
      <c r="CV40" s="625"/>
      <c r="CW40" s="625"/>
      <c r="CX40" s="625"/>
      <c r="CY40" s="626"/>
      <c r="CZ40" s="629">
        <v>0</v>
      </c>
      <c r="DA40" s="654"/>
      <c r="DB40" s="654"/>
      <c r="DC40" s="658"/>
      <c r="DD40" s="633">
        <v>636</v>
      </c>
      <c r="DE40" s="625"/>
      <c r="DF40" s="625"/>
      <c r="DG40" s="625"/>
      <c r="DH40" s="625"/>
      <c r="DI40" s="625"/>
      <c r="DJ40" s="625"/>
      <c r="DK40" s="626"/>
      <c r="DL40" s="633">
        <v>636</v>
      </c>
      <c r="DM40" s="625"/>
      <c r="DN40" s="625"/>
      <c r="DO40" s="625"/>
      <c r="DP40" s="625"/>
      <c r="DQ40" s="625"/>
      <c r="DR40" s="625"/>
      <c r="DS40" s="625"/>
      <c r="DT40" s="625"/>
      <c r="DU40" s="625"/>
      <c r="DV40" s="626"/>
      <c r="DW40" s="629">
        <v>0</v>
      </c>
      <c r="DX40" s="654"/>
      <c r="DY40" s="654"/>
      <c r="DZ40" s="654"/>
      <c r="EA40" s="654"/>
      <c r="EB40" s="654"/>
      <c r="EC40" s="655"/>
    </row>
    <row r="41" spans="2:133" ht="11.25" customHeight="1" x14ac:dyDescent="0.15">
      <c r="B41" s="645" t="s">
        <v>335</v>
      </c>
      <c r="C41" s="646"/>
      <c r="D41" s="646"/>
      <c r="E41" s="646"/>
      <c r="F41" s="646"/>
      <c r="G41" s="646"/>
      <c r="H41" s="646"/>
      <c r="I41" s="646"/>
      <c r="J41" s="646"/>
      <c r="K41" s="646"/>
      <c r="L41" s="646"/>
      <c r="M41" s="646"/>
      <c r="N41" s="646"/>
      <c r="O41" s="646"/>
      <c r="P41" s="646"/>
      <c r="Q41" s="647"/>
      <c r="R41" s="696">
        <v>30536767</v>
      </c>
      <c r="S41" s="697"/>
      <c r="T41" s="697"/>
      <c r="U41" s="697"/>
      <c r="V41" s="697"/>
      <c r="W41" s="697"/>
      <c r="X41" s="697"/>
      <c r="Y41" s="701"/>
      <c r="Z41" s="702">
        <v>100</v>
      </c>
      <c r="AA41" s="702"/>
      <c r="AB41" s="702"/>
      <c r="AC41" s="702"/>
      <c r="AD41" s="703">
        <v>16697085</v>
      </c>
      <c r="AE41" s="703"/>
      <c r="AF41" s="703"/>
      <c r="AG41" s="703"/>
      <c r="AH41" s="703"/>
      <c r="AI41" s="703"/>
      <c r="AJ41" s="703"/>
      <c r="AK41" s="703"/>
      <c r="AL41" s="704">
        <v>100</v>
      </c>
      <c r="AM41" s="684"/>
      <c r="AN41" s="684"/>
      <c r="AO41" s="705"/>
      <c r="AQ41" s="687" t="s">
        <v>336</v>
      </c>
      <c r="AR41" s="688"/>
      <c r="AS41" s="688"/>
      <c r="AT41" s="688"/>
      <c r="AU41" s="688"/>
      <c r="AV41" s="688"/>
      <c r="AW41" s="688"/>
      <c r="AX41" s="688"/>
      <c r="AY41" s="689"/>
      <c r="AZ41" s="624">
        <v>712057</v>
      </c>
      <c r="BA41" s="625"/>
      <c r="BB41" s="625"/>
      <c r="BC41" s="625"/>
      <c r="BD41" s="656"/>
      <c r="BE41" s="656"/>
      <c r="BF41" s="679"/>
      <c r="BG41" s="672"/>
      <c r="BH41" s="673"/>
      <c r="BI41" s="673"/>
      <c r="BJ41" s="673"/>
      <c r="BK41" s="673"/>
      <c r="BL41" s="202"/>
      <c r="BM41" s="622" t="s">
        <v>337</v>
      </c>
      <c r="BN41" s="622"/>
      <c r="BO41" s="622"/>
      <c r="BP41" s="622"/>
      <c r="BQ41" s="622"/>
      <c r="BR41" s="622"/>
      <c r="BS41" s="622"/>
      <c r="BT41" s="622"/>
      <c r="BU41" s="623"/>
      <c r="BV41" s="624" t="s">
        <v>122</v>
      </c>
      <c r="BW41" s="625"/>
      <c r="BX41" s="625"/>
      <c r="BY41" s="625"/>
      <c r="BZ41" s="625"/>
      <c r="CA41" s="625"/>
      <c r="CB41" s="634"/>
      <c r="CD41" s="621" t="s">
        <v>338</v>
      </c>
      <c r="CE41" s="622"/>
      <c r="CF41" s="622"/>
      <c r="CG41" s="622"/>
      <c r="CH41" s="622"/>
      <c r="CI41" s="622"/>
      <c r="CJ41" s="622"/>
      <c r="CK41" s="622"/>
      <c r="CL41" s="622"/>
      <c r="CM41" s="622"/>
      <c r="CN41" s="622"/>
      <c r="CO41" s="622"/>
      <c r="CP41" s="622"/>
      <c r="CQ41" s="623"/>
      <c r="CR41" s="624" t="s">
        <v>122</v>
      </c>
      <c r="CS41" s="656"/>
      <c r="CT41" s="656"/>
      <c r="CU41" s="656"/>
      <c r="CV41" s="656"/>
      <c r="CW41" s="656"/>
      <c r="CX41" s="656"/>
      <c r="CY41" s="657"/>
      <c r="CZ41" s="629" t="s">
        <v>122</v>
      </c>
      <c r="DA41" s="654"/>
      <c r="DB41" s="654"/>
      <c r="DC41" s="658"/>
      <c r="DD41" s="633" t="s">
        <v>122</v>
      </c>
      <c r="DE41" s="656"/>
      <c r="DF41" s="656"/>
      <c r="DG41" s="656"/>
      <c r="DH41" s="656"/>
      <c r="DI41" s="656"/>
      <c r="DJ41" s="656"/>
      <c r="DK41" s="657"/>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15">
      <c r="AQ42" s="693" t="s">
        <v>339</v>
      </c>
      <c r="AR42" s="694"/>
      <c r="AS42" s="694"/>
      <c r="AT42" s="694"/>
      <c r="AU42" s="694"/>
      <c r="AV42" s="694"/>
      <c r="AW42" s="694"/>
      <c r="AX42" s="694"/>
      <c r="AY42" s="695"/>
      <c r="AZ42" s="696">
        <v>2365190</v>
      </c>
      <c r="BA42" s="697"/>
      <c r="BB42" s="697"/>
      <c r="BC42" s="697"/>
      <c r="BD42" s="683"/>
      <c r="BE42" s="683"/>
      <c r="BF42" s="685"/>
      <c r="BG42" s="674"/>
      <c r="BH42" s="675"/>
      <c r="BI42" s="675"/>
      <c r="BJ42" s="675"/>
      <c r="BK42" s="675"/>
      <c r="BL42" s="203"/>
      <c r="BM42" s="646" t="s">
        <v>340</v>
      </c>
      <c r="BN42" s="646"/>
      <c r="BO42" s="646"/>
      <c r="BP42" s="646"/>
      <c r="BQ42" s="646"/>
      <c r="BR42" s="646"/>
      <c r="BS42" s="646"/>
      <c r="BT42" s="646"/>
      <c r="BU42" s="647"/>
      <c r="BV42" s="696">
        <v>374</v>
      </c>
      <c r="BW42" s="697"/>
      <c r="BX42" s="697"/>
      <c r="BY42" s="697"/>
      <c r="BZ42" s="697"/>
      <c r="CA42" s="697"/>
      <c r="CB42" s="706"/>
      <c r="CD42" s="621" t="s">
        <v>341</v>
      </c>
      <c r="CE42" s="622"/>
      <c r="CF42" s="622"/>
      <c r="CG42" s="622"/>
      <c r="CH42" s="622"/>
      <c r="CI42" s="622"/>
      <c r="CJ42" s="622"/>
      <c r="CK42" s="622"/>
      <c r="CL42" s="622"/>
      <c r="CM42" s="622"/>
      <c r="CN42" s="622"/>
      <c r="CO42" s="622"/>
      <c r="CP42" s="622"/>
      <c r="CQ42" s="623"/>
      <c r="CR42" s="624">
        <v>1477601</v>
      </c>
      <c r="CS42" s="656"/>
      <c r="CT42" s="656"/>
      <c r="CU42" s="656"/>
      <c r="CV42" s="656"/>
      <c r="CW42" s="656"/>
      <c r="CX42" s="656"/>
      <c r="CY42" s="657"/>
      <c r="CZ42" s="629">
        <v>5</v>
      </c>
      <c r="DA42" s="654"/>
      <c r="DB42" s="654"/>
      <c r="DC42" s="658"/>
      <c r="DD42" s="633">
        <v>176812</v>
      </c>
      <c r="DE42" s="656"/>
      <c r="DF42" s="656"/>
      <c r="DG42" s="656"/>
      <c r="DH42" s="656"/>
      <c r="DI42" s="656"/>
      <c r="DJ42" s="656"/>
      <c r="DK42" s="657"/>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15">
      <c r="B43" s="196" t="s">
        <v>342</v>
      </c>
      <c r="CD43" s="621" t="s">
        <v>343</v>
      </c>
      <c r="CE43" s="622"/>
      <c r="CF43" s="622"/>
      <c r="CG43" s="622"/>
      <c r="CH43" s="622"/>
      <c r="CI43" s="622"/>
      <c r="CJ43" s="622"/>
      <c r="CK43" s="622"/>
      <c r="CL43" s="622"/>
      <c r="CM43" s="622"/>
      <c r="CN43" s="622"/>
      <c r="CO43" s="622"/>
      <c r="CP43" s="622"/>
      <c r="CQ43" s="623"/>
      <c r="CR43" s="624">
        <v>35718</v>
      </c>
      <c r="CS43" s="656"/>
      <c r="CT43" s="656"/>
      <c r="CU43" s="656"/>
      <c r="CV43" s="656"/>
      <c r="CW43" s="656"/>
      <c r="CX43" s="656"/>
      <c r="CY43" s="657"/>
      <c r="CZ43" s="629">
        <v>0.1</v>
      </c>
      <c r="DA43" s="654"/>
      <c r="DB43" s="654"/>
      <c r="DC43" s="658"/>
      <c r="DD43" s="633">
        <v>35718</v>
      </c>
      <c r="DE43" s="656"/>
      <c r="DF43" s="656"/>
      <c r="DG43" s="656"/>
      <c r="DH43" s="656"/>
      <c r="DI43" s="656"/>
      <c r="DJ43" s="656"/>
      <c r="DK43" s="657"/>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15">
      <c r="B44" s="710" t="s">
        <v>344</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0" t="s">
        <v>292</v>
      </c>
      <c r="CE44" s="661"/>
      <c r="CF44" s="621" t="s">
        <v>345</v>
      </c>
      <c r="CG44" s="622"/>
      <c r="CH44" s="622"/>
      <c r="CI44" s="622"/>
      <c r="CJ44" s="622"/>
      <c r="CK44" s="622"/>
      <c r="CL44" s="622"/>
      <c r="CM44" s="622"/>
      <c r="CN44" s="622"/>
      <c r="CO44" s="622"/>
      <c r="CP44" s="622"/>
      <c r="CQ44" s="623"/>
      <c r="CR44" s="624">
        <v>1477601</v>
      </c>
      <c r="CS44" s="625"/>
      <c r="CT44" s="625"/>
      <c r="CU44" s="625"/>
      <c r="CV44" s="625"/>
      <c r="CW44" s="625"/>
      <c r="CX44" s="625"/>
      <c r="CY44" s="626"/>
      <c r="CZ44" s="629">
        <v>5</v>
      </c>
      <c r="DA44" s="630"/>
      <c r="DB44" s="630"/>
      <c r="DC44" s="636"/>
      <c r="DD44" s="633">
        <v>176812</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15">
      <c r="B45" s="710" t="s">
        <v>346</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2"/>
      <c r="CE45" s="663"/>
      <c r="CF45" s="621" t="s">
        <v>347</v>
      </c>
      <c r="CG45" s="622"/>
      <c r="CH45" s="622"/>
      <c r="CI45" s="622"/>
      <c r="CJ45" s="622"/>
      <c r="CK45" s="622"/>
      <c r="CL45" s="622"/>
      <c r="CM45" s="622"/>
      <c r="CN45" s="622"/>
      <c r="CO45" s="622"/>
      <c r="CP45" s="622"/>
      <c r="CQ45" s="623"/>
      <c r="CR45" s="624">
        <v>765752</v>
      </c>
      <c r="CS45" s="656"/>
      <c r="CT45" s="656"/>
      <c r="CU45" s="656"/>
      <c r="CV45" s="656"/>
      <c r="CW45" s="656"/>
      <c r="CX45" s="656"/>
      <c r="CY45" s="657"/>
      <c r="CZ45" s="629">
        <v>2.6</v>
      </c>
      <c r="DA45" s="654"/>
      <c r="DB45" s="654"/>
      <c r="DC45" s="658"/>
      <c r="DD45" s="633">
        <v>35211</v>
      </c>
      <c r="DE45" s="656"/>
      <c r="DF45" s="656"/>
      <c r="DG45" s="656"/>
      <c r="DH45" s="656"/>
      <c r="DI45" s="656"/>
      <c r="DJ45" s="656"/>
      <c r="DK45" s="657"/>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15">
      <c r="B46" s="207"/>
      <c r="CD46" s="662"/>
      <c r="CE46" s="663"/>
      <c r="CF46" s="621" t="s">
        <v>348</v>
      </c>
      <c r="CG46" s="622"/>
      <c r="CH46" s="622"/>
      <c r="CI46" s="622"/>
      <c r="CJ46" s="622"/>
      <c r="CK46" s="622"/>
      <c r="CL46" s="622"/>
      <c r="CM46" s="622"/>
      <c r="CN46" s="622"/>
      <c r="CO46" s="622"/>
      <c r="CP46" s="622"/>
      <c r="CQ46" s="623"/>
      <c r="CR46" s="624">
        <v>687085</v>
      </c>
      <c r="CS46" s="625"/>
      <c r="CT46" s="625"/>
      <c r="CU46" s="625"/>
      <c r="CV46" s="625"/>
      <c r="CW46" s="625"/>
      <c r="CX46" s="625"/>
      <c r="CY46" s="626"/>
      <c r="CZ46" s="629">
        <v>2.2999999999999998</v>
      </c>
      <c r="DA46" s="630"/>
      <c r="DB46" s="630"/>
      <c r="DC46" s="636"/>
      <c r="DD46" s="633">
        <v>139137</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15">
      <c r="B47" s="207"/>
      <c r="CD47" s="662"/>
      <c r="CE47" s="663"/>
      <c r="CF47" s="621" t="s">
        <v>349</v>
      </c>
      <c r="CG47" s="622"/>
      <c r="CH47" s="622"/>
      <c r="CI47" s="622"/>
      <c r="CJ47" s="622"/>
      <c r="CK47" s="622"/>
      <c r="CL47" s="622"/>
      <c r="CM47" s="622"/>
      <c r="CN47" s="622"/>
      <c r="CO47" s="622"/>
      <c r="CP47" s="622"/>
      <c r="CQ47" s="623"/>
      <c r="CR47" s="624" t="s">
        <v>122</v>
      </c>
      <c r="CS47" s="656"/>
      <c r="CT47" s="656"/>
      <c r="CU47" s="656"/>
      <c r="CV47" s="656"/>
      <c r="CW47" s="656"/>
      <c r="CX47" s="656"/>
      <c r="CY47" s="657"/>
      <c r="CZ47" s="629" t="s">
        <v>122</v>
      </c>
      <c r="DA47" s="654"/>
      <c r="DB47" s="654"/>
      <c r="DC47" s="658"/>
      <c r="DD47" s="633" t="s">
        <v>122</v>
      </c>
      <c r="DE47" s="656"/>
      <c r="DF47" s="656"/>
      <c r="DG47" s="656"/>
      <c r="DH47" s="656"/>
      <c r="DI47" s="656"/>
      <c r="DJ47" s="656"/>
      <c r="DK47" s="657"/>
      <c r="DL47" s="707"/>
      <c r="DM47" s="708"/>
      <c r="DN47" s="708"/>
      <c r="DO47" s="708"/>
      <c r="DP47" s="708"/>
      <c r="DQ47" s="708"/>
      <c r="DR47" s="708"/>
      <c r="DS47" s="708"/>
      <c r="DT47" s="708"/>
      <c r="DU47" s="708"/>
      <c r="DV47" s="709"/>
      <c r="DW47" s="698"/>
      <c r="DX47" s="699"/>
      <c r="DY47" s="699"/>
      <c r="DZ47" s="699"/>
      <c r="EA47" s="699"/>
      <c r="EB47" s="699"/>
      <c r="EC47" s="700"/>
    </row>
    <row r="48" spans="2:133" x14ac:dyDescent="0.15">
      <c r="B48" s="207"/>
      <c r="CD48" s="664"/>
      <c r="CE48" s="665"/>
      <c r="CF48" s="621" t="s">
        <v>350</v>
      </c>
      <c r="CG48" s="622"/>
      <c r="CH48" s="622"/>
      <c r="CI48" s="622"/>
      <c r="CJ48" s="622"/>
      <c r="CK48" s="622"/>
      <c r="CL48" s="622"/>
      <c r="CM48" s="622"/>
      <c r="CN48" s="622"/>
      <c r="CO48" s="622"/>
      <c r="CP48" s="622"/>
      <c r="CQ48" s="623"/>
      <c r="CR48" s="624" t="s">
        <v>122</v>
      </c>
      <c r="CS48" s="625"/>
      <c r="CT48" s="625"/>
      <c r="CU48" s="625"/>
      <c r="CV48" s="625"/>
      <c r="CW48" s="625"/>
      <c r="CX48" s="625"/>
      <c r="CY48" s="626"/>
      <c r="CZ48" s="629" t="s">
        <v>122</v>
      </c>
      <c r="DA48" s="630"/>
      <c r="DB48" s="630"/>
      <c r="DC48" s="636"/>
      <c r="DD48" s="633" t="s">
        <v>122</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15">
      <c r="B49" s="207"/>
      <c r="CD49" s="645" t="s">
        <v>351</v>
      </c>
      <c r="CE49" s="646"/>
      <c r="CF49" s="646"/>
      <c r="CG49" s="646"/>
      <c r="CH49" s="646"/>
      <c r="CI49" s="646"/>
      <c r="CJ49" s="646"/>
      <c r="CK49" s="646"/>
      <c r="CL49" s="646"/>
      <c r="CM49" s="646"/>
      <c r="CN49" s="646"/>
      <c r="CO49" s="646"/>
      <c r="CP49" s="646"/>
      <c r="CQ49" s="647"/>
      <c r="CR49" s="696">
        <v>29812075</v>
      </c>
      <c r="CS49" s="683"/>
      <c r="CT49" s="683"/>
      <c r="CU49" s="683"/>
      <c r="CV49" s="683"/>
      <c r="CW49" s="683"/>
      <c r="CX49" s="683"/>
      <c r="CY49" s="712"/>
      <c r="CZ49" s="704">
        <v>100</v>
      </c>
      <c r="DA49" s="713"/>
      <c r="DB49" s="713"/>
      <c r="DC49" s="714"/>
      <c r="DD49" s="715">
        <v>20171782</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KRu8m4x68nC9OiptDAxSYiPB/xzAKR7EWyiRkZTrANId1vyr/jI049eBio5KROx93YcmXct+lYzjktEmGfDkUw==" saltValue="cGc51u2DQfd8yKbJNpprY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BN4" sqref="BN4:BU4"/>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7"/>
    </row>
    <row r="5" spans="1:131" s="218" customFormat="1" ht="26.25" customHeight="1" x14ac:dyDescent="0.15">
      <c r="A5" s="728" t="s">
        <v>357</v>
      </c>
      <c r="B5" s="729"/>
      <c r="C5" s="729"/>
      <c r="D5" s="729"/>
      <c r="E5" s="729"/>
      <c r="F5" s="729"/>
      <c r="G5" s="729"/>
      <c r="H5" s="729"/>
      <c r="I5" s="729"/>
      <c r="J5" s="729"/>
      <c r="K5" s="729"/>
      <c r="L5" s="729"/>
      <c r="M5" s="729"/>
      <c r="N5" s="729"/>
      <c r="O5" s="729"/>
      <c r="P5" s="730"/>
      <c r="Q5" s="734" t="s">
        <v>358</v>
      </c>
      <c r="R5" s="735"/>
      <c r="S5" s="735"/>
      <c r="T5" s="735"/>
      <c r="U5" s="736"/>
      <c r="V5" s="734" t="s">
        <v>359</v>
      </c>
      <c r="W5" s="735"/>
      <c r="X5" s="735"/>
      <c r="Y5" s="735"/>
      <c r="Z5" s="736"/>
      <c r="AA5" s="734" t="s">
        <v>360</v>
      </c>
      <c r="AB5" s="735"/>
      <c r="AC5" s="735"/>
      <c r="AD5" s="735"/>
      <c r="AE5" s="735"/>
      <c r="AF5" s="740" t="s">
        <v>361</v>
      </c>
      <c r="AG5" s="735"/>
      <c r="AH5" s="735"/>
      <c r="AI5" s="735"/>
      <c r="AJ5" s="741"/>
      <c r="AK5" s="735" t="s">
        <v>362</v>
      </c>
      <c r="AL5" s="735"/>
      <c r="AM5" s="735"/>
      <c r="AN5" s="735"/>
      <c r="AO5" s="736"/>
      <c r="AP5" s="734" t="s">
        <v>363</v>
      </c>
      <c r="AQ5" s="735"/>
      <c r="AR5" s="735"/>
      <c r="AS5" s="735"/>
      <c r="AT5" s="736"/>
      <c r="AU5" s="734" t="s">
        <v>364</v>
      </c>
      <c r="AV5" s="735"/>
      <c r="AW5" s="735"/>
      <c r="AX5" s="735"/>
      <c r="AY5" s="741"/>
      <c r="AZ5" s="214"/>
      <c r="BA5" s="214"/>
      <c r="BB5" s="214"/>
      <c r="BC5" s="214"/>
      <c r="BD5" s="214"/>
      <c r="BE5" s="215"/>
      <c r="BF5" s="215"/>
      <c r="BG5" s="215"/>
      <c r="BH5" s="215"/>
      <c r="BI5" s="215"/>
      <c r="BJ5" s="215"/>
      <c r="BK5" s="215"/>
      <c r="BL5" s="215"/>
      <c r="BM5" s="215"/>
      <c r="BN5" s="215"/>
      <c r="BO5" s="215"/>
      <c r="BP5" s="215"/>
      <c r="BQ5" s="728" t="s">
        <v>365</v>
      </c>
      <c r="BR5" s="729"/>
      <c r="BS5" s="729"/>
      <c r="BT5" s="729"/>
      <c r="BU5" s="729"/>
      <c r="BV5" s="729"/>
      <c r="BW5" s="729"/>
      <c r="BX5" s="729"/>
      <c r="BY5" s="729"/>
      <c r="BZ5" s="729"/>
      <c r="CA5" s="729"/>
      <c r="CB5" s="729"/>
      <c r="CC5" s="729"/>
      <c r="CD5" s="729"/>
      <c r="CE5" s="729"/>
      <c r="CF5" s="729"/>
      <c r="CG5" s="730"/>
      <c r="CH5" s="734" t="s">
        <v>366</v>
      </c>
      <c r="CI5" s="735"/>
      <c r="CJ5" s="735"/>
      <c r="CK5" s="735"/>
      <c r="CL5" s="736"/>
      <c r="CM5" s="734" t="s">
        <v>367</v>
      </c>
      <c r="CN5" s="735"/>
      <c r="CO5" s="735"/>
      <c r="CP5" s="735"/>
      <c r="CQ5" s="736"/>
      <c r="CR5" s="734" t="s">
        <v>368</v>
      </c>
      <c r="CS5" s="735"/>
      <c r="CT5" s="735"/>
      <c r="CU5" s="735"/>
      <c r="CV5" s="736"/>
      <c r="CW5" s="734" t="s">
        <v>369</v>
      </c>
      <c r="CX5" s="735"/>
      <c r="CY5" s="735"/>
      <c r="CZ5" s="735"/>
      <c r="DA5" s="736"/>
      <c r="DB5" s="734" t="s">
        <v>370</v>
      </c>
      <c r="DC5" s="735"/>
      <c r="DD5" s="735"/>
      <c r="DE5" s="735"/>
      <c r="DF5" s="736"/>
      <c r="DG5" s="764" t="s">
        <v>371</v>
      </c>
      <c r="DH5" s="765"/>
      <c r="DI5" s="765"/>
      <c r="DJ5" s="765"/>
      <c r="DK5" s="766"/>
      <c r="DL5" s="764" t="s">
        <v>372</v>
      </c>
      <c r="DM5" s="765"/>
      <c r="DN5" s="765"/>
      <c r="DO5" s="765"/>
      <c r="DP5" s="766"/>
      <c r="DQ5" s="734" t="s">
        <v>373</v>
      </c>
      <c r="DR5" s="735"/>
      <c r="DS5" s="735"/>
      <c r="DT5" s="735"/>
      <c r="DU5" s="736"/>
      <c r="DV5" s="734" t="s">
        <v>364</v>
      </c>
      <c r="DW5" s="735"/>
      <c r="DX5" s="735"/>
      <c r="DY5" s="735"/>
      <c r="DZ5" s="741"/>
      <c r="EA5" s="217"/>
    </row>
    <row r="6" spans="1:131" s="218" customFormat="1" ht="26.25" customHeight="1" thickBot="1" x14ac:dyDescent="0.2">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14"/>
      <c r="BA6" s="214"/>
      <c r="BB6" s="214"/>
      <c r="BC6" s="214"/>
      <c r="BD6" s="214"/>
      <c r="BE6" s="215"/>
      <c r="BF6" s="215"/>
      <c r="BG6" s="215"/>
      <c r="BH6" s="215"/>
      <c r="BI6" s="215"/>
      <c r="BJ6" s="215"/>
      <c r="BK6" s="215"/>
      <c r="BL6" s="215"/>
      <c r="BM6" s="215"/>
      <c r="BN6" s="215"/>
      <c r="BO6" s="215"/>
      <c r="BP6" s="215"/>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17"/>
    </row>
    <row r="7" spans="1:131" s="218" customFormat="1" ht="26.25" customHeight="1" thickTop="1" x14ac:dyDescent="0.15">
      <c r="A7" s="219">
        <v>1</v>
      </c>
      <c r="B7" s="750" t="s">
        <v>374</v>
      </c>
      <c r="C7" s="751"/>
      <c r="D7" s="751"/>
      <c r="E7" s="751"/>
      <c r="F7" s="751"/>
      <c r="G7" s="751"/>
      <c r="H7" s="751"/>
      <c r="I7" s="751"/>
      <c r="J7" s="751"/>
      <c r="K7" s="751"/>
      <c r="L7" s="751"/>
      <c r="M7" s="751"/>
      <c r="N7" s="751"/>
      <c r="O7" s="751"/>
      <c r="P7" s="752"/>
      <c r="Q7" s="753" t="s">
        <v>549</v>
      </c>
      <c r="R7" s="754"/>
      <c r="S7" s="754"/>
      <c r="T7" s="754"/>
      <c r="U7" s="754"/>
      <c r="V7" s="754" t="s">
        <v>550</v>
      </c>
      <c r="W7" s="754"/>
      <c r="X7" s="754"/>
      <c r="Y7" s="754"/>
      <c r="Z7" s="754"/>
      <c r="AA7" s="754" t="s">
        <v>551</v>
      </c>
      <c r="AB7" s="754"/>
      <c r="AC7" s="754"/>
      <c r="AD7" s="754"/>
      <c r="AE7" s="755"/>
      <c r="AF7" s="756">
        <v>552</v>
      </c>
      <c r="AG7" s="757"/>
      <c r="AH7" s="757"/>
      <c r="AI7" s="757"/>
      <c r="AJ7" s="758"/>
      <c r="AK7" s="759">
        <v>1369</v>
      </c>
      <c r="AL7" s="760"/>
      <c r="AM7" s="760"/>
      <c r="AN7" s="760"/>
      <c r="AO7" s="760"/>
      <c r="AP7" s="760" t="s">
        <v>554</v>
      </c>
      <c r="AQ7" s="760"/>
      <c r="AR7" s="760"/>
      <c r="AS7" s="760"/>
      <c r="AT7" s="760"/>
      <c r="AU7" s="761"/>
      <c r="AV7" s="761"/>
      <c r="AW7" s="761"/>
      <c r="AX7" s="761"/>
      <c r="AY7" s="762"/>
      <c r="AZ7" s="214"/>
      <c r="BA7" s="214"/>
      <c r="BB7" s="214"/>
      <c r="BC7" s="214"/>
      <c r="BD7" s="214"/>
      <c r="BE7" s="215"/>
      <c r="BF7" s="215"/>
      <c r="BG7" s="215"/>
      <c r="BH7" s="215"/>
      <c r="BI7" s="215"/>
      <c r="BJ7" s="215"/>
      <c r="BK7" s="215"/>
      <c r="BL7" s="215"/>
      <c r="BM7" s="215"/>
      <c r="BN7" s="215"/>
      <c r="BO7" s="215"/>
      <c r="BP7" s="215"/>
      <c r="BQ7" s="219">
        <v>1</v>
      </c>
      <c r="BR7" s="220"/>
      <c r="BS7" s="747" t="s">
        <v>612</v>
      </c>
      <c r="BT7" s="748"/>
      <c r="BU7" s="748"/>
      <c r="BV7" s="748"/>
      <c r="BW7" s="748"/>
      <c r="BX7" s="748"/>
      <c r="BY7" s="748"/>
      <c r="BZ7" s="748"/>
      <c r="CA7" s="748"/>
      <c r="CB7" s="748"/>
      <c r="CC7" s="748"/>
      <c r="CD7" s="748"/>
      <c r="CE7" s="748"/>
      <c r="CF7" s="748"/>
      <c r="CG7" s="763"/>
      <c r="CH7" s="744" t="s">
        <v>488</v>
      </c>
      <c r="CI7" s="745"/>
      <c r="CJ7" s="745"/>
      <c r="CK7" s="745"/>
      <c r="CL7" s="746"/>
      <c r="CM7" s="744" t="s">
        <v>614</v>
      </c>
      <c r="CN7" s="745"/>
      <c r="CO7" s="745"/>
      <c r="CP7" s="745"/>
      <c r="CQ7" s="746"/>
      <c r="CR7" s="744" t="s">
        <v>615</v>
      </c>
      <c r="CS7" s="745"/>
      <c r="CT7" s="745"/>
      <c r="CU7" s="745"/>
      <c r="CV7" s="746"/>
      <c r="CW7" s="744" t="s">
        <v>616</v>
      </c>
      <c r="CX7" s="745"/>
      <c r="CY7" s="745"/>
      <c r="CZ7" s="745"/>
      <c r="DA7" s="746"/>
      <c r="DB7" s="744" t="s">
        <v>488</v>
      </c>
      <c r="DC7" s="745"/>
      <c r="DD7" s="745"/>
      <c r="DE7" s="745"/>
      <c r="DF7" s="746"/>
      <c r="DG7" s="744" t="s">
        <v>488</v>
      </c>
      <c r="DH7" s="745"/>
      <c r="DI7" s="745"/>
      <c r="DJ7" s="745"/>
      <c r="DK7" s="746"/>
      <c r="DL7" s="744" t="s">
        <v>488</v>
      </c>
      <c r="DM7" s="745"/>
      <c r="DN7" s="745"/>
      <c r="DO7" s="745"/>
      <c r="DP7" s="746"/>
      <c r="DQ7" s="744" t="s">
        <v>488</v>
      </c>
      <c r="DR7" s="745"/>
      <c r="DS7" s="745"/>
      <c r="DT7" s="745"/>
      <c r="DU7" s="746"/>
      <c r="DV7" s="747"/>
      <c r="DW7" s="748"/>
      <c r="DX7" s="748"/>
      <c r="DY7" s="748"/>
      <c r="DZ7" s="749"/>
      <c r="EA7" s="217"/>
    </row>
    <row r="8" spans="1:131" s="218" customFormat="1" ht="26.25" customHeight="1" x14ac:dyDescent="0.15">
      <c r="A8" s="221">
        <v>2</v>
      </c>
      <c r="B8" s="781" t="s">
        <v>375</v>
      </c>
      <c r="C8" s="782"/>
      <c r="D8" s="782"/>
      <c r="E8" s="782"/>
      <c r="F8" s="782"/>
      <c r="G8" s="782"/>
      <c r="H8" s="782"/>
      <c r="I8" s="782"/>
      <c r="J8" s="782"/>
      <c r="K8" s="782"/>
      <c r="L8" s="782"/>
      <c r="M8" s="782"/>
      <c r="N8" s="782"/>
      <c r="O8" s="782"/>
      <c r="P8" s="783"/>
      <c r="Q8" s="784" t="s">
        <v>552</v>
      </c>
      <c r="R8" s="785"/>
      <c r="S8" s="785"/>
      <c r="T8" s="785"/>
      <c r="U8" s="785"/>
      <c r="V8" s="785" t="s">
        <v>552</v>
      </c>
      <c r="W8" s="785"/>
      <c r="X8" s="785"/>
      <c r="Y8" s="785"/>
      <c r="Z8" s="785"/>
      <c r="AA8" s="785" t="s">
        <v>553</v>
      </c>
      <c r="AB8" s="785"/>
      <c r="AC8" s="785"/>
      <c r="AD8" s="785"/>
      <c r="AE8" s="786"/>
      <c r="AF8" s="787">
        <v>0</v>
      </c>
      <c r="AG8" s="788"/>
      <c r="AH8" s="788"/>
      <c r="AI8" s="788"/>
      <c r="AJ8" s="789"/>
      <c r="AK8" s="770">
        <v>16</v>
      </c>
      <c r="AL8" s="771"/>
      <c r="AM8" s="771"/>
      <c r="AN8" s="771"/>
      <c r="AO8" s="771"/>
      <c r="AP8" s="771" t="s">
        <v>488</v>
      </c>
      <c r="AQ8" s="771"/>
      <c r="AR8" s="771"/>
      <c r="AS8" s="771"/>
      <c r="AT8" s="771"/>
      <c r="AU8" s="772"/>
      <c r="AV8" s="772"/>
      <c r="AW8" s="772"/>
      <c r="AX8" s="772"/>
      <c r="AY8" s="773"/>
      <c r="AZ8" s="214"/>
      <c r="BA8" s="214"/>
      <c r="BB8" s="214"/>
      <c r="BC8" s="214"/>
      <c r="BD8" s="214"/>
      <c r="BE8" s="215"/>
      <c r="BF8" s="215"/>
      <c r="BG8" s="215"/>
      <c r="BH8" s="215"/>
      <c r="BI8" s="215"/>
      <c r="BJ8" s="215"/>
      <c r="BK8" s="215"/>
      <c r="BL8" s="215"/>
      <c r="BM8" s="215"/>
      <c r="BN8" s="215"/>
      <c r="BO8" s="215"/>
      <c r="BP8" s="215"/>
      <c r="BQ8" s="221">
        <v>2</v>
      </c>
      <c r="BR8" s="222"/>
      <c r="BS8" s="774" t="s">
        <v>613</v>
      </c>
      <c r="BT8" s="775"/>
      <c r="BU8" s="775"/>
      <c r="BV8" s="775"/>
      <c r="BW8" s="775"/>
      <c r="BX8" s="775"/>
      <c r="BY8" s="775"/>
      <c r="BZ8" s="775"/>
      <c r="CA8" s="775"/>
      <c r="CB8" s="775"/>
      <c r="CC8" s="775"/>
      <c r="CD8" s="775"/>
      <c r="CE8" s="775"/>
      <c r="CF8" s="775"/>
      <c r="CG8" s="776"/>
      <c r="CH8" s="777">
        <v>-2</v>
      </c>
      <c r="CI8" s="778"/>
      <c r="CJ8" s="778"/>
      <c r="CK8" s="778"/>
      <c r="CL8" s="779"/>
      <c r="CM8" s="777" t="s">
        <v>617</v>
      </c>
      <c r="CN8" s="778"/>
      <c r="CO8" s="778"/>
      <c r="CP8" s="778"/>
      <c r="CQ8" s="779"/>
      <c r="CR8" s="777" t="s">
        <v>615</v>
      </c>
      <c r="CS8" s="778"/>
      <c r="CT8" s="778"/>
      <c r="CU8" s="778"/>
      <c r="CV8" s="779"/>
      <c r="CW8" s="777" t="s">
        <v>488</v>
      </c>
      <c r="CX8" s="778"/>
      <c r="CY8" s="778"/>
      <c r="CZ8" s="778"/>
      <c r="DA8" s="779"/>
      <c r="DB8" s="777" t="s">
        <v>488</v>
      </c>
      <c r="DC8" s="778"/>
      <c r="DD8" s="778"/>
      <c r="DE8" s="778"/>
      <c r="DF8" s="779"/>
      <c r="DG8" s="777" t="s">
        <v>488</v>
      </c>
      <c r="DH8" s="778"/>
      <c r="DI8" s="778"/>
      <c r="DJ8" s="778"/>
      <c r="DK8" s="779"/>
      <c r="DL8" s="777" t="s">
        <v>488</v>
      </c>
      <c r="DM8" s="778"/>
      <c r="DN8" s="778"/>
      <c r="DO8" s="778"/>
      <c r="DP8" s="779"/>
      <c r="DQ8" s="777" t="s">
        <v>488</v>
      </c>
      <c r="DR8" s="778"/>
      <c r="DS8" s="778"/>
      <c r="DT8" s="778"/>
      <c r="DU8" s="779"/>
      <c r="DV8" s="774"/>
      <c r="DW8" s="775"/>
      <c r="DX8" s="775"/>
      <c r="DY8" s="775"/>
      <c r="DZ8" s="780"/>
      <c r="EA8" s="217"/>
    </row>
    <row r="9" spans="1:131" s="218" customFormat="1" ht="26.25" customHeight="1" x14ac:dyDescent="0.15">
      <c r="A9" s="221">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14"/>
      <c r="BA9" s="214"/>
      <c r="BB9" s="214"/>
      <c r="BC9" s="214"/>
      <c r="BD9" s="214"/>
      <c r="BE9" s="215"/>
      <c r="BF9" s="215"/>
      <c r="BG9" s="215"/>
      <c r="BH9" s="215"/>
      <c r="BI9" s="215"/>
      <c r="BJ9" s="215"/>
      <c r="BK9" s="215"/>
      <c r="BL9" s="215"/>
      <c r="BM9" s="215"/>
      <c r="BN9" s="215"/>
      <c r="BO9" s="215"/>
      <c r="BP9" s="215"/>
      <c r="BQ9" s="221">
        <v>3</v>
      </c>
      <c r="BR9" s="222"/>
      <c r="BS9" s="774"/>
      <c r="BT9" s="775"/>
      <c r="BU9" s="775"/>
      <c r="BV9" s="775"/>
      <c r="BW9" s="775"/>
      <c r="BX9" s="775"/>
      <c r="BY9" s="775"/>
      <c r="BZ9" s="775"/>
      <c r="CA9" s="775"/>
      <c r="CB9" s="775"/>
      <c r="CC9" s="775"/>
      <c r="CD9" s="775"/>
      <c r="CE9" s="775"/>
      <c r="CF9" s="775"/>
      <c r="CG9" s="776"/>
      <c r="CH9" s="777"/>
      <c r="CI9" s="778"/>
      <c r="CJ9" s="778"/>
      <c r="CK9" s="778"/>
      <c r="CL9" s="779"/>
      <c r="CM9" s="777"/>
      <c r="CN9" s="778"/>
      <c r="CO9" s="778"/>
      <c r="CP9" s="778"/>
      <c r="CQ9" s="779"/>
      <c r="CR9" s="777"/>
      <c r="CS9" s="778"/>
      <c r="CT9" s="778"/>
      <c r="CU9" s="778"/>
      <c r="CV9" s="779"/>
      <c r="CW9" s="777"/>
      <c r="CX9" s="778"/>
      <c r="CY9" s="778"/>
      <c r="CZ9" s="778"/>
      <c r="DA9" s="779"/>
      <c r="DB9" s="777"/>
      <c r="DC9" s="778"/>
      <c r="DD9" s="778"/>
      <c r="DE9" s="778"/>
      <c r="DF9" s="779"/>
      <c r="DG9" s="777"/>
      <c r="DH9" s="778"/>
      <c r="DI9" s="778"/>
      <c r="DJ9" s="778"/>
      <c r="DK9" s="779"/>
      <c r="DL9" s="777"/>
      <c r="DM9" s="778"/>
      <c r="DN9" s="778"/>
      <c r="DO9" s="778"/>
      <c r="DP9" s="779"/>
      <c r="DQ9" s="777"/>
      <c r="DR9" s="778"/>
      <c r="DS9" s="778"/>
      <c r="DT9" s="778"/>
      <c r="DU9" s="779"/>
      <c r="DV9" s="774"/>
      <c r="DW9" s="775"/>
      <c r="DX9" s="775"/>
      <c r="DY9" s="775"/>
      <c r="DZ9" s="780"/>
      <c r="EA9" s="217"/>
    </row>
    <row r="10" spans="1:131" s="218" customFormat="1" ht="26.25" customHeight="1" x14ac:dyDescent="0.15">
      <c r="A10" s="221">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14"/>
      <c r="BA10" s="214"/>
      <c r="BB10" s="214"/>
      <c r="BC10" s="214"/>
      <c r="BD10" s="214"/>
      <c r="BE10" s="215"/>
      <c r="BF10" s="215"/>
      <c r="BG10" s="215"/>
      <c r="BH10" s="215"/>
      <c r="BI10" s="215"/>
      <c r="BJ10" s="215"/>
      <c r="BK10" s="215"/>
      <c r="BL10" s="215"/>
      <c r="BM10" s="215"/>
      <c r="BN10" s="215"/>
      <c r="BO10" s="215"/>
      <c r="BP10" s="215"/>
      <c r="BQ10" s="221">
        <v>4</v>
      </c>
      <c r="BR10" s="222"/>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17"/>
    </row>
    <row r="11" spans="1:131" s="218" customFormat="1" ht="26.25" customHeight="1" x14ac:dyDescent="0.15">
      <c r="A11" s="221">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14"/>
      <c r="BA11" s="214"/>
      <c r="BB11" s="214"/>
      <c r="BC11" s="214"/>
      <c r="BD11" s="214"/>
      <c r="BE11" s="215"/>
      <c r="BF11" s="215"/>
      <c r="BG11" s="215"/>
      <c r="BH11" s="215"/>
      <c r="BI11" s="215"/>
      <c r="BJ11" s="215"/>
      <c r="BK11" s="215"/>
      <c r="BL11" s="215"/>
      <c r="BM11" s="215"/>
      <c r="BN11" s="215"/>
      <c r="BO11" s="215"/>
      <c r="BP11" s="215"/>
      <c r="BQ11" s="221">
        <v>5</v>
      </c>
      <c r="BR11" s="222"/>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17"/>
    </row>
    <row r="12" spans="1:131" s="218" customFormat="1" ht="26.25" customHeight="1" x14ac:dyDescent="0.15">
      <c r="A12" s="221">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14"/>
      <c r="BA12" s="214"/>
      <c r="BB12" s="214"/>
      <c r="BC12" s="214"/>
      <c r="BD12" s="214"/>
      <c r="BE12" s="215"/>
      <c r="BF12" s="215"/>
      <c r="BG12" s="215"/>
      <c r="BH12" s="215"/>
      <c r="BI12" s="215"/>
      <c r="BJ12" s="215"/>
      <c r="BK12" s="215"/>
      <c r="BL12" s="215"/>
      <c r="BM12" s="215"/>
      <c r="BN12" s="215"/>
      <c r="BO12" s="215"/>
      <c r="BP12" s="215"/>
      <c r="BQ12" s="221">
        <v>6</v>
      </c>
      <c r="BR12" s="222"/>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17"/>
    </row>
    <row r="13" spans="1:131" s="218" customFormat="1" ht="26.25" customHeight="1" x14ac:dyDescent="0.15">
      <c r="A13" s="221">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14"/>
      <c r="BA13" s="214"/>
      <c r="BB13" s="214"/>
      <c r="BC13" s="214"/>
      <c r="BD13" s="214"/>
      <c r="BE13" s="215"/>
      <c r="BF13" s="215"/>
      <c r="BG13" s="215"/>
      <c r="BH13" s="215"/>
      <c r="BI13" s="215"/>
      <c r="BJ13" s="215"/>
      <c r="BK13" s="215"/>
      <c r="BL13" s="215"/>
      <c r="BM13" s="215"/>
      <c r="BN13" s="215"/>
      <c r="BO13" s="215"/>
      <c r="BP13" s="215"/>
      <c r="BQ13" s="221">
        <v>7</v>
      </c>
      <c r="BR13" s="222"/>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17"/>
    </row>
    <row r="14" spans="1:131" s="218" customFormat="1" ht="26.25" customHeight="1" x14ac:dyDescent="0.15">
      <c r="A14" s="221">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14"/>
      <c r="BA14" s="214"/>
      <c r="BB14" s="214"/>
      <c r="BC14" s="214"/>
      <c r="BD14" s="214"/>
      <c r="BE14" s="215"/>
      <c r="BF14" s="215"/>
      <c r="BG14" s="215"/>
      <c r="BH14" s="215"/>
      <c r="BI14" s="215"/>
      <c r="BJ14" s="215"/>
      <c r="BK14" s="215"/>
      <c r="BL14" s="215"/>
      <c r="BM14" s="215"/>
      <c r="BN14" s="215"/>
      <c r="BO14" s="215"/>
      <c r="BP14" s="215"/>
      <c r="BQ14" s="221">
        <v>8</v>
      </c>
      <c r="BR14" s="222"/>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17"/>
    </row>
    <row r="15" spans="1:131" s="218" customFormat="1" ht="26.25" customHeight="1" x14ac:dyDescent="0.15">
      <c r="A15" s="221">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14"/>
      <c r="BA15" s="214"/>
      <c r="BB15" s="214"/>
      <c r="BC15" s="214"/>
      <c r="BD15" s="214"/>
      <c r="BE15" s="215"/>
      <c r="BF15" s="215"/>
      <c r="BG15" s="215"/>
      <c r="BH15" s="215"/>
      <c r="BI15" s="215"/>
      <c r="BJ15" s="215"/>
      <c r="BK15" s="215"/>
      <c r="BL15" s="215"/>
      <c r="BM15" s="215"/>
      <c r="BN15" s="215"/>
      <c r="BO15" s="215"/>
      <c r="BP15" s="215"/>
      <c r="BQ15" s="221">
        <v>9</v>
      </c>
      <c r="BR15" s="222"/>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17"/>
    </row>
    <row r="16" spans="1:131" s="218" customFormat="1" ht="26.25" customHeight="1" x14ac:dyDescent="0.15">
      <c r="A16" s="221">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14"/>
      <c r="BA16" s="214"/>
      <c r="BB16" s="214"/>
      <c r="BC16" s="214"/>
      <c r="BD16" s="214"/>
      <c r="BE16" s="215"/>
      <c r="BF16" s="215"/>
      <c r="BG16" s="215"/>
      <c r="BH16" s="215"/>
      <c r="BI16" s="215"/>
      <c r="BJ16" s="215"/>
      <c r="BK16" s="215"/>
      <c r="BL16" s="215"/>
      <c r="BM16" s="215"/>
      <c r="BN16" s="215"/>
      <c r="BO16" s="215"/>
      <c r="BP16" s="215"/>
      <c r="BQ16" s="221">
        <v>10</v>
      </c>
      <c r="BR16" s="222"/>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17"/>
    </row>
    <row r="17" spans="1:131" s="218" customFormat="1" ht="26.25" customHeight="1" x14ac:dyDescent="0.15">
      <c r="A17" s="221">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14"/>
      <c r="BA17" s="214"/>
      <c r="BB17" s="214"/>
      <c r="BC17" s="214"/>
      <c r="BD17" s="214"/>
      <c r="BE17" s="215"/>
      <c r="BF17" s="215"/>
      <c r="BG17" s="215"/>
      <c r="BH17" s="215"/>
      <c r="BI17" s="215"/>
      <c r="BJ17" s="215"/>
      <c r="BK17" s="215"/>
      <c r="BL17" s="215"/>
      <c r="BM17" s="215"/>
      <c r="BN17" s="215"/>
      <c r="BO17" s="215"/>
      <c r="BP17" s="215"/>
      <c r="BQ17" s="221">
        <v>11</v>
      </c>
      <c r="BR17" s="222"/>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17"/>
    </row>
    <row r="18" spans="1:131" s="218" customFormat="1" ht="26.25" customHeight="1" x14ac:dyDescent="0.15">
      <c r="A18" s="221">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14"/>
      <c r="BA18" s="214"/>
      <c r="BB18" s="214"/>
      <c r="BC18" s="214"/>
      <c r="BD18" s="214"/>
      <c r="BE18" s="215"/>
      <c r="BF18" s="215"/>
      <c r="BG18" s="215"/>
      <c r="BH18" s="215"/>
      <c r="BI18" s="215"/>
      <c r="BJ18" s="215"/>
      <c r="BK18" s="215"/>
      <c r="BL18" s="215"/>
      <c r="BM18" s="215"/>
      <c r="BN18" s="215"/>
      <c r="BO18" s="215"/>
      <c r="BP18" s="215"/>
      <c r="BQ18" s="221">
        <v>12</v>
      </c>
      <c r="BR18" s="222"/>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17"/>
    </row>
    <row r="19" spans="1:131" s="218" customFormat="1" ht="26.25" customHeight="1" x14ac:dyDescent="0.15">
      <c r="A19" s="221">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14"/>
      <c r="BA19" s="214"/>
      <c r="BB19" s="214"/>
      <c r="BC19" s="214"/>
      <c r="BD19" s="214"/>
      <c r="BE19" s="215"/>
      <c r="BF19" s="215"/>
      <c r="BG19" s="215"/>
      <c r="BH19" s="215"/>
      <c r="BI19" s="215"/>
      <c r="BJ19" s="215"/>
      <c r="BK19" s="215"/>
      <c r="BL19" s="215"/>
      <c r="BM19" s="215"/>
      <c r="BN19" s="215"/>
      <c r="BO19" s="215"/>
      <c r="BP19" s="215"/>
      <c r="BQ19" s="221">
        <v>13</v>
      </c>
      <c r="BR19" s="222"/>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17"/>
    </row>
    <row r="20" spans="1:131" s="218" customFormat="1" ht="26.25" customHeight="1" x14ac:dyDescent="0.15">
      <c r="A20" s="221">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14"/>
      <c r="BA20" s="214"/>
      <c r="BB20" s="214"/>
      <c r="BC20" s="214"/>
      <c r="BD20" s="214"/>
      <c r="BE20" s="215"/>
      <c r="BF20" s="215"/>
      <c r="BG20" s="215"/>
      <c r="BH20" s="215"/>
      <c r="BI20" s="215"/>
      <c r="BJ20" s="215"/>
      <c r="BK20" s="215"/>
      <c r="BL20" s="215"/>
      <c r="BM20" s="215"/>
      <c r="BN20" s="215"/>
      <c r="BO20" s="215"/>
      <c r="BP20" s="215"/>
      <c r="BQ20" s="221">
        <v>14</v>
      </c>
      <c r="BR20" s="222"/>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17"/>
    </row>
    <row r="21" spans="1:131" s="218" customFormat="1" ht="26.25" customHeight="1" thickBot="1" x14ac:dyDescent="0.2">
      <c r="A21" s="221">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14"/>
      <c r="BA21" s="214"/>
      <c r="BB21" s="214"/>
      <c r="BC21" s="214"/>
      <c r="BD21" s="214"/>
      <c r="BE21" s="215"/>
      <c r="BF21" s="215"/>
      <c r="BG21" s="215"/>
      <c r="BH21" s="215"/>
      <c r="BI21" s="215"/>
      <c r="BJ21" s="215"/>
      <c r="BK21" s="215"/>
      <c r="BL21" s="215"/>
      <c r="BM21" s="215"/>
      <c r="BN21" s="215"/>
      <c r="BO21" s="215"/>
      <c r="BP21" s="215"/>
      <c r="BQ21" s="221">
        <v>15</v>
      </c>
      <c r="BR21" s="222"/>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17"/>
    </row>
    <row r="22" spans="1:131" s="218" customFormat="1" ht="26.25" customHeight="1" x14ac:dyDescent="0.15">
      <c r="A22" s="221">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376</v>
      </c>
      <c r="BA22" s="807"/>
      <c r="BB22" s="807"/>
      <c r="BC22" s="807"/>
      <c r="BD22" s="808"/>
      <c r="BE22" s="215"/>
      <c r="BF22" s="215"/>
      <c r="BG22" s="215"/>
      <c r="BH22" s="215"/>
      <c r="BI22" s="215"/>
      <c r="BJ22" s="215"/>
      <c r="BK22" s="215"/>
      <c r="BL22" s="215"/>
      <c r="BM22" s="215"/>
      <c r="BN22" s="215"/>
      <c r="BO22" s="215"/>
      <c r="BP22" s="215"/>
      <c r="BQ22" s="221">
        <v>16</v>
      </c>
      <c r="BR22" s="222"/>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17"/>
    </row>
    <row r="23" spans="1:131" s="218" customFormat="1" ht="26.25" customHeight="1" thickBot="1" x14ac:dyDescent="0.2">
      <c r="A23" s="223" t="s">
        <v>377</v>
      </c>
      <c r="B23" s="790" t="s">
        <v>378</v>
      </c>
      <c r="C23" s="791"/>
      <c r="D23" s="791"/>
      <c r="E23" s="791"/>
      <c r="F23" s="791"/>
      <c r="G23" s="791"/>
      <c r="H23" s="791"/>
      <c r="I23" s="791"/>
      <c r="J23" s="791"/>
      <c r="K23" s="791"/>
      <c r="L23" s="791"/>
      <c r="M23" s="791"/>
      <c r="N23" s="791"/>
      <c r="O23" s="791"/>
      <c r="P23" s="792"/>
      <c r="Q23" s="793" t="s">
        <v>555</v>
      </c>
      <c r="R23" s="794"/>
      <c r="S23" s="794"/>
      <c r="T23" s="794"/>
      <c r="U23" s="794"/>
      <c r="V23" s="794" t="s">
        <v>556</v>
      </c>
      <c r="W23" s="794"/>
      <c r="X23" s="794"/>
      <c r="Y23" s="794"/>
      <c r="Z23" s="794"/>
      <c r="AA23" s="794" t="s">
        <v>551</v>
      </c>
      <c r="AB23" s="794"/>
      <c r="AC23" s="794"/>
      <c r="AD23" s="794"/>
      <c r="AE23" s="795"/>
      <c r="AF23" s="796">
        <v>552</v>
      </c>
      <c r="AG23" s="794"/>
      <c r="AH23" s="794"/>
      <c r="AI23" s="794"/>
      <c r="AJ23" s="797"/>
      <c r="AK23" s="798"/>
      <c r="AL23" s="799"/>
      <c r="AM23" s="799"/>
      <c r="AN23" s="799"/>
      <c r="AO23" s="799"/>
      <c r="AP23" s="794">
        <v>26149</v>
      </c>
      <c r="AQ23" s="794"/>
      <c r="AR23" s="794"/>
      <c r="AS23" s="794"/>
      <c r="AT23" s="794"/>
      <c r="AU23" s="810"/>
      <c r="AV23" s="810"/>
      <c r="AW23" s="810"/>
      <c r="AX23" s="810"/>
      <c r="AY23" s="811"/>
      <c r="AZ23" s="812" t="s">
        <v>122</v>
      </c>
      <c r="BA23" s="813"/>
      <c r="BB23" s="813"/>
      <c r="BC23" s="813"/>
      <c r="BD23" s="814"/>
      <c r="BE23" s="215"/>
      <c r="BF23" s="215"/>
      <c r="BG23" s="215"/>
      <c r="BH23" s="215"/>
      <c r="BI23" s="215"/>
      <c r="BJ23" s="215"/>
      <c r="BK23" s="215"/>
      <c r="BL23" s="215"/>
      <c r="BM23" s="215"/>
      <c r="BN23" s="215"/>
      <c r="BO23" s="215"/>
      <c r="BP23" s="215"/>
      <c r="BQ23" s="221">
        <v>17</v>
      </c>
      <c r="BR23" s="222"/>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17"/>
    </row>
    <row r="24" spans="1:131" s="218" customFormat="1" ht="26.25" customHeight="1" x14ac:dyDescent="0.15">
      <c r="A24" s="809" t="s">
        <v>379</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14"/>
      <c r="BA24" s="214"/>
      <c r="BB24" s="214"/>
      <c r="BC24" s="214"/>
      <c r="BD24" s="214"/>
      <c r="BE24" s="215"/>
      <c r="BF24" s="215"/>
      <c r="BG24" s="215"/>
      <c r="BH24" s="215"/>
      <c r="BI24" s="215"/>
      <c r="BJ24" s="215"/>
      <c r="BK24" s="215"/>
      <c r="BL24" s="215"/>
      <c r="BM24" s="215"/>
      <c r="BN24" s="215"/>
      <c r="BO24" s="215"/>
      <c r="BP24" s="215"/>
      <c r="BQ24" s="221">
        <v>18</v>
      </c>
      <c r="BR24" s="222"/>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17"/>
    </row>
    <row r="25" spans="1:131" ht="26.25" customHeight="1" thickBot="1" x14ac:dyDescent="0.2">
      <c r="A25" s="726" t="s">
        <v>380</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4"/>
      <c r="BP25" s="224"/>
      <c r="BQ25" s="221">
        <v>19</v>
      </c>
      <c r="BR25" s="222"/>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2"/>
    </row>
    <row r="26" spans="1:131" ht="26.25" customHeight="1" x14ac:dyDescent="0.15">
      <c r="A26" s="728" t="s">
        <v>357</v>
      </c>
      <c r="B26" s="729"/>
      <c r="C26" s="729"/>
      <c r="D26" s="729"/>
      <c r="E26" s="729"/>
      <c r="F26" s="729"/>
      <c r="G26" s="729"/>
      <c r="H26" s="729"/>
      <c r="I26" s="729"/>
      <c r="J26" s="729"/>
      <c r="K26" s="729"/>
      <c r="L26" s="729"/>
      <c r="M26" s="729"/>
      <c r="N26" s="729"/>
      <c r="O26" s="729"/>
      <c r="P26" s="730"/>
      <c r="Q26" s="734" t="s">
        <v>381</v>
      </c>
      <c r="R26" s="735"/>
      <c r="S26" s="735"/>
      <c r="T26" s="735"/>
      <c r="U26" s="736"/>
      <c r="V26" s="734" t="s">
        <v>382</v>
      </c>
      <c r="W26" s="735"/>
      <c r="X26" s="735"/>
      <c r="Y26" s="735"/>
      <c r="Z26" s="736"/>
      <c r="AA26" s="734" t="s">
        <v>383</v>
      </c>
      <c r="AB26" s="735"/>
      <c r="AC26" s="735"/>
      <c r="AD26" s="735"/>
      <c r="AE26" s="735"/>
      <c r="AF26" s="815" t="s">
        <v>384</v>
      </c>
      <c r="AG26" s="816"/>
      <c r="AH26" s="816"/>
      <c r="AI26" s="816"/>
      <c r="AJ26" s="817"/>
      <c r="AK26" s="735" t="s">
        <v>385</v>
      </c>
      <c r="AL26" s="735"/>
      <c r="AM26" s="735"/>
      <c r="AN26" s="735"/>
      <c r="AO26" s="736"/>
      <c r="AP26" s="734" t="s">
        <v>386</v>
      </c>
      <c r="AQ26" s="735"/>
      <c r="AR26" s="735"/>
      <c r="AS26" s="735"/>
      <c r="AT26" s="736"/>
      <c r="AU26" s="734" t="s">
        <v>387</v>
      </c>
      <c r="AV26" s="735"/>
      <c r="AW26" s="735"/>
      <c r="AX26" s="735"/>
      <c r="AY26" s="736"/>
      <c r="AZ26" s="734" t="s">
        <v>388</v>
      </c>
      <c r="BA26" s="735"/>
      <c r="BB26" s="735"/>
      <c r="BC26" s="735"/>
      <c r="BD26" s="736"/>
      <c r="BE26" s="734" t="s">
        <v>364</v>
      </c>
      <c r="BF26" s="735"/>
      <c r="BG26" s="735"/>
      <c r="BH26" s="735"/>
      <c r="BI26" s="741"/>
      <c r="BJ26" s="214"/>
      <c r="BK26" s="214"/>
      <c r="BL26" s="214"/>
      <c r="BM26" s="214"/>
      <c r="BN26" s="214"/>
      <c r="BO26" s="224"/>
      <c r="BP26" s="224"/>
      <c r="BQ26" s="221">
        <v>20</v>
      </c>
      <c r="BR26" s="222"/>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2"/>
    </row>
    <row r="27" spans="1:131" ht="26.25" customHeight="1" thickBot="1" x14ac:dyDescent="0.2">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14"/>
      <c r="BK27" s="214"/>
      <c r="BL27" s="214"/>
      <c r="BM27" s="214"/>
      <c r="BN27" s="214"/>
      <c r="BO27" s="224"/>
      <c r="BP27" s="224"/>
      <c r="BQ27" s="221">
        <v>21</v>
      </c>
      <c r="BR27" s="222"/>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2"/>
    </row>
    <row r="28" spans="1:131" ht="26.25" customHeight="1" thickTop="1" x14ac:dyDescent="0.15">
      <c r="A28" s="225">
        <v>1</v>
      </c>
      <c r="B28" s="750" t="s">
        <v>389</v>
      </c>
      <c r="C28" s="751"/>
      <c r="D28" s="751"/>
      <c r="E28" s="751"/>
      <c r="F28" s="751"/>
      <c r="G28" s="751"/>
      <c r="H28" s="751"/>
      <c r="I28" s="751"/>
      <c r="J28" s="751"/>
      <c r="K28" s="751"/>
      <c r="L28" s="751"/>
      <c r="M28" s="751"/>
      <c r="N28" s="751"/>
      <c r="O28" s="751"/>
      <c r="P28" s="752"/>
      <c r="Q28" s="823" t="s">
        <v>557</v>
      </c>
      <c r="R28" s="824"/>
      <c r="S28" s="824"/>
      <c r="T28" s="824"/>
      <c r="U28" s="824"/>
      <c r="V28" s="824" t="s">
        <v>558</v>
      </c>
      <c r="W28" s="824"/>
      <c r="X28" s="824"/>
      <c r="Y28" s="824"/>
      <c r="Z28" s="824"/>
      <c r="AA28" s="824" t="s">
        <v>559</v>
      </c>
      <c r="AB28" s="824"/>
      <c r="AC28" s="824"/>
      <c r="AD28" s="824"/>
      <c r="AE28" s="825"/>
      <c r="AF28" s="826">
        <v>16</v>
      </c>
      <c r="AG28" s="824"/>
      <c r="AH28" s="824"/>
      <c r="AI28" s="824"/>
      <c r="AJ28" s="827"/>
      <c r="AK28" s="828">
        <v>664</v>
      </c>
      <c r="AL28" s="829"/>
      <c r="AM28" s="829"/>
      <c r="AN28" s="829"/>
      <c r="AO28" s="829"/>
      <c r="AP28" s="829" t="s">
        <v>488</v>
      </c>
      <c r="AQ28" s="829"/>
      <c r="AR28" s="829"/>
      <c r="AS28" s="829"/>
      <c r="AT28" s="829"/>
      <c r="AU28" s="829" t="s">
        <v>488</v>
      </c>
      <c r="AV28" s="829"/>
      <c r="AW28" s="829"/>
      <c r="AX28" s="829"/>
      <c r="AY28" s="829"/>
      <c r="AZ28" s="830" t="s">
        <v>488</v>
      </c>
      <c r="BA28" s="830"/>
      <c r="BB28" s="830"/>
      <c r="BC28" s="830"/>
      <c r="BD28" s="830"/>
      <c r="BE28" s="821"/>
      <c r="BF28" s="821"/>
      <c r="BG28" s="821"/>
      <c r="BH28" s="821"/>
      <c r="BI28" s="822"/>
      <c r="BJ28" s="214"/>
      <c r="BK28" s="214"/>
      <c r="BL28" s="214"/>
      <c r="BM28" s="214"/>
      <c r="BN28" s="214"/>
      <c r="BO28" s="224"/>
      <c r="BP28" s="224"/>
      <c r="BQ28" s="221">
        <v>22</v>
      </c>
      <c r="BR28" s="222"/>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2"/>
    </row>
    <row r="29" spans="1:131" ht="26.25" customHeight="1" x14ac:dyDescent="0.15">
      <c r="A29" s="225">
        <v>2</v>
      </c>
      <c r="B29" s="781" t="s">
        <v>390</v>
      </c>
      <c r="C29" s="782"/>
      <c r="D29" s="782"/>
      <c r="E29" s="782"/>
      <c r="F29" s="782"/>
      <c r="G29" s="782"/>
      <c r="H29" s="782"/>
      <c r="I29" s="782"/>
      <c r="J29" s="782"/>
      <c r="K29" s="782"/>
      <c r="L29" s="782"/>
      <c r="M29" s="782"/>
      <c r="N29" s="782"/>
      <c r="O29" s="782"/>
      <c r="P29" s="783"/>
      <c r="Q29" s="784" t="s">
        <v>560</v>
      </c>
      <c r="R29" s="785"/>
      <c r="S29" s="785"/>
      <c r="T29" s="785"/>
      <c r="U29" s="785"/>
      <c r="V29" s="785" t="s">
        <v>561</v>
      </c>
      <c r="W29" s="785"/>
      <c r="X29" s="785"/>
      <c r="Y29" s="785"/>
      <c r="Z29" s="785"/>
      <c r="AA29" s="785" t="s">
        <v>562</v>
      </c>
      <c r="AB29" s="785"/>
      <c r="AC29" s="785"/>
      <c r="AD29" s="785"/>
      <c r="AE29" s="786"/>
      <c r="AF29" s="787">
        <v>166</v>
      </c>
      <c r="AG29" s="788"/>
      <c r="AH29" s="788"/>
      <c r="AI29" s="788"/>
      <c r="AJ29" s="789"/>
      <c r="AK29" s="835">
        <v>1103</v>
      </c>
      <c r="AL29" s="831"/>
      <c r="AM29" s="831"/>
      <c r="AN29" s="831"/>
      <c r="AO29" s="831"/>
      <c r="AP29" s="831" t="s">
        <v>488</v>
      </c>
      <c r="AQ29" s="831"/>
      <c r="AR29" s="831"/>
      <c r="AS29" s="831"/>
      <c r="AT29" s="831"/>
      <c r="AU29" s="831" t="s">
        <v>488</v>
      </c>
      <c r="AV29" s="831"/>
      <c r="AW29" s="831"/>
      <c r="AX29" s="831"/>
      <c r="AY29" s="831"/>
      <c r="AZ29" s="832" t="s">
        <v>488</v>
      </c>
      <c r="BA29" s="832"/>
      <c r="BB29" s="832"/>
      <c r="BC29" s="832"/>
      <c r="BD29" s="832"/>
      <c r="BE29" s="833"/>
      <c r="BF29" s="833"/>
      <c r="BG29" s="833"/>
      <c r="BH29" s="833"/>
      <c r="BI29" s="834"/>
      <c r="BJ29" s="214"/>
      <c r="BK29" s="214"/>
      <c r="BL29" s="214"/>
      <c r="BM29" s="214"/>
      <c r="BN29" s="214"/>
      <c r="BO29" s="224"/>
      <c r="BP29" s="224"/>
      <c r="BQ29" s="221">
        <v>23</v>
      </c>
      <c r="BR29" s="222"/>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2"/>
    </row>
    <row r="30" spans="1:131" ht="26.25" customHeight="1" x14ac:dyDescent="0.15">
      <c r="A30" s="225">
        <v>3</v>
      </c>
      <c r="B30" s="781" t="s">
        <v>391</v>
      </c>
      <c r="C30" s="782"/>
      <c r="D30" s="782"/>
      <c r="E30" s="782"/>
      <c r="F30" s="782"/>
      <c r="G30" s="782"/>
      <c r="H30" s="782"/>
      <c r="I30" s="782"/>
      <c r="J30" s="782"/>
      <c r="K30" s="782"/>
      <c r="L30" s="782"/>
      <c r="M30" s="782"/>
      <c r="N30" s="782"/>
      <c r="O30" s="782"/>
      <c r="P30" s="783"/>
      <c r="Q30" s="784" t="s">
        <v>563</v>
      </c>
      <c r="R30" s="785"/>
      <c r="S30" s="785"/>
      <c r="T30" s="785"/>
      <c r="U30" s="785"/>
      <c r="V30" s="785" t="s">
        <v>564</v>
      </c>
      <c r="W30" s="785"/>
      <c r="X30" s="785"/>
      <c r="Y30" s="785"/>
      <c r="Z30" s="785"/>
      <c r="AA30" s="785" t="s">
        <v>565</v>
      </c>
      <c r="AB30" s="785"/>
      <c r="AC30" s="785"/>
      <c r="AD30" s="785"/>
      <c r="AE30" s="786"/>
      <c r="AF30" s="787">
        <v>42</v>
      </c>
      <c r="AG30" s="788"/>
      <c r="AH30" s="788"/>
      <c r="AI30" s="788"/>
      <c r="AJ30" s="789"/>
      <c r="AK30" s="835">
        <v>1187</v>
      </c>
      <c r="AL30" s="831"/>
      <c r="AM30" s="831"/>
      <c r="AN30" s="831"/>
      <c r="AO30" s="831"/>
      <c r="AP30" s="831" t="s">
        <v>488</v>
      </c>
      <c r="AQ30" s="831"/>
      <c r="AR30" s="831"/>
      <c r="AS30" s="831"/>
      <c r="AT30" s="831"/>
      <c r="AU30" s="831" t="s">
        <v>488</v>
      </c>
      <c r="AV30" s="831"/>
      <c r="AW30" s="831"/>
      <c r="AX30" s="831"/>
      <c r="AY30" s="831"/>
      <c r="AZ30" s="832" t="s">
        <v>488</v>
      </c>
      <c r="BA30" s="832"/>
      <c r="BB30" s="832"/>
      <c r="BC30" s="832"/>
      <c r="BD30" s="832"/>
      <c r="BE30" s="833"/>
      <c r="BF30" s="833"/>
      <c r="BG30" s="833"/>
      <c r="BH30" s="833"/>
      <c r="BI30" s="834"/>
      <c r="BJ30" s="214"/>
      <c r="BK30" s="214"/>
      <c r="BL30" s="214"/>
      <c r="BM30" s="214"/>
      <c r="BN30" s="214"/>
      <c r="BO30" s="224"/>
      <c r="BP30" s="224"/>
      <c r="BQ30" s="221">
        <v>24</v>
      </c>
      <c r="BR30" s="222"/>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2"/>
    </row>
    <row r="31" spans="1:131" ht="26.25" customHeight="1" x14ac:dyDescent="0.15">
      <c r="A31" s="225">
        <v>4</v>
      </c>
      <c r="B31" s="781" t="s">
        <v>392</v>
      </c>
      <c r="C31" s="782"/>
      <c r="D31" s="782"/>
      <c r="E31" s="782"/>
      <c r="F31" s="782"/>
      <c r="G31" s="782"/>
      <c r="H31" s="782"/>
      <c r="I31" s="782"/>
      <c r="J31" s="782"/>
      <c r="K31" s="782"/>
      <c r="L31" s="782"/>
      <c r="M31" s="782"/>
      <c r="N31" s="782"/>
      <c r="O31" s="782"/>
      <c r="P31" s="783"/>
      <c r="Q31" s="784" t="s">
        <v>566</v>
      </c>
      <c r="R31" s="785"/>
      <c r="S31" s="785"/>
      <c r="T31" s="785"/>
      <c r="U31" s="785"/>
      <c r="V31" s="785" t="s">
        <v>566</v>
      </c>
      <c r="W31" s="785"/>
      <c r="X31" s="785"/>
      <c r="Y31" s="785"/>
      <c r="Z31" s="785"/>
      <c r="AA31" s="785" t="s">
        <v>488</v>
      </c>
      <c r="AB31" s="785"/>
      <c r="AC31" s="785"/>
      <c r="AD31" s="785"/>
      <c r="AE31" s="786"/>
      <c r="AF31" s="787">
        <v>0</v>
      </c>
      <c r="AG31" s="788"/>
      <c r="AH31" s="788"/>
      <c r="AI31" s="788"/>
      <c r="AJ31" s="789"/>
      <c r="AK31" s="835" t="s">
        <v>619</v>
      </c>
      <c r="AL31" s="831"/>
      <c r="AM31" s="831"/>
      <c r="AN31" s="831"/>
      <c r="AO31" s="831"/>
      <c r="AP31" s="831" t="s">
        <v>488</v>
      </c>
      <c r="AQ31" s="831"/>
      <c r="AR31" s="831"/>
      <c r="AS31" s="831"/>
      <c r="AT31" s="831"/>
      <c r="AU31" s="831" t="s">
        <v>488</v>
      </c>
      <c r="AV31" s="831"/>
      <c r="AW31" s="831"/>
      <c r="AX31" s="831"/>
      <c r="AY31" s="831"/>
      <c r="AZ31" s="832" t="s">
        <v>488</v>
      </c>
      <c r="BA31" s="832"/>
      <c r="BB31" s="832"/>
      <c r="BC31" s="832"/>
      <c r="BD31" s="832"/>
      <c r="BE31" s="833"/>
      <c r="BF31" s="833"/>
      <c r="BG31" s="833"/>
      <c r="BH31" s="833"/>
      <c r="BI31" s="834"/>
      <c r="BJ31" s="214"/>
      <c r="BK31" s="214"/>
      <c r="BL31" s="214"/>
      <c r="BM31" s="214"/>
      <c r="BN31" s="214"/>
      <c r="BO31" s="224"/>
      <c r="BP31" s="224"/>
      <c r="BQ31" s="221">
        <v>25</v>
      </c>
      <c r="BR31" s="222"/>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2"/>
    </row>
    <row r="32" spans="1:131" ht="26.25" customHeight="1" x14ac:dyDescent="0.15">
      <c r="A32" s="225">
        <v>5</v>
      </c>
      <c r="B32" s="781" t="s">
        <v>393</v>
      </c>
      <c r="C32" s="782"/>
      <c r="D32" s="782"/>
      <c r="E32" s="782"/>
      <c r="F32" s="782"/>
      <c r="G32" s="782"/>
      <c r="H32" s="782"/>
      <c r="I32" s="782"/>
      <c r="J32" s="782"/>
      <c r="K32" s="782"/>
      <c r="L32" s="782"/>
      <c r="M32" s="782"/>
      <c r="N32" s="782"/>
      <c r="O32" s="782"/>
      <c r="P32" s="783"/>
      <c r="Q32" s="784">
        <v>1628</v>
      </c>
      <c r="R32" s="785"/>
      <c r="S32" s="785"/>
      <c r="T32" s="785"/>
      <c r="U32" s="785"/>
      <c r="V32" s="785">
        <v>1548</v>
      </c>
      <c r="W32" s="785"/>
      <c r="X32" s="785"/>
      <c r="Y32" s="785"/>
      <c r="Z32" s="785"/>
      <c r="AA32" s="785">
        <v>79</v>
      </c>
      <c r="AB32" s="785"/>
      <c r="AC32" s="785"/>
      <c r="AD32" s="785"/>
      <c r="AE32" s="786"/>
      <c r="AF32" s="787">
        <v>744</v>
      </c>
      <c r="AG32" s="788"/>
      <c r="AH32" s="788"/>
      <c r="AI32" s="788"/>
      <c r="AJ32" s="789"/>
      <c r="AK32" s="835">
        <v>18</v>
      </c>
      <c r="AL32" s="831"/>
      <c r="AM32" s="831"/>
      <c r="AN32" s="831"/>
      <c r="AO32" s="831"/>
      <c r="AP32" s="831">
        <v>3650</v>
      </c>
      <c r="AQ32" s="831"/>
      <c r="AR32" s="831"/>
      <c r="AS32" s="831"/>
      <c r="AT32" s="831"/>
      <c r="AU32" s="831" t="s">
        <v>488</v>
      </c>
      <c r="AV32" s="831"/>
      <c r="AW32" s="831"/>
      <c r="AX32" s="831"/>
      <c r="AY32" s="831"/>
      <c r="AZ32" s="832" t="s">
        <v>488</v>
      </c>
      <c r="BA32" s="832"/>
      <c r="BB32" s="832"/>
      <c r="BC32" s="832"/>
      <c r="BD32" s="832"/>
      <c r="BE32" s="833" t="s">
        <v>394</v>
      </c>
      <c r="BF32" s="833"/>
      <c r="BG32" s="833"/>
      <c r="BH32" s="833"/>
      <c r="BI32" s="834"/>
      <c r="BJ32" s="214"/>
      <c r="BK32" s="214"/>
      <c r="BL32" s="214"/>
      <c r="BM32" s="214"/>
      <c r="BN32" s="214"/>
      <c r="BO32" s="224"/>
      <c r="BP32" s="224"/>
      <c r="BQ32" s="221">
        <v>26</v>
      </c>
      <c r="BR32" s="222"/>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2"/>
    </row>
    <row r="33" spans="1:131" ht="26.25" customHeight="1" x14ac:dyDescent="0.15">
      <c r="A33" s="225">
        <v>6</v>
      </c>
      <c r="B33" s="781" t="s">
        <v>395</v>
      </c>
      <c r="C33" s="782"/>
      <c r="D33" s="782"/>
      <c r="E33" s="782"/>
      <c r="F33" s="782"/>
      <c r="G33" s="782"/>
      <c r="H33" s="782"/>
      <c r="I33" s="782"/>
      <c r="J33" s="782"/>
      <c r="K33" s="782"/>
      <c r="L33" s="782"/>
      <c r="M33" s="782"/>
      <c r="N33" s="782"/>
      <c r="O33" s="782"/>
      <c r="P33" s="783"/>
      <c r="Q33" s="784">
        <v>1478</v>
      </c>
      <c r="R33" s="785"/>
      <c r="S33" s="785"/>
      <c r="T33" s="785"/>
      <c r="U33" s="785"/>
      <c r="V33" s="785">
        <v>1473</v>
      </c>
      <c r="W33" s="785"/>
      <c r="X33" s="785"/>
      <c r="Y33" s="785"/>
      <c r="Z33" s="785"/>
      <c r="AA33" s="785">
        <v>5</v>
      </c>
      <c r="AB33" s="785"/>
      <c r="AC33" s="785"/>
      <c r="AD33" s="785"/>
      <c r="AE33" s="786"/>
      <c r="AF33" s="787">
        <v>1270</v>
      </c>
      <c r="AG33" s="788"/>
      <c r="AH33" s="788"/>
      <c r="AI33" s="788"/>
      <c r="AJ33" s="789"/>
      <c r="AK33" s="835">
        <v>159</v>
      </c>
      <c r="AL33" s="831"/>
      <c r="AM33" s="831"/>
      <c r="AN33" s="831"/>
      <c r="AO33" s="831"/>
      <c r="AP33" s="831">
        <v>4705</v>
      </c>
      <c r="AQ33" s="831"/>
      <c r="AR33" s="831"/>
      <c r="AS33" s="831"/>
      <c r="AT33" s="831"/>
      <c r="AU33" s="831">
        <v>409</v>
      </c>
      <c r="AV33" s="831"/>
      <c r="AW33" s="831"/>
      <c r="AX33" s="831"/>
      <c r="AY33" s="831"/>
      <c r="AZ33" s="832" t="s">
        <v>488</v>
      </c>
      <c r="BA33" s="832"/>
      <c r="BB33" s="832"/>
      <c r="BC33" s="832"/>
      <c r="BD33" s="832"/>
      <c r="BE33" s="833" t="s">
        <v>394</v>
      </c>
      <c r="BF33" s="833"/>
      <c r="BG33" s="833"/>
      <c r="BH33" s="833"/>
      <c r="BI33" s="834"/>
      <c r="BJ33" s="214"/>
      <c r="BK33" s="214"/>
      <c r="BL33" s="214"/>
      <c r="BM33" s="214"/>
      <c r="BN33" s="214"/>
      <c r="BO33" s="224"/>
      <c r="BP33" s="224"/>
      <c r="BQ33" s="221">
        <v>27</v>
      </c>
      <c r="BR33" s="222"/>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2"/>
    </row>
    <row r="34" spans="1:131" ht="26.25" customHeight="1" x14ac:dyDescent="0.15">
      <c r="A34" s="225">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7"/>
      <c r="AG34" s="788"/>
      <c r="AH34" s="788"/>
      <c r="AI34" s="788"/>
      <c r="AJ34" s="789"/>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14"/>
      <c r="BK34" s="214"/>
      <c r="BL34" s="214"/>
      <c r="BM34" s="214"/>
      <c r="BN34" s="214"/>
      <c r="BO34" s="224"/>
      <c r="BP34" s="224"/>
      <c r="BQ34" s="221">
        <v>28</v>
      </c>
      <c r="BR34" s="222"/>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2"/>
    </row>
    <row r="35" spans="1:131" ht="26.25" customHeight="1" x14ac:dyDescent="0.15">
      <c r="A35" s="225">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14"/>
      <c r="BK35" s="214"/>
      <c r="BL35" s="214"/>
      <c r="BM35" s="214"/>
      <c r="BN35" s="214"/>
      <c r="BO35" s="224"/>
      <c r="BP35" s="224"/>
      <c r="BQ35" s="221">
        <v>29</v>
      </c>
      <c r="BR35" s="222"/>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2"/>
    </row>
    <row r="36" spans="1:131" ht="26.25" customHeight="1" x14ac:dyDescent="0.15">
      <c r="A36" s="225">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14"/>
      <c r="BK36" s="214"/>
      <c r="BL36" s="214"/>
      <c r="BM36" s="214"/>
      <c r="BN36" s="214"/>
      <c r="BO36" s="224"/>
      <c r="BP36" s="224"/>
      <c r="BQ36" s="221">
        <v>30</v>
      </c>
      <c r="BR36" s="222"/>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2"/>
    </row>
    <row r="37" spans="1:131" ht="26.25" customHeight="1" x14ac:dyDescent="0.15">
      <c r="A37" s="225">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14"/>
      <c r="BK37" s="214"/>
      <c r="BL37" s="214"/>
      <c r="BM37" s="214"/>
      <c r="BN37" s="214"/>
      <c r="BO37" s="224"/>
      <c r="BP37" s="224"/>
      <c r="BQ37" s="221">
        <v>31</v>
      </c>
      <c r="BR37" s="222"/>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2"/>
    </row>
    <row r="38" spans="1:131" ht="26.25" customHeight="1" x14ac:dyDescent="0.15">
      <c r="A38" s="225">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14"/>
      <c r="BK38" s="214"/>
      <c r="BL38" s="214"/>
      <c r="BM38" s="214"/>
      <c r="BN38" s="214"/>
      <c r="BO38" s="224"/>
      <c r="BP38" s="224"/>
      <c r="BQ38" s="221">
        <v>32</v>
      </c>
      <c r="BR38" s="222"/>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2"/>
    </row>
    <row r="39" spans="1:131" ht="26.25" customHeight="1" x14ac:dyDescent="0.15">
      <c r="A39" s="225">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14"/>
      <c r="BK39" s="214"/>
      <c r="BL39" s="214"/>
      <c r="BM39" s="214"/>
      <c r="BN39" s="214"/>
      <c r="BO39" s="224"/>
      <c r="BP39" s="224"/>
      <c r="BQ39" s="221">
        <v>33</v>
      </c>
      <c r="BR39" s="222"/>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2"/>
    </row>
    <row r="40" spans="1:131" ht="26.25" customHeight="1" x14ac:dyDescent="0.15">
      <c r="A40" s="221">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14"/>
      <c r="BK40" s="214"/>
      <c r="BL40" s="214"/>
      <c r="BM40" s="214"/>
      <c r="BN40" s="214"/>
      <c r="BO40" s="224"/>
      <c r="BP40" s="224"/>
      <c r="BQ40" s="221">
        <v>34</v>
      </c>
      <c r="BR40" s="222"/>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2"/>
    </row>
    <row r="41" spans="1:131" ht="26.25" customHeight="1" x14ac:dyDescent="0.15">
      <c r="A41" s="221">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14"/>
      <c r="BK41" s="214"/>
      <c r="BL41" s="214"/>
      <c r="BM41" s="214"/>
      <c r="BN41" s="214"/>
      <c r="BO41" s="224"/>
      <c r="BP41" s="224"/>
      <c r="BQ41" s="221">
        <v>35</v>
      </c>
      <c r="BR41" s="222"/>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2"/>
    </row>
    <row r="42" spans="1:131" ht="26.25" customHeight="1" x14ac:dyDescent="0.15">
      <c r="A42" s="221">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14"/>
      <c r="BK42" s="214"/>
      <c r="BL42" s="214"/>
      <c r="BM42" s="214"/>
      <c r="BN42" s="214"/>
      <c r="BO42" s="224"/>
      <c r="BP42" s="224"/>
      <c r="BQ42" s="221">
        <v>36</v>
      </c>
      <c r="BR42" s="222"/>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2"/>
    </row>
    <row r="43" spans="1:131" ht="26.25" customHeight="1" x14ac:dyDescent="0.15">
      <c r="A43" s="221">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14"/>
      <c r="BK43" s="214"/>
      <c r="BL43" s="214"/>
      <c r="BM43" s="214"/>
      <c r="BN43" s="214"/>
      <c r="BO43" s="224"/>
      <c r="BP43" s="224"/>
      <c r="BQ43" s="221">
        <v>37</v>
      </c>
      <c r="BR43" s="222"/>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2"/>
    </row>
    <row r="44" spans="1:131" ht="26.25" customHeight="1" x14ac:dyDescent="0.15">
      <c r="A44" s="221">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14"/>
      <c r="BK44" s="214"/>
      <c r="BL44" s="214"/>
      <c r="BM44" s="214"/>
      <c r="BN44" s="214"/>
      <c r="BO44" s="224"/>
      <c r="BP44" s="224"/>
      <c r="BQ44" s="221">
        <v>38</v>
      </c>
      <c r="BR44" s="222"/>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2"/>
    </row>
    <row r="45" spans="1:131" ht="26.25" customHeight="1" x14ac:dyDescent="0.15">
      <c r="A45" s="221">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14"/>
      <c r="BK45" s="214"/>
      <c r="BL45" s="214"/>
      <c r="BM45" s="214"/>
      <c r="BN45" s="214"/>
      <c r="BO45" s="224"/>
      <c r="BP45" s="224"/>
      <c r="BQ45" s="221">
        <v>39</v>
      </c>
      <c r="BR45" s="222"/>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2"/>
    </row>
    <row r="46" spans="1:131" ht="26.25" customHeight="1" x14ac:dyDescent="0.15">
      <c r="A46" s="221">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14"/>
      <c r="BK46" s="214"/>
      <c r="BL46" s="214"/>
      <c r="BM46" s="214"/>
      <c r="BN46" s="214"/>
      <c r="BO46" s="224"/>
      <c r="BP46" s="224"/>
      <c r="BQ46" s="221">
        <v>40</v>
      </c>
      <c r="BR46" s="222"/>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2"/>
    </row>
    <row r="47" spans="1:131" ht="26.25" customHeight="1" x14ac:dyDescent="0.15">
      <c r="A47" s="221">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14"/>
      <c r="BK47" s="214"/>
      <c r="BL47" s="214"/>
      <c r="BM47" s="214"/>
      <c r="BN47" s="214"/>
      <c r="BO47" s="224"/>
      <c r="BP47" s="224"/>
      <c r="BQ47" s="221">
        <v>41</v>
      </c>
      <c r="BR47" s="222"/>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2"/>
    </row>
    <row r="48" spans="1:131" ht="26.25" customHeight="1" x14ac:dyDescent="0.15">
      <c r="A48" s="221">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14"/>
      <c r="BK48" s="214"/>
      <c r="BL48" s="214"/>
      <c r="BM48" s="214"/>
      <c r="BN48" s="214"/>
      <c r="BO48" s="224"/>
      <c r="BP48" s="224"/>
      <c r="BQ48" s="221">
        <v>42</v>
      </c>
      <c r="BR48" s="222"/>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2"/>
    </row>
    <row r="49" spans="1:131" ht="26.25" customHeight="1" x14ac:dyDescent="0.15">
      <c r="A49" s="221">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14"/>
      <c r="BK49" s="214"/>
      <c r="BL49" s="214"/>
      <c r="BM49" s="214"/>
      <c r="BN49" s="214"/>
      <c r="BO49" s="224"/>
      <c r="BP49" s="224"/>
      <c r="BQ49" s="221">
        <v>43</v>
      </c>
      <c r="BR49" s="222"/>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2"/>
    </row>
    <row r="50" spans="1:131" ht="26.25" customHeight="1" x14ac:dyDescent="0.15">
      <c r="A50" s="221">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14"/>
      <c r="BK50" s="214"/>
      <c r="BL50" s="214"/>
      <c r="BM50" s="214"/>
      <c r="BN50" s="214"/>
      <c r="BO50" s="224"/>
      <c r="BP50" s="224"/>
      <c r="BQ50" s="221">
        <v>44</v>
      </c>
      <c r="BR50" s="222"/>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2"/>
    </row>
    <row r="51" spans="1:131" ht="26.25" customHeight="1" x14ac:dyDescent="0.15">
      <c r="A51" s="221">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14"/>
      <c r="BK51" s="214"/>
      <c r="BL51" s="214"/>
      <c r="BM51" s="214"/>
      <c r="BN51" s="214"/>
      <c r="BO51" s="224"/>
      <c r="BP51" s="224"/>
      <c r="BQ51" s="221">
        <v>45</v>
      </c>
      <c r="BR51" s="222"/>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2"/>
    </row>
    <row r="52" spans="1:131" ht="26.25" customHeight="1" x14ac:dyDescent="0.15">
      <c r="A52" s="221">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14"/>
      <c r="BK52" s="214"/>
      <c r="BL52" s="214"/>
      <c r="BM52" s="214"/>
      <c r="BN52" s="214"/>
      <c r="BO52" s="224"/>
      <c r="BP52" s="224"/>
      <c r="BQ52" s="221">
        <v>46</v>
      </c>
      <c r="BR52" s="222"/>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2"/>
    </row>
    <row r="53" spans="1:131" ht="26.25" customHeight="1" x14ac:dyDescent="0.15">
      <c r="A53" s="221">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14"/>
      <c r="BK53" s="214"/>
      <c r="BL53" s="214"/>
      <c r="BM53" s="214"/>
      <c r="BN53" s="214"/>
      <c r="BO53" s="224"/>
      <c r="BP53" s="224"/>
      <c r="BQ53" s="221">
        <v>47</v>
      </c>
      <c r="BR53" s="222"/>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2"/>
    </row>
    <row r="54" spans="1:131" ht="26.25" customHeight="1" x14ac:dyDescent="0.15">
      <c r="A54" s="221">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14"/>
      <c r="BK54" s="214"/>
      <c r="BL54" s="214"/>
      <c r="BM54" s="214"/>
      <c r="BN54" s="214"/>
      <c r="BO54" s="224"/>
      <c r="BP54" s="224"/>
      <c r="BQ54" s="221">
        <v>48</v>
      </c>
      <c r="BR54" s="222"/>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2"/>
    </row>
    <row r="55" spans="1:131" ht="26.25" customHeight="1" x14ac:dyDescent="0.15">
      <c r="A55" s="221">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14"/>
      <c r="BK55" s="214"/>
      <c r="BL55" s="214"/>
      <c r="BM55" s="214"/>
      <c r="BN55" s="214"/>
      <c r="BO55" s="224"/>
      <c r="BP55" s="224"/>
      <c r="BQ55" s="221">
        <v>49</v>
      </c>
      <c r="BR55" s="222"/>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2"/>
    </row>
    <row r="56" spans="1:131" ht="26.25" customHeight="1" x14ac:dyDescent="0.15">
      <c r="A56" s="221">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14"/>
      <c r="BK56" s="214"/>
      <c r="BL56" s="214"/>
      <c r="BM56" s="214"/>
      <c r="BN56" s="214"/>
      <c r="BO56" s="224"/>
      <c r="BP56" s="224"/>
      <c r="BQ56" s="221">
        <v>50</v>
      </c>
      <c r="BR56" s="222"/>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2"/>
    </row>
    <row r="57" spans="1:131" ht="26.25" customHeight="1" x14ac:dyDescent="0.15">
      <c r="A57" s="221">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14"/>
      <c r="BK57" s="214"/>
      <c r="BL57" s="214"/>
      <c r="BM57" s="214"/>
      <c r="BN57" s="214"/>
      <c r="BO57" s="224"/>
      <c r="BP57" s="224"/>
      <c r="BQ57" s="221">
        <v>51</v>
      </c>
      <c r="BR57" s="222"/>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2"/>
    </row>
    <row r="58" spans="1:131" ht="26.25" customHeight="1" x14ac:dyDescent="0.15">
      <c r="A58" s="221">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14"/>
      <c r="BK58" s="214"/>
      <c r="BL58" s="214"/>
      <c r="BM58" s="214"/>
      <c r="BN58" s="214"/>
      <c r="BO58" s="224"/>
      <c r="BP58" s="224"/>
      <c r="BQ58" s="221">
        <v>52</v>
      </c>
      <c r="BR58" s="222"/>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2"/>
    </row>
    <row r="59" spans="1:131" ht="26.25" customHeight="1" x14ac:dyDescent="0.15">
      <c r="A59" s="221">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14"/>
      <c r="BK59" s="214"/>
      <c r="BL59" s="214"/>
      <c r="BM59" s="214"/>
      <c r="BN59" s="214"/>
      <c r="BO59" s="224"/>
      <c r="BP59" s="224"/>
      <c r="BQ59" s="221">
        <v>53</v>
      </c>
      <c r="BR59" s="222"/>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2"/>
    </row>
    <row r="60" spans="1:131" ht="26.25" customHeight="1" x14ac:dyDescent="0.15">
      <c r="A60" s="221">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14"/>
      <c r="BK60" s="214"/>
      <c r="BL60" s="214"/>
      <c r="BM60" s="214"/>
      <c r="BN60" s="214"/>
      <c r="BO60" s="224"/>
      <c r="BP60" s="224"/>
      <c r="BQ60" s="221">
        <v>54</v>
      </c>
      <c r="BR60" s="222"/>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2"/>
    </row>
    <row r="61" spans="1:131" ht="26.25" customHeight="1" thickBot="1" x14ac:dyDescent="0.2">
      <c r="A61" s="221">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14"/>
      <c r="BK61" s="214"/>
      <c r="BL61" s="214"/>
      <c r="BM61" s="214"/>
      <c r="BN61" s="214"/>
      <c r="BO61" s="224"/>
      <c r="BP61" s="224"/>
      <c r="BQ61" s="221">
        <v>55</v>
      </c>
      <c r="BR61" s="222"/>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2"/>
    </row>
    <row r="62" spans="1:131" ht="26.25" customHeight="1" x14ac:dyDescent="0.15">
      <c r="A62" s="221">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396</v>
      </c>
      <c r="BK62" s="807"/>
      <c r="BL62" s="807"/>
      <c r="BM62" s="807"/>
      <c r="BN62" s="808"/>
      <c r="BO62" s="224"/>
      <c r="BP62" s="224"/>
      <c r="BQ62" s="221">
        <v>56</v>
      </c>
      <c r="BR62" s="222"/>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2"/>
    </row>
    <row r="63" spans="1:131" ht="26.25" customHeight="1" thickBot="1" x14ac:dyDescent="0.2">
      <c r="A63" s="223" t="s">
        <v>377</v>
      </c>
      <c r="B63" s="790" t="s">
        <v>397</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2238</v>
      </c>
      <c r="AG63" s="845"/>
      <c r="AH63" s="845"/>
      <c r="AI63" s="845"/>
      <c r="AJ63" s="846"/>
      <c r="AK63" s="847"/>
      <c r="AL63" s="842"/>
      <c r="AM63" s="842"/>
      <c r="AN63" s="842"/>
      <c r="AO63" s="842"/>
      <c r="AP63" s="845" t="s">
        <v>567</v>
      </c>
      <c r="AQ63" s="845"/>
      <c r="AR63" s="845"/>
      <c r="AS63" s="845"/>
      <c r="AT63" s="845"/>
      <c r="AU63" s="845" t="s">
        <v>568</v>
      </c>
      <c r="AV63" s="845"/>
      <c r="AW63" s="845"/>
      <c r="AX63" s="845"/>
      <c r="AY63" s="845"/>
      <c r="AZ63" s="849"/>
      <c r="BA63" s="849"/>
      <c r="BB63" s="849"/>
      <c r="BC63" s="849"/>
      <c r="BD63" s="849"/>
      <c r="BE63" s="850"/>
      <c r="BF63" s="850"/>
      <c r="BG63" s="850"/>
      <c r="BH63" s="850"/>
      <c r="BI63" s="851"/>
      <c r="BJ63" s="852" t="s">
        <v>122</v>
      </c>
      <c r="BK63" s="853"/>
      <c r="BL63" s="853"/>
      <c r="BM63" s="853"/>
      <c r="BN63" s="854"/>
      <c r="BO63" s="224"/>
      <c r="BP63" s="224"/>
      <c r="BQ63" s="221">
        <v>57</v>
      </c>
      <c r="BR63" s="222"/>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2"/>
    </row>
    <row r="66" spans="1:131" ht="26.25" customHeight="1" x14ac:dyDescent="0.15">
      <c r="A66" s="728" t="s">
        <v>399</v>
      </c>
      <c r="B66" s="729"/>
      <c r="C66" s="729"/>
      <c r="D66" s="729"/>
      <c r="E66" s="729"/>
      <c r="F66" s="729"/>
      <c r="G66" s="729"/>
      <c r="H66" s="729"/>
      <c r="I66" s="729"/>
      <c r="J66" s="729"/>
      <c r="K66" s="729"/>
      <c r="L66" s="729"/>
      <c r="M66" s="729"/>
      <c r="N66" s="729"/>
      <c r="O66" s="729"/>
      <c r="P66" s="730"/>
      <c r="Q66" s="734" t="s">
        <v>381</v>
      </c>
      <c r="R66" s="735"/>
      <c r="S66" s="735"/>
      <c r="T66" s="735"/>
      <c r="U66" s="736"/>
      <c r="V66" s="734" t="s">
        <v>382</v>
      </c>
      <c r="W66" s="735"/>
      <c r="X66" s="735"/>
      <c r="Y66" s="735"/>
      <c r="Z66" s="736"/>
      <c r="AA66" s="734" t="s">
        <v>383</v>
      </c>
      <c r="AB66" s="735"/>
      <c r="AC66" s="735"/>
      <c r="AD66" s="735"/>
      <c r="AE66" s="736"/>
      <c r="AF66" s="855" t="s">
        <v>384</v>
      </c>
      <c r="AG66" s="816"/>
      <c r="AH66" s="816"/>
      <c r="AI66" s="816"/>
      <c r="AJ66" s="856"/>
      <c r="AK66" s="734" t="s">
        <v>385</v>
      </c>
      <c r="AL66" s="729"/>
      <c r="AM66" s="729"/>
      <c r="AN66" s="729"/>
      <c r="AO66" s="730"/>
      <c r="AP66" s="734" t="s">
        <v>386</v>
      </c>
      <c r="AQ66" s="735"/>
      <c r="AR66" s="735"/>
      <c r="AS66" s="735"/>
      <c r="AT66" s="736"/>
      <c r="AU66" s="734" t="s">
        <v>400</v>
      </c>
      <c r="AV66" s="735"/>
      <c r="AW66" s="735"/>
      <c r="AX66" s="735"/>
      <c r="AY66" s="736"/>
      <c r="AZ66" s="734" t="s">
        <v>364</v>
      </c>
      <c r="BA66" s="735"/>
      <c r="BB66" s="735"/>
      <c r="BC66" s="735"/>
      <c r="BD66" s="741"/>
      <c r="BE66" s="224"/>
      <c r="BF66" s="224"/>
      <c r="BG66" s="224"/>
      <c r="BH66" s="224"/>
      <c r="BI66" s="224"/>
      <c r="BJ66" s="224"/>
      <c r="BK66" s="224"/>
      <c r="BL66" s="224"/>
      <c r="BM66" s="224"/>
      <c r="BN66" s="224"/>
      <c r="BO66" s="224"/>
      <c r="BP66" s="224"/>
      <c r="BQ66" s="221">
        <v>60</v>
      </c>
      <c r="BR66" s="226"/>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2"/>
    </row>
    <row r="67" spans="1:131" ht="26.25" customHeight="1" thickBot="1" x14ac:dyDescent="0.2">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4"/>
      <c r="BF67" s="224"/>
      <c r="BG67" s="224"/>
      <c r="BH67" s="224"/>
      <c r="BI67" s="224"/>
      <c r="BJ67" s="224"/>
      <c r="BK67" s="224"/>
      <c r="BL67" s="224"/>
      <c r="BM67" s="224"/>
      <c r="BN67" s="224"/>
      <c r="BO67" s="224"/>
      <c r="BP67" s="224"/>
      <c r="BQ67" s="221">
        <v>61</v>
      </c>
      <c r="BR67" s="226"/>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2"/>
    </row>
    <row r="68" spans="1:131" ht="26.25" customHeight="1" thickTop="1" x14ac:dyDescent="0.15">
      <c r="A68" s="219">
        <v>1</v>
      </c>
      <c r="B68" s="870" t="s">
        <v>569</v>
      </c>
      <c r="C68" s="871"/>
      <c r="D68" s="871"/>
      <c r="E68" s="871"/>
      <c r="F68" s="871"/>
      <c r="G68" s="871"/>
      <c r="H68" s="871"/>
      <c r="I68" s="871"/>
      <c r="J68" s="871"/>
      <c r="K68" s="871"/>
      <c r="L68" s="871"/>
      <c r="M68" s="871"/>
      <c r="N68" s="871"/>
      <c r="O68" s="871"/>
      <c r="P68" s="872"/>
      <c r="Q68" s="873" t="s">
        <v>578</v>
      </c>
      <c r="R68" s="867"/>
      <c r="S68" s="867"/>
      <c r="T68" s="867"/>
      <c r="U68" s="867"/>
      <c r="V68" s="867" t="s">
        <v>579</v>
      </c>
      <c r="W68" s="867"/>
      <c r="X68" s="867"/>
      <c r="Y68" s="867"/>
      <c r="Z68" s="867"/>
      <c r="AA68" s="867" t="s">
        <v>580</v>
      </c>
      <c r="AB68" s="867"/>
      <c r="AC68" s="867"/>
      <c r="AD68" s="867"/>
      <c r="AE68" s="867"/>
      <c r="AF68" s="867" t="s">
        <v>581</v>
      </c>
      <c r="AG68" s="867"/>
      <c r="AH68" s="867"/>
      <c r="AI68" s="867"/>
      <c r="AJ68" s="867"/>
      <c r="AK68" s="867" t="s">
        <v>582</v>
      </c>
      <c r="AL68" s="867"/>
      <c r="AM68" s="867"/>
      <c r="AN68" s="867"/>
      <c r="AO68" s="867"/>
      <c r="AP68" s="867" t="s">
        <v>583</v>
      </c>
      <c r="AQ68" s="867"/>
      <c r="AR68" s="867"/>
      <c r="AS68" s="867"/>
      <c r="AT68" s="867"/>
      <c r="AU68" s="867" t="s">
        <v>584</v>
      </c>
      <c r="AV68" s="867"/>
      <c r="AW68" s="867"/>
      <c r="AX68" s="867"/>
      <c r="AY68" s="867"/>
      <c r="AZ68" s="868"/>
      <c r="BA68" s="868"/>
      <c r="BB68" s="868"/>
      <c r="BC68" s="868"/>
      <c r="BD68" s="869"/>
      <c r="BE68" s="224"/>
      <c r="BF68" s="224"/>
      <c r="BG68" s="224"/>
      <c r="BH68" s="224"/>
      <c r="BI68" s="224"/>
      <c r="BJ68" s="224"/>
      <c r="BK68" s="224"/>
      <c r="BL68" s="224"/>
      <c r="BM68" s="224"/>
      <c r="BN68" s="224"/>
      <c r="BO68" s="224"/>
      <c r="BP68" s="224"/>
      <c r="BQ68" s="221">
        <v>62</v>
      </c>
      <c r="BR68" s="226"/>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2"/>
    </row>
    <row r="69" spans="1:131" ht="26.25" customHeight="1" x14ac:dyDescent="0.15">
      <c r="A69" s="221">
        <v>2</v>
      </c>
      <c r="B69" s="874" t="s">
        <v>570</v>
      </c>
      <c r="C69" s="875"/>
      <c r="D69" s="875"/>
      <c r="E69" s="875"/>
      <c r="F69" s="875"/>
      <c r="G69" s="875"/>
      <c r="H69" s="875"/>
      <c r="I69" s="875"/>
      <c r="J69" s="875"/>
      <c r="K69" s="875"/>
      <c r="L69" s="875"/>
      <c r="M69" s="875"/>
      <c r="N69" s="875"/>
      <c r="O69" s="875"/>
      <c r="P69" s="876"/>
      <c r="Q69" s="877" t="s">
        <v>585</v>
      </c>
      <c r="R69" s="831"/>
      <c r="S69" s="831"/>
      <c r="T69" s="831"/>
      <c r="U69" s="831"/>
      <c r="V69" s="831" t="s">
        <v>586</v>
      </c>
      <c r="W69" s="831"/>
      <c r="X69" s="831"/>
      <c r="Y69" s="831"/>
      <c r="Z69" s="831"/>
      <c r="AA69" s="831" t="s">
        <v>587</v>
      </c>
      <c r="AB69" s="831"/>
      <c r="AC69" s="831"/>
      <c r="AD69" s="831"/>
      <c r="AE69" s="831"/>
      <c r="AF69" s="831" t="s">
        <v>587</v>
      </c>
      <c r="AG69" s="831"/>
      <c r="AH69" s="831"/>
      <c r="AI69" s="831"/>
      <c r="AJ69" s="831"/>
      <c r="AK69" s="831" t="s">
        <v>488</v>
      </c>
      <c r="AL69" s="831"/>
      <c r="AM69" s="831"/>
      <c r="AN69" s="831"/>
      <c r="AO69" s="831"/>
      <c r="AP69" s="831" t="s">
        <v>488</v>
      </c>
      <c r="AQ69" s="831"/>
      <c r="AR69" s="831"/>
      <c r="AS69" s="831"/>
      <c r="AT69" s="831"/>
      <c r="AU69" s="831" t="s">
        <v>488</v>
      </c>
      <c r="AV69" s="831"/>
      <c r="AW69" s="831"/>
      <c r="AX69" s="831"/>
      <c r="AY69" s="831"/>
      <c r="AZ69" s="833"/>
      <c r="BA69" s="833"/>
      <c r="BB69" s="833"/>
      <c r="BC69" s="833"/>
      <c r="BD69" s="834"/>
      <c r="BE69" s="224"/>
      <c r="BF69" s="224"/>
      <c r="BG69" s="224"/>
      <c r="BH69" s="224"/>
      <c r="BI69" s="224"/>
      <c r="BJ69" s="224"/>
      <c r="BK69" s="224"/>
      <c r="BL69" s="224"/>
      <c r="BM69" s="224"/>
      <c r="BN69" s="224"/>
      <c r="BO69" s="224"/>
      <c r="BP69" s="224"/>
      <c r="BQ69" s="221">
        <v>63</v>
      </c>
      <c r="BR69" s="226"/>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2"/>
    </row>
    <row r="70" spans="1:131" ht="26.25" customHeight="1" x14ac:dyDescent="0.15">
      <c r="A70" s="221">
        <v>3</v>
      </c>
      <c r="B70" s="874" t="s">
        <v>571</v>
      </c>
      <c r="C70" s="875"/>
      <c r="D70" s="875"/>
      <c r="E70" s="875"/>
      <c r="F70" s="875"/>
      <c r="G70" s="875"/>
      <c r="H70" s="875"/>
      <c r="I70" s="875"/>
      <c r="J70" s="875"/>
      <c r="K70" s="875"/>
      <c r="L70" s="875"/>
      <c r="M70" s="875"/>
      <c r="N70" s="875"/>
      <c r="O70" s="875"/>
      <c r="P70" s="876"/>
      <c r="Q70" s="877" t="s">
        <v>588</v>
      </c>
      <c r="R70" s="831"/>
      <c r="S70" s="831"/>
      <c r="T70" s="831"/>
      <c r="U70" s="831"/>
      <c r="V70" s="831" t="s">
        <v>589</v>
      </c>
      <c r="W70" s="831"/>
      <c r="X70" s="831"/>
      <c r="Y70" s="831"/>
      <c r="Z70" s="831"/>
      <c r="AA70" s="831" t="s">
        <v>590</v>
      </c>
      <c r="AB70" s="831"/>
      <c r="AC70" s="831"/>
      <c r="AD70" s="831"/>
      <c r="AE70" s="831"/>
      <c r="AF70" s="831" t="s">
        <v>590</v>
      </c>
      <c r="AG70" s="831"/>
      <c r="AH70" s="831"/>
      <c r="AI70" s="831"/>
      <c r="AJ70" s="831"/>
      <c r="AK70" s="831" t="s">
        <v>488</v>
      </c>
      <c r="AL70" s="831"/>
      <c r="AM70" s="831"/>
      <c r="AN70" s="831"/>
      <c r="AO70" s="831"/>
      <c r="AP70" s="831" t="s">
        <v>488</v>
      </c>
      <c r="AQ70" s="831"/>
      <c r="AR70" s="831"/>
      <c r="AS70" s="831"/>
      <c r="AT70" s="831"/>
      <c r="AU70" s="831" t="s">
        <v>488</v>
      </c>
      <c r="AV70" s="831"/>
      <c r="AW70" s="831"/>
      <c r="AX70" s="831"/>
      <c r="AY70" s="831"/>
      <c r="AZ70" s="833"/>
      <c r="BA70" s="833"/>
      <c r="BB70" s="833"/>
      <c r="BC70" s="833"/>
      <c r="BD70" s="834"/>
      <c r="BE70" s="224"/>
      <c r="BF70" s="224"/>
      <c r="BG70" s="224"/>
      <c r="BH70" s="224"/>
      <c r="BI70" s="224"/>
      <c r="BJ70" s="224"/>
      <c r="BK70" s="224"/>
      <c r="BL70" s="224"/>
      <c r="BM70" s="224"/>
      <c r="BN70" s="224"/>
      <c r="BO70" s="224"/>
      <c r="BP70" s="224"/>
      <c r="BQ70" s="221">
        <v>64</v>
      </c>
      <c r="BR70" s="226"/>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2"/>
    </row>
    <row r="71" spans="1:131" ht="26.25" customHeight="1" x14ac:dyDescent="0.15">
      <c r="A71" s="221">
        <v>4</v>
      </c>
      <c r="B71" s="874" t="s">
        <v>572</v>
      </c>
      <c r="C71" s="875"/>
      <c r="D71" s="875"/>
      <c r="E71" s="875"/>
      <c r="F71" s="875"/>
      <c r="G71" s="875"/>
      <c r="H71" s="875"/>
      <c r="I71" s="875"/>
      <c r="J71" s="875"/>
      <c r="K71" s="875"/>
      <c r="L71" s="875"/>
      <c r="M71" s="875"/>
      <c r="N71" s="875"/>
      <c r="O71" s="875"/>
      <c r="P71" s="876"/>
      <c r="Q71" s="877" t="s">
        <v>591</v>
      </c>
      <c r="R71" s="831"/>
      <c r="S71" s="831"/>
      <c r="T71" s="831"/>
      <c r="U71" s="831"/>
      <c r="V71" s="831" t="s">
        <v>592</v>
      </c>
      <c r="W71" s="831"/>
      <c r="X71" s="831"/>
      <c r="Y71" s="831"/>
      <c r="Z71" s="831"/>
      <c r="AA71" s="831" t="s">
        <v>587</v>
      </c>
      <c r="AB71" s="831"/>
      <c r="AC71" s="831"/>
      <c r="AD71" s="831"/>
      <c r="AE71" s="831"/>
      <c r="AF71" s="831" t="s">
        <v>587</v>
      </c>
      <c r="AG71" s="831"/>
      <c r="AH71" s="831"/>
      <c r="AI71" s="831"/>
      <c r="AJ71" s="831"/>
      <c r="AK71" s="831">
        <v>2</v>
      </c>
      <c r="AL71" s="831"/>
      <c r="AM71" s="831"/>
      <c r="AN71" s="831"/>
      <c r="AO71" s="831"/>
      <c r="AP71" s="831" t="s">
        <v>488</v>
      </c>
      <c r="AQ71" s="831"/>
      <c r="AR71" s="831"/>
      <c r="AS71" s="831"/>
      <c r="AT71" s="831"/>
      <c r="AU71" s="831" t="s">
        <v>488</v>
      </c>
      <c r="AV71" s="831"/>
      <c r="AW71" s="831"/>
      <c r="AX71" s="831"/>
      <c r="AY71" s="831"/>
      <c r="AZ71" s="833"/>
      <c r="BA71" s="833"/>
      <c r="BB71" s="833"/>
      <c r="BC71" s="833"/>
      <c r="BD71" s="834"/>
      <c r="BE71" s="224"/>
      <c r="BF71" s="224"/>
      <c r="BG71" s="224"/>
      <c r="BH71" s="224"/>
      <c r="BI71" s="224"/>
      <c r="BJ71" s="224"/>
      <c r="BK71" s="224"/>
      <c r="BL71" s="224"/>
      <c r="BM71" s="224"/>
      <c r="BN71" s="224"/>
      <c r="BO71" s="224"/>
      <c r="BP71" s="224"/>
      <c r="BQ71" s="221">
        <v>65</v>
      </c>
      <c r="BR71" s="226"/>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2"/>
    </row>
    <row r="72" spans="1:131" ht="26.25" customHeight="1" x14ac:dyDescent="0.15">
      <c r="A72" s="221">
        <v>5</v>
      </c>
      <c r="B72" s="874" t="s">
        <v>573</v>
      </c>
      <c r="C72" s="875"/>
      <c r="D72" s="875"/>
      <c r="E72" s="875"/>
      <c r="F72" s="875"/>
      <c r="G72" s="875"/>
      <c r="H72" s="875"/>
      <c r="I72" s="875"/>
      <c r="J72" s="875"/>
      <c r="K72" s="875"/>
      <c r="L72" s="875"/>
      <c r="M72" s="875"/>
      <c r="N72" s="875"/>
      <c r="O72" s="875"/>
      <c r="P72" s="876"/>
      <c r="Q72" s="877" t="s">
        <v>593</v>
      </c>
      <c r="R72" s="831"/>
      <c r="S72" s="831"/>
      <c r="T72" s="831"/>
      <c r="U72" s="831"/>
      <c r="V72" s="831" t="s">
        <v>594</v>
      </c>
      <c r="W72" s="831"/>
      <c r="X72" s="831"/>
      <c r="Y72" s="831"/>
      <c r="Z72" s="831"/>
      <c r="AA72" s="831" t="s">
        <v>595</v>
      </c>
      <c r="AB72" s="831"/>
      <c r="AC72" s="831"/>
      <c r="AD72" s="831"/>
      <c r="AE72" s="831"/>
      <c r="AF72" s="831" t="s">
        <v>595</v>
      </c>
      <c r="AG72" s="831"/>
      <c r="AH72" s="831"/>
      <c r="AI72" s="831"/>
      <c r="AJ72" s="831"/>
      <c r="AK72" s="831" t="s">
        <v>596</v>
      </c>
      <c r="AL72" s="831"/>
      <c r="AM72" s="831"/>
      <c r="AN72" s="831"/>
      <c r="AO72" s="831"/>
      <c r="AP72" s="831" t="s">
        <v>488</v>
      </c>
      <c r="AQ72" s="831"/>
      <c r="AR72" s="831"/>
      <c r="AS72" s="831"/>
      <c r="AT72" s="831"/>
      <c r="AU72" s="831" t="s">
        <v>488</v>
      </c>
      <c r="AV72" s="831"/>
      <c r="AW72" s="831"/>
      <c r="AX72" s="831"/>
      <c r="AY72" s="831"/>
      <c r="AZ72" s="833"/>
      <c r="BA72" s="833"/>
      <c r="BB72" s="833"/>
      <c r="BC72" s="833"/>
      <c r="BD72" s="834"/>
      <c r="BE72" s="224"/>
      <c r="BF72" s="224"/>
      <c r="BG72" s="224"/>
      <c r="BH72" s="224"/>
      <c r="BI72" s="224"/>
      <c r="BJ72" s="224"/>
      <c r="BK72" s="224"/>
      <c r="BL72" s="224"/>
      <c r="BM72" s="224"/>
      <c r="BN72" s="224"/>
      <c r="BO72" s="224"/>
      <c r="BP72" s="224"/>
      <c r="BQ72" s="221">
        <v>66</v>
      </c>
      <c r="BR72" s="226"/>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2"/>
    </row>
    <row r="73" spans="1:131" ht="26.25" customHeight="1" x14ac:dyDescent="0.15">
      <c r="A73" s="221">
        <v>6</v>
      </c>
      <c r="B73" s="874" t="s">
        <v>574</v>
      </c>
      <c r="C73" s="875"/>
      <c r="D73" s="875"/>
      <c r="E73" s="875"/>
      <c r="F73" s="875"/>
      <c r="G73" s="875"/>
      <c r="H73" s="875"/>
      <c r="I73" s="875"/>
      <c r="J73" s="875"/>
      <c r="K73" s="875"/>
      <c r="L73" s="875"/>
      <c r="M73" s="875"/>
      <c r="N73" s="875"/>
      <c r="O73" s="875"/>
      <c r="P73" s="876"/>
      <c r="Q73" s="877" t="s">
        <v>597</v>
      </c>
      <c r="R73" s="831"/>
      <c r="S73" s="831"/>
      <c r="T73" s="831"/>
      <c r="U73" s="831"/>
      <c r="V73" s="831" t="s">
        <v>598</v>
      </c>
      <c r="W73" s="831"/>
      <c r="X73" s="831"/>
      <c r="Y73" s="831"/>
      <c r="Z73" s="831"/>
      <c r="AA73" s="831" t="s">
        <v>599</v>
      </c>
      <c r="AB73" s="831"/>
      <c r="AC73" s="831"/>
      <c r="AD73" s="831"/>
      <c r="AE73" s="831"/>
      <c r="AF73" s="831" t="s">
        <v>599</v>
      </c>
      <c r="AG73" s="831"/>
      <c r="AH73" s="831"/>
      <c r="AI73" s="831"/>
      <c r="AJ73" s="831"/>
      <c r="AK73" s="831" t="s">
        <v>600</v>
      </c>
      <c r="AL73" s="831"/>
      <c r="AM73" s="831"/>
      <c r="AN73" s="831"/>
      <c r="AO73" s="831"/>
      <c r="AP73" s="831" t="s">
        <v>488</v>
      </c>
      <c r="AQ73" s="831"/>
      <c r="AR73" s="831"/>
      <c r="AS73" s="831"/>
      <c r="AT73" s="831"/>
      <c r="AU73" s="831" t="s">
        <v>488</v>
      </c>
      <c r="AV73" s="831"/>
      <c r="AW73" s="831"/>
      <c r="AX73" s="831"/>
      <c r="AY73" s="831"/>
      <c r="AZ73" s="833"/>
      <c r="BA73" s="833"/>
      <c r="BB73" s="833"/>
      <c r="BC73" s="833"/>
      <c r="BD73" s="834"/>
      <c r="BE73" s="224"/>
      <c r="BF73" s="224"/>
      <c r="BG73" s="224"/>
      <c r="BH73" s="224"/>
      <c r="BI73" s="224"/>
      <c r="BJ73" s="224"/>
      <c r="BK73" s="224"/>
      <c r="BL73" s="224"/>
      <c r="BM73" s="224"/>
      <c r="BN73" s="224"/>
      <c r="BO73" s="224"/>
      <c r="BP73" s="224"/>
      <c r="BQ73" s="221">
        <v>67</v>
      </c>
      <c r="BR73" s="226"/>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2"/>
    </row>
    <row r="74" spans="1:131" ht="26.25" customHeight="1" x14ac:dyDescent="0.15">
      <c r="A74" s="221">
        <v>7</v>
      </c>
      <c r="B74" s="874" t="s">
        <v>575</v>
      </c>
      <c r="C74" s="875"/>
      <c r="D74" s="875"/>
      <c r="E74" s="875"/>
      <c r="F74" s="875"/>
      <c r="G74" s="875"/>
      <c r="H74" s="875"/>
      <c r="I74" s="875"/>
      <c r="J74" s="875"/>
      <c r="K74" s="875"/>
      <c r="L74" s="875"/>
      <c r="M74" s="875"/>
      <c r="N74" s="875"/>
      <c r="O74" s="875"/>
      <c r="P74" s="876"/>
      <c r="Q74" s="877" t="s">
        <v>601</v>
      </c>
      <c r="R74" s="831"/>
      <c r="S74" s="831"/>
      <c r="T74" s="831"/>
      <c r="U74" s="831"/>
      <c r="V74" s="831" t="s">
        <v>602</v>
      </c>
      <c r="W74" s="831"/>
      <c r="X74" s="831"/>
      <c r="Y74" s="831"/>
      <c r="Z74" s="831"/>
      <c r="AA74" s="831" t="s">
        <v>600</v>
      </c>
      <c r="AB74" s="831"/>
      <c r="AC74" s="831"/>
      <c r="AD74" s="831"/>
      <c r="AE74" s="831"/>
      <c r="AF74" s="831" t="s">
        <v>600</v>
      </c>
      <c r="AG74" s="831"/>
      <c r="AH74" s="831"/>
      <c r="AI74" s="831"/>
      <c r="AJ74" s="831"/>
      <c r="AK74" s="831" t="s">
        <v>603</v>
      </c>
      <c r="AL74" s="831"/>
      <c r="AM74" s="831"/>
      <c r="AN74" s="831"/>
      <c r="AO74" s="831"/>
      <c r="AP74" s="831" t="s">
        <v>488</v>
      </c>
      <c r="AQ74" s="831"/>
      <c r="AR74" s="831"/>
      <c r="AS74" s="831"/>
      <c r="AT74" s="831"/>
      <c r="AU74" s="831" t="s">
        <v>488</v>
      </c>
      <c r="AV74" s="831"/>
      <c r="AW74" s="831"/>
      <c r="AX74" s="831"/>
      <c r="AY74" s="831"/>
      <c r="AZ74" s="833"/>
      <c r="BA74" s="833"/>
      <c r="BB74" s="833"/>
      <c r="BC74" s="833"/>
      <c r="BD74" s="834"/>
      <c r="BE74" s="224"/>
      <c r="BF74" s="224"/>
      <c r="BG74" s="224"/>
      <c r="BH74" s="224"/>
      <c r="BI74" s="224"/>
      <c r="BJ74" s="224"/>
      <c r="BK74" s="224"/>
      <c r="BL74" s="224"/>
      <c r="BM74" s="224"/>
      <c r="BN74" s="224"/>
      <c r="BO74" s="224"/>
      <c r="BP74" s="224"/>
      <c r="BQ74" s="221">
        <v>68</v>
      </c>
      <c r="BR74" s="226"/>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2"/>
    </row>
    <row r="75" spans="1:131" ht="26.25" customHeight="1" x14ac:dyDescent="0.15">
      <c r="A75" s="221">
        <v>8</v>
      </c>
      <c r="B75" s="874" t="s">
        <v>576</v>
      </c>
      <c r="C75" s="875"/>
      <c r="D75" s="875"/>
      <c r="E75" s="875"/>
      <c r="F75" s="875"/>
      <c r="G75" s="875"/>
      <c r="H75" s="875"/>
      <c r="I75" s="875"/>
      <c r="J75" s="875"/>
      <c r="K75" s="875"/>
      <c r="L75" s="875"/>
      <c r="M75" s="875"/>
      <c r="N75" s="875"/>
      <c r="O75" s="875"/>
      <c r="P75" s="876"/>
      <c r="Q75" s="878" t="s">
        <v>604</v>
      </c>
      <c r="R75" s="879"/>
      <c r="S75" s="879"/>
      <c r="T75" s="879"/>
      <c r="U75" s="835"/>
      <c r="V75" s="880" t="s">
        <v>605</v>
      </c>
      <c r="W75" s="879"/>
      <c r="X75" s="879"/>
      <c r="Y75" s="879"/>
      <c r="Z75" s="835"/>
      <c r="AA75" s="880" t="s">
        <v>606</v>
      </c>
      <c r="AB75" s="879"/>
      <c r="AC75" s="879"/>
      <c r="AD75" s="879"/>
      <c r="AE75" s="835"/>
      <c r="AF75" s="880" t="s">
        <v>606</v>
      </c>
      <c r="AG75" s="879"/>
      <c r="AH75" s="879"/>
      <c r="AI75" s="879"/>
      <c r="AJ75" s="835"/>
      <c r="AK75" s="880" t="s">
        <v>607</v>
      </c>
      <c r="AL75" s="879"/>
      <c r="AM75" s="879"/>
      <c r="AN75" s="879"/>
      <c r="AO75" s="835"/>
      <c r="AP75" s="880" t="s">
        <v>488</v>
      </c>
      <c r="AQ75" s="879"/>
      <c r="AR75" s="879"/>
      <c r="AS75" s="879"/>
      <c r="AT75" s="835"/>
      <c r="AU75" s="880" t="s">
        <v>488</v>
      </c>
      <c r="AV75" s="879"/>
      <c r="AW75" s="879"/>
      <c r="AX75" s="879"/>
      <c r="AY75" s="835"/>
      <c r="AZ75" s="833"/>
      <c r="BA75" s="833"/>
      <c r="BB75" s="833"/>
      <c r="BC75" s="833"/>
      <c r="BD75" s="834"/>
      <c r="BE75" s="224"/>
      <c r="BF75" s="224"/>
      <c r="BG75" s="224"/>
      <c r="BH75" s="224"/>
      <c r="BI75" s="224"/>
      <c r="BJ75" s="224"/>
      <c r="BK75" s="224"/>
      <c r="BL75" s="224"/>
      <c r="BM75" s="224"/>
      <c r="BN75" s="224"/>
      <c r="BO75" s="224"/>
      <c r="BP75" s="224"/>
      <c r="BQ75" s="221">
        <v>69</v>
      </c>
      <c r="BR75" s="226"/>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2"/>
    </row>
    <row r="76" spans="1:131" ht="26.25" customHeight="1" x14ac:dyDescent="0.15">
      <c r="A76" s="221">
        <v>9</v>
      </c>
      <c r="B76" s="874" t="s">
        <v>577</v>
      </c>
      <c r="C76" s="875"/>
      <c r="D76" s="875"/>
      <c r="E76" s="875"/>
      <c r="F76" s="875"/>
      <c r="G76" s="875"/>
      <c r="H76" s="875"/>
      <c r="I76" s="875"/>
      <c r="J76" s="875"/>
      <c r="K76" s="875"/>
      <c r="L76" s="875"/>
      <c r="M76" s="875"/>
      <c r="N76" s="875"/>
      <c r="O76" s="875"/>
      <c r="P76" s="876"/>
      <c r="Q76" s="878" t="s">
        <v>608</v>
      </c>
      <c r="R76" s="879"/>
      <c r="S76" s="879"/>
      <c r="T76" s="879"/>
      <c r="U76" s="835"/>
      <c r="V76" s="880" t="s">
        <v>609</v>
      </c>
      <c r="W76" s="879"/>
      <c r="X76" s="879"/>
      <c r="Y76" s="879"/>
      <c r="Z76" s="835"/>
      <c r="AA76" s="880" t="s">
        <v>595</v>
      </c>
      <c r="AB76" s="879"/>
      <c r="AC76" s="879"/>
      <c r="AD76" s="879"/>
      <c r="AE76" s="835"/>
      <c r="AF76" s="880" t="s">
        <v>595</v>
      </c>
      <c r="AG76" s="879"/>
      <c r="AH76" s="879"/>
      <c r="AI76" s="879"/>
      <c r="AJ76" s="835"/>
      <c r="AK76" s="880" t="s">
        <v>488</v>
      </c>
      <c r="AL76" s="879"/>
      <c r="AM76" s="879"/>
      <c r="AN76" s="879"/>
      <c r="AO76" s="835"/>
      <c r="AP76" s="880" t="s">
        <v>488</v>
      </c>
      <c r="AQ76" s="879"/>
      <c r="AR76" s="879"/>
      <c r="AS76" s="879"/>
      <c r="AT76" s="835"/>
      <c r="AU76" s="880" t="s">
        <v>488</v>
      </c>
      <c r="AV76" s="879"/>
      <c r="AW76" s="879"/>
      <c r="AX76" s="879"/>
      <c r="AY76" s="835"/>
      <c r="AZ76" s="833"/>
      <c r="BA76" s="833"/>
      <c r="BB76" s="833"/>
      <c r="BC76" s="833"/>
      <c r="BD76" s="834"/>
      <c r="BE76" s="224"/>
      <c r="BF76" s="224"/>
      <c r="BG76" s="224"/>
      <c r="BH76" s="224"/>
      <c r="BI76" s="224"/>
      <c r="BJ76" s="224"/>
      <c r="BK76" s="224"/>
      <c r="BL76" s="224"/>
      <c r="BM76" s="224"/>
      <c r="BN76" s="224"/>
      <c r="BO76" s="224"/>
      <c r="BP76" s="224"/>
      <c r="BQ76" s="221">
        <v>70</v>
      </c>
      <c r="BR76" s="226"/>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2"/>
    </row>
    <row r="77" spans="1:131" ht="26.25" customHeight="1" x14ac:dyDescent="0.15">
      <c r="A77" s="221">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24"/>
      <c r="BF77" s="224"/>
      <c r="BG77" s="224"/>
      <c r="BH77" s="224"/>
      <c r="BI77" s="224"/>
      <c r="BJ77" s="224"/>
      <c r="BK77" s="224"/>
      <c r="BL77" s="224"/>
      <c r="BM77" s="224"/>
      <c r="BN77" s="224"/>
      <c r="BO77" s="224"/>
      <c r="BP77" s="224"/>
      <c r="BQ77" s="221">
        <v>71</v>
      </c>
      <c r="BR77" s="226"/>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2"/>
    </row>
    <row r="78" spans="1:131" ht="26.25" customHeight="1" x14ac:dyDescent="0.15">
      <c r="A78" s="221">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4"/>
      <c r="BF78" s="224"/>
      <c r="BG78" s="224"/>
      <c r="BH78" s="224"/>
      <c r="BI78" s="224"/>
      <c r="BJ78" s="212"/>
      <c r="BK78" s="212"/>
      <c r="BL78" s="212"/>
      <c r="BM78" s="212"/>
      <c r="BN78" s="212"/>
      <c r="BO78" s="224"/>
      <c r="BP78" s="224"/>
      <c r="BQ78" s="221">
        <v>72</v>
      </c>
      <c r="BR78" s="226"/>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2"/>
    </row>
    <row r="79" spans="1:131" ht="26.25" customHeight="1" x14ac:dyDescent="0.15">
      <c r="A79" s="221">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4"/>
      <c r="BF79" s="224"/>
      <c r="BG79" s="224"/>
      <c r="BH79" s="224"/>
      <c r="BI79" s="224"/>
      <c r="BJ79" s="212"/>
      <c r="BK79" s="212"/>
      <c r="BL79" s="212"/>
      <c r="BM79" s="212"/>
      <c r="BN79" s="212"/>
      <c r="BO79" s="224"/>
      <c r="BP79" s="224"/>
      <c r="BQ79" s="221">
        <v>73</v>
      </c>
      <c r="BR79" s="226"/>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2"/>
    </row>
    <row r="80" spans="1:131" ht="26.25" customHeight="1" x14ac:dyDescent="0.15">
      <c r="A80" s="221">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4"/>
      <c r="BF80" s="224"/>
      <c r="BG80" s="224"/>
      <c r="BH80" s="224"/>
      <c r="BI80" s="224"/>
      <c r="BJ80" s="224"/>
      <c r="BK80" s="224"/>
      <c r="BL80" s="224"/>
      <c r="BM80" s="224"/>
      <c r="BN80" s="224"/>
      <c r="BO80" s="224"/>
      <c r="BP80" s="224"/>
      <c r="BQ80" s="221">
        <v>74</v>
      </c>
      <c r="BR80" s="226"/>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2"/>
    </row>
    <row r="81" spans="1:131" ht="26.25" customHeight="1" x14ac:dyDescent="0.15">
      <c r="A81" s="221">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4"/>
      <c r="BF81" s="224"/>
      <c r="BG81" s="224"/>
      <c r="BH81" s="224"/>
      <c r="BI81" s="224"/>
      <c r="BJ81" s="224"/>
      <c r="BK81" s="224"/>
      <c r="BL81" s="224"/>
      <c r="BM81" s="224"/>
      <c r="BN81" s="224"/>
      <c r="BO81" s="224"/>
      <c r="BP81" s="224"/>
      <c r="BQ81" s="221">
        <v>75</v>
      </c>
      <c r="BR81" s="226"/>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2"/>
    </row>
    <row r="82" spans="1:131" ht="26.25" customHeight="1" x14ac:dyDescent="0.15">
      <c r="A82" s="221">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4"/>
      <c r="BF82" s="224"/>
      <c r="BG82" s="224"/>
      <c r="BH82" s="224"/>
      <c r="BI82" s="224"/>
      <c r="BJ82" s="224"/>
      <c r="BK82" s="224"/>
      <c r="BL82" s="224"/>
      <c r="BM82" s="224"/>
      <c r="BN82" s="224"/>
      <c r="BO82" s="224"/>
      <c r="BP82" s="224"/>
      <c r="BQ82" s="221">
        <v>76</v>
      </c>
      <c r="BR82" s="226"/>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2"/>
    </row>
    <row r="83" spans="1:131" ht="26.25" customHeight="1" x14ac:dyDescent="0.15">
      <c r="A83" s="221">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4"/>
      <c r="BF83" s="224"/>
      <c r="BG83" s="224"/>
      <c r="BH83" s="224"/>
      <c r="BI83" s="224"/>
      <c r="BJ83" s="224"/>
      <c r="BK83" s="224"/>
      <c r="BL83" s="224"/>
      <c r="BM83" s="224"/>
      <c r="BN83" s="224"/>
      <c r="BO83" s="224"/>
      <c r="BP83" s="224"/>
      <c r="BQ83" s="221">
        <v>77</v>
      </c>
      <c r="BR83" s="226"/>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2"/>
    </row>
    <row r="84" spans="1:131" ht="26.25" customHeight="1" x14ac:dyDescent="0.15">
      <c r="A84" s="221">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4"/>
      <c r="BF84" s="224"/>
      <c r="BG84" s="224"/>
      <c r="BH84" s="224"/>
      <c r="BI84" s="224"/>
      <c r="BJ84" s="224"/>
      <c r="BK84" s="224"/>
      <c r="BL84" s="224"/>
      <c r="BM84" s="224"/>
      <c r="BN84" s="224"/>
      <c r="BO84" s="224"/>
      <c r="BP84" s="224"/>
      <c r="BQ84" s="221">
        <v>78</v>
      </c>
      <c r="BR84" s="226"/>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2"/>
    </row>
    <row r="85" spans="1:131" ht="26.25" customHeight="1" x14ac:dyDescent="0.15">
      <c r="A85" s="221">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4"/>
      <c r="BF85" s="224"/>
      <c r="BG85" s="224"/>
      <c r="BH85" s="224"/>
      <c r="BI85" s="224"/>
      <c r="BJ85" s="224"/>
      <c r="BK85" s="224"/>
      <c r="BL85" s="224"/>
      <c r="BM85" s="224"/>
      <c r="BN85" s="224"/>
      <c r="BO85" s="224"/>
      <c r="BP85" s="224"/>
      <c r="BQ85" s="221">
        <v>79</v>
      </c>
      <c r="BR85" s="226"/>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2"/>
    </row>
    <row r="86" spans="1:131" ht="26.25" customHeight="1" x14ac:dyDescent="0.15">
      <c r="A86" s="221">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4"/>
      <c r="BF86" s="224"/>
      <c r="BG86" s="224"/>
      <c r="BH86" s="224"/>
      <c r="BI86" s="224"/>
      <c r="BJ86" s="224"/>
      <c r="BK86" s="224"/>
      <c r="BL86" s="224"/>
      <c r="BM86" s="224"/>
      <c r="BN86" s="224"/>
      <c r="BO86" s="224"/>
      <c r="BP86" s="224"/>
      <c r="BQ86" s="221">
        <v>80</v>
      </c>
      <c r="BR86" s="226"/>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2"/>
    </row>
    <row r="87" spans="1:131" ht="26.25" customHeight="1" x14ac:dyDescent="0.15">
      <c r="A87" s="227">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4"/>
      <c r="BF87" s="224"/>
      <c r="BG87" s="224"/>
      <c r="BH87" s="224"/>
      <c r="BI87" s="224"/>
      <c r="BJ87" s="224"/>
      <c r="BK87" s="224"/>
      <c r="BL87" s="224"/>
      <c r="BM87" s="224"/>
      <c r="BN87" s="224"/>
      <c r="BO87" s="224"/>
      <c r="BP87" s="224"/>
      <c r="BQ87" s="221">
        <v>81</v>
      </c>
      <c r="BR87" s="226"/>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2"/>
    </row>
    <row r="88" spans="1:131" ht="26.25" customHeight="1" thickBot="1" x14ac:dyDescent="0.2">
      <c r="A88" s="223" t="s">
        <v>377</v>
      </c>
      <c r="B88" s="790" t="s">
        <v>401</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t="s">
        <v>610</v>
      </c>
      <c r="AG88" s="845"/>
      <c r="AH88" s="845"/>
      <c r="AI88" s="845"/>
      <c r="AJ88" s="845"/>
      <c r="AK88" s="842" t="s">
        <v>611</v>
      </c>
      <c r="AL88" s="842"/>
      <c r="AM88" s="842"/>
      <c r="AN88" s="842"/>
      <c r="AO88" s="842"/>
      <c r="AP88" s="845" t="s">
        <v>583</v>
      </c>
      <c r="AQ88" s="845"/>
      <c r="AR88" s="845"/>
      <c r="AS88" s="845"/>
      <c r="AT88" s="845"/>
      <c r="AU88" s="845" t="s">
        <v>584</v>
      </c>
      <c r="AV88" s="845"/>
      <c r="AW88" s="845"/>
      <c r="AX88" s="845"/>
      <c r="AY88" s="845"/>
      <c r="AZ88" s="850"/>
      <c r="BA88" s="850"/>
      <c r="BB88" s="850"/>
      <c r="BC88" s="850"/>
      <c r="BD88" s="851"/>
      <c r="BE88" s="224"/>
      <c r="BF88" s="224"/>
      <c r="BG88" s="224"/>
      <c r="BH88" s="224"/>
      <c r="BI88" s="224"/>
      <c r="BJ88" s="224"/>
      <c r="BK88" s="224"/>
      <c r="BL88" s="224"/>
      <c r="BM88" s="224"/>
      <c r="BN88" s="224"/>
      <c r="BO88" s="224"/>
      <c r="BP88" s="224"/>
      <c r="BQ88" s="221">
        <v>82</v>
      </c>
      <c r="BR88" s="226"/>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90" t="s">
        <v>402</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t="s">
        <v>618</v>
      </c>
      <c r="CS102" s="853"/>
      <c r="CT102" s="853"/>
      <c r="CU102" s="853"/>
      <c r="CV102" s="892"/>
      <c r="CW102" s="891" t="s">
        <v>616</v>
      </c>
      <c r="CX102" s="853"/>
      <c r="CY102" s="853"/>
      <c r="CZ102" s="853"/>
      <c r="DA102" s="892"/>
      <c r="DB102" s="891" t="s">
        <v>488</v>
      </c>
      <c r="DC102" s="853"/>
      <c r="DD102" s="853"/>
      <c r="DE102" s="853"/>
      <c r="DF102" s="892"/>
      <c r="DG102" s="891" t="s">
        <v>488</v>
      </c>
      <c r="DH102" s="853"/>
      <c r="DI102" s="853"/>
      <c r="DJ102" s="853"/>
      <c r="DK102" s="892"/>
      <c r="DL102" s="891" t="s">
        <v>488</v>
      </c>
      <c r="DM102" s="853"/>
      <c r="DN102" s="853"/>
      <c r="DO102" s="853"/>
      <c r="DP102" s="892"/>
      <c r="DQ102" s="891" t="s">
        <v>488</v>
      </c>
      <c r="DR102" s="853"/>
      <c r="DS102" s="853"/>
      <c r="DT102" s="853"/>
      <c r="DU102" s="892"/>
      <c r="DV102" s="790"/>
      <c r="DW102" s="791"/>
      <c r="DX102" s="791"/>
      <c r="DY102" s="791"/>
      <c r="DZ102" s="915"/>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16" t="s">
        <v>403</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17" t="s">
        <v>404</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18" t="s">
        <v>407</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408</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2" customFormat="1" ht="26.25" customHeight="1" x14ac:dyDescent="0.15">
      <c r="A109" s="913" t="s">
        <v>409</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410</v>
      </c>
      <c r="AB109" s="894"/>
      <c r="AC109" s="894"/>
      <c r="AD109" s="894"/>
      <c r="AE109" s="895"/>
      <c r="AF109" s="893" t="s">
        <v>411</v>
      </c>
      <c r="AG109" s="894"/>
      <c r="AH109" s="894"/>
      <c r="AI109" s="894"/>
      <c r="AJ109" s="895"/>
      <c r="AK109" s="893" t="s">
        <v>294</v>
      </c>
      <c r="AL109" s="894"/>
      <c r="AM109" s="894"/>
      <c r="AN109" s="894"/>
      <c r="AO109" s="895"/>
      <c r="AP109" s="893" t="s">
        <v>412</v>
      </c>
      <c r="AQ109" s="894"/>
      <c r="AR109" s="894"/>
      <c r="AS109" s="894"/>
      <c r="AT109" s="896"/>
      <c r="AU109" s="913" t="s">
        <v>409</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410</v>
      </c>
      <c r="BR109" s="894"/>
      <c r="BS109" s="894"/>
      <c r="BT109" s="894"/>
      <c r="BU109" s="895"/>
      <c r="BV109" s="893" t="s">
        <v>411</v>
      </c>
      <c r="BW109" s="894"/>
      <c r="BX109" s="894"/>
      <c r="BY109" s="894"/>
      <c r="BZ109" s="895"/>
      <c r="CA109" s="893" t="s">
        <v>294</v>
      </c>
      <c r="CB109" s="894"/>
      <c r="CC109" s="894"/>
      <c r="CD109" s="894"/>
      <c r="CE109" s="895"/>
      <c r="CF109" s="914" t="s">
        <v>412</v>
      </c>
      <c r="CG109" s="914"/>
      <c r="CH109" s="914"/>
      <c r="CI109" s="914"/>
      <c r="CJ109" s="914"/>
      <c r="CK109" s="893" t="s">
        <v>413</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410</v>
      </c>
      <c r="DH109" s="894"/>
      <c r="DI109" s="894"/>
      <c r="DJ109" s="894"/>
      <c r="DK109" s="895"/>
      <c r="DL109" s="893" t="s">
        <v>411</v>
      </c>
      <c r="DM109" s="894"/>
      <c r="DN109" s="894"/>
      <c r="DO109" s="894"/>
      <c r="DP109" s="895"/>
      <c r="DQ109" s="893" t="s">
        <v>294</v>
      </c>
      <c r="DR109" s="894"/>
      <c r="DS109" s="894"/>
      <c r="DT109" s="894"/>
      <c r="DU109" s="895"/>
      <c r="DV109" s="893" t="s">
        <v>412</v>
      </c>
      <c r="DW109" s="894"/>
      <c r="DX109" s="894"/>
      <c r="DY109" s="894"/>
      <c r="DZ109" s="896"/>
    </row>
    <row r="110" spans="1:131" s="212" customFormat="1" ht="26.25" customHeight="1" x14ac:dyDescent="0.15">
      <c r="A110" s="897" t="s">
        <v>414</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2465213</v>
      </c>
      <c r="AB110" s="901"/>
      <c r="AC110" s="901"/>
      <c r="AD110" s="901"/>
      <c r="AE110" s="902"/>
      <c r="AF110" s="903">
        <v>2367408</v>
      </c>
      <c r="AG110" s="901"/>
      <c r="AH110" s="901"/>
      <c r="AI110" s="901"/>
      <c r="AJ110" s="902"/>
      <c r="AK110" s="903">
        <v>2466426</v>
      </c>
      <c r="AL110" s="901"/>
      <c r="AM110" s="901"/>
      <c r="AN110" s="901"/>
      <c r="AO110" s="902"/>
      <c r="AP110" s="904">
        <v>16.7</v>
      </c>
      <c r="AQ110" s="905"/>
      <c r="AR110" s="905"/>
      <c r="AS110" s="905"/>
      <c r="AT110" s="906"/>
      <c r="AU110" s="907" t="s">
        <v>69</v>
      </c>
      <c r="AV110" s="908"/>
      <c r="AW110" s="908"/>
      <c r="AX110" s="908"/>
      <c r="AY110" s="908"/>
      <c r="AZ110" s="930" t="s">
        <v>415</v>
      </c>
      <c r="BA110" s="898"/>
      <c r="BB110" s="898"/>
      <c r="BC110" s="898"/>
      <c r="BD110" s="898"/>
      <c r="BE110" s="898"/>
      <c r="BF110" s="898"/>
      <c r="BG110" s="898"/>
      <c r="BH110" s="898"/>
      <c r="BI110" s="898"/>
      <c r="BJ110" s="898"/>
      <c r="BK110" s="898"/>
      <c r="BL110" s="898"/>
      <c r="BM110" s="898"/>
      <c r="BN110" s="898"/>
      <c r="BO110" s="898"/>
      <c r="BP110" s="899"/>
      <c r="BQ110" s="931">
        <v>28635354</v>
      </c>
      <c r="BR110" s="932"/>
      <c r="BS110" s="932"/>
      <c r="BT110" s="932"/>
      <c r="BU110" s="932"/>
      <c r="BV110" s="932">
        <v>27778035</v>
      </c>
      <c r="BW110" s="932"/>
      <c r="BX110" s="932"/>
      <c r="BY110" s="932"/>
      <c r="BZ110" s="932"/>
      <c r="CA110" s="932">
        <v>26149112</v>
      </c>
      <c r="CB110" s="932"/>
      <c r="CC110" s="932"/>
      <c r="CD110" s="932"/>
      <c r="CE110" s="932"/>
      <c r="CF110" s="945">
        <v>176.6</v>
      </c>
      <c r="CG110" s="946"/>
      <c r="CH110" s="946"/>
      <c r="CI110" s="946"/>
      <c r="CJ110" s="946"/>
      <c r="CK110" s="947" t="s">
        <v>416</v>
      </c>
      <c r="CL110" s="948"/>
      <c r="CM110" s="930" t="s">
        <v>417</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2" customFormat="1" ht="26.25" customHeight="1" x14ac:dyDescent="0.15">
      <c r="A111" s="935" t="s">
        <v>418</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419</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420</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2" customFormat="1" ht="26.25" customHeight="1" x14ac:dyDescent="0.15">
      <c r="A112" s="953" t="s">
        <v>421</v>
      </c>
      <c r="B112" s="954"/>
      <c r="C112" s="924" t="s">
        <v>422</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423</v>
      </c>
      <c r="BA112" s="924"/>
      <c r="BB112" s="924"/>
      <c r="BC112" s="924"/>
      <c r="BD112" s="924"/>
      <c r="BE112" s="924"/>
      <c r="BF112" s="924"/>
      <c r="BG112" s="924"/>
      <c r="BH112" s="924"/>
      <c r="BI112" s="924"/>
      <c r="BJ112" s="924"/>
      <c r="BK112" s="924"/>
      <c r="BL112" s="924"/>
      <c r="BM112" s="924"/>
      <c r="BN112" s="924"/>
      <c r="BO112" s="924"/>
      <c r="BP112" s="925"/>
      <c r="BQ112" s="926">
        <v>274337</v>
      </c>
      <c r="BR112" s="927"/>
      <c r="BS112" s="927"/>
      <c r="BT112" s="927"/>
      <c r="BU112" s="927"/>
      <c r="BV112" s="927">
        <v>211742</v>
      </c>
      <c r="BW112" s="927"/>
      <c r="BX112" s="927"/>
      <c r="BY112" s="927"/>
      <c r="BZ112" s="927"/>
      <c r="CA112" s="927">
        <v>409292</v>
      </c>
      <c r="CB112" s="927"/>
      <c r="CC112" s="927"/>
      <c r="CD112" s="927"/>
      <c r="CE112" s="927"/>
      <c r="CF112" s="921">
        <v>2.8</v>
      </c>
      <c r="CG112" s="922"/>
      <c r="CH112" s="922"/>
      <c r="CI112" s="922"/>
      <c r="CJ112" s="922"/>
      <c r="CK112" s="949"/>
      <c r="CL112" s="950"/>
      <c r="CM112" s="923" t="s">
        <v>424</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2" customFormat="1" ht="26.25" customHeight="1" x14ac:dyDescent="0.15">
      <c r="A113" s="955"/>
      <c r="B113" s="956"/>
      <c r="C113" s="924" t="s">
        <v>425</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78118</v>
      </c>
      <c r="AB113" s="939"/>
      <c r="AC113" s="939"/>
      <c r="AD113" s="939"/>
      <c r="AE113" s="940"/>
      <c r="AF113" s="941">
        <v>91793</v>
      </c>
      <c r="AG113" s="939"/>
      <c r="AH113" s="939"/>
      <c r="AI113" s="939"/>
      <c r="AJ113" s="940"/>
      <c r="AK113" s="941">
        <v>68995</v>
      </c>
      <c r="AL113" s="939"/>
      <c r="AM113" s="939"/>
      <c r="AN113" s="939"/>
      <c r="AO113" s="940"/>
      <c r="AP113" s="942">
        <v>0.5</v>
      </c>
      <c r="AQ113" s="943"/>
      <c r="AR113" s="943"/>
      <c r="AS113" s="943"/>
      <c r="AT113" s="944"/>
      <c r="AU113" s="909"/>
      <c r="AV113" s="910"/>
      <c r="AW113" s="910"/>
      <c r="AX113" s="910"/>
      <c r="AY113" s="910"/>
      <c r="AZ113" s="923" t="s">
        <v>426</v>
      </c>
      <c r="BA113" s="924"/>
      <c r="BB113" s="924"/>
      <c r="BC113" s="924"/>
      <c r="BD113" s="924"/>
      <c r="BE113" s="924"/>
      <c r="BF113" s="924"/>
      <c r="BG113" s="924"/>
      <c r="BH113" s="924"/>
      <c r="BI113" s="924"/>
      <c r="BJ113" s="924"/>
      <c r="BK113" s="924"/>
      <c r="BL113" s="924"/>
      <c r="BM113" s="924"/>
      <c r="BN113" s="924"/>
      <c r="BO113" s="924"/>
      <c r="BP113" s="925"/>
      <c r="BQ113" s="926">
        <v>1896804</v>
      </c>
      <c r="BR113" s="927"/>
      <c r="BS113" s="927"/>
      <c r="BT113" s="927"/>
      <c r="BU113" s="927"/>
      <c r="BV113" s="927">
        <v>1989325</v>
      </c>
      <c r="BW113" s="927"/>
      <c r="BX113" s="927"/>
      <c r="BY113" s="927"/>
      <c r="BZ113" s="927"/>
      <c r="CA113" s="927">
        <v>1945037</v>
      </c>
      <c r="CB113" s="927"/>
      <c r="CC113" s="927"/>
      <c r="CD113" s="927"/>
      <c r="CE113" s="927"/>
      <c r="CF113" s="921">
        <v>13.1</v>
      </c>
      <c r="CG113" s="922"/>
      <c r="CH113" s="922"/>
      <c r="CI113" s="922"/>
      <c r="CJ113" s="922"/>
      <c r="CK113" s="949"/>
      <c r="CL113" s="950"/>
      <c r="CM113" s="923" t="s">
        <v>427</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2" customFormat="1" ht="26.25" customHeight="1" x14ac:dyDescent="0.15">
      <c r="A114" s="955"/>
      <c r="B114" s="956"/>
      <c r="C114" s="924" t="s">
        <v>428</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120403</v>
      </c>
      <c r="AB114" s="960"/>
      <c r="AC114" s="960"/>
      <c r="AD114" s="960"/>
      <c r="AE114" s="961"/>
      <c r="AF114" s="962">
        <v>140344</v>
      </c>
      <c r="AG114" s="960"/>
      <c r="AH114" s="960"/>
      <c r="AI114" s="960"/>
      <c r="AJ114" s="961"/>
      <c r="AK114" s="962">
        <v>140398</v>
      </c>
      <c r="AL114" s="960"/>
      <c r="AM114" s="960"/>
      <c r="AN114" s="960"/>
      <c r="AO114" s="961"/>
      <c r="AP114" s="963">
        <v>0.9</v>
      </c>
      <c r="AQ114" s="964"/>
      <c r="AR114" s="964"/>
      <c r="AS114" s="964"/>
      <c r="AT114" s="965"/>
      <c r="AU114" s="909"/>
      <c r="AV114" s="910"/>
      <c r="AW114" s="910"/>
      <c r="AX114" s="910"/>
      <c r="AY114" s="910"/>
      <c r="AZ114" s="923" t="s">
        <v>429</v>
      </c>
      <c r="BA114" s="924"/>
      <c r="BB114" s="924"/>
      <c r="BC114" s="924"/>
      <c r="BD114" s="924"/>
      <c r="BE114" s="924"/>
      <c r="BF114" s="924"/>
      <c r="BG114" s="924"/>
      <c r="BH114" s="924"/>
      <c r="BI114" s="924"/>
      <c r="BJ114" s="924"/>
      <c r="BK114" s="924"/>
      <c r="BL114" s="924"/>
      <c r="BM114" s="924"/>
      <c r="BN114" s="924"/>
      <c r="BO114" s="924"/>
      <c r="BP114" s="925"/>
      <c r="BQ114" s="926">
        <v>2742098</v>
      </c>
      <c r="BR114" s="927"/>
      <c r="BS114" s="927"/>
      <c r="BT114" s="927"/>
      <c r="BU114" s="927"/>
      <c r="BV114" s="927">
        <v>2930726</v>
      </c>
      <c r="BW114" s="927"/>
      <c r="BX114" s="927"/>
      <c r="BY114" s="927"/>
      <c r="BZ114" s="927"/>
      <c r="CA114" s="927">
        <v>3013936</v>
      </c>
      <c r="CB114" s="927"/>
      <c r="CC114" s="927"/>
      <c r="CD114" s="927"/>
      <c r="CE114" s="927"/>
      <c r="CF114" s="921">
        <v>20.399999999999999</v>
      </c>
      <c r="CG114" s="922"/>
      <c r="CH114" s="922"/>
      <c r="CI114" s="922"/>
      <c r="CJ114" s="922"/>
      <c r="CK114" s="949"/>
      <c r="CL114" s="950"/>
      <c r="CM114" s="923" t="s">
        <v>430</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2" customFormat="1" ht="26.25" customHeight="1" x14ac:dyDescent="0.15">
      <c r="A115" s="955"/>
      <c r="B115" s="956"/>
      <c r="C115" s="924" t="s">
        <v>431</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432</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433</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2" customFormat="1" ht="26.25" customHeight="1" x14ac:dyDescent="0.15">
      <c r="A116" s="957"/>
      <c r="B116" s="958"/>
      <c r="C116" s="966" t="s">
        <v>434</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435</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436</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2"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437</v>
      </c>
      <c r="Z117" s="895"/>
      <c r="AA117" s="979">
        <v>2663734</v>
      </c>
      <c r="AB117" s="980"/>
      <c r="AC117" s="980"/>
      <c r="AD117" s="980"/>
      <c r="AE117" s="981"/>
      <c r="AF117" s="982">
        <v>2599545</v>
      </c>
      <c r="AG117" s="980"/>
      <c r="AH117" s="980"/>
      <c r="AI117" s="980"/>
      <c r="AJ117" s="981"/>
      <c r="AK117" s="982">
        <v>2675819</v>
      </c>
      <c r="AL117" s="980"/>
      <c r="AM117" s="980"/>
      <c r="AN117" s="980"/>
      <c r="AO117" s="981"/>
      <c r="AP117" s="983"/>
      <c r="AQ117" s="984"/>
      <c r="AR117" s="984"/>
      <c r="AS117" s="984"/>
      <c r="AT117" s="985"/>
      <c r="AU117" s="909"/>
      <c r="AV117" s="910"/>
      <c r="AW117" s="910"/>
      <c r="AX117" s="910"/>
      <c r="AY117" s="910"/>
      <c r="AZ117" s="975" t="s">
        <v>438</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439</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2" customFormat="1" ht="26.25" customHeight="1" x14ac:dyDescent="0.15">
      <c r="A118" s="913" t="s">
        <v>413</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410</v>
      </c>
      <c r="AB118" s="894"/>
      <c r="AC118" s="894"/>
      <c r="AD118" s="894"/>
      <c r="AE118" s="895"/>
      <c r="AF118" s="893" t="s">
        <v>411</v>
      </c>
      <c r="AG118" s="894"/>
      <c r="AH118" s="894"/>
      <c r="AI118" s="894"/>
      <c r="AJ118" s="895"/>
      <c r="AK118" s="893" t="s">
        <v>294</v>
      </c>
      <c r="AL118" s="894"/>
      <c r="AM118" s="894"/>
      <c r="AN118" s="894"/>
      <c r="AO118" s="895"/>
      <c r="AP118" s="971" t="s">
        <v>412</v>
      </c>
      <c r="AQ118" s="972"/>
      <c r="AR118" s="972"/>
      <c r="AS118" s="972"/>
      <c r="AT118" s="973"/>
      <c r="AU118" s="909"/>
      <c r="AV118" s="910"/>
      <c r="AW118" s="910"/>
      <c r="AX118" s="910"/>
      <c r="AY118" s="910"/>
      <c r="AZ118" s="974" t="s">
        <v>440</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441</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2" customFormat="1" ht="26.25" customHeight="1" x14ac:dyDescent="0.15">
      <c r="A119" s="1057" t="s">
        <v>416</v>
      </c>
      <c r="B119" s="948"/>
      <c r="C119" s="930" t="s">
        <v>417</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5" t="s">
        <v>177</v>
      </c>
      <c r="BA119" s="235"/>
      <c r="BB119" s="235"/>
      <c r="BC119" s="235"/>
      <c r="BD119" s="235"/>
      <c r="BE119" s="235"/>
      <c r="BF119" s="235"/>
      <c r="BG119" s="235"/>
      <c r="BH119" s="235"/>
      <c r="BI119" s="235"/>
      <c r="BJ119" s="235"/>
      <c r="BK119" s="235"/>
      <c r="BL119" s="235"/>
      <c r="BM119" s="235"/>
      <c r="BN119" s="235"/>
      <c r="BO119" s="978" t="s">
        <v>442</v>
      </c>
      <c r="BP119" s="1006"/>
      <c r="BQ119" s="1000">
        <v>33548593</v>
      </c>
      <c r="BR119" s="1001"/>
      <c r="BS119" s="1001"/>
      <c r="BT119" s="1001"/>
      <c r="BU119" s="1001"/>
      <c r="BV119" s="1001">
        <v>32909828</v>
      </c>
      <c r="BW119" s="1001"/>
      <c r="BX119" s="1001"/>
      <c r="BY119" s="1001"/>
      <c r="BZ119" s="1001"/>
      <c r="CA119" s="1001">
        <v>31517377</v>
      </c>
      <c r="CB119" s="1001"/>
      <c r="CC119" s="1001"/>
      <c r="CD119" s="1001"/>
      <c r="CE119" s="1001"/>
      <c r="CF119" s="1002"/>
      <c r="CG119" s="1003"/>
      <c r="CH119" s="1003"/>
      <c r="CI119" s="1003"/>
      <c r="CJ119" s="1004"/>
      <c r="CK119" s="951"/>
      <c r="CL119" s="952"/>
      <c r="CM119" s="974" t="s">
        <v>443</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2" customFormat="1" ht="26.25" customHeight="1" x14ac:dyDescent="0.15">
      <c r="A120" s="1058"/>
      <c r="B120" s="950"/>
      <c r="C120" s="923" t="s">
        <v>420</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444</v>
      </c>
      <c r="AV120" s="993"/>
      <c r="AW120" s="993"/>
      <c r="AX120" s="993"/>
      <c r="AY120" s="994"/>
      <c r="AZ120" s="930" t="s">
        <v>445</v>
      </c>
      <c r="BA120" s="898"/>
      <c r="BB120" s="898"/>
      <c r="BC120" s="898"/>
      <c r="BD120" s="898"/>
      <c r="BE120" s="898"/>
      <c r="BF120" s="898"/>
      <c r="BG120" s="898"/>
      <c r="BH120" s="898"/>
      <c r="BI120" s="898"/>
      <c r="BJ120" s="898"/>
      <c r="BK120" s="898"/>
      <c r="BL120" s="898"/>
      <c r="BM120" s="898"/>
      <c r="BN120" s="898"/>
      <c r="BO120" s="898"/>
      <c r="BP120" s="899"/>
      <c r="BQ120" s="931">
        <v>7012681</v>
      </c>
      <c r="BR120" s="932"/>
      <c r="BS120" s="932"/>
      <c r="BT120" s="932"/>
      <c r="BU120" s="932"/>
      <c r="BV120" s="932">
        <v>6497559</v>
      </c>
      <c r="BW120" s="932"/>
      <c r="BX120" s="932"/>
      <c r="BY120" s="932"/>
      <c r="BZ120" s="932"/>
      <c r="CA120" s="932">
        <v>6084669</v>
      </c>
      <c r="CB120" s="932"/>
      <c r="CC120" s="932"/>
      <c r="CD120" s="932"/>
      <c r="CE120" s="932"/>
      <c r="CF120" s="945">
        <v>41.1</v>
      </c>
      <c r="CG120" s="946"/>
      <c r="CH120" s="946"/>
      <c r="CI120" s="946"/>
      <c r="CJ120" s="946"/>
      <c r="CK120" s="1007" t="s">
        <v>446</v>
      </c>
      <c r="CL120" s="1008"/>
      <c r="CM120" s="1008"/>
      <c r="CN120" s="1008"/>
      <c r="CO120" s="1009"/>
      <c r="CP120" s="1015" t="s">
        <v>395</v>
      </c>
      <c r="CQ120" s="1016"/>
      <c r="CR120" s="1016"/>
      <c r="CS120" s="1016"/>
      <c r="CT120" s="1016"/>
      <c r="CU120" s="1016"/>
      <c r="CV120" s="1016"/>
      <c r="CW120" s="1016"/>
      <c r="CX120" s="1016"/>
      <c r="CY120" s="1016"/>
      <c r="CZ120" s="1016"/>
      <c r="DA120" s="1016"/>
      <c r="DB120" s="1016"/>
      <c r="DC120" s="1016"/>
      <c r="DD120" s="1016"/>
      <c r="DE120" s="1016"/>
      <c r="DF120" s="1017"/>
      <c r="DG120" s="931">
        <v>274337</v>
      </c>
      <c r="DH120" s="932"/>
      <c r="DI120" s="932"/>
      <c r="DJ120" s="932"/>
      <c r="DK120" s="932"/>
      <c r="DL120" s="932">
        <v>211742</v>
      </c>
      <c r="DM120" s="932"/>
      <c r="DN120" s="932"/>
      <c r="DO120" s="932"/>
      <c r="DP120" s="932"/>
      <c r="DQ120" s="932">
        <v>409292</v>
      </c>
      <c r="DR120" s="932"/>
      <c r="DS120" s="932"/>
      <c r="DT120" s="932"/>
      <c r="DU120" s="932"/>
      <c r="DV120" s="933">
        <v>2.8</v>
      </c>
      <c r="DW120" s="933"/>
      <c r="DX120" s="933"/>
      <c r="DY120" s="933"/>
      <c r="DZ120" s="934"/>
    </row>
    <row r="121" spans="1:130" s="212" customFormat="1" ht="26.25" customHeight="1" x14ac:dyDescent="0.15">
      <c r="A121" s="1058"/>
      <c r="B121" s="950"/>
      <c r="C121" s="975" t="s">
        <v>447</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448</v>
      </c>
      <c r="BA121" s="924"/>
      <c r="BB121" s="924"/>
      <c r="BC121" s="924"/>
      <c r="BD121" s="924"/>
      <c r="BE121" s="924"/>
      <c r="BF121" s="924"/>
      <c r="BG121" s="924"/>
      <c r="BH121" s="924"/>
      <c r="BI121" s="924"/>
      <c r="BJ121" s="924"/>
      <c r="BK121" s="924"/>
      <c r="BL121" s="924"/>
      <c r="BM121" s="924"/>
      <c r="BN121" s="924"/>
      <c r="BO121" s="924"/>
      <c r="BP121" s="925"/>
      <c r="BQ121" s="926">
        <v>3008599</v>
      </c>
      <c r="BR121" s="927"/>
      <c r="BS121" s="927"/>
      <c r="BT121" s="927"/>
      <c r="BU121" s="927"/>
      <c r="BV121" s="927">
        <v>2663028</v>
      </c>
      <c r="BW121" s="927"/>
      <c r="BX121" s="927"/>
      <c r="BY121" s="927"/>
      <c r="BZ121" s="927"/>
      <c r="CA121" s="927">
        <v>2726083</v>
      </c>
      <c r="CB121" s="927"/>
      <c r="CC121" s="927"/>
      <c r="CD121" s="927"/>
      <c r="CE121" s="927"/>
      <c r="CF121" s="921">
        <v>18.399999999999999</v>
      </c>
      <c r="CG121" s="922"/>
      <c r="CH121" s="922"/>
      <c r="CI121" s="922"/>
      <c r="CJ121" s="922"/>
      <c r="CK121" s="1010"/>
      <c r="CL121" s="1011"/>
      <c r="CM121" s="1011"/>
      <c r="CN121" s="1011"/>
      <c r="CO121" s="1012"/>
      <c r="CP121" s="1020" t="s">
        <v>390</v>
      </c>
      <c r="CQ121" s="1021"/>
      <c r="CR121" s="1021"/>
      <c r="CS121" s="1021"/>
      <c r="CT121" s="1021"/>
      <c r="CU121" s="1021"/>
      <c r="CV121" s="1021"/>
      <c r="CW121" s="1021"/>
      <c r="CX121" s="1021"/>
      <c r="CY121" s="1021"/>
      <c r="CZ121" s="1021"/>
      <c r="DA121" s="1021"/>
      <c r="DB121" s="1021"/>
      <c r="DC121" s="1021"/>
      <c r="DD121" s="1021"/>
      <c r="DE121" s="1021"/>
      <c r="DF121" s="1022"/>
      <c r="DG121" s="926" t="s">
        <v>122</v>
      </c>
      <c r="DH121" s="927"/>
      <c r="DI121" s="927"/>
      <c r="DJ121" s="927"/>
      <c r="DK121" s="927"/>
      <c r="DL121" s="927" t="s">
        <v>122</v>
      </c>
      <c r="DM121" s="927"/>
      <c r="DN121" s="927"/>
      <c r="DO121" s="927"/>
      <c r="DP121" s="927"/>
      <c r="DQ121" s="927" t="s">
        <v>122</v>
      </c>
      <c r="DR121" s="927"/>
      <c r="DS121" s="927"/>
      <c r="DT121" s="927"/>
      <c r="DU121" s="927"/>
      <c r="DV121" s="928" t="s">
        <v>122</v>
      </c>
      <c r="DW121" s="928"/>
      <c r="DX121" s="928"/>
      <c r="DY121" s="928"/>
      <c r="DZ121" s="929"/>
    </row>
    <row r="122" spans="1:130" s="212" customFormat="1" ht="26.25" customHeight="1" x14ac:dyDescent="0.15">
      <c r="A122" s="1058"/>
      <c r="B122" s="950"/>
      <c r="C122" s="923" t="s">
        <v>430</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449</v>
      </c>
      <c r="BA122" s="966"/>
      <c r="BB122" s="966"/>
      <c r="BC122" s="966"/>
      <c r="BD122" s="966"/>
      <c r="BE122" s="966"/>
      <c r="BF122" s="966"/>
      <c r="BG122" s="966"/>
      <c r="BH122" s="966"/>
      <c r="BI122" s="966"/>
      <c r="BJ122" s="966"/>
      <c r="BK122" s="966"/>
      <c r="BL122" s="966"/>
      <c r="BM122" s="966"/>
      <c r="BN122" s="966"/>
      <c r="BO122" s="966"/>
      <c r="BP122" s="967"/>
      <c r="BQ122" s="1000">
        <v>21245950</v>
      </c>
      <c r="BR122" s="1001"/>
      <c r="BS122" s="1001"/>
      <c r="BT122" s="1001"/>
      <c r="BU122" s="1001"/>
      <c r="BV122" s="1001">
        <v>20453463</v>
      </c>
      <c r="BW122" s="1001"/>
      <c r="BX122" s="1001"/>
      <c r="BY122" s="1001"/>
      <c r="BZ122" s="1001"/>
      <c r="CA122" s="1001">
        <v>19398313</v>
      </c>
      <c r="CB122" s="1001"/>
      <c r="CC122" s="1001"/>
      <c r="CD122" s="1001"/>
      <c r="CE122" s="1001"/>
      <c r="CF122" s="1018">
        <v>131</v>
      </c>
      <c r="CG122" s="1019"/>
      <c r="CH122" s="1019"/>
      <c r="CI122" s="1019"/>
      <c r="CJ122" s="1019"/>
      <c r="CK122" s="1010"/>
      <c r="CL122" s="1011"/>
      <c r="CM122" s="1011"/>
      <c r="CN122" s="1011"/>
      <c r="CO122" s="1012"/>
      <c r="CP122" s="1020" t="s">
        <v>391</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2" customFormat="1" ht="26.25" customHeight="1" x14ac:dyDescent="0.15">
      <c r="A123" s="1058"/>
      <c r="B123" s="950"/>
      <c r="C123" s="923" t="s">
        <v>436</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5" t="s">
        <v>177</v>
      </c>
      <c r="BA123" s="235"/>
      <c r="BB123" s="235"/>
      <c r="BC123" s="235"/>
      <c r="BD123" s="235"/>
      <c r="BE123" s="235"/>
      <c r="BF123" s="235"/>
      <c r="BG123" s="235"/>
      <c r="BH123" s="235"/>
      <c r="BI123" s="235"/>
      <c r="BJ123" s="235"/>
      <c r="BK123" s="235"/>
      <c r="BL123" s="235"/>
      <c r="BM123" s="235"/>
      <c r="BN123" s="235"/>
      <c r="BO123" s="978" t="s">
        <v>450</v>
      </c>
      <c r="BP123" s="1006"/>
      <c r="BQ123" s="1064">
        <v>31267230</v>
      </c>
      <c r="BR123" s="1065"/>
      <c r="BS123" s="1065"/>
      <c r="BT123" s="1065"/>
      <c r="BU123" s="1065"/>
      <c r="BV123" s="1065">
        <v>29614050</v>
      </c>
      <c r="BW123" s="1065"/>
      <c r="BX123" s="1065"/>
      <c r="BY123" s="1065"/>
      <c r="BZ123" s="1065"/>
      <c r="CA123" s="1065">
        <v>28209065</v>
      </c>
      <c r="CB123" s="1065"/>
      <c r="CC123" s="1065"/>
      <c r="CD123" s="1065"/>
      <c r="CE123" s="1065"/>
      <c r="CF123" s="1002"/>
      <c r="CG123" s="1003"/>
      <c r="CH123" s="1003"/>
      <c r="CI123" s="1003"/>
      <c r="CJ123" s="1004"/>
      <c r="CK123" s="1010"/>
      <c r="CL123" s="1011"/>
      <c r="CM123" s="1011"/>
      <c r="CN123" s="1011"/>
      <c r="CO123" s="1012"/>
      <c r="CP123" s="1020" t="s">
        <v>389</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2" customFormat="1" ht="26.25" customHeight="1" thickBot="1" x14ac:dyDescent="0.2">
      <c r="A124" s="1058"/>
      <c r="B124" s="950"/>
      <c r="C124" s="923" t="s">
        <v>439</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451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16.2</v>
      </c>
      <c r="BR124" s="1028"/>
      <c r="BS124" s="1028"/>
      <c r="BT124" s="1028"/>
      <c r="BU124" s="1028"/>
      <c r="BV124" s="1028">
        <v>22.9</v>
      </c>
      <c r="BW124" s="1028"/>
      <c r="BX124" s="1028"/>
      <c r="BY124" s="1028"/>
      <c r="BZ124" s="1028"/>
      <c r="CA124" s="1028">
        <v>22.3</v>
      </c>
      <c r="CB124" s="1028"/>
      <c r="CC124" s="1028"/>
      <c r="CD124" s="1028"/>
      <c r="CE124" s="1028"/>
      <c r="CF124" s="1029"/>
      <c r="CG124" s="1030"/>
      <c r="CH124" s="1030"/>
      <c r="CI124" s="1030"/>
      <c r="CJ124" s="1031"/>
      <c r="CK124" s="1013"/>
      <c r="CL124" s="1013"/>
      <c r="CM124" s="1013"/>
      <c r="CN124" s="1013"/>
      <c r="CO124" s="1014"/>
      <c r="CP124" s="1020" t="s">
        <v>452</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2" customFormat="1" ht="26.25" customHeight="1" x14ac:dyDescent="0.15">
      <c r="A125" s="1058"/>
      <c r="B125" s="950"/>
      <c r="C125" s="923" t="s">
        <v>441</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3" t="s">
        <v>453</v>
      </c>
      <c r="CL125" s="1008"/>
      <c r="CM125" s="1008"/>
      <c r="CN125" s="1008"/>
      <c r="CO125" s="1009"/>
      <c r="CP125" s="930" t="s">
        <v>454</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2" customFormat="1" ht="26.25" customHeight="1" thickBot="1" x14ac:dyDescent="0.2">
      <c r="A126" s="1058"/>
      <c r="B126" s="950"/>
      <c r="C126" s="923" t="s">
        <v>443</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4"/>
      <c r="CL126" s="1011"/>
      <c r="CM126" s="1011"/>
      <c r="CN126" s="1011"/>
      <c r="CO126" s="1012"/>
      <c r="CP126" s="923" t="s">
        <v>455</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2" customFormat="1" ht="26.25" customHeight="1" x14ac:dyDescent="0.15">
      <c r="A127" s="1059"/>
      <c r="B127" s="952"/>
      <c r="C127" s="974" t="s">
        <v>456</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14"/>
      <c r="AV127" s="214"/>
      <c r="AW127" s="214"/>
      <c r="AX127" s="1032" t="s">
        <v>457</v>
      </c>
      <c r="AY127" s="1033"/>
      <c r="AZ127" s="1033"/>
      <c r="BA127" s="1033"/>
      <c r="BB127" s="1033"/>
      <c r="BC127" s="1033"/>
      <c r="BD127" s="1033"/>
      <c r="BE127" s="1034"/>
      <c r="BF127" s="1035" t="s">
        <v>458</v>
      </c>
      <c r="BG127" s="1033"/>
      <c r="BH127" s="1033"/>
      <c r="BI127" s="1033"/>
      <c r="BJ127" s="1033"/>
      <c r="BK127" s="1033"/>
      <c r="BL127" s="1034"/>
      <c r="BM127" s="1035" t="s">
        <v>459</v>
      </c>
      <c r="BN127" s="1033"/>
      <c r="BO127" s="1033"/>
      <c r="BP127" s="1033"/>
      <c r="BQ127" s="1033"/>
      <c r="BR127" s="1033"/>
      <c r="BS127" s="1034"/>
      <c r="BT127" s="1035" t="s">
        <v>460</v>
      </c>
      <c r="BU127" s="1033"/>
      <c r="BV127" s="1033"/>
      <c r="BW127" s="1033"/>
      <c r="BX127" s="1033"/>
      <c r="BY127" s="1033"/>
      <c r="BZ127" s="1056"/>
      <c r="CA127" s="214"/>
      <c r="CB127" s="214"/>
      <c r="CC127" s="214"/>
      <c r="CD127" s="237"/>
      <c r="CE127" s="237"/>
      <c r="CF127" s="237"/>
      <c r="CG127" s="214"/>
      <c r="CH127" s="214"/>
      <c r="CI127" s="214"/>
      <c r="CJ127" s="236"/>
      <c r="CK127" s="1024"/>
      <c r="CL127" s="1011"/>
      <c r="CM127" s="1011"/>
      <c r="CN127" s="1011"/>
      <c r="CO127" s="1012"/>
      <c r="CP127" s="923" t="s">
        <v>461</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2" customFormat="1" ht="26.25" customHeight="1" thickBot="1" x14ac:dyDescent="0.2">
      <c r="A128" s="1042" t="s">
        <v>462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463</v>
      </c>
      <c r="X128" s="1044"/>
      <c r="Y128" s="1044"/>
      <c r="Z128" s="1045"/>
      <c r="AA128" s="1046">
        <v>533775</v>
      </c>
      <c r="AB128" s="1047"/>
      <c r="AC128" s="1047"/>
      <c r="AD128" s="1047"/>
      <c r="AE128" s="1048"/>
      <c r="AF128" s="1049">
        <v>570042</v>
      </c>
      <c r="AG128" s="1047"/>
      <c r="AH128" s="1047"/>
      <c r="AI128" s="1047"/>
      <c r="AJ128" s="1048"/>
      <c r="AK128" s="1049">
        <v>477318</v>
      </c>
      <c r="AL128" s="1047"/>
      <c r="AM128" s="1047"/>
      <c r="AN128" s="1047"/>
      <c r="AO128" s="1048"/>
      <c r="AP128" s="1050"/>
      <c r="AQ128" s="1051"/>
      <c r="AR128" s="1051"/>
      <c r="AS128" s="1051"/>
      <c r="AT128" s="1052"/>
      <c r="AU128" s="214"/>
      <c r="AV128" s="214"/>
      <c r="AW128" s="214"/>
      <c r="AX128" s="897" t="s">
        <v>464</v>
      </c>
      <c r="AY128" s="898"/>
      <c r="AZ128" s="898"/>
      <c r="BA128" s="898"/>
      <c r="BB128" s="898"/>
      <c r="BC128" s="898"/>
      <c r="BD128" s="898"/>
      <c r="BE128" s="899"/>
      <c r="BF128" s="1053" t="s">
        <v>122</v>
      </c>
      <c r="BG128" s="1054"/>
      <c r="BH128" s="1054"/>
      <c r="BI128" s="1054"/>
      <c r="BJ128" s="1054"/>
      <c r="BK128" s="1054"/>
      <c r="BL128" s="1055"/>
      <c r="BM128" s="1053">
        <v>12.68</v>
      </c>
      <c r="BN128" s="1054"/>
      <c r="BO128" s="1054"/>
      <c r="BP128" s="1054"/>
      <c r="BQ128" s="1054"/>
      <c r="BR128" s="1054"/>
      <c r="BS128" s="1055"/>
      <c r="BT128" s="1053">
        <v>20</v>
      </c>
      <c r="BU128" s="1054"/>
      <c r="BV128" s="1054"/>
      <c r="BW128" s="1054"/>
      <c r="BX128" s="1054"/>
      <c r="BY128" s="1054"/>
      <c r="BZ128" s="1077"/>
      <c r="CA128" s="237"/>
      <c r="CB128" s="237"/>
      <c r="CC128" s="237"/>
      <c r="CD128" s="237"/>
      <c r="CE128" s="237"/>
      <c r="CF128" s="237"/>
      <c r="CG128" s="214"/>
      <c r="CH128" s="214"/>
      <c r="CI128" s="214"/>
      <c r="CJ128" s="236"/>
      <c r="CK128" s="1025"/>
      <c r="CL128" s="1026"/>
      <c r="CM128" s="1026"/>
      <c r="CN128" s="1026"/>
      <c r="CO128" s="1027"/>
      <c r="CP128" s="1036" t="s">
        <v>465</v>
      </c>
      <c r="CQ128" s="727"/>
      <c r="CR128" s="727"/>
      <c r="CS128" s="727"/>
      <c r="CT128" s="727"/>
      <c r="CU128" s="727"/>
      <c r="CV128" s="727"/>
      <c r="CW128" s="727"/>
      <c r="CX128" s="727"/>
      <c r="CY128" s="727"/>
      <c r="CZ128" s="727"/>
      <c r="DA128" s="727"/>
      <c r="DB128" s="727"/>
      <c r="DC128" s="727"/>
      <c r="DD128" s="727"/>
      <c r="DE128" s="727"/>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2" customFormat="1" ht="26.25" customHeight="1" x14ac:dyDescent="0.15">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466</v>
      </c>
      <c r="X129" s="1072"/>
      <c r="Y129" s="1072"/>
      <c r="Z129" s="1073"/>
      <c r="AA129" s="959">
        <v>15716174</v>
      </c>
      <c r="AB129" s="960"/>
      <c r="AC129" s="960"/>
      <c r="AD129" s="960"/>
      <c r="AE129" s="961"/>
      <c r="AF129" s="962">
        <v>15971968</v>
      </c>
      <c r="AG129" s="960"/>
      <c r="AH129" s="960"/>
      <c r="AI129" s="960"/>
      <c r="AJ129" s="961"/>
      <c r="AK129" s="962">
        <v>16423785</v>
      </c>
      <c r="AL129" s="960"/>
      <c r="AM129" s="960"/>
      <c r="AN129" s="960"/>
      <c r="AO129" s="961"/>
      <c r="AP129" s="1074"/>
      <c r="AQ129" s="1075"/>
      <c r="AR129" s="1075"/>
      <c r="AS129" s="1075"/>
      <c r="AT129" s="1076"/>
      <c r="AU129" s="215"/>
      <c r="AV129" s="215"/>
      <c r="AW129" s="215"/>
      <c r="AX129" s="1066" t="s">
        <v>467</v>
      </c>
      <c r="AY129" s="924"/>
      <c r="AZ129" s="924"/>
      <c r="BA129" s="924"/>
      <c r="BB129" s="924"/>
      <c r="BC129" s="924"/>
      <c r="BD129" s="924"/>
      <c r="BE129" s="925"/>
      <c r="BF129" s="1067" t="s">
        <v>122</v>
      </c>
      <c r="BG129" s="1068"/>
      <c r="BH129" s="1068"/>
      <c r="BI129" s="1068"/>
      <c r="BJ129" s="1068"/>
      <c r="BK129" s="1068"/>
      <c r="BL129" s="1069"/>
      <c r="BM129" s="1067">
        <v>17.68</v>
      </c>
      <c r="BN129" s="1068"/>
      <c r="BO129" s="1068"/>
      <c r="BP129" s="1068"/>
      <c r="BQ129" s="1068"/>
      <c r="BR129" s="1068"/>
      <c r="BS129" s="1069"/>
      <c r="BT129" s="1067">
        <v>30</v>
      </c>
      <c r="BU129" s="1068"/>
      <c r="BV129" s="1068"/>
      <c r="BW129" s="1068"/>
      <c r="BX129" s="1068"/>
      <c r="BY129" s="1068"/>
      <c r="BZ129" s="107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35" t="s">
        <v>468</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469</v>
      </c>
      <c r="X130" s="1072"/>
      <c r="Y130" s="1072"/>
      <c r="Z130" s="1073"/>
      <c r="AA130" s="959">
        <v>1635540</v>
      </c>
      <c r="AB130" s="960"/>
      <c r="AC130" s="960"/>
      <c r="AD130" s="960"/>
      <c r="AE130" s="961"/>
      <c r="AF130" s="962">
        <v>1611856</v>
      </c>
      <c r="AG130" s="960"/>
      <c r="AH130" s="960"/>
      <c r="AI130" s="960"/>
      <c r="AJ130" s="961"/>
      <c r="AK130" s="962">
        <v>1620945</v>
      </c>
      <c r="AL130" s="960"/>
      <c r="AM130" s="960"/>
      <c r="AN130" s="960"/>
      <c r="AO130" s="961"/>
      <c r="AP130" s="1074"/>
      <c r="AQ130" s="1075"/>
      <c r="AR130" s="1075"/>
      <c r="AS130" s="1075"/>
      <c r="AT130" s="1076"/>
      <c r="AU130" s="215"/>
      <c r="AV130" s="215"/>
      <c r="AW130" s="215"/>
      <c r="AX130" s="1066" t="s">
        <v>470</v>
      </c>
      <c r="AY130" s="924"/>
      <c r="AZ130" s="924"/>
      <c r="BA130" s="924"/>
      <c r="BB130" s="924"/>
      <c r="BC130" s="924"/>
      <c r="BD130" s="924"/>
      <c r="BE130" s="925"/>
      <c r="BF130" s="1102">
        <v>3.4</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471</v>
      </c>
      <c r="X131" s="1109"/>
      <c r="Y131" s="1109"/>
      <c r="Z131" s="1110"/>
      <c r="AA131" s="1005">
        <v>14080634</v>
      </c>
      <c r="AB131" s="987"/>
      <c r="AC131" s="987"/>
      <c r="AD131" s="987"/>
      <c r="AE131" s="988"/>
      <c r="AF131" s="986">
        <v>14360112</v>
      </c>
      <c r="AG131" s="987"/>
      <c r="AH131" s="987"/>
      <c r="AI131" s="987"/>
      <c r="AJ131" s="988"/>
      <c r="AK131" s="986">
        <v>14802840</v>
      </c>
      <c r="AL131" s="987"/>
      <c r="AM131" s="987"/>
      <c r="AN131" s="987"/>
      <c r="AO131" s="988"/>
      <c r="AP131" s="1111"/>
      <c r="AQ131" s="1112"/>
      <c r="AR131" s="1112"/>
      <c r="AS131" s="1112"/>
      <c r="AT131" s="1113"/>
      <c r="AU131" s="215"/>
      <c r="AV131" s="215"/>
      <c r="AW131" s="215"/>
      <c r="AX131" s="1084" t="s">
        <v>472</v>
      </c>
      <c r="AY131" s="727"/>
      <c r="AZ131" s="727"/>
      <c r="BA131" s="727"/>
      <c r="BB131" s="727"/>
      <c r="BC131" s="727"/>
      <c r="BD131" s="727"/>
      <c r="BE131" s="1037"/>
      <c r="BF131" s="1085">
        <v>22.3</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91" t="s">
        <v>473</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474</v>
      </c>
      <c r="W132" s="1095"/>
      <c r="X132" s="1095"/>
      <c r="Y132" s="1095"/>
      <c r="Z132" s="1096"/>
      <c r="AA132" s="1097">
        <v>3.5113404689999999</v>
      </c>
      <c r="AB132" s="1098"/>
      <c r="AC132" s="1098"/>
      <c r="AD132" s="1098"/>
      <c r="AE132" s="1099"/>
      <c r="AF132" s="1100">
        <v>2.9083826089999998</v>
      </c>
      <c r="AG132" s="1098"/>
      <c r="AH132" s="1098"/>
      <c r="AI132" s="1098"/>
      <c r="AJ132" s="1099"/>
      <c r="AK132" s="1100">
        <v>3.9016567090000001</v>
      </c>
      <c r="AL132" s="1098"/>
      <c r="AM132" s="1098"/>
      <c r="AN132" s="1098"/>
      <c r="AO132" s="1099"/>
      <c r="AP132" s="1002"/>
      <c r="AQ132" s="1003"/>
      <c r="AR132" s="1003"/>
      <c r="AS132" s="1003"/>
      <c r="AT132" s="110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475</v>
      </c>
      <c r="W133" s="1078"/>
      <c r="X133" s="1078"/>
      <c r="Y133" s="1078"/>
      <c r="Z133" s="1079"/>
      <c r="AA133" s="1080">
        <v>3.8</v>
      </c>
      <c r="AB133" s="1081"/>
      <c r="AC133" s="1081"/>
      <c r="AD133" s="1081"/>
      <c r="AE133" s="1082"/>
      <c r="AF133" s="1080">
        <v>3.4</v>
      </c>
      <c r="AG133" s="1081"/>
      <c r="AH133" s="1081"/>
      <c r="AI133" s="1081"/>
      <c r="AJ133" s="1082"/>
      <c r="AK133" s="1080">
        <v>3.4</v>
      </c>
      <c r="AL133" s="1081"/>
      <c r="AM133" s="1081"/>
      <c r="AN133" s="1081"/>
      <c r="AO133" s="1082"/>
      <c r="AP133" s="1029"/>
      <c r="AQ133" s="1030"/>
      <c r="AR133" s="1030"/>
      <c r="AS133" s="1030"/>
      <c r="AT133" s="108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Cjj+OCKQY2naCTTVO8qNIaDruAU6+fMGKtbjpyXttQIsrSdOwzR3Fo6n6Tc3UBbBJbJr/NAAh8hYHTRq7dC7A==" saltValue="si9uhrXDTl67ed09Fcjl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K52" zoomScaleNormal="85" zoomScaleSheetLayoutView="100" workbookViewId="0">
      <selection activeCell="BN4" sqref="BN4:BU4"/>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fHwX9bo48fgBKMX1Gll+ThxfYPaZ6lDsjBnS/0rIgGvECDx+pHZQB3PKEuIey9px2lE5xldOoA4UICWM30w4qA==" saltValue="CdSv9+OuhnhtELGY8BmR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E1" zoomScaleNormal="100" zoomScaleSheetLayoutView="55" workbookViewId="0">
      <selection activeCell="BN4" sqref="BN4:BU4"/>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E0/rS1J4Kp2yJb80k0ziWGmGXrESYPJZCezj5UfG9uJq2HdwQoruE8IwAJVAulltT0o9U63PqTiDNUEzoFBQQ==" saltValue="bR59iY3cmrzpPuLw+BSQ7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topLeftCell="A37" workbookViewId="0">
      <selection activeCell="BN4" sqref="BN4:BU4"/>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15" t="s">
        <v>479</v>
      </c>
      <c r="AP7" s="253"/>
      <c r="AQ7" s="254" t="s">
        <v>480</v>
      </c>
      <c r="AR7" s="255"/>
    </row>
    <row r="8" spans="1:46" x14ac:dyDescent="0.15">
      <c r="A8" s="247"/>
      <c r="AK8" s="256"/>
      <c r="AL8" s="257"/>
      <c r="AM8" s="257"/>
      <c r="AN8" s="258"/>
      <c r="AO8" s="1116"/>
      <c r="AP8" s="259" t="s">
        <v>481</v>
      </c>
      <c r="AQ8" s="260" t="s">
        <v>482</v>
      </c>
      <c r="AR8" s="261" t="s">
        <v>483</v>
      </c>
    </row>
    <row r="9" spans="1:46" x14ac:dyDescent="0.15">
      <c r="A9" s="247"/>
      <c r="AK9" s="1117" t="s">
        <v>484</v>
      </c>
      <c r="AL9" s="1118"/>
      <c r="AM9" s="1118"/>
      <c r="AN9" s="1119"/>
      <c r="AO9" s="262">
        <v>6683494</v>
      </c>
      <c r="AP9" s="262">
        <v>97430</v>
      </c>
      <c r="AQ9" s="263">
        <v>72348</v>
      </c>
      <c r="AR9" s="264">
        <v>34.700000000000003</v>
      </c>
    </row>
    <row r="10" spans="1:46" ht="13.5" customHeight="1" x14ac:dyDescent="0.15">
      <c r="A10" s="247"/>
      <c r="AK10" s="1117" t="s">
        <v>485</v>
      </c>
      <c r="AL10" s="1118"/>
      <c r="AM10" s="1118"/>
      <c r="AN10" s="1119"/>
      <c r="AO10" s="265">
        <v>86579</v>
      </c>
      <c r="AP10" s="265">
        <v>1262</v>
      </c>
      <c r="AQ10" s="266">
        <v>6364</v>
      </c>
      <c r="AR10" s="267">
        <v>-80.2</v>
      </c>
    </row>
    <row r="11" spans="1:46" ht="13.5" customHeight="1" x14ac:dyDescent="0.15">
      <c r="A11" s="247"/>
      <c r="AK11" s="1117" t="s">
        <v>486</v>
      </c>
      <c r="AL11" s="1118"/>
      <c r="AM11" s="1118"/>
      <c r="AN11" s="1119"/>
      <c r="AO11" s="265">
        <v>27579</v>
      </c>
      <c r="AP11" s="265">
        <v>402</v>
      </c>
      <c r="AQ11" s="266">
        <v>1262</v>
      </c>
      <c r="AR11" s="267">
        <v>-68.099999999999994</v>
      </c>
    </row>
    <row r="12" spans="1:46" ht="13.5" customHeight="1" x14ac:dyDescent="0.15">
      <c r="A12" s="247"/>
      <c r="AK12" s="1117" t="s">
        <v>487</v>
      </c>
      <c r="AL12" s="1118"/>
      <c r="AM12" s="1118"/>
      <c r="AN12" s="1119"/>
      <c r="AO12" s="265" t="s">
        <v>488</v>
      </c>
      <c r="AP12" s="265" t="s">
        <v>488</v>
      </c>
      <c r="AQ12" s="266">
        <v>10</v>
      </c>
      <c r="AR12" s="267" t="s">
        <v>488</v>
      </c>
    </row>
    <row r="13" spans="1:46" ht="13.5" customHeight="1" x14ac:dyDescent="0.15">
      <c r="A13" s="247"/>
      <c r="AK13" s="1117" t="s">
        <v>489</v>
      </c>
      <c r="AL13" s="1118"/>
      <c r="AM13" s="1118"/>
      <c r="AN13" s="1119"/>
      <c r="AO13" s="265">
        <v>280303</v>
      </c>
      <c r="AP13" s="265">
        <v>4086</v>
      </c>
      <c r="AQ13" s="266">
        <v>3257</v>
      </c>
      <c r="AR13" s="267">
        <v>25.5</v>
      </c>
    </row>
    <row r="14" spans="1:46" ht="13.5" customHeight="1" x14ac:dyDescent="0.15">
      <c r="A14" s="247"/>
      <c r="AK14" s="1117" t="s">
        <v>490</v>
      </c>
      <c r="AL14" s="1118"/>
      <c r="AM14" s="1118"/>
      <c r="AN14" s="1119"/>
      <c r="AO14" s="265">
        <v>35718</v>
      </c>
      <c r="AP14" s="265">
        <v>521</v>
      </c>
      <c r="AQ14" s="266">
        <v>1617</v>
      </c>
      <c r="AR14" s="267">
        <v>-67.8</v>
      </c>
    </row>
    <row r="15" spans="1:46" ht="13.5" customHeight="1" x14ac:dyDescent="0.15">
      <c r="A15" s="247"/>
      <c r="AK15" s="1120" t="s">
        <v>491</v>
      </c>
      <c r="AL15" s="1121"/>
      <c r="AM15" s="1121"/>
      <c r="AN15" s="1122"/>
      <c r="AO15" s="265">
        <v>-269711</v>
      </c>
      <c r="AP15" s="265">
        <v>-3932</v>
      </c>
      <c r="AQ15" s="266">
        <v>-3947</v>
      </c>
      <c r="AR15" s="267">
        <v>-0.4</v>
      </c>
    </row>
    <row r="16" spans="1:46" x14ac:dyDescent="0.15">
      <c r="A16" s="247"/>
      <c r="AK16" s="1120" t="s">
        <v>177</v>
      </c>
      <c r="AL16" s="1121"/>
      <c r="AM16" s="1121"/>
      <c r="AN16" s="1122"/>
      <c r="AO16" s="265">
        <v>6843962</v>
      </c>
      <c r="AP16" s="265">
        <v>99769</v>
      </c>
      <c r="AQ16" s="266">
        <v>80912</v>
      </c>
      <c r="AR16" s="267">
        <v>23.3</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3" t="s">
        <v>496</v>
      </c>
      <c r="AL21" s="1124"/>
      <c r="AM21" s="1124"/>
      <c r="AN21" s="1125"/>
      <c r="AO21" s="277">
        <v>8.2200000000000006</v>
      </c>
      <c r="AP21" s="278">
        <v>6.71</v>
      </c>
      <c r="AQ21" s="279">
        <v>1.51</v>
      </c>
      <c r="AS21" s="280"/>
      <c r="AT21" s="276"/>
    </row>
    <row r="22" spans="1:46" s="248" customFormat="1" x14ac:dyDescent="0.15">
      <c r="A22" s="276"/>
      <c r="AK22" s="1123" t="s">
        <v>497</v>
      </c>
      <c r="AL22" s="1124"/>
      <c r="AM22" s="1124"/>
      <c r="AN22" s="1125"/>
      <c r="AO22" s="281">
        <v>98.5</v>
      </c>
      <c r="AP22" s="282">
        <v>98.3</v>
      </c>
      <c r="AQ22" s="283">
        <v>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4" t="s">
        <v>498</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15" t="s">
        <v>479</v>
      </c>
      <c r="AP30" s="253"/>
      <c r="AQ30" s="254" t="s">
        <v>480</v>
      </c>
      <c r="AR30" s="255"/>
    </row>
    <row r="31" spans="1:46" x14ac:dyDescent="0.15">
      <c r="A31" s="247"/>
      <c r="AK31" s="256"/>
      <c r="AL31" s="257"/>
      <c r="AM31" s="257"/>
      <c r="AN31" s="258"/>
      <c r="AO31" s="1116"/>
      <c r="AP31" s="259" t="s">
        <v>481</v>
      </c>
      <c r="AQ31" s="260" t="s">
        <v>482</v>
      </c>
      <c r="AR31" s="261" t="s">
        <v>483</v>
      </c>
    </row>
    <row r="32" spans="1:46" ht="27" customHeight="1" x14ac:dyDescent="0.15">
      <c r="A32" s="247"/>
      <c r="AK32" s="1131" t="s">
        <v>501</v>
      </c>
      <c r="AL32" s="1132"/>
      <c r="AM32" s="1132"/>
      <c r="AN32" s="1133"/>
      <c r="AO32" s="291">
        <v>2466426</v>
      </c>
      <c r="AP32" s="291">
        <v>35955</v>
      </c>
      <c r="AQ32" s="292">
        <v>34344</v>
      </c>
      <c r="AR32" s="293">
        <v>4.7</v>
      </c>
    </row>
    <row r="33" spans="1:46" ht="13.5" customHeight="1" x14ac:dyDescent="0.15">
      <c r="A33" s="247"/>
      <c r="AK33" s="1131" t="s">
        <v>502</v>
      </c>
      <c r="AL33" s="1132"/>
      <c r="AM33" s="1132"/>
      <c r="AN33" s="1133"/>
      <c r="AO33" s="291" t="s">
        <v>488</v>
      </c>
      <c r="AP33" s="291" t="s">
        <v>488</v>
      </c>
      <c r="AQ33" s="292" t="s">
        <v>488</v>
      </c>
      <c r="AR33" s="293" t="s">
        <v>488</v>
      </c>
    </row>
    <row r="34" spans="1:46" ht="27" customHeight="1" x14ac:dyDescent="0.15">
      <c r="A34" s="247"/>
      <c r="AK34" s="1131" t="s">
        <v>503</v>
      </c>
      <c r="AL34" s="1132"/>
      <c r="AM34" s="1132"/>
      <c r="AN34" s="1133"/>
      <c r="AO34" s="291" t="s">
        <v>488</v>
      </c>
      <c r="AP34" s="291" t="s">
        <v>488</v>
      </c>
      <c r="AQ34" s="292">
        <v>3</v>
      </c>
      <c r="AR34" s="293" t="s">
        <v>488</v>
      </c>
    </row>
    <row r="35" spans="1:46" ht="27" customHeight="1" x14ac:dyDescent="0.15">
      <c r="A35" s="247"/>
      <c r="AK35" s="1131" t="s">
        <v>504</v>
      </c>
      <c r="AL35" s="1132"/>
      <c r="AM35" s="1132"/>
      <c r="AN35" s="1133"/>
      <c r="AO35" s="291">
        <v>68995</v>
      </c>
      <c r="AP35" s="291">
        <v>1006</v>
      </c>
      <c r="AQ35" s="292">
        <v>7806</v>
      </c>
      <c r="AR35" s="293">
        <v>-87.1</v>
      </c>
    </row>
    <row r="36" spans="1:46" ht="27" customHeight="1" x14ac:dyDescent="0.15">
      <c r="A36" s="247"/>
      <c r="AK36" s="1131" t="s">
        <v>505</v>
      </c>
      <c r="AL36" s="1132"/>
      <c r="AM36" s="1132"/>
      <c r="AN36" s="1133"/>
      <c r="AO36" s="291">
        <v>140398</v>
      </c>
      <c r="AP36" s="291">
        <v>2047</v>
      </c>
      <c r="AQ36" s="292">
        <v>1690</v>
      </c>
      <c r="AR36" s="293">
        <v>21.1</v>
      </c>
    </row>
    <row r="37" spans="1:46" ht="13.5" customHeight="1" x14ac:dyDescent="0.15">
      <c r="A37" s="247"/>
      <c r="AK37" s="1131" t="s">
        <v>506</v>
      </c>
      <c r="AL37" s="1132"/>
      <c r="AM37" s="1132"/>
      <c r="AN37" s="1133"/>
      <c r="AO37" s="291" t="s">
        <v>488</v>
      </c>
      <c r="AP37" s="291" t="s">
        <v>488</v>
      </c>
      <c r="AQ37" s="292">
        <v>666</v>
      </c>
      <c r="AR37" s="293" t="s">
        <v>488</v>
      </c>
    </row>
    <row r="38" spans="1:46" ht="27" customHeight="1" x14ac:dyDescent="0.15">
      <c r="A38" s="247"/>
      <c r="AK38" s="1134" t="s">
        <v>507</v>
      </c>
      <c r="AL38" s="1135"/>
      <c r="AM38" s="1135"/>
      <c r="AN38" s="1136"/>
      <c r="AO38" s="294" t="s">
        <v>488</v>
      </c>
      <c r="AP38" s="294" t="s">
        <v>488</v>
      </c>
      <c r="AQ38" s="295">
        <v>3</v>
      </c>
      <c r="AR38" s="283" t="s">
        <v>488</v>
      </c>
      <c r="AS38" s="290"/>
    </row>
    <row r="39" spans="1:46" x14ac:dyDescent="0.15">
      <c r="A39" s="247"/>
      <c r="AK39" s="1134" t="s">
        <v>508</v>
      </c>
      <c r="AL39" s="1135"/>
      <c r="AM39" s="1135"/>
      <c r="AN39" s="1136"/>
      <c r="AO39" s="291">
        <v>-477318</v>
      </c>
      <c r="AP39" s="291">
        <v>-6958</v>
      </c>
      <c r="AQ39" s="292">
        <v>-5822</v>
      </c>
      <c r="AR39" s="293">
        <v>19.5</v>
      </c>
      <c r="AS39" s="290"/>
    </row>
    <row r="40" spans="1:46" ht="27" customHeight="1" x14ac:dyDescent="0.15">
      <c r="A40" s="247"/>
      <c r="AK40" s="1131" t="s">
        <v>509</v>
      </c>
      <c r="AL40" s="1132"/>
      <c r="AM40" s="1132"/>
      <c r="AN40" s="1133"/>
      <c r="AO40" s="291">
        <v>-1620945</v>
      </c>
      <c r="AP40" s="291">
        <v>-23630</v>
      </c>
      <c r="AQ40" s="292">
        <v>-26710</v>
      </c>
      <c r="AR40" s="293">
        <v>-11.5</v>
      </c>
      <c r="AS40" s="290"/>
    </row>
    <row r="41" spans="1:46" x14ac:dyDescent="0.15">
      <c r="A41" s="247"/>
      <c r="AK41" s="1137" t="s">
        <v>287</v>
      </c>
      <c r="AL41" s="1138"/>
      <c r="AM41" s="1138"/>
      <c r="AN41" s="1139"/>
      <c r="AO41" s="291">
        <v>577556</v>
      </c>
      <c r="AP41" s="291">
        <v>8419</v>
      </c>
      <c r="AQ41" s="292">
        <v>11979</v>
      </c>
      <c r="AR41" s="293">
        <v>-29.7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26" t="s">
        <v>479</v>
      </c>
      <c r="AN49" s="1128" t="s">
        <v>512</v>
      </c>
      <c r="AO49" s="1129"/>
      <c r="AP49" s="1129"/>
      <c r="AQ49" s="1129"/>
      <c r="AR49" s="1130"/>
    </row>
    <row r="50" spans="1:44" x14ac:dyDescent="0.15">
      <c r="A50" s="247"/>
      <c r="AK50" s="305"/>
      <c r="AL50" s="306"/>
      <c r="AM50" s="1127"/>
      <c r="AN50" s="307" t="s">
        <v>513</v>
      </c>
      <c r="AO50" s="308" t="s">
        <v>514</v>
      </c>
      <c r="AP50" s="309" t="s">
        <v>515</v>
      </c>
      <c r="AQ50" s="310" t="s">
        <v>516</v>
      </c>
      <c r="AR50" s="311" t="s">
        <v>517</v>
      </c>
    </row>
    <row r="51" spans="1:44" x14ac:dyDescent="0.15">
      <c r="A51" s="247"/>
      <c r="AK51" s="303" t="s">
        <v>518</v>
      </c>
      <c r="AL51" s="304"/>
      <c r="AM51" s="312">
        <v>4415297</v>
      </c>
      <c r="AN51" s="313">
        <v>62719</v>
      </c>
      <c r="AO51" s="314">
        <v>253.4</v>
      </c>
      <c r="AP51" s="315">
        <v>70329</v>
      </c>
      <c r="AQ51" s="316">
        <v>0.2</v>
      </c>
      <c r="AR51" s="317">
        <v>253.2</v>
      </c>
    </row>
    <row r="52" spans="1:44" x14ac:dyDescent="0.15">
      <c r="A52" s="247"/>
      <c r="AK52" s="318"/>
      <c r="AL52" s="319" t="s">
        <v>519</v>
      </c>
      <c r="AM52" s="320">
        <v>3597558</v>
      </c>
      <c r="AN52" s="321">
        <v>51103</v>
      </c>
      <c r="AO52" s="322">
        <v>401.4</v>
      </c>
      <c r="AP52" s="323">
        <v>39403</v>
      </c>
      <c r="AQ52" s="324">
        <v>9.1</v>
      </c>
      <c r="AR52" s="325">
        <v>392.3</v>
      </c>
    </row>
    <row r="53" spans="1:44" x14ac:dyDescent="0.15">
      <c r="A53" s="247"/>
      <c r="AK53" s="303" t="s">
        <v>520</v>
      </c>
      <c r="AL53" s="304"/>
      <c r="AM53" s="312">
        <v>1651784</v>
      </c>
      <c r="AN53" s="313">
        <v>23613</v>
      </c>
      <c r="AO53" s="314">
        <v>-62.4</v>
      </c>
      <c r="AP53" s="315">
        <v>45945</v>
      </c>
      <c r="AQ53" s="316">
        <v>-34.700000000000003</v>
      </c>
      <c r="AR53" s="317">
        <v>-27.7</v>
      </c>
    </row>
    <row r="54" spans="1:44" x14ac:dyDescent="0.15">
      <c r="A54" s="247"/>
      <c r="AK54" s="318"/>
      <c r="AL54" s="319" t="s">
        <v>519</v>
      </c>
      <c r="AM54" s="320">
        <v>1127201</v>
      </c>
      <c r="AN54" s="321">
        <v>16114</v>
      </c>
      <c r="AO54" s="322">
        <v>-68.5</v>
      </c>
      <c r="AP54" s="323">
        <v>25180</v>
      </c>
      <c r="AQ54" s="324">
        <v>-36.1</v>
      </c>
      <c r="AR54" s="325">
        <v>-32.4</v>
      </c>
    </row>
    <row r="55" spans="1:44" x14ac:dyDescent="0.15">
      <c r="A55" s="247"/>
      <c r="AK55" s="303" t="s">
        <v>521</v>
      </c>
      <c r="AL55" s="304"/>
      <c r="AM55" s="312">
        <v>7298500</v>
      </c>
      <c r="AN55" s="313">
        <v>105061</v>
      </c>
      <c r="AO55" s="314">
        <v>344.9</v>
      </c>
      <c r="AP55" s="315">
        <v>44475</v>
      </c>
      <c r="AQ55" s="316">
        <v>-3.2</v>
      </c>
      <c r="AR55" s="317">
        <v>348.1</v>
      </c>
    </row>
    <row r="56" spans="1:44" x14ac:dyDescent="0.15">
      <c r="A56" s="247"/>
      <c r="AK56" s="318"/>
      <c r="AL56" s="319" t="s">
        <v>519</v>
      </c>
      <c r="AM56" s="320">
        <v>6872164</v>
      </c>
      <c r="AN56" s="321">
        <v>98924</v>
      </c>
      <c r="AO56" s="322">
        <v>513.9</v>
      </c>
      <c r="AP56" s="323">
        <v>24780</v>
      </c>
      <c r="AQ56" s="324">
        <v>-1.6</v>
      </c>
      <c r="AR56" s="325">
        <v>515.5</v>
      </c>
    </row>
    <row r="57" spans="1:44" x14ac:dyDescent="0.15">
      <c r="A57" s="247"/>
      <c r="AK57" s="303" t="s">
        <v>522</v>
      </c>
      <c r="AL57" s="304"/>
      <c r="AM57" s="312">
        <v>2617988</v>
      </c>
      <c r="AN57" s="313">
        <v>37822</v>
      </c>
      <c r="AO57" s="314">
        <v>-64</v>
      </c>
      <c r="AP57" s="315">
        <v>45982</v>
      </c>
      <c r="AQ57" s="316">
        <v>3.4</v>
      </c>
      <c r="AR57" s="317">
        <v>-67.400000000000006</v>
      </c>
    </row>
    <row r="58" spans="1:44" x14ac:dyDescent="0.15">
      <c r="A58" s="247"/>
      <c r="AK58" s="318"/>
      <c r="AL58" s="319" t="s">
        <v>519</v>
      </c>
      <c r="AM58" s="320">
        <v>1927373</v>
      </c>
      <c r="AN58" s="321">
        <v>27845</v>
      </c>
      <c r="AO58" s="322">
        <v>-71.900000000000006</v>
      </c>
      <c r="AP58" s="323">
        <v>25583</v>
      </c>
      <c r="AQ58" s="324">
        <v>3.2</v>
      </c>
      <c r="AR58" s="325">
        <v>-75.099999999999994</v>
      </c>
    </row>
    <row r="59" spans="1:44" x14ac:dyDescent="0.15">
      <c r="A59" s="247"/>
      <c r="AK59" s="303" t="s">
        <v>523</v>
      </c>
      <c r="AL59" s="304"/>
      <c r="AM59" s="312">
        <v>1477601</v>
      </c>
      <c r="AN59" s="313">
        <v>21540</v>
      </c>
      <c r="AO59" s="314">
        <v>-43</v>
      </c>
      <c r="AP59" s="315">
        <v>50538</v>
      </c>
      <c r="AQ59" s="316">
        <v>9.9</v>
      </c>
      <c r="AR59" s="317">
        <v>-52.9</v>
      </c>
    </row>
    <row r="60" spans="1:44" x14ac:dyDescent="0.15">
      <c r="A60" s="247"/>
      <c r="AK60" s="318"/>
      <c r="AL60" s="319" t="s">
        <v>519</v>
      </c>
      <c r="AM60" s="320">
        <v>687085</v>
      </c>
      <c r="AN60" s="321">
        <v>10016</v>
      </c>
      <c r="AO60" s="322">
        <v>-64</v>
      </c>
      <c r="AP60" s="323">
        <v>29053</v>
      </c>
      <c r="AQ60" s="324">
        <v>13.6</v>
      </c>
      <c r="AR60" s="325">
        <v>-77.599999999999994</v>
      </c>
    </row>
    <row r="61" spans="1:44" x14ac:dyDescent="0.15">
      <c r="A61" s="247"/>
      <c r="AK61" s="303" t="s">
        <v>524</v>
      </c>
      <c r="AL61" s="326"/>
      <c r="AM61" s="312">
        <v>3492234</v>
      </c>
      <c r="AN61" s="313">
        <v>50151</v>
      </c>
      <c r="AO61" s="314">
        <v>85.8</v>
      </c>
      <c r="AP61" s="315">
        <v>51454</v>
      </c>
      <c r="AQ61" s="327">
        <v>-4.9000000000000004</v>
      </c>
      <c r="AR61" s="317">
        <v>90.7</v>
      </c>
    </row>
    <row r="62" spans="1:44" x14ac:dyDescent="0.15">
      <c r="A62" s="247"/>
      <c r="AK62" s="318"/>
      <c r="AL62" s="319" t="s">
        <v>519</v>
      </c>
      <c r="AM62" s="320">
        <v>2842276</v>
      </c>
      <c r="AN62" s="321">
        <v>40800</v>
      </c>
      <c r="AO62" s="322">
        <v>142.19999999999999</v>
      </c>
      <c r="AP62" s="323">
        <v>28800</v>
      </c>
      <c r="AQ62" s="324">
        <v>-2.4</v>
      </c>
      <c r="AR62" s="325">
        <v>144.6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xDbSeuUTfY1kMXzK6t9q/w4rJTZICcr7DFIX0KbY2+pXx6i8AksJEyr3x16LrURMI3DJVn0buuwZsOVpBg7WNg==" saltValue="o2TdjFpu0LdzbMWaYTQm9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76" zoomScale="70" zoomScaleNormal="70" zoomScaleSheetLayoutView="55" workbookViewId="0">
      <selection activeCell="BN4" sqref="BN4:BU4"/>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Wi+cINZ5irpiL5Rtnwzgk9joP1Y/P/zFJKTlg95plevTB6VV7/I1USY7pvvWe4Wtx9Uwq8lxZ8qmpLEkgozPEQ==" saltValue="6+PmspbXPfPI34LRsWU+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topLeftCell="A67" zoomScaleNormal="100" zoomScaleSheetLayoutView="55" workbookViewId="0">
      <selection activeCell="BN4" sqref="BN4:BU4"/>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5vPnpfI4aVV7xUATzoEPxo6LMj1UTO4WJpBBC72UrpRuRRpUNMm1mY71HeWRuaYmySl6lCi7JGQm47lNev9JgA==" saltValue="cpjx3D/D9pik0LK1k3vp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topLeftCell="A13" zoomScale="70" zoomScaleNormal="70" zoomScaleSheetLayoutView="100" workbookViewId="0">
      <selection activeCell="BN4" sqref="BN4:BU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0" t="s">
        <v>3</v>
      </c>
      <c r="D47" s="1140"/>
      <c r="E47" s="1141"/>
      <c r="F47" s="11">
        <v>10.56</v>
      </c>
      <c r="G47" s="12">
        <v>12.45</v>
      </c>
      <c r="H47" s="12">
        <v>13.38</v>
      </c>
      <c r="I47" s="12">
        <v>13.94</v>
      </c>
      <c r="J47" s="13">
        <v>12.94</v>
      </c>
    </row>
    <row r="48" spans="2:10" ht="57.75" customHeight="1" x14ac:dyDescent="0.15">
      <c r="B48" s="14"/>
      <c r="C48" s="1142" t="s">
        <v>4</v>
      </c>
      <c r="D48" s="1142"/>
      <c r="E48" s="1143"/>
      <c r="F48" s="15">
        <v>5.67</v>
      </c>
      <c r="G48" s="16">
        <v>5.21</v>
      </c>
      <c r="H48" s="16">
        <v>4.5199999999999996</v>
      </c>
      <c r="I48" s="16">
        <v>4.43</v>
      </c>
      <c r="J48" s="17">
        <v>3.36</v>
      </c>
    </row>
    <row r="49" spans="2:10" ht="57.75" customHeight="1" thickBot="1" x14ac:dyDescent="0.2">
      <c r="B49" s="18"/>
      <c r="C49" s="1144" t="s">
        <v>5</v>
      </c>
      <c r="D49" s="1144"/>
      <c r="E49" s="1145"/>
      <c r="F49" s="19">
        <v>0.77</v>
      </c>
      <c r="G49" s="20">
        <v>1.4</v>
      </c>
      <c r="H49" s="20" t="s">
        <v>531</v>
      </c>
      <c r="I49" s="20" t="s">
        <v>532</v>
      </c>
      <c r="J49" s="21" t="s">
        <v>533</v>
      </c>
    </row>
    <row r="50" spans="2:10" x14ac:dyDescent="0.15"/>
  </sheetData>
  <sheetProtection algorithmName="SHA-512" hashValue="g2WR3HWGg65Lx/ye1ToR8wWk4ldfSs/biIC5UEXNXQmz6zHouFjYZEwUdQjIgvkkQHPrphtKMohVjsf8tnf7cw==" saltValue="sqhGkYknTAFt/3VAE9j4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大竹 伸幸</dc:creator>
  <cp:lastModifiedBy> </cp:lastModifiedBy>
  <cp:lastPrinted>2026-03-19T02:45:38Z</cp:lastPrinted>
  <dcterms:created xsi:type="dcterms:W3CDTF">2026-03-10T09:15:37Z</dcterms:created>
  <dcterms:modified xsi:type="dcterms:W3CDTF">2026-03-25T07:33:25Z</dcterms:modified>
</cp:coreProperties>
</file>