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92.168.214.206\02財政課\071 決算\0701決算全般\財政状況資料集\R5決算\25.03.11〆【府自治振】令和５年度財政状況資料集の作成について（依頼）\修正送付\"/>
    </mc:Choice>
  </mc:AlternateContent>
  <bookViews>
    <workbookView xWindow="15900" yWindow="405" windowWidth="15825" windowHeight="1452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C38" i="10"/>
  <c r="BE37" i="10"/>
  <c r="AM37" i="10"/>
  <c r="C37" i="10"/>
  <c r="C36" i="10"/>
  <c r="C34" i="10"/>
  <c r="U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AM34" i="10"/>
  <c r="AM35" i="10" s="1"/>
  <c r="AM36" i="10" s="1"/>
  <c r="BE34" i="10" l="1"/>
  <c r="BE35" i="10" s="1"/>
  <c r="BE36" i="10" s="1"/>
  <c r="BW34" i="10" l="1"/>
  <c r="BW35" i="10"/>
  <c r="BW36" i="10" s="1"/>
  <c r="BW37" i="10" s="1"/>
  <c r="BW38" i="10" s="1"/>
  <c r="BW39" i="10" s="1"/>
  <c r="CO34" i="10" l="1"/>
  <c r="CO35" i="10" s="1"/>
  <c r="CO36" i="10" s="1"/>
  <c r="CO37" i="10" s="1"/>
  <c r="CO38" i="10" s="1"/>
  <c r="CO39" i="10" s="1"/>
  <c r="CO40" i="10" s="1"/>
  <c r="CO41" i="10" s="1"/>
  <c r="CO42" i="10" s="1"/>
</calcChain>
</file>

<file path=xl/sharedStrings.xml><?xml version="1.0" encoding="utf-8"?>
<sst xmlns="http://schemas.openxmlformats.org/spreadsheetml/2006/main" count="1225" uniqueCount="636">
  <si>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</si>
  <si>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</si>
  <si>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</si>
  <si>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</si>
  <si>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</si>
  <si>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</si>
  <si>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</si>
  <si>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</si>
  <si>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</si>
  <si>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</si>
  <si>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</si>
  <si>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</si>
  <si>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</si>
  <si>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</si>
  <si>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</si>
  <si>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</si>
  <si>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</si>
  <si>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</si>
  <si>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</si>
  <si>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</si>
  <si>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</si>
  <si>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</si>
  <si>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</si>
  <si>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</si>
  <si>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</si>
  <si>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</si>
  <si>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</si>
  <si>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</si>
  <si>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</si>
  <si>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</si>
  <si>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</si>
  <si>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</si>
  <si>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</si>
  <si>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</si>
  <si>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</si>
  <si>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</si>
  <si>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</si>
  <si>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</si>
  <si>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</si>
  <si>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</si>
  <si>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</si>
  <si>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</si>
  <si>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</si>
  <si>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</si>
  <si>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</si>
  <si>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</si>
  <si>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</si>
  <si>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</si>
  <si>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</si>
  <si>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</si>
  <si>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</si>
  <si>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</si>
  <si>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</si>
  <si>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</si>
  <si>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</si>
  <si>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</si>
  <si>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</si>
  <si>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</si>
  <si>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</si>
  <si>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</si>
  <si>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</si>
  <si>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</si>
  <si>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</si>
  <si>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</si>
  <si>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</si>
  <si>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</si>
  <si>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</si>
  <si>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</si>
  <si>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</si>
  <si>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</si>
  <si>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</si>
  <si>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</si>
  <si>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</si>
  <si>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</si>
  <si>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</si>
  <si>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</si>
  <si>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</si>
  <si>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</si>
  <si>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</si>
  <si>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</si>
  <si>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</si>
  <si>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</si>
  <si>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</si>
  <si>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</si>
  <si>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</si>
  <si>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</si>
  <si>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</si>
  <si>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</si>
  <si>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</si>
  <si>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</si>
  <si>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</si>
  <si>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</si>
  <si>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</si>
  <si>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</si>
  <si>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福知山市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</si>
  <si>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</si>
  <si>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</si>
  <si>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</si>
  <si>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</si>
  <si>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</si>
  <si>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</si>
  <si>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</si>
  <si>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</si>
  <si>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</si>
  <si>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</si>
  <si>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</si>
  <si>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</si>
  <si>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</si>
  <si>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</si>
  <si>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</si>
  <si>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</si>
  <si>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</si>
  <si>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</si>
  <si>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</si>
  <si>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</si>
  <si>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</si>
  <si>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</si>
  <si>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</si>
  <si>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</si>
  <si>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</si>
  <si>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</si>
  <si>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</si>
  <si>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</si>
  <si>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</si>
  <si>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</si>
  <si>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</si>
  <si>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</si>
  <si>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</si>
  <si>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</si>
  <si>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</si>
  <si>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</si>
  <si>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</si>
  <si>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</si>
  <si>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</si>
  <si>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</si>
  <si>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</si>
  <si>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</si>
  <si>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</si>
  <si>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</si>
  <si>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</si>
  <si>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</si>
  <si>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</si>
  <si>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</si>
  <si>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</si>
  <si>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</si>
  <si>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</si>
  <si>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</si>
  <si>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</si>
  <si>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</si>
  <si>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</si>
  <si>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</si>
  <si>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</si>
  <si>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</si>
  <si>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</si>
  <si>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</si>
  <si>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</si>
  <si>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</si>
  <si>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</si>
  <si>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</si>
  <si>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</si>
  <si>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</si>
  <si>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</si>
  <si>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</si>
  <si>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</si>
  <si>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</si>
  <si>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</si>
  <si>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</si>
  <si>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</si>
  <si>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</si>
  <si>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</si>
  <si>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</si>
  <si>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</si>
  <si>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</si>
  <si>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</si>
  <si>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</si>
  <si>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</si>
  <si>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</si>
  <si>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</si>
  <si>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</si>
  <si>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</si>
  <si>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</si>
  <si>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</si>
  <si>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</si>
  <si>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</si>
  <si>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</si>
  <si>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</si>
  <si>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</si>
  <si>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</si>
  <si>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</si>
  <si>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</si>
  <si>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</si>
  <si>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</si>
  <si>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</si>
  <si>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</si>
  <si>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</si>
  <si>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</si>
  <si>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</si>
  <si>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</si>
  <si>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</si>
  <si>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</si>
  <si>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</si>
  <si>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</si>
  <si>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</si>
  <si>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京都府福知山市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</si>
  <si>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</si>
  <si>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</si>
  <si>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</si>
  <si>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</si>
  <si>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</si>
  <si>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</si>
  <si>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</si>
  <si>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</si>
  <si>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</si>
  <si>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</si>
  <si>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</si>
  <si>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</si>
  <si>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</si>
  <si>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</si>
  <si>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</si>
  <si>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</si>
  <si>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</si>
  <si>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</si>
  <si>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</si>
  <si>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</si>
  <si>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</si>
  <si>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</si>
  <si>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</si>
  <si>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</si>
  <si>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</si>
  <si>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</si>
  <si>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</si>
  <si>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</si>
  <si>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</si>
  <si>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</si>
  <si>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</si>
  <si>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</si>
  <si>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</si>
  <si>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</si>
  <si>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</si>
  <si>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</si>
  <si>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</si>
  <si>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</si>
  <si>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</si>
  <si>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</si>
  <si>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</si>
  <si>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</si>
  <si>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</si>
  <si>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</si>
  <si>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</si>
  <si>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</si>
  <si>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</si>
  <si>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</si>
  <si>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</si>
  <si>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</si>
  <si>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</si>
  <si>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</si>
  <si>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</si>
  <si>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</si>
  <si>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</si>
  <si>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</si>
  <si>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</si>
  <si>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</si>
  <si>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</si>
  <si>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</si>
  <si>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</si>
  <si>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</si>
  <si>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</si>
  <si>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</si>
  <si>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</si>
  <si>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</si>
  <si>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</si>
  <si>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</si>
  <si>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</si>
  <si>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</si>
  <si>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</si>
  <si>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</si>
  <si>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</si>
  <si>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</si>
  <si>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</si>
  <si>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</si>
  <si>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</si>
  <si>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</si>
  <si>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</si>
  <si>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</si>
  <si>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</si>
  <si>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</si>
  <si>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</si>
  <si>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</si>
  <si>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</si>
  <si>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</si>
  <si>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</si>
  <si>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</si>
  <si>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</si>
  <si>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</si>
  <si>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</si>
  <si>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</si>
  <si>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</si>
  <si>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</si>
  <si>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</si>
  <si>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</si>
  <si>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</si>
  <si>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</si>
  <si>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</si>
  <si>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</si>
  <si>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</si>
  <si>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</si>
  <si>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</si>
  <si>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</si>
  <si>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</si>
  <si>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</si>
  <si>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</si>
  <si>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</si>
  <si>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</si>
  <si>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</si>
  <si>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</si>
  <si>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</si>
  <si>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</si>
  <si>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</si>
  <si>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</si>
  <si>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</si>
  <si>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</si>
  <si>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</si>
  <si>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</si>
  <si>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</si>
  <si>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</si>
  <si>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</si>
  <si>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</si>
  <si>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</si>
  <si>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</si>
  <si>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</si>
  <si>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</si>
  <si>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</si>
  <si>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</si>
  <si>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</si>
  <si>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</si>
  <si>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</si>
  <si>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</si>
  <si>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</si>
  <si>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</si>
  <si>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</si>
  <si>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</si>
  <si>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</si>
  <si>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</si>
  <si>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</si>
  <si>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</si>
  <si>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</si>
  <si>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</si>
  <si>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</si>
  <si>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</si>
  <si>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</si>
  <si>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</si>
  <si>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</si>
  <si>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</si>
  <si>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</si>
  <si>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京都府福知山市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</si>
  <si>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</si>
  <si>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</si>
  <si>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</si>
  <si>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</si>
  <si>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</si>
  <si>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</si>
  <si>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</si>
  <si>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</si>
  <si>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</si>
  <si>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</si>
  <si>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</si>
  <si>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</si>
  <si>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</si>
  <si>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</si>
  <si>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</si>
  <si>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</si>
  <si>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</si>
  <si>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</si>
  <si>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</si>
  <si>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</si>
  <si>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</si>
  <si>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</si>
  <si>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</si>
  <si>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</si>
  <si>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</si>
  <si>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</si>
  <si>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</si>
  <si>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</si>
  <si>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</si>
  <si>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</si>
  <si>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</si>
  <si>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</si>
  <si>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</si>
  <si>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</si>
  <si>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</si>
  <si>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国民健康保険診療所費特別会計</t>
    <phoneticPr fontId="5"/>
  </si>
  <si>
    <t>介護保険事業特別会計（保険事業勘定）</t>
    <phoneticPr fontId="5"/>
  </si>
  <si>
    <t>介護保険事業特別会計（サービス事業勘定）</t>
    <phoneticPr fontId="5"/>
  </si>
  <si>
    <t>後期高齢者医療事業特別会計</t>
    <phoneticPr fontId="5"/>
  </si>
  <si>
    <t>病院事業会計</t>
    <phoneticPr fontId="5"/>
  </si>
  <si>
    <t>法適用企業</t>
    <phoneticPr fontId="5"/>
  </si>
  <si>
    <t>水道事業会計</t>
    <phoneticPr fontId="5"/>
  </si>
  <si>
    <t>下水道事業会計</t>
    <phoneticPr fontId="5"/>
  </si>
  <si>
    <t>と畜場費特別会計</t>
    <phoneticPr fontId="5"/>
  </si>
  <si>
    <t>法非適用企業</t>
    <phoneticPr fontId="5"/>
  </si>
  <si>
    <t>石原土地区画整理事業特別会計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</si>
  <si>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</si>
  <si>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</si>
  <si>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</si>
  <si>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</si>
  <si>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</si>
  <si>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</si>
  <si>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</si>
  <si>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</si>
  <si>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</si>
  <si>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</si>
  <si>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</si>
  <si>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</si>
  <si>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</si>
  <si>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</si>
  <si>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</si>
  <si>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</si>
  <si>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</si>
  <si>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</si>
  <si>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</si>
  <si>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</si>
  <si>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</si>
  <si>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</si>
  <si>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</si>
  <si>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</si>
  <si>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</si>
  <si>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</si>
  <si>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</si>
  <si>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</si>
  <si>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</si>
  <si>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</si>
  <si>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</si>
  <si>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</si>
  <si>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</si>
  <si>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</si>
  <si>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</si>
  <si>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</si>
  <si>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</si>
  <si>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</si>
  <si>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</si>
  <si>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</si>
  <si>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</si>
  <si>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</si>
  <si>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</si>
  <si>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</si>
  <si>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</si>
  <si>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</si>
  <si>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</si>
  <si>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</si>
  <si>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</si>
  <si>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</si>
  <si>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</si>
  <si>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</si>
  <si>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</si>
  <si>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</si>
  <si>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</si>
  <si>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</si>
  <si>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</si>
  <si>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</si>
  <si>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</si>
  <si>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</si>
  <si>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</si>
  <si>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</si>
  <si>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</si>
  <si>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</si>
  <si>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</si>
  <si>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</si>
  <si>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</si>
  <si>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</si>
  <si>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</si>
  <si>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</si>
  <si>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</si>
  <si>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</si>
  <si>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</si>
  <si>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</si>
  <si>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</si>
  <si>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</si>
  <si>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</si>
  <si>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</si>
  <si>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</si>
  <si>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</si>
  <si>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</si>
  <si>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</si>
  <si>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</si>
  <si>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</si>
  <si>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</si>
  <si>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</si>
  <si>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</si>
  <si>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</si>
  <si>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</si>
  <si>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</si>
  <si>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</si>
  <si>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</si>
  <si>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</si>
  <si>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</si>
  <si>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</si>
  <si>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</si>
  <si>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</si>
  <si>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</si>
  <si>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</si>
  <si>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</si>
  <si>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</si>
  <si>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</si>
  <si>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</si>
  <si>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</si>
  <si>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</si>
  <si>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</si>
  <si>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</si>
  <si>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</si>
  <si>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</si>
  <si>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</si>
  <si>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</si>
  <si>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</si>
  <si>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</si>
  <si>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</si>
  <si>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</si>
  <si>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</si>
  <si>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</si>
  <si>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</si>
  <si>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</si>
  <si>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</si>
  <si>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</si>
  <si>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</si>
  <si>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</si>
  <si>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</si>
  <si>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</si>
  <si>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</si>
  <si>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</si>
  <si>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</si>
  <si>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</si>
  <si>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</si>
  <si>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</si>
  <si>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</si>
  <si>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</si>
  <si>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</si>
  <si>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</si>
  <si>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</si>
  <si>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0.86</t>
  </si>
  <si>
    <t>▲ 0.29</t>
  </si>
  <si>
    <t>病院事業会計</t>
  </si>
  <si>
    <t>水道事業会計</t>
  </si>
  <si>
    <t>一般会計</t>
  </si>
  <si>
    <t>下水道事業会計</t>
  </si>
  <si>
    <t>介護保険事業特別会計（保険事業勘定）</t>
  </si>
  <si>
    <t>宅地造成事業特別会計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</si>
  <si>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</si>
  <si>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</si>
  <si>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</si>
  <si>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</si>
  <si>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</si>
  <si>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</si>
  <si>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</si>
  <si>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</si>
  <si>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</si>
  <si>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</si>
  <si>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29</t>
  </si>
  <si>
    <t>42</t>
  </si>
  <si>
    <t>40</t>
  </si>
  <si>
    <t>6,763</t>
  </si>
  <si>
    <t>6,709</t>
  </si>
  <si>
    <t>8,265</t>
  </si>
  <si>
    <t>8,167</t>
  </si>
  <si>
    <t>2,496</t>
  </si>
  <si>
    <t>2,465</t>
  </si>
  <si>
    <t>1</t>
  </si>
  <si>
    <t>171</t>
  </si>
  <si>
    <t>7</t>
  </si>
  <si>
    <t>7,668</t>
  </si>
  <si>
    <t>9,965</t>
  </si>
  <si>
    <t>20,600</t>
  </si>
  <si>
    <t>4,746</t>
  </si>
  <si>
    <t>3,149</t>
  </si>
  <si>
    <t>8,117</t>
  </si>
  <si>
    <t>98</t>
  </si>
  <si>
    <t>96</t>
  </si>
  <si>
    <t>3</t>
  </si>
  <si>
    <t>58</t>
  </si>
  <si>
    <t>55</t>
  </si>
  <si>
    <t>2</t>
  </si>
  <si>
    <t>51</t>
  </si>
  <si>
    <t>775</t>
  </si>
  <si>
    <t>103</t>
  </si>
  <si>
    <t>672</t>
  </si>
  <si>
    <t>50</t>
  </si>
  <si>
    <t>1,731</t>
  </si>
  <si>
    <t>1,681</t>
  </si>
  <si>
    <t>516</t>
  </si>
  <si>
    <t>431,888</t>
  </si>
  <si>
    <t>423,822</t>
  </si>
  <si>
    <t>8,066</t>
  </si>
  <si>
    <t>87</t>
  </si>
  <si>
    <t>2,645</t>
  </si>
  <si>
    <t>2,643</t>
  </si>
  <si>
    <t>京都府自治会館管理組合（一般会計）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</si>
  <si>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</si>
  <si>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</si>
  <si>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</si>
  <si>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</si>
  <si>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京都地方税機構（一般会計）</t>
  </si>
  <si>
    <t>福知山市スポーツ協会</t>
  </si>
  <si>
    <t>福知山市都市緑化協会</t>
  </si>
  <si>
    <t>福知山市文化協会</t>
  </si>
  <si>
    <t>福知山まちづくり</t>
  </si>
  <si>
    <t>福知山上下水道サービスセンター</t>
  </si>
  <si>
    <t>やくの農業振興団</t>
  </si>
  <si>
    <t>公立大学法人福知山公立大学</t>
  </si>
  <si>
    <t>福知山地域振興社</t>
  </si>
  <si>
    <t>たんたんエナジー</t>
  </si>
  <si>
    <t>30</t>
  </si>
  <si>
    <t>15</t>
  </si>
  <si>
    <t>8</t>
  </si>
  <si>
    <t>128</t>
  </si>
  <si>
    <t>62</t>
  </si>
  <si>
    <t>26</t>
  </si>
  <si>
    <t>5</t>
  </si>
  <si>
    <t>108</t>
  </si>
  <si>
    <t>4</t>
  </si>
  <si>
    <t>12</t>
  </si>
  <si>
    <t>275</t>
  </si>
  <si>
    <t>10</t>
  </si>
  <si>
    <t>95</t>
  </si>
  <si>
    <t>2,449</t>
  </si>
  <si>
    <t>1,562</t>
  </si>
  <si>
    <t>9</t>
  </si>
  <si>
    <t>11</t>
  </si>
  <si>
    <t>780</t>
  </si>
  <si>
    <t>727</t>
  </si>
  <si>
    <t>38,233</t>
  </si>
  <si>
    <t>16,012</t>
  </si>
  <si>
    <t>1,688</t>
  </si>
  <si>
    <t>792</t>
  </si>
  <si>
    <t>地域振興基金</t>
    <phoneticPr fontId="5"/>
  </si>
  <si>
    <t>公共施設等総合管理基金</t>
    <phoneticPr fontId="5"/>
  </si>
  <si>
    <t>文化芸術会館等建設基金</t>
    <phoneticPr fontId="5"/>
  </si>
  <si>
    <t>福知山市ふるさと納税基金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</si>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</sst>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9AB8-470F-BD98-8E95A5C3E4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74294</c:v>
                </c:pt>
                <c:pt idx="1">
                  <c:v>56617</c:v>
                </c:pt>
                <c:pt idx="2">
                  <c:v>78238</c:v>
                </c:pt>
                <c:pt idx="3">
                  <c:v>111619</c:v>
                </c:pt>
                <c:pt idx="4">
                  <c:v>95472</c:v>
                </c:pt>
              </c:numCache>
            </c:numRef>
          </c:val>
          <c:smooth val="0"/>
          <c:extLst>
            <c:ext xmlns:c16="http://schemas.microsoft.com/office/drawing/2014/chart" uri="{C3380CC4-5D6E-409C-BE32-E72D297353CC}">
              <c16:uniqueId val="{00000001-9AB8-470F-BD98-8E95A5C3E4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4.37</c:v>
                </c:pt>
                <c:pt idx="1">
                  <c:v>4.0599999999999996</c:v>
                </c:pt>
                <c:pt idx="2">
                  <c:v>4.66</c:v>
                </c:pt>
                <c:pt idx="3">
                  <c:v>3.63</c:v>
                </c:pt>
                <c:pt idx="4">
                  <c:v>2.61</c:v>
                </c:pt>
              </c:numCache>
            </c:numRef>
          </c:val>
          <c:extLst>
            <c:ext xmlns:c16="http://schemas.microsoft.com/office/drawing/2014/chart" uri="{C3380CC4-5D6E-409C-BE32-E72D297353CC}">
              <c16:uniqueId val="{00000000-733B-4657-9BB2-25D7DB0901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13.21</c:v>
                </c:pt>
                <c:pt idx="1">
                  <c:v>13.33</c:v>
                </c:pt>
                <c:pt idx="2">
                  <c:v>13.86</c:v>
                </c:pt>
                <c:pt idx="3">
                  <c:v>14.03</c:v>
                </c:pt>
                <c:pt idx="4">
                  <c:v>14.18</c:v>
                </c:pt>
              </c:numCache>
            </c:numRef>
          </c:val>
          <c:extLst>
            <c:ext xmlns:c16="http://schemas.microsoft.com/office/drawing/2014/chart" uri="{C3380CC4-5D6E-409C-BE32-E72D297353CC}">
              <c16:uniqueId val="{00000001-733B-4657-9BB2-25D7DB0901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4.3099999999999996</c:v>
                </c:pt>
                <c:pt idx="1">
                  <c:v>0.25</c:v>
                </c:pt>
                <c:pt idx="2">
                  <c:v>1.34</c:v>
                </c:pt>
                <c:pt idx="3">
                  <c:v>-0.86</c:v>
                </c:pt>
                <c:pt idx="4">
                  <c:v>-0.28999999999999998</c:v>
                </c:pt>
              </c:numCache>
            </c:numRef>
          </c:val>
          <c:smooth val="0"/>
          <c:extLst>
            <c:ext xmlns:c16="http://schemas.microsoft.com/office/drawing/2014/chart" uri="{C3380CC4-5D6E-409C-BE32-E72D297353CC}">
              <c16:uniqueId val="{00000002-733B-4657-9BB2-25D7DB0901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0.28999999999999998</c:v>
                </c:pt>
                <c:pt idx="2">
                  <c:v>#N/A</c:v>
                </c:pt>
                <c:pt idx="3">
                  <c:v>0.37</c:v>
                </c:pt>
                <c:pt idx="4">
                  <c:v>#N/A</c:v>
                </c:pt>
                <c:pt idx="5">
                  <c:v>0.48</c:v>
                </c:pt>
                <c:pt idx="6">
                  <c:v>#N/A</c:v>
                </c:pt>
                <c:pt idx="7">
                  <c:v>0.13</c:v>
                </c:pt>
                <c:pt idx="8">
                  <c:v>#N/A</c:v>
                </c:pt>
                <c:pt idx="9">
                  <c:v>0.12</c:v>
                </c:pt>
              </c:numCache>
            </c:numRef>
          </c:val>
          <c:extLst>
            <c:ext xmlns:c16="http://schemas.microsoft.com/office/drawing/2014/chart" uri="{C3380CC4-5D6E-409C-BE32-E72D297353CC}">
              <c16:uniqueId val="{00000000-5253-4D91-9AA4-9E369756FC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53-4D91-9AA4-9E369756FC8B}"/>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0.08</c:v>
                </c:pt>
                <c:pt idx="2">
                  <c:v>#N/A</c:v>
                </c:pt>
                <c:pt idx="3">
                  <c:v>0.09</c:v>
                </c:pt>
                <c:pt idx="4">
                  <c:v>#N/A</c:v>
                </c:pt>
                <c:pt idx="5">
                  <c:v>0.11</c:v>
                </c:pt>
                <c:pt idx="6">
                  <c:v>#N/A</c:v>
                </c:pt>
                <c:pt idx="7">
                  <c:v>0.05</c:v>
                </c:pt>
                <c:pt idx="8">
                  <c:v>#N/A</c:v>
                </c:pt>
                <c:pt idx="9">
                  <c:v>0.12</c:v>
                </c:pt>
              </c:numCache>
            </c:numRef>
          </c:val>
          <c:extLst>
            <c:ext xmlns:c16="http://schemas.microsoft.com/office/drawing/2014/chart" uri="{C3380CC4-5D6E-409C-BE32-E72D297353CC}">
              <c16:uniqueId val="{00000002-5253-4D91-9AA4-9E369756FC8B}"/>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0.52</c:v>
                </c:pt>
                <c:pt idx="2">
                  <c:v>#N/A</c:v>
                </c:pt>
                <c:pt idx="3">
                  <c:v>0.96</c:v>
                </c:pt>
                <c:pt idx="4">
                  <c:v>#N/A</c:v>
                </c:pt>
                <c:pt idx="5">
                  <c:v>0.59</c:v>
                </c:pt>
                <c:pt idx="6">
                  <c:v>#N/A</c:v>
                </c:pt>
                <c:pt idx="7">
                  <c:v>0.49</c:v>
                </c:pt>
                <c:pt idx="8">
                  <c:v>#N/A</c:v>
                </c:pt>
                <c:pt idx="9">
                  <c:v>0.21</c:v>
                </c:pt>
              </c:numCache>
            </c:numRef>
          </c:val>
          <c:extLst>
            <c:ext xmlns:c16="http://schemas.microsoft.com/office/drawing/2014/chart" uri="{C3380CC4-5D6E-409C-BE32-E72D297353CC}">
              <c16:uniqueId val="{00000003-5253-4D91-9AA4-9E369756FC8B}"/>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0.31</c:v>
                </c:pt>
                <c:pt idx="2">
                  <c:v>#N/A</c:v>
                </c:pt>
                <c:pt idx="3">
                  <c:v>0.37</c:v>
                </c:pt>
                <c:pt idx="4">
                  <c:v>#N/A</c:v>
                </c:pt>
                <c:pt idx="5">
                  <c:v>0.35</c:v>
                </c:pt>
                <c:pt idx="6">
                  <c:v>#N/A</c:v>
                </c:pt>
                <c:pt idx="7">
                  <c:v>0.25</c:v>
                </c:pt>
                <c:pt idx="8">
                  <c:v>#N/A</c:v>
                </c:pt>
                <c:pt idx="9">
                  <c:v>0.23</c:v>
                </c:pt>
              </c:numCache>
            </c:numRef>
          </c:val>
          <c:extLst>
            <c:ext xmlns:c16="http://schemas.microsoft.com/office/drawing/2014/chart" uri="{C3380CC4-5D6E-409C-BE32-E72D297353CC}">
              <c16:uniqueId val="{00000004-5253-4D91-9AA4-9E369756FC8B}"/>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1.22</c:v>
                </c:pt>
                <c:pt idx="4">
                  <c:v>#N/A</c:v>
                </c:pt>
                <c:pt idx="5">
                  <c:v>1.9</c:v>
                </c:pt>
                <c:pt idx="6">
                  <c:v>#N/A</c:v>
                </c:pt>
                <c:pt idx="7">
                  <c:v>1.1499999999999999</c:v>
                </c:pt>
                <c:pt idx="8">
                  <c:v>#N/A</c:v>
                </c:pt>
                <c:pt idx="9">
                  <c:v>0.39</c:v>
                </c:pt>
              </c:numCache>
            </c:numRef>
          </c:val>
          <c:extLst>
            <c:ext xmlns:c16="http://schemas.microsoft.com/office/drawing/2014/chart" uri="{C3380CC4-5D6E-409C-BE32-E72D297353CC}">
              <c16:uniqueId val="{00000005-5253-4D91-9AA4-9E369756FC8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1.0900000000000001</c:v>
                </c:pt>
                <c:pt idx="2">
                  <c:v>#N/A</c:v>
                </c:pt>
                <c:pt idx="3">
                  <c:v>1.61</c:v>
                </c:pt>
                <c:pt idx="4">
                  <c:v>#N/A</c:v>
                </c:pt>
                <c:pt idx="5">
                  <c:v>1.25</c:v>
                </c:pt>
                <c:pt idx="6">
                  <c:v>#N/A</c:v>
                </c:pt>
                <c:pt idx="7">
                  <c:v>1.35</c:v>
                </c:pt>
                <c:pt idx="8">
                  <c:v>#N/A</c:v>
                </c:pt>
                <c:pt idx="9">
                  <c:v>2.0299999999999998</c:v>
                </c:pt>
              </c:numCache>
            </c:numRef>
          </c:val>
          <c:extLst>
            <c:ext xmlns:c16="http://schemas.microsoft.com/office/drawing/2014/chart" uri="{C3380CC4-5D6E-409C-BE32-E72D297353CC}">
              <c16:uniqueId val="{00000006-5253-4D91-9AA4-9E369756FC8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4.37</c:v>
                </c:pt>
                <c:pt idx="2">
                  <c:v>#N/A</c:v>
                </c:pt>
                <c:pt idx="3">
                  <c:v>4.0599999999999996</c:v>
                </c:pt>
                <c:pt idx="4">
                  <c:v>#N/A</c:v>
                </c:pt>
                <c:pt idx="5">
                  <c:v>4.6500000000000004</c:v>
                </c:pt>
                <c:pt idx="6">
                  <c:v>#N/A</c:v>
                </c:pt>
                <c:pt idx="7">
                  <c:v>3.63</c:v>
                </c:pt>
                <c:pt idx="8">
                  <c:v>#N/A</c:v>
                </c:pt>
                <c:pt idx="9">
                  <c:v>2.6</c:v>
                </c:pt>
              </c:numCache>
            </c:numRef>
          </c:val>
          <c:extLst>
            <c:ext xmlns:c16="http://schemas.microsoft.com/office/drawing/2014/chart" uri="{C3380CC4-5D6E-409C-BE32-E72D297353CC}">
              <c16:uniqueId val="{00000007-5253-4D91-9AA4-9E369756FC8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4.8499999999999996</c:v>
                </c:pt>
                <c:pt idx="2">
                  <c:v>#N/A</c:v>
                </c:pt>
                <c:pt idx="3">
                  <c:v>5.15</c:v>
                </c:pt>
                <c:pt idx="4">
                  <c:v>#N/A</c:v>
                </c:pt>
                <c:pt idx="5">
                  <c:v>4.3</c:v>
                </c:pt>
                <c:pt idx="6">
                  <c:v>#N/A</c:v>
                </c:pt>
                <c:pt idx="7">
                  <c:v>4.8899999999999997</c:v>
                </c:pt>
                <c:pt idx="8">
                  <c:v>#N/A</c:v>
                </c:pt>
                <c:pt idx="9">
                  <c:v>5.4</c:v>
                </c:pt>
              </c:numCache>
            </c:numRef>
          </c:val>
          <c:extLst>
            <c:ext xmlns:c16="http://schemas.microsoft.com/office/drawing/2014/chart" uri="{C3380CC4-5D6E-409C-BE32-E72D297353CC}">
              <c16:uniqueId val="{00000008-5253-4D91-9AA4-9E369756FC8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27.69</c:v>
                </c:pt>
                <c:pt idx="2">
                  <c:v>#N/A</c:v>
                </c:pt>
                <c:pt idx="3">
                  <c:v>30.87</c:v>
                </c:pt>
                <c:pt idx="4">
                  <c:v>#N/A</c:v>
                </c:pt>
                <c:pt idx="5">
                  <c:v>34.97</c:v>
                </c:pt>
                <c:pt idx="6">
                  <c:v>#N/A</c:v>
                </c:pt>
                <c:pt idx="7">
                  <c:v>35.4</c:v>
                </c:pt>
                <c:pt idx="8">
                  <c:v>#N/A</c:v>
                </c:pt>
                <c:pt idx="9">
                  <c:v>31.43</c:v>
                </c:pt>
              </c:numCache>
            </c:numRef>
          </c:val>
          <c:extLst>
            <c:ext xmlns:c16="http://schemas.microsoft.com/office/drawing/2014/chart" uri="{C3380CC4-5D6E-409C-BE32-E72D297353CC}">
              <c16:uniqueId val="{00000009-5253-4D91-9AA4-9E369756FC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5021</c:v>
                </c:pt>
                <c:pt idx="5">
                  <c:v>5003</c:v>
                </c:pt>
                <c:pt idx="8">
                  <c:v>5072</c:v>
                </c:pt>
                <c:pt idx="11">
                  <c:v>5091</c:v>
                </c:pt>
                <c:pt idx="14">
                  <c:v>4950</c:v>
                </c:pt>
              </c:numCache>
            </c:numRef>
          </c:val>
          <c:extLst>
            <c:ext xmlns:c16="http://schemas.microsoft.com/office/drawing/2014/chart" uri="{C3380CC4-5D6E-409C-BE32-E72D297353CC}">
              <c16:uniqueId val="{00000000-4CFD-4650-9375-76F1AD8F15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FD-4650-9375-76F1AD8F15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18</c:v>
                </c:pt>
                <c:pt idx="6">
                  <c:v>22</c:v>
                </c:pt>
                <c:pt idx="9">
                  <c:v>9</c:v>
                </c:pt>
                <c:pt idx="12">
                  <c:v>30</c:v>
                </c:pt>
              </c:numCache>
            </c:numRef>
          </c:val>
          <c:extLst>
            <c:ext xmlns:c16="http://schemas.microsoft.com/office/drawing/2014/chart" uri="{C3380CC4-5D6E-409C-BE32-E72D297353CC}">
              <c16:uniqueId val="{00000002-4CFD-4650-9375-76F1AD8F15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FD-4650-9375-76F1AD8F15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1706</c:v>
                </c:pt>
                <c:pt idx="3">
                  <c:v>1791</c:v>
                </c:pt>
                <c:pt idx="6">
                  <c:v>1787</c:v>
                </c:pt>
                <c:pt idx="9">
                  <c:v>1716</c:v>
                </c:pt>
                <c:pt idx="12">
                  <c:v>1914</c:v>
                </c:pt>
              </c:numCache>
            </c:numRef>
          </c:val>
          <c:extLst>
            <c:ext xmlns:c16="http://schemas.microsoft.com/office/drawing/2014/chart" uri="{C3380CC4-5D6E-409C-BE32-E72D297353CC}">
              <c16:uniqueId val="{00000004-4CFD-4650-9375-76F1AD8F15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FD-4650-9375-76F1AD8F15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FD-4650-9375-76F1AD8F15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5017</c:v>
                </c:pt>
                <c:pt idx="3">
                  <c:v>5257</c:v>
                </c:pt>
                <c:pt idx="6">
                  <c:v>5170</c:v>
                </c:pt>
                <c:pt idx="9">
                  <c:v>5276</c:v>
                </c:pt>
                <c:pt idx="12">
                  <c:v>5260</c:v>
                </c:pt>
              </c:numCache>
            </c:numRef>
          </c:val>
          <c:extLst>
            <c:ext xmlns:c16="http://schemas.microsoft.com/office/drawing/2014/chart" uri="{C3380CC4-5D6E-409C-BE32-E72D297353CC}">
              <c16:uniqueId val="{00000007-4CFD-4650-9375-76F1AD8F15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1706</c:v>
                </c:pt>
                <c:pt idx="2">
                  <c:v>#N/A</c:v>
                </c:pt>
                <c:pt idx="3">
                  <c:v>#N/A</c:v>
                </c:pt>
                <c:pt idx="4">
                  <c:v>2063</c:v>
                </c:pt>
                <c:pt idx="5">
                  <c:v>#N/A</c:v>
                </c:pt>
                <c:pt idx="6">
                  <c:v>#N/A</c:v>
                </c:pt>
                <c:pt idx="7">
                  <c:v>1907</c:v>
                </c:pt>
                <c:pt idx="8">
                  <c:v>#N/A</c:v>
                </c:pt>
                <c:pt idx="9">
                  <c:v>#N/A</c:v>
                </c:pt>
                <c:pt idx="10">
                  <c:v>1910</c:v>
                </c:pt>
                <c:pt idx="11">
                  <c:v>#N/A</c:v>
                </c:pt>
                <c:pt idx="12">
                  <c:v>#N/A</c:v>
                </c:pt>
                <c:pt idx="13">
                  <c:v>2254</c:v>
                </c:pt>
                <c:pt idx="14">
                  <c:v>#N/A</c:v>
                </c:pt>
              </c:numCache>
            </c:numRef>
          </c:val>
          <c:smooth val="0"/>
          <c:extLst>
            <c:ext xmlns:c16="http://schemas.microsoft.com/office/drawing/2014/chart" uri="{C3380CC4-5D6E-409C-BE32-E72D297353CC}">
              <c16:uniqueId val="{00000008-4CFD-4650-9375-76F1AD8F15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50129</c:v>
                </c:pt>
                <c:pt idx="5">
                  <c:v>48513</c:v>
                </c:pt>
                <c:pt idx="8">
                  <c:v>46476</c:v>
                </c:pt>
                <c:pt idx="11">
                  <c:v>45846</c:v>
                </c:pt>
                <c:pt idx="14">
                  <c:v>45204</c:v>
                </c:pt>
              </c:numCache>
            </c:numRef>
          </c:val>
          <c:extLst>
            <c:ext xmlns:c16="http://schemas.microsoft.com/office/drawing/2014/chart" uri="{C3380CC4-5D6E-409C-BE32-E72D297353CC}">
              <c16:uniqueId val="{00000000-3566-46B8-9AF2-76C24987B1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4302</c:v>
                </c:pt>
                <c:pt idx="5">
                  <c:v>3768</c:v>
                </c:pt>
                <c:pt idx="8">
                  <c:v>3916</c:v>
                </c:pt>
                <c:pt idx="11">
                  <c:v>4316</c:v>
                </c:pt>
                <c:pt idx="14">
                  <c:v>4694</c:v>
                </c:pt>
              </c:numCache>
            </c:numRef>
          </c:val>
          <c:extLst>
            <c:ext xmlns:c16="http://schemas.microsoft.com/office/drawing/2014/chart" uri="{C3380CC4-5D6E-409C-BE32-E72D297353CC}">
              <c16:uniqueId val="{00000001-3566-46B8-9AF2-76C24987B1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9915</c:v>
                </c:pt>
                <c:pt idx="5">
                  <c:v>10983</c:v>
                </c:pt>
                <c:pt idx="8">
                  <c:v>10812</c:v>
                </c:pt>
                <c:pt idx="11">
                  <c:v>10384</c:v>
                </c:pt>
                <c:pt idx="14">
                  <c:v>9919</c:v>
                </c:pt>
              </c:numCache>
            </c:numRef>
          </c:val>
          <c:extLst>
            <c:ext xmlns:c16="http://schemas.microsoft.com/office/drawing/2014/chart" uri="{C3380CC4-5D6E-409C-BE32-E72D297353CC}">
              <c16:uniqueId val="{00000002-3566-46B8-9AF2-76C24987B1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66-46B8-9AF2-76C24987B1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66-46B8-9AF2-76C24987B1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66-46B8-9AF2-76C24987B1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5754</c:v>
                </c:pt>
                <c:pt idx="3">
                  <c:v>5665</c:v>
                </c:pt>
                <c:pt idx="6">
                  <c:v>5477</c:v>
                </c:pt>
                <c:pt idx="9">
                  <c:v>5444</c:v>
                </c:pt>
                <c:pt idx="12">
                  <c:v>5452</c:v>
                </c:pt>
              </c:numCache>
            </c:numRef>
          </c:val>
          <c:extLst>
            <c:ext xmlns:c16="http://schemas.microsoft.com/office/drawing/2014/chart" uri="{C3380CC4-5D6E-409C-BE32-E72D297353CC}">
              <c16:uniqueId val="{00000006-3566-46B8-9AF2-76C24987B1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7-3566-46B8-9AF2-76C24987B1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18217</c:v>
                </c:pt>
                <c:pt idx="3">
                  <c:v>17997</c:v>
                </c:pt>
                <c:pt idx="6">
                  <c:v>17364</c:v>
                </c:pt>
                <c:pt idx="9">
                  <c:v>15748</c:v>
                </c:pt>
                <c:pt idx="12">
                  <c:v>16012</c:v>
                </c:pt>
              </c:numCache>
            </c:numRef>
          </c:val>
          <c:extLst>
            <c:ext xmlns:c16="http://schemas.microsoft.com/office/drawing/2014/chart" uri="{C3380CC4-5D6E-409C-BE32-E72D297353CC}">
              <c16:uniqueId val="{00000008-3566-46B8-9AF2-76C24987B1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566-46B8-9AF2-76C24987B1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49527</c:v>
                </c:pt>
                <c:pt idx="3">
                  <c:v>47301</c:v>
                </c:pt>
                <c:pt idx="6">
                  <c:v>45001</c:v>
                </c:pt>
                <c:pt idx="9">
                  <c:v>44994</c:v>
                </c:pt>
                <c:pt idx="12">
                  <c:v>44210</c:v>
                </c:pt>
              </c:numCache>
            </c:numRef>
          </c:val>
          <c:extLst>
            <c:ext xmlns:c16="http://schemas.microsoft.com/office/drawing/2014/chart" uri="{C3380CC4-5D6E-409C-BE32-E72D297353CC}">
              <c16:uniqueId val="{0000000A-3566-46B8-9AF2-76C24987B1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9154</c:v>
                </c:pt>
                <c:pt idx="2">
                  <c:v>#N/A</c:v>
                </c:pt>
                <c:pt idx="3">
                  <c:v>#N/A</c:v>
                </c:pt>
                <c:pt idx="4">
                  <c:v>7699</c:v>
                </c:pt>
                <c:pt idx="5">
                  <c:v>#N/A</c:v>
                </c:pt>
                <c:pt idx="6">
                  <c:v>#N/A</c:v>
                </c:pt>
                <c:pt idx="7">
                  <c:v>6638</c:v>
                </c:pt>
                <c:pt idx="8">
                  <c:v>#N/A</c:v>
                </c:pt>
                <c:pt idx="9">
                  <c:v>#N/A</c:v>
                </c:pt>
                <c:pt idx="10">
                  <c:v>5641</c:v>
                </c:pt>
                <c:pt idx="11">
                  <c:v>#N/A</c:v>
                </c:pt>
                <c:pt idx="12">
                  <c:v>#N/A</c:v>
                </c:pt>
                <c:pt idx="13">
                  <c:v>5856</c:v>
                </c:pt>
                <c:pt idx="14">
                  <c:v>#N/A</c:v>
                </c:pt>
              </c:numCache>
            </c:numRef>
          </c:val>
          <c:smooth val="0"/>
          <c:extLst>
            <c:ext xmlns:c16="http://schemas.microsoft.com/office/drawing/2014/chart" uri="{C3380CC4-5D6E-409C-BE32-E72D297353CC}">
              <c16:uniqueId val="{0000000B-3566-46B8-9AF2-76C24987B1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3383</c:v>
                </c:pt>
                <c:pt idx="1">
                  <c:v>3478</c:v>
                </c:pt>
                <c:pt idx="2">
                  <c:v>3586</c:v>
                </c:pt>
              </c:numCache>
            </c:numRef>
          </c:val>
          <c:extLst>
            <c:ext xmlns:c16="http://schemas.microsoft.com/office/drawing/2014/chart" uri="{C3380CC4-5D6E-409C-BE32-E72D297353CC}">
              <c16:uniqueId val="{00000000-3564-4841-B110-2164A89B56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1287</c:v>
                </c:pt>
                <c:pt idx="1">
                  <c:v>1017</c:v>
                </c:pt>
                <c:pt idx="2">
                  <c:v>497</c:v>
                </c:pt>
              </c:numCache>
            </c:numRef>
          </c:val>
          <c:extLst>
            <c:ext xmlns:c16="http://schemas.microsoft.com/office/drawing/2014/chart" uri="{C3380CC4-5D6E-409C-BE32-E72D297353CC}">
              <c16:uniqueId val="{00000001-3564-4841-B110-2164A89B56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6170</c:v>
                </c:pt>
                <c:pt idx="1">
                  <c:v>5466</c:v>
                </c:pt>
                <c:pt idx="2">
                  <c:v>4957</c:v>
                </c:pt>
              </c:numCache>
            </c:numRef>
          </c:val>
          <c:extLst>
            <c:ext xmlns:c16="http://schemas.microsoft.com/office/drawing/2014/chart" uri="{C3380CC4-5D6E-409C-BE32-E72D297353CC}">
              <c16:uniqueId val="{00000002-3564-4841-B110-2164A89B56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年度の一般会計等の元利償還金については、公民館の整備やごみ焼却施設の改修など過去の大規模事業に伴い発行した地方債の元金の償還が始まったが、過去に実施した繰上償還により、</a:t>
          </a:r>
          <a:r>
            <a:rPr kumimoji="1" lang="en-US" altLang="ja-JP" sz="1300">
              <a:latin typeface="ＭＳ ゴシック" pitchFamily="49" charset="-128"/>
              <a:ea typeface="ＭＳ ゴシック" pitchFamily="49" charset="-128"/>
            </a:rPr>
            <a:t>16</a:t>
          </a:r>
          <a:r>
            <a:rPr kumimoji="1" lang="ja-JP" altLang="en-US" sz="1300">
              <a:latin typeface="ＭＳ ゴシック" pitchFamily="49" charset="-128"/>
              <a:ea typeface="ＭＳ ゴシック" pitchFamily="49" charset="-128"/>
            </a:rPr>
            <a:t>百万円の減少となった。　一方で、公営企業債の元利償還金は、下水道事業会計における大型事業に係る償還開始などにより、一般会計からの公営企業債償還相当繰入金が</a:t>
          </a:r>
          <a:r>
            <a:rPr kumimoji="1" lang="en-US" altLang="ja-JP" sz="1300">
              <a:latin typeface="ＭＳ ゴシック" pitchFamily="49" charset="-128"/>
              <a:ea typeface="ＭＳ ゴシック" pitchFamily="49" charset="-128"/>
            </a:rPr>
            <a:t>198</a:t>
          </a:r>
          <a:r>
            <a:rPr kumimoji="1" lang="ja-JP" altLang="en-US" sz="1300">
              <a:latin typeface="ＭＳ ゴシック" pitchFamily="49" charset="-128"/>
              <a:ea typeface="ＭＳ ゴシック" pitchFamily="49" charset="-128"/>
            </a:rPr>
            <a:t>百万円の増となり、結果として実質公債比率は前年度より</a:t>
          </a:r>
          <a:r>
            <a:rPr kumimoji="1" lang="en-US" altLang="ja-JP" sz="1300">
              <a:latin typeface="ＭＳ ゴシック" pitchFamily="49" charset="-128"/>
              <a:ea typeface="ＭＳ ゴシック" pitchFamily="49" charset="-128"/>
            </a:rPr>
            <a:t>0.2</a:t>
          </a:r>
          <a:r>
            <a:rPr kumimoji="1" lang="ja-JP" altLang="en-US" sz="1300">
              <a:latin typeface="ＭＳ ゴシック" pitchFamily="49" charset="-128"/>
              <a:ea typeface="ＭＳ ゴシック" pitchFamily="49" charset="-128"/>
            </a:rPr>
            <a:t>ポイント上昇した。</a:t>
          </a:r>
        </a:p>
        <a:p>
          <a:r>
            <a:rPr kumimoji="1" lang="ja-JP" altLang="en-US" sz="1300">
              <a:latin typeface="ＭＳ ゴシック" pitchFamily="49" charset="-128"/>
              <a:ea typeface="ＭＳ ゴシック" pitchFamily="49" charset="-128"/>
            </a:rPr>
            <a:t>　本市は類似団体平均と比べて高い水準であり、交付税算入率の高い地方債の有効活用、繰上償還などを引き続き実施し更なる改善に努めたい。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一般会計等の市債残高については、</a:t>
          </a:r>
          <a:r>
            <a:rPr kumimoji="1" lang="en-US" altLang="ja-JP" sz="1400">
              <a:latin typeface="ＭＳ ゴシック" pitchFamily="49" charset="-128"/>
              <a:ea typeface="ＭＳ ゴシック" pitchFamily="49" charset="-128"/>
            </a:rPr>
            <a:t>511</a:t>
          </a:r>
          <a:r>
            <a:rPr kumimoji="1" lang="ja-JP" altLang="en-US" sz="1400">
              <a:latin typeface="ＭＳ ゴシック" pitchFamily="49" charset="-128"/>
              <a:ea typeface="ＭＳ ゴシック" pitchFamily="49" charset="-128"/>
            </a:rPr>
            <a:t>百万円の繰上償還を実施したことなどにより前年度比</a:t>
          </a:r>
          <a:r>
            <a:rPr kumimoji="1" lang="en-US" altLang="ja-JP" sz="1400">
              <a:latin typeface="ＭＳ ゴシック" pitchFamily="49" charset="-128"/>
              <a:ea typeface="ＭＳ ゴシック" pitchFamily="49" charset="-128"/>
            </a:rPr>
            <a:t>784</a:t>
          </a:r>
          <a:r>
            <a:rPr kumimoji="1" lang="ja-JP" altLang="en-US" sz="1400">
              <a:latin typeface="ＭＳ ゴシック" pitchFamily="49" charset="-128"/>
              <a:ea typeface="ＭＳ ゴシック" pitchFamily="49" charset="-128"/>
            </a:rPr>
            <a:t>百万円減、将来負担額全体で</a:t>
          </a:r>
          <a:r>
            <a:rPr kumimoji="1" lang="en-US" altLang="ja-JP" sz="1400">
              <a:latin typeface="ＭＳ ゴシック" pitchFamily="49" charset="-128"/>
              <a:ea typeface="ＭＳ ゴシック" pitchFamily="49" charset="-128"/>
            </a:rPr>
            <a:t>513</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しかし、依然として類似団体、全国平均を上回っている状況は続いており、更なる改善が必要である。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京都府福知山市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百万円を取り崩し各種事業の財源としたため、残高も大きく減少している。内訳として財政調整基金、減債基金併せて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百万円取り崩しており、特定目的基金の減少が著しい状況である。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基金全体の減少が続いており、事業そのもののあり方を含めて見直しを行い、将来の財政需要に備えるため適正な基金残高の確保に努めたい。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安心・安全で快適に暮らせる生活基盤、防災基盤の整備や子どもから高齢者まで健やかに暮らせるまちづくり、地域の特色を活かしたにぎわいのあるまちづくりなどの各種事業の推進に活用する。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特定目的基金は、公共施設等総合管理基金への積立が増加した一方で、地域振興基金やふるさと納税基金を積極的に活用したことで、令和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中期財政見通しでは、基金全体の残高は令和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減少するものと見込んでおり、基金の使途の明確化や活用事業の厳選を進め、市域の均衡ある発展や少子高齢化、人口減少による様々な行政課題、地域課題に対応するため、適正な基金残高の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年度において原油価格・物価高騰緊急対策等の財源とするため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百万円を積み立てており、年度末残高は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財政調整基金の残高は、福知山市持続可能な財政運営の基本方針において令和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を見込んでおり、災害や感染症対応においては、機動的かつ国府の支援を補完できるだけの財政的体力があることが重要であることから、必要な財政対策基金の残高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市債繰上償還の財源とするために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百万円を積み立てており、年度末残高は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減債基金の残高は、福知山市持続可能な財政運営の基本方針において、令和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億円（財政調整基金、減債基金の合計残高）を見込んでおり、今後も適正な基金残高の確保に努めるとともに、基金を活用し繰上償還を行うなど公債費の縮減に活用したい。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74,540
73,099
552.54
50,326,246
49,599,046
659,905
25,290,991
44,209,917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基準財政収入額は法人市民税や固定資産税の増収もあり前年度比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百万円増額となった。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一方、基準財政需要額は単位費用の増加や、再算定などもあり前年度比</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496</a:t>
          </a:r>
          <a:r>
            <a:rPr kumimoji="1" lang="ja-JP" altLang="en-US" sz="1300">
              <a:latin typeface="ＭＳ Ｐゴシック" panose="020B0600070205080204" pitchFamily="50" charset="-128"/>
              <a:ea typeface="ＭＳ Ｐゴシック" panose="020B0600070205080204" pitchFamily="50" charset="-128"/>
            </a:rPr>
            <a:t>百万円増額となり、単年度ベースでの財政力指数はわずかに上昇している。</a:t>
          </a:r>
        </a:p>
        <a:p>
          <a:r>
            <a:rPr kumimoji="1" lang="ja-JP" altLang="en-US" sz="1300">
              <a:latin typeface="ＭＳ Ｐゴシック" panose="020B0600070205080204" pitchFamily="50" charset="-128"/>
              <a:ea typeface="ＭＳ Ｐゴシック" panose="020B0600070205080204" pitchFamily="50" charset="-128"/>
            </a:rPr>
            <a:t>　近年の財政力指数はほぼ横ばいで推移しているが、物価高騰などによる行財政コストの更なる上昇が見込まれるため、財政基盤の強化に努める必要がある。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944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分母となる経常一般財源は、定額減税の影響により地方税が減（△</a:t>
          </a:r>
          <a:r>
            <a:rPr kumimoji="1" lang="en-US" altLang="ja-JP" sz="1200">
              <a:latin typeface="ＭＳ Ｐゴシック" panose="020B0600070205080204" pitchFamily="50" charset="-128"/>
              <a:ea typeface="ＭＳ Ｐゴシック" panose="020B0600070205080204" pitchFamily="50" charset="-128"/>
            </a:rPr>
            <a:t>111</a:t>
          </a:r>
          <a:r>
            <a:rPr kumimoji="1" lang="ja-JP" altLang="en-US" sz="1200">
              <a:latin typeface="ＭＳ Ｐゴシック" panose="020B0600070205080204" pitchFamily="50" charset="-128"/>
              <a:ea typeface="ＭＳ Ｐゴシック" panose="020B0600070205080204" pitchFamily="50" charset="-128"/>
            </a:rPr>
            <a:t>百万円）となったものの、個人住民税減収補填特例交付金が増となったこと等により地方特例交付金が増額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latin typeface="ＭＳ Ｐゴシック" panose="020B0600070205080204" pitchFamily="50" charset="-128"/>
              <a:ea typeface="ＭＳ Ｐゴシック" panose="020B0600070205080204" pitchFamily="50" charset="-128"/>
            </a:rPr>
            <a:t>となったことや、普通交付税の増額（</a:t>
          </a:r>
          <a:r>
            <a:rPr kumimoji="1" lang="en-US" altLang="ja-JP" sz="1200">
              <a:latin typeface="ＭＳ Ｐゴシック" panose="020B0600070205080204" pitchFamily="50" charset="-128"/>
              <a:ea typeface="ＭＳ Ｐゴシック" panose="020B0600070205080204" pitchFamily="50" charset="-128"/>
            </a:rPr>
            <a:t>+159</a:t>
          </a:r>
          <a:r>
            <a:rPr kumimoji="1" lang="ja-JP" altLang="en-US" sz="1200">
              <a:latin typeface="ＭＳ Ｐゴシック" panose="020B0600070205080204" pitchFamily="50" charset="-128"/>
              <a:ea typeface="ＭＳ Ｐゴシック" panose="020B0600070205080204" pitchFamily="50" charset="-128"/>
            </a:rPr>
            <a:t>百万円）などにより前年度比</a:t>
          </a:r>
          <a:r>
            <a:rPr kumimoji="1" lang="en-US" altLang="ja-JP" sz="1200">
              <a:latin typeface="ＭＳ Ｐゴシック" panose="020B0600070205080204" pitchFamily="50" charset="-128"/>
              <a:ea typeface="ＭＳ Ｐゴシック" panose="020B0600070205080204" pitchFamily="50" charset="-128"/>
            </a:rPr>
            <a:t>+602</a:t>
          </a:r>
          <a:r>
            <a:rPr kumimoji="1" lang="ja-JP" altLang="en-US" sz="1200">
              <a:latin typeface="ＭＳ Ｐゴシック" panose="020B0600070205080204" pitchFamily="50" charset="-128"/>
              <a:ea typeface="ＭＳ Ｐゴシック" panose="020B0600070205080204" pitchFamily="50" charset="-128"/>
            </a:rPr>
            <a:t>百万円の</a:t>
          </a:r>
          <a:r>
            <a:rPr kumimoji="1" lang="en-US" altLang="ja-JP" sz="1200">
              <a:latin typeface="ＭＳ Ｐゴシック" panose="020B0600070205080204" pitchFamily="50" charset="-128"/>
              <a:ea typeface="ＭＳ Ｐゴシック" panose="020B0600070205080204" pitchFamily="50" charset="-128"/>
            </a:rPr>
            <a:t>26,484</a:t>
          </a:r>
          <a:r>
            <a:rPr kumimoji="1" lang="ja-JP" altLang="en-US" sz="1200">
              <a:latin typeface="ＭＳ Ｐゴシック" panose="020B0600070205080204" pitchFamily="50" charset="-128"/>
              <a:ea typeface="ＭＳ Ｐゴシック" panose="020B0600070205080204" pitchFamily="50" charset="-128"/>
            </a:rPr>
            <a:t>百万円となった。一方、分子となる経常経費充当一般財源は人事院勧告による人件費の増（</a:t>
          </a:r>
          <a:r>
            <a:rPr kumimoji="1" lang="en-US" altLang="ja-JP" sz="1200">
              <a:latin typeface="ＭＳ Ｐゴシック" panose="020B0600070205080204" pitchFamily="50" charset="-128"/>
              <a:ea typeface="ＭＳ Ｐゴシック" panose="020B0600070205080204" pitchFamily="50" charset="-128"/>
            </a:rPr>
            <a:t>+886</a:t>
          </a:r>
          <a:r>
            <a:rPr kumimoji="1" lang="ja-JP" altLang="en-US" sz="1200">
              <a:latin typeface="ＭＳ Ｐゴシック" panose="020B0600070205080204" pitchFamily="50" charset="-128"/>
              <a:ea typeface="ＭＳ Ｐゴシック" panose="020B0600070205080204" pitchFamily="50" charset="-128"/>
            </a:rPr>
            <a:t>百万円）や、扶助費の増（</a:t>
          </a:r>
          <a:r>
            <a:rPr kumimoji="1" lang="en-US" altLang="ja-JP" sz="1200">
              <a:latin typeface="ＭＳ Ｐゴシック" panose="020B0600070205080204" pitchFamily="50" charset="-128"/>
              <a:ea typeface="ＭＳ Ｐゴシック" panose="020B0600070205080204" pitchFamily="50" charset="-128"/>
            </a:rPr>
            <a:t>+153</a:t>
          </a:r>
          <a:r>
            <a:rPr kumimoji="1" lang="ja-JP" altLang="en-US" sz="1200">
              <a:latin typeface="ＭＳ Ｐゴシック" panose="020B0600070205080204" pitchFamily="50" charset="-128"/>
              <a:ea typeface="ＭＳ Ｐゴシック" panose="020B0600070205080204" pitchFamily="50" charset="-128"/>
            </a:rPr>
            <a:t>百万円）などにより前年度比</a:t>
          </a:r>
          <a:r>
            <a:rPr kumimoji="1" lang="en-US" altLang="ja-JP" sz="1200">
              <a:latin typeface="ＭＳ Ｐゴシック" panose="020B0600070205080204" pitchFamily="50" charset="-128"/>
              <a:ea typeface="ＭＳ Ｐゴシック" panose="020B0600070205080204" pitchFamily="50" charset="-128"/>
            </a:rPr>
            <a:t>+1,180</a:t>
          </a:r>
          <a:r>
            <a:rPr kumimoji="1" lang="ja-JP" altLang="en-US" sz="1200">
              <a:latin typeface="ＭＳ Ｐゴシック" panose="020B0600070205080204" pitchFamily="50" charset="-128"/>
              <a:ea typeface="ＭＳ Ｐゴシック" panose="020B0600070205080204" pitchFamily="50" charset="-128"/>
            </a:rPr>
            <a:t>百万円となった。</a:t>
          </a:r>
        </a:p>
        <a:p>
          <a:r>
            <a:rPr kumimoji="1" lang="ja-JP" altLang="en-US" sz="1200">
              <a:latin typeface="ＭＳ Ｐゴシック" panose="020B0600070205080204" pitchFamily="50" charset="-128"/>
              <a:ea typeface="ＭＳ Ｐゴシック" panose="020B0600070205080204" pitchFamily="50" charset="-128"/>
            </a:rPr>
            <a:t>　分母の増に比べ、分子の増が大きくなったことから経常収支比率は前年度より</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ポイント悪化した。</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18203"/>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45403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6391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28643"/>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63</xdr:row>
      <xdr:rowOff>126365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28643"/>
          <a:ext cx="889000" cy="19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166053</xdr:rowOff>
    </xdr:from>
    <xdr:to>
      <xdr:col>19</xdr:col>
      <xdr:colOff>184150</xdr:colOff>
      <xdr:row>64</xdr:row>
      <xdr:rowOff>96203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80980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3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47943</xdr:rowOff>
    </xdr:from>
    <xdr:to>
      <xdr:col>11</xdr:col>
      <xdr:colOff>82550</xdr:colOff>
      <xdr:row>62</xdr:row>
      <xdr:rowOff>149543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人事院勧告による給与改定、会計年度任用職員の報酬や勤勉手当の増等により人件費総額は</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百万円となり、物件費についてはふるさと納税寄附者への返礼品に係る費用の増、自治体システム標準化事業の増などにより＋</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百万円となり、前年度比</a:t>
          </a:r>
          <a:r>
            <a:rPr kumimoji="1" lang="en-US" altLang="ja-JP" sz="1300">
              <a:latin typeface="ＭＳ Ｐゴシック" panose="020B0600070205080204" pitchFamily="50" charset="-128"/>
              <a:ea typeface="ＭＳ Ｐゴシック" panose="020B0600070205080204" pitchFamily="50" charset="-128"/>
            </a:rPr>
            <a:t>+859</a:t>
          </a:r>
          <a:r>
            <a:rPr kumimoji="1" lang="ja-JP" altLang="en-US" sz="1300">
              <a:latin typeface="ＭＳ Ｐゴシック" panose="020B0600070205080204" pitchFamily="50" charset="-128"/>
              <a:ea typeface="ＭＳ Ｐゴシック" panose="020B0600070205080204" pitchFamily="50" charset="-128"/>
            </a:rPr>
            <a:t>百万円となったため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人当たりの決算額が増加した。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34877</xdr:rowOff>
    </xdr:from>
    <xdr:to>
      <xdr:col>23</xdr:col>
      <xdr:colOff>133350</xdr:colOff>
      <xdr:row>84</xdr:row>
      <xdr:rowOff>144227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36677"/>
          <a:ext cx="838200" cy="10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156234</xdr:rowOff>
    </xdr:from>
    <xdr:to>
      <xdr:col>19</xdr:col>
      <xdr:colOff>133350</xdr:colOff>
      <xdr:row>84</xdr:row>
      <xdr:rowOff>34877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86584"/>
          <a:ext cx="889000" cy="5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92884</xdr:rowOff>
    </xdr:from>
    <xdr:to>
      <xdr:col>15</xdr:col>
      <xdr:colOff>82550</xdr:colOff>
      <xdr:row>83</xdr:row>
      <xdr:rowOff>156234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23234"/>
          <a:ext cx="889000" cy="6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92884</xdr:rowOff>
    </xdr:from>
    <xdr:to>
      <xdr:col>11</xdr:col>
      <xdr:colOff>31750</xdr:colOff>
      <xdr:row>83</xdr:row>
      <xdr:rowOff>130671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23234"/>
          <a:ext cx="889000" cy="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93427</xdr:rowOff>
    </xdr:from>
    <xdr:to>
      <xdr:col>23</xdr:col>
      <xdr:colOff>184150</xdr:colOff>
      <xdr:row>85</xdr:row>
      <xdr:rowOff>23577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65504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6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155527</xdr:rowOff>
    </xdr:from>
    <xdr:to>
      <xdr:col>19</xdr:col>
      <xdr:colOff>184150</xdr:colOff>
      <xdr:row>84</xdr:row>
      <xdr:rowOff>85677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70454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72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105434</xdr:rowOff>
    </xdr:from>
    <xdr:to>
      <xdr:col>15</xdr:col>
      <xdr:colOff>133350</xdr:colOff>
      <xdr:row>84</xdr:row>
      <xdr:rowOff>35584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3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20361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42084</xdr:rowOff>
    </xdr:from>
    <xdr:to>
      <xdr:col>11</xdr:col>
      <xdr:colOff>82550</xdr:colOff>
      <xdr:row>83</xdr:row>
      <xdr:rowOff>143684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7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128461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5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79871</xdr:rowOff>
    </xdr:from>
    <xdr:to>
      <xdr:col>7</xdr:col>
      <xdr:colOff>31750</xdr:colOff>
      <xdr:row>84</xdr:row>
      <xdr:rowOff>10021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1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166248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9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学歴別年齢構成が異なるため、全国平均を上回っている。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154214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0358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87</xdr:row>
      <xdr:rowOff>154214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154214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154214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年の市町村合併により増加した職員数については、行政改革大綱に基づいた計画的な人事管理に努めている。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19503</xdr:rowOff>
    </xdr:from>
    <xdr:to>
      <xdr:col>81</xdr:col>
      <xdr:colOff>44450</xdr:colOff>
      <xdr:row>63</xdr:row>
      <xdr:rowOff>93617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20853"/>
          <a:ext cx="8382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168547</xdr:rowOff>
    </xdr:from>
    <xdr:to>
      <xdr:col>77</xdr:col>
      <xdr:colOff>44450</xdr:colOff>
      <xdr:row>63</xdr:row>
      <xdr:rowOff>19503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844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139247</xdr:rowOff>
    </xdr:from>
    <xdr:to>
      <xdr:col>72</xdr:col>
      <xdr:colOff>203200</xdr:colOff>
      <xdr:row>62</xdr:row>
      <xdr:rowOff>168547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9147"/>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130628</xdr:rowOff>
    </xdr:from>
    <xdr:to>
      <xdr:col>68</xdr:col>
      <xdr:colOff>152400</xdr:colOff>
      <xdr:row>62</xdr:row>
      <xdr:rowOff>139247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0528"/>
          <a:ext cx="8890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140153</xdr:rowOff>
    </xdr:from>
    <xdr:to>
      <xdr:col>77</xdr:col>
      <xdr:colOff>95250</xdr:colOff>
      <xdr:row>63</xdr:row>
      <xdr:rowOff>70303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55080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56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117747</xdr:rowOff>
    </xdr:from>
    <xdr:to>
      <xdr:col>73</xdr:col>
      <xdr:colOff>44450</xdr:colOff>
      <xdr:row>63</xdr:row>
      <xdr:rowOff>47897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32674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88447</xdr:rowOff>
    </xdr:from>
    <xdr:to>
      <xdr:col>68</xdr:col>
      <xdr:colOff>203200</xdr:colOff>
      <xdr:row>63</xdr:row>
      <xdr:rowOff>18597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3374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4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79828</xdr:rowOff>
    </xdr:from>
    <xdr:to>
      <xdr:col>64</xdr:col>
      <xdr:colOff>152400</xdr:colOff>
      <xdr:row>63</xdr:row>
      <xdr:rowOff>9978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166205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年度の一般会計等の元利償還金は、公民館の整備やごみ焼却施設の改修など過去の大規模事業に伴い発行した地方債の元金の償還が始まったが、過去に実施した繰上償還により、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百万円の減少となった。　一方で、公営企業債の元利償還金は、下水道事業会計における大型事業に係る償還開始などにより、一般会計からの公営企業債償還相当繰入金が</a:t>
          </a:r>
          <a:r>
            <a:rPr kumimoji="1" lang="en-US" altLang="ja-JP" sz="1200">
              <a:latin typeface="ＭＳ Ｐゴシック" panose="020B0600070205080204" pitchFamily="50" charset="-128"/>
              <a:ea typeface="ＭＳ Ｐゴシック" panose="020B0600070205080204" pitchFamily="50" charset="-128"/>
            </a:rPr>
            <a:t>198</a:t>
          </a:r>
          <a:r>
            <a:rPr kumimoji="1" lang="ja-JP" altLang="en-US" sz="1200">
              <a:latin typeface="ＭＳ Ｐゴシック" panose="020B0600070205080204" pitchFamily="50" charset="-128"/>
              <a:ea typeface="ＭＳ Ｐゴシック" panose="020B0600070205080204" pitchFamily="50" charset="-128"/>
            </a:rPr>
            <a:t>百万円の増となり、結果として実質公債比率は前年度より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ポイント上昇した。</a:t>
          </a:r>
        </a:p>
        <a:p>
          <a:r>
            <a:rPr kumimoji="1" lang="ja-JP" altLang="en-US" sz="1200">
              <a:latin typeface="ＭＳ Ｐゴシック" panose="020B0600070205080204" pitchFamily="50" charset="-128"/>
              <a:ea typeface="ＭＳ Ｐゴシック" panose="020B0600070205080204" pitchFamily="50" charset="-128"/>
            </a:rPr>
            <a:t>　本市は類似団体平均と比べて高い水準であり、交付税算入率の高い地方債の有効活用、繰上償還などを引き続き実施し更なる改善に努めたい。</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14817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3710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42</xdr:row>
      <xdr:rowOff>170180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3549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6773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3549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22860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791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一般会計等の市債残高については、</a:t>
          </a:r>
          <a:r>
            <a:rPr kumimoji="1" lang="en-US" altLang="ja-JP" sz="1300">
              <a:latin typeface="ＭＳ Ｐゴシック" panose="020B0600070205080204" pitchFamily="50" charset="-128"/>
              <a:ea typeface="ＭＳ Ｐゴシック" panose="020B0600070205080204" pitchFamily="50" charset="-128"/>
            </a:rPr>
            <a:t>511</a:t>
          </a:r>
          <a:r>
            <a:rPr kumimoji="1" lang="ja-JP" altLang="en-US" sz="1300">
              <a:latin typeface="ＭＳ Ｐゴシック" panose="020B0600070205080204" pitchFamily="50" charset="-128"/>
              <a:ea typeface="ＭＳ Ｐゴシック" panose="020B0600070205080204" pitchFamily="50" charset="-128"/>
            </a:rPr>
            <a:t>百万円の繰上償還を実施したことなどにより前年度比</a:t>
          </a:r>
          <a:r>
            <a:rPr kumimoji="1" lang="en-US" altLang="ja-JP" sz="1300">
              <a:latin typeface="ＭＳ Ｐゴシック" panose="020B0600070205080204" pitchFamily="50" charset="-128"/>
              <a:ea typeface="ＭＳ Ｐゴシック" panose="020B0600070205080204" pitchFamily="50" charset="-128"/>
            </a:rPr>
            <a:t>784</a:t>
          </a:r>
          <a:r>
            <a:rPr kumimoji="1" lang="ja-JP" altLang="en-US" sz="1300">
              <a:latin typeface="ＭＳ Ｐゴシック" panose="020B0600070205080204" pitchFamily="50" charset="-128"/>
              <a:ea typeface="ＭＳ Ｐゴシック" panose="020B0600070205080204" pitchFamily="50" charset="-128"/>
            </a:rPr>
            <a:t>百万円減、将来負担額全体で</a:t>
          </a:r>
          <a:r>
            <a:rPr kumimoji="1" lang="en-US" altLang="ja-JP" sz="1300">
              <a:latin typeface="ＭＳ Ｐゴシック" panose="020B0600070205080204" pitchFamily="50" charset="-128"/>
              <a:ea typeface="ＭＳ Ｐゴシック" panose="020B0600070205080204" pitchFamily="50" charset="-128"/>
            </a:rPr>
            <a:t>513</a:t>
          </a:r>
          <a:r>
            <a:rPr kumimoji="1" lang="ja-JP" altLang="en-US" sz="1300">
              <a:latin typeface="ＭＳ Ｐゴシック" panose="020B0600070205080204" pitchFamily="50" charset="-128"/>
              <a:ea typeface="ＭＳ Ｐゴシック" panose="020B0600070205080204" pitchFamily="50" charset="-128"/>
            </a:rPr>
            <a:t>百万円減少した。しかし、繰上償還による減債基金の繰入や各種事業に係る特定目的基金の繰入により、公債費に充当可能な基金残高が減少し、将来負担額に充当可能な財源が減少したことで将来負担比率とし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依然として類似団体、全国平均を上回っている状況は続いており、更なる改善が必要である。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5503</xdr:rowOff>
    </xdr:from>
    <xdr:to>
      <xdr:col>81</xdr:col>
      <xdr:colOff>44450</xdr:colOff>
      <xdr:row>16</xdr:row>
      <xdr:rowOff>6844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48703"/>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5503</xdr:rowOff>
    </xdr:from>
    <xdr:to>
      <xdr:col>77</xdr:col>
      <xdr:colOff>44450</xdr:colOff>
      <xdr:row>16</xdr:row>
      <xdr:rowOff>80575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48703"/>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80575</xdr:rowOff>
    </xdr:from>
    <xdr:to>
      <xdr:col>72</xdr:col>
      <xdr:colOff>203200</xdr:colOff>
      <xdr:row>16</xdr:row>
      <xdr:rowOff>143581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23775"/>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143581</xdr:rowOff>
    </xdr:from>
    <xdr:to>
      <xdr:col>68</xdr:col>
      <xdr:colOff>152400</xdr:colOff>
      <xdr:row>17</xdr:row>
      <xdr:rowOff>91440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886781"/>
          <a:ext cx="889000" cy="1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127494</xdr:rowOff>
    </xdr:from>
    <xdr:to>
      <xdr:col>81</xdr:col>
      <xdr:colOff>95250</xdr:colOff>
      <xdr:row>16</xdr:row>
      <xdr:rowOff>57644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6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99571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67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126153</xdr:rowOff>
    </xdr:from>
    <xdr:to>
      <xdr:col>77</xdr:col>
      <xdr:colOff>95250</xdr:colOff>
      <xdr:row>16</xdr:row>
      <xdr:rowOff>56303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41080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29775</xdr:rowOff>
    </xdr:from>
    <xdr:to>
      <xdr:col>73</xdr:col>
      <xdr:colOff>44450</xdr:colOff>
      <xdr:row>16</xdr:row>
      <xdr:rowOff>131375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116152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5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92781</xdr:rowOff>
    </xdr:from>
    <xdr:to>
      <xdr:col>68</xdr:col>
      <xdr:colOff>203200</xdr:colOff>
      <xdr:row>17</xdr:row>
      <xdr:rowOff>22931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3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7708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2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40640</xdr:rowOff>
    </xdr:from>
    <xdr:to>
      <xdr:col>64</xdr:col>
      <xdr:colOff>152400</xdr:colOff>
      <xdr:row>17</xdr:row>
      <xdr:rowOff>142240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127017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74,540
73,099
552.54
50,326,246
49,599,046
659,905
25,290,991
44,209,917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会計年度任用職員の報酬、勤勉手当等の増などにより、人件費に係る経常経費は前年度比</a:t>
          </a:r>
          <a:r>
            <a:rPr kumimoji="1" lang="en-US" altLang="ja-JP" sz="1300">
              <a:latin typeface="ＭＳ Ｐゴシック" panose="020B0600070205080204" pitchFamily="50" charset="-128"/>
              <a:ea typeface="ＭＳ Ｐゴシック" panose="020B0600070205080204" pitchFamily="50" charset="-128"/>
            </a:rPr>
            <a:t>+801</a:t>
          </a:r>
          <a:r>
            <a:rPr kumimoji="1" lang="ja-JP" altLang="en-US" sz="1300">
              <a:latin typeface="ＭＳ Ｐゴシック" panose="020B0600070205080204" pitchFamily="50" charset="-128"/>
              <a:ea typeface="ＭＳ Ｐゴシック" panose="020B0600070205080204" pitchFamily="50" charset="-128"/>
            </a:rPr>
            <a:t>百万円増加し、経常収支比率にしめる割合は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類似団体平均を上回っているため、行財政改革の取組により抑制に努める必要がある。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350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9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266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266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103632</xdr:rowOff>
    </xdr:from>
    <xdr:to>
      <xdr:col>11</xdr:col>
      <xdr:colOff>60325</xdr:colOff>
      <xdr:row>37</xdr:row>
      <xdr:rowOff>33782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三和荘の改修に伴う経費（</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百万円）や小学校のタブレット更新に係る機器購入費等（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百万円）などが主であるが、物価・燃料費等高騰の影響により全体的なコスト上昇の影響が大きく、経常経費は前年度比</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百万円となった。</a:t>
          </a:r>
        </a:p>
        <a:p>
          <a:r>
            <a:rPr kumimoji="1" lang="ja-JP" altLang="en-US" sz="1300">
              <a:latin typeface="ＭＳ Ｐゴシック" panose="020B0600070205080204" pitchFamily="50" charset="-128"/>
              <a:ea typeface="ＭＳ Ｐゴシック" panose="020B0600070205080204" pitchFamily="50" charset="-128"/>
            </a:rPr>
            <a:t>　施設の維持管理コスト上昇が課題となっており、削減のためにも引き続き公共施設マネジメントを推進していく必要がある。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153670</xdr:rowOff>
    </xdr:from>
    <xdr:to>
      <xdr:col>82</xdr:col>
      <xdr:colOff>107950</xdr:colOff>
      <xdr:row>13</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82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13</xdr:row>
      <xdr:rowOff>153670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7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54610</xdr:rowOff>
    </xdr:from>
    <xdr:to>
      <xdr:col>73</xdr:col>
      <xdr:colOff>180975</xdr:colOff>
      <xdr:row>13</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283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54610</xdr:rowOff>
    </xdr:from>
    <xdr:to>
      <xdr:col>69</xdr:col>
      <xdr:colOff>92075</xdr:colOff>
      <xdr:row>13</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28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132097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110490</xdr:rowOff>
    </xdr:from>
    <xdr:to>
      <xdr:col>82</xdr:col>
      <xdr:colOff>158750</xdr:colOff>
      <xdr:row>14</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127017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3810</xdr:rowOff>
    </xdr:from>
    <xdr:to>
      <xdr:col>69</xdr:col>
      <xdr:colOff>142875</xdr:colOff>
      <xdr:row>13</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115587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34290</xdr:rowOff>
    </xdr:from>
    <xdr:to>
      <xdr:col>65</xdr:col>
      <xdr:colOff>53975</xdr:colOff>
      <xdr:row>13</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生活保護扶助事業、保育所委託事業の増などにより、扶助費に係る経常経費は前年度比</a:t>
          </a:r>
          <a:r>
            <a:rPr kumimoji="1" lang="en-US" altLang="ja-JP" sz="1300">
              <a:latin typeface="ＭＳ Ｐゴシック" panose="020B0600070205080204" pitchFamily="50" charset="-128"/>
              <a:ea typeface="ＭＳ Ｐゴシック" panose="020B0600070205080204" pitchFamily="50" charset="-128"/>
            </a:rPr>
            <a:t>+492</a:t>
          </a:r>
          <a:r>
            <a:rPr kumimoji="1" lang="ja-JP" altLang="en-US" sz="1300">
              <a:latin typeface="ＭＳ Ｐゴシック" panose="020B0600070205080204" pitchFamily="50" charset="-128"/>
              <a:ea typeface="ＭＳ Ｐゴシック" panose="020B0600070205080204" pitchFamily="50" charset="-128"/>
            </a:rPr>
            <a:t>百万円増加し、経常収支比率にしめる割合は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社会保障経費については増加の一途をたどっており、類似団体平均を上回っているため、単独扶助事業の検証・見直しなどを進める。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52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546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89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その他経費における比率は横ばいであるものの、後期高齢者医療特別会計繰出金が増（</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百万円）となるなど、医療・介護保険に係る繰出金については今後も需要が伸びることが想定されるため、一層厳しい財政規律が求められる。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6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58</xdr:row>
      <xdr:rowOff>170543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860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170543</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14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79120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119743</xdr:rowOff>
    </xdr:from>
    <xdr:to>
      <xdr:col>74</xdr:col>
      <xdr:colOff>31750</xdr:colOff>
      <xdr:row>59</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34670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民間保育所運営事業での増（</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百万円）などがあるものの、病院事業会計負担金の減（△</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百万円）、下水道事業会計負担金の減（△</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百万円）などにより、経常経費は前年度比△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今後も企業会計の経営健全化による負担金の軽減等に努める必要がある。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363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677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31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159004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9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年度の公債費については、公民館の整備やごみ焼却施設の改修など過去の大規模事業の元金償還が始まったが、過去に実施した繰上償還により</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百万円の減少となった。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本市は類似団体平均と比べて高い水準であり、交付税算入率の高い地方債の有効活用、繰上償還などを引き続き実施し更なる改善に努めたい。</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122428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772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113285</xdr:rowOff>
    </xdr:from>
    <xdr:to>
      <xdr:col>19</xdr:col>
      <xdr:colOff>187325</xdr:colOff>
      <xdr:row>78</xdr:row>
      <xdr:rowOff>122428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86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78</xdr:row>
      <xdr:rowOff>113285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4772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78</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772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71628</xdr:rowOff>
    </xdr:from>
    <xdr:to>
      <xdr:col>20</xdr:col>
      <xdr:colOff>38100</xdr:colOff>
      <xdr:row>79</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158005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3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62485</xdr:rowOff>
    </xdr:from>
    <xdr:to>
      <xdr:col>15</xdr:col>
      <xdr:colOff>149225</xdr:colOff>
      <xdr:row>78</xdr:row>
      <xdr:rowOff>164085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148862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62485</xdr:rowOff>
    </xdr:from>
    <xdr:to>
      <xdr:col>6</xdr:col>
      <xdr:colOff>171450</xdr:colOff>
      <xdr:row>78</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148862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繰出金や物件費、維持補修費は減少したものの、人件費及び扶助費等が増加している。近年、人件費や光熱水費・物価等の上昇が著しいことから様々な経常経費にも大きな影響があるため、自主財源の確保及び公共施設マネジメントの推進など更なる経費の削減を進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111760</xdr:rowOff>
    </xdr:from>
    <xdr:to>
      <xdr:col>82</xdr:col>
      <xdr:colOff>107950</xdr:colOff>
      <xdr:row>76</xdr:row>
      <xdr:rowOff>5080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9906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111760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45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119380</xdr:rowOff>
    </xdr:from>
    <xdr:to>
      <xdr:col>73</xdr:col>
      <xdr:colOff>180975</xdr:colOff>
      <xdr:row>74</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46378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119380</xdr:rowOff>
    </xdr:from>
    <xdr:to>
      <xdr:col>69</xdr:col>
      <xdr:colOff>92075</xdr:colOff>
      <xdr:row>74</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4637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154957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84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60960</xdr:rowOff>
    </xdr:from>
    <xdr:to>
      <xdr:col>78</xdr:col>
      <xdr:colOff>120650</xdr:colOff>
      <xdr:row>74</xdr:row>
      <xdr:rowOff>162560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1287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51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68580</xdr:rowOff>
    </xdr:from>
    <xdr:to>
      <xdr:col>69</xdr:col>
      <xdr:colOff>142875</xdr:colOff>
      <xdr:row>72</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4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8907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1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48285</xdr:rowOff>
    </xdr:from>
    <xdr:to>
      <xdr:col>29</xdr:col>
      <xdr:colOff>127000</xdr:colOff>
      <xdr:row>14</xdr:row>
      <xdr:rowOff>88252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24760"/>
          <a:ext cx="647700" cy="21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88252</xdr:rowOff>
    </xdr:from>
    <xdr:to>
      <xdr:col>26</xdr:col>
      <xdr:colOff>50800</xdr:colOff>
      <xdr:row>15</xdr:row>
      <xdr:rowOff>22644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36177"/>
          <a:ext cx="698500" cy="10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22644</xdr:rowOff>
    </xdr:from>
    <xdr:to>
      <xdr:col>22</xdr:col>
      <xdr:colOff>114300</xdr:colOff>
      <xdr:row>15</xdr:row>
      <xdr:rowOff>92291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2019"/>
          <a:ext cx="698500" cy="6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92291</xdr:rowOff>
    </xdr:from>
    <xdr:to>
      <xdr:col>18</xdr:col>
      <xdr:colOff>177800</xdr:colOff>
      <xdr:row>15</xdr:row>
      <xdr:rowOff>103302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1666"/>
          <a:ext cx="698500" cy="1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127201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89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168935</xdr:rowOff>
    </xdr:from>
    <xdr:to>
      <xdr:col>29</xdr:col>
      <xdr:colOff>177800</xdr:colOff>
      <xdr:row>13</xdr:row>
      <xdr:rowOff>99085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73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14012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37452</xdr:rowOff>
    </xdr:from>
    <xdr:to>
      <xdr:col>26</xdr:col>
      <xdr:colOff>101600</xdr:colOff>
      <xdr:row>14</xdr:row>
      <xdr:rowOff>139052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8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149229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5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143294</xdr:rowOff>
    </xdr:from>
    <xdr:to>
      <xdr:col>22</xdr:col>
      <xdr:colOff>165100</xdr:colOff>
      <xdr:row>15</xdr:row>
      <xdr:rowOff>73444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9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83621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41491</xdr:rowOff>
    </xdr:from>
    <xdr:to>
      <xdr:col>19</xdr:col>
      <xdr:colOff>38100</xdr:colOff>
      <xdr:row>15</xdr:row>
      <xdr:rowOff>143091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0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153268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2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52502</xdr:rowOff>
    </xdr:from>
    <xdr:to>
      <xdr:col>15</xdr:col>
      <xdr:colOff>101600</xdr:colOff>
      <xdr:row>15</xdr:row>
      <xdr:rowOff>154102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1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164279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29486</xdr:rowOff>
    </xdr:from>
    <xdr:to>
      <xdr:col>29</xdr:col>
      <xdr:colOff>127000</xdr:colOff>
      <xdr:row>34</xdr:row>
      <xdr:rowOff>189473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296936"/>
          <a:ext cx="647700" cy="159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98667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0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189473</xdr:rowOff>
    </xdr:from>
    <xdr:to>
      <xdr:col>26</xdr:col>
      <xdr:colOff>50800</xdr:colOff>
      <xdr:row>34</xdr:row>
      <xdr:rowOff>198127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56923"/>
          <a:ext cx="6985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137450</xdr:rowOff>
    </xdr:from>
    <xdr:to>
      <xdr:col>22</xdr:col>
      <xdr:colOff>114300</xdr:colOff>
      <xdr:row>34</xdr:row>
      <xdr:rowOff>198127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04900"/>
          <a:ext cx="698500" cy="60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137450</xdr:rowOff>
    </xdr:from>
    <xdr:to>
      <xdr:col>18</xdr:col>
      <xdr:colOff>177800</xdr:colOff>
      <xdr:row>34</xdr:row>
      <xdr:rowOff>293715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04900"/>
          <a:ext cx="698500" cy="156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139488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4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321586</xdr:rowOff>
    </xdr:from>
    <xdr:to>
      <xdr:col>29</xdr:col>
      <xdr:colOff>177800</xdr:colOff>
      <xdr:row>34</xdr:row>
      <xdr:rowOff>80286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46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166663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0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138673</xdr:rowOff>
    </xdr:from>
    <xdr:to>
      <xdr:col>26</xdr:col>
      <xdr:colOff>101600</xdr:colOff>
      <xdr:row>34</xdr:row>
      <xdr:rowOff>240273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06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250450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7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147327</xdr:rowOff>
    </xdr:from>
    <xdr:to>
      <xdr:col>22</xdr:col>
      <xdr:colOff>165100</xdr:colOff>
      <xdr:row>34</xdr:row>
      <xdr:rowOff>248927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14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259104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8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86650</xdr:rowOff>
    </xdr:from>
    <xdr:to>
      <xdr:col>19</xdr:col>
      <xdr:colOff>38100</xdr:colOff>
      <xdr:row>34</xdr:row>
      <xdr:rowOff>188250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54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198427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2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242915</xdr:rowOff>
    </xdr:from>
    <xdr:to>
      <xdr:col>15</xdr:col>
      <xdr:colOff>101600</xdr:colOff>
      <xdr:row>35</xdr:row>
      <xdr:rowOff>1615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1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11792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7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74,540
73,099
552.54
50,326,246
49,599,046
659,905
25,290,991
44,209,917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84346</xdr:rowOff>
    </xdr:from>
    <xdr:to>
      <xdr:col>24</xdr:col>
      <xdr:colOff>63500</xdr:colOff>
      <xdr:row>33</xdr:row>
      <xdr:rowOff>107696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70746"/>
          <a:ext cx="838200" cy="19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107696</xdr:rowOff>
    </xdr:from>
    <xdr:to>
      <xdr:col>19</xdr:col>
      <xdr:colOff>177800</xdr:colOff>
      <xdr:row>34</xdr:row>
      <xdr:rowOff>1266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5546"/>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1266</xdr:rowOff>
    </xdr:from>
    <xdr:to>
      <xdr:col>15</xdr:col>
      <xdr:colOff>50800</xdr:colOff>
      <xdr:row>34</xdr:row>
      <xdr:rowOff>80297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30566"/>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47705</xdr:rowOff>
    </xdr:from>
    <xdr:to>
      <xdr:col>10</xdr:col>
      <xdr:colOff>114300</xdr:colOff>
      <xdr:row>34</xdr:row>
      <xdr:rowOff>80297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77005"/>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33546</xdr:rowOff>
    </xdr:from>
    <xdr:to>
      <xdr:col>24</xdr:col>
      <xdr:colOff>114300</xdr:colOff>
      <xdr:row>32</xdr:row>
      <xdr:rowOff>135146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56423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7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56896</xdr:rowOff>
    </xdr:from>
    <xdr:to>
      <xdr:col>20</xdr:col>
      <xdr:colOff>38100</xdr:colOff>
      <xdr:row>33</xdr:row>
      <xdr:rowOff>158496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3573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121916</xdr:rowOff>
    </xdr:from>
    <xdr:to>
      <xdr:col>15</xdr:col>
      <xdr:colOff>101600</xdr:colOff>
      <xdr:row>34</xdr:row>
      <xdr:rowOff>52066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7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68593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5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29497</xdr:rowOff>
    </xdr:from>
    <xdr:to>
      <xdr:col>10</xdr:col>
      <xdr:colOff>165100</xdr:colOff>
      <xdr:row>34</xdr:row>
      <xdr:rowOff>131097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147624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3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168355</xdr:rowOff>
    </xdr:from>
    <xdr:to>
      <xdr:col>6</xdr:col>
      <xdr:colOff>38100</xdr:colOff>
      <xdr:row>34</xdr:row>
      <xdr:rowOff>98505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2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115032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123937</xdr:rowOff>
    </xdr:from>
    <xdr:to>
      <xdr:col>24</xdr:col>
      <xdr:colOff>63500</xdr:colOff>
      <xdr:row>56</xdr:row>
      <xdr:rowOff>141442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25137"/>
          <a:ext cx="838200" cy="1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136837</xdr:rowOff>
    </xdr:from>
    <xdr:to>
      <xdr:col>19</xdr:col>
      <xdr:colOff>177800</xdr:colOff>
      <xdr:row>56</xdr:row>
      <xdr:rowOff>141442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38037"/>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136837</xdr:rowOff>
    </xdr:from>
    <xdr:to>
      <xdr:col>15</xdr:col>
      <xdr:colOff>50800</xdr:colOff>
      <xdr:row>57</xdr:row>
      <xdr:rowOff>23114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38037"/>
          <a:ext cx="889000" cy="5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136053</xdr:rowOff>
    </xdr:from>
    <xdr:to>
      <xdr:col>10</xdr:col>
      <xdr:colOff>114300</xdr:colOff>
      <xdr:row>57</xdr:row>
      <xdr:rowOff>23114</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37253"/>
          <a:ext cx="889000" cy="5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32863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73137</xdr:rowOff>
    </xdr:from>
    <xdr:to>
      <xdr:col>24</xdr:col>
      <xdr:colOff>114300</xdr:colOff>
      <xdr:row>57</xdr:row>
      <xdr:rowOff>3287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51564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6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90642</xdr:rowOff>
    </xdr:from>
    <xdr:to>
      <xdr:col>20</xdr:col>
      <xdr:colOff>38100</xdr:colOff>
      <xdr:row>57</xdr:row>
      <xdr:rowOff>20792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9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37319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6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86037</xdr:rowOff>
    </xdr:from>
    <xdr:to>
      <xdr:col>15</xdr:col>
      <xdr:colOff>101600</xdr:colOff>
      <xdr:row>57</xdr:row>
      <xdr:rowOff>16187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143764</xdr:rowOff>
    </xdr:from>
    <xdr:to>
      <xdr:col>10</xdr:col>
      <xdr:colOff>165100</xdr:colOff>
      <xdr:row>57</xdr:row>
      <xdr:rowOff>73914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65041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85253</xdr:rowOff>
    </xdr:from>
    <xdr:to>
      <xdr:col>6</xdr:col>
      <xdr:colOff>38100</xdr:colOff>
      <xdr:row>57</xdr:row>
      <xdr:rowOff>15403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31930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27152</xdr:rowOff>
    </xdr:from>
    <xdr:to>
      <xdr:col>24</xdr:col>
      <xdr:colOff>63500</xdr:colOff>
      <xdr:row>78</xdr:row>
      <xdr:rowOff>52375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00252"/>
          <a:ext cx="8382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52375</xdr:rowOff>
    </xdr:from>
    <xdr:to>
      <xdr:col>19</xdr:col>
      <xdr:colOff>177800</xdr:colOff>
      <xdr:row>78</xdr:row>
      <xdr:rowOff>56375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2547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8750</xdr:rowOff>
    </xdr:from>
    <xdr:to>
      <xdr:col>15</xdr:col>
      <xdr:colOff>50800</xdr:colOff>
      <xdr:row>78</xdr:row>
      <xdr:rowOff>56375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818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8750</xdr:rowOff>
    </xdr:from>
    <xdr:to>
      <xdr:col>10</xdr:col>
      <xdr:colOff>114300</xdr:colOff>
      <xdr:row>78</xdr:row>
      <xdr:rowOff>57747</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81850"/>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147802</xdr:rowOff>
    </xdr:from>
    <xdr:to>
      <xdr:col>24</xdr:col>
      <xdr:colOff>114300</xdr:colOff>
      <xdr:row>78</xdr:row>
      <xdr:rowOff>77952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126229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1575</xdr:rowOff>
    </xdr:from>
    <xdr:to>
      <xdr:col>20</xdr:col>
      <xdr:colOff>38100</xdr:colOff>
      <xdr:row>78</xdr:row>
      <xdr:rowOff>103175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94302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6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5575</xdr:rowOff>
    </xdr:from>
    <xdr:to>
      <xdr:col>15</xdr:col>
      <xdr:colOff>101600</xdr:colOff>
      <xdr:row>78</xdr:row>
      <xdr:rowOff>107175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98302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7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129400</xdr:rowOff>
    </xdr:from>
    <xdr:to>
      <xdr:col>10</xdr:col>
      <xdr:colOff>165100</xdr:colOff>
      <xdr:row>78</xdr:row>
      <xdr:rowOff>59550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50677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2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6947</xdr:rowOff>
    </xdr:from>
    <xdr:to>
      <xdr:col>6</xdr:col>
      <xdr:colOff>38100</xdr:colOff>
      <xdr:row>78</xdr:row>
      <xdr:rowOff>108547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99674</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81102</xdr:rowOff>
    </xdr:from>
    <xdr:to>
      <xdr:col>24</xdr:col>
      <xdr:colOff>63500</xdr:colOff>
      <xdr:row>94</xdr:row>
      <xdr:rowOff>12205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25952"/>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12205</xdr:rowOff>
    </xdr:from>
    <xdr:to>
      <xdr:col>19</xdr:col>
      <xdr:colOff>177800</xdr:colOff>
      <xdr:row>94</xdr:row>
      <xdr:rowOff>52400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128505"/>
          <a:ext cx="889000" cy="4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114528</xdr:rowOff>
    </xdr:from>
    <xdr:to>
      <xdr:col>15</xdr:col>
      <xdr:colOff>50800</xdr:colOff>
      <xdr:row>94</xdr:row>
      <xdr:rowOff>52400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059378"/>
          <a:ext cx="889000" cy="10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114528</xdr:rowOff>
    </xdr:from>
    <xdr:to>
      <xdr:col>10</xdr:col>
      <xdr:colOff>114300</xdr:colOff>
      <xdr:row>95</xdr:row>
      <xdr:rowOff>152109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059378"/>
          <a:ext cx="889000" cy="38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46474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30302</xdr:rowOff>
    </xdr:from>
    <xdr:to>
      <xdr:col>24</xdr:col>
      <xdr:colOff>114300</xdr:colOff>
      <xdr:row>93</xdr:row>
      <xdr:rowOff>131902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7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53179</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2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132855</xdr:rowOff>
    </xdr:from>
    <xdr:to>
      <xdr:col>20</xdr:col>
      <xdr:colOff>38100</xdr:colOff>
      <xdr:row>94</xdr:row>
      <xdr:rowOff>63005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79532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8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1600</xdr:rowOff>
    </xdr:from>
    <xdr:to>
      <xdr:col>15</xdr:col>
      <xdr:colOff>101600</xdr:colOff>
      <xdr:row>94</xdr:row>
      <xdr:rowOff>103200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119727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893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63728</xdr:rowOff>
    </xdr:from>
    <xdr:to>
      <xdr:col>10</xdr:col>
      <xdr:colOff>165100</xdr:colOff>
      <xdr:row>93</xdr:row>
      <xdr:rowOff>165328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0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10405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78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101309</xdr:rowOff>
    </xdr:from>
    <xdr:to>
      <xdr:col>6</xdr:col>
      <xdr:colOff>38100</xdr:colOff>
      <xdr:row>96</xdr:row>
      <xdr:rowOff>31459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8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47986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6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31862</xdr:rowOff>
    </xdr:from>
    <xdr:to>
      <xdr:col>55</xdr:col>
      <xdr:colOff>0</xdr:colOff>
      <xdr:row>35</xdr:row>
      <xdr:rowOff>52626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032612"/>
          <a:ext cx="8382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31862</xdr:rowOff>
    </xdr:from>
    <xdr:to>
      <xdr:col>50</xdr:col>
      <xdr:colOff>114300</xdr:colOff>
      <xdr:row>35</xdr:row>
      <xdr:rowOff>122654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032612"/>
          <a:ext cx="889000" cy="9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122654</xdr:rowOff>
    </xdr:from>
    <xdr:to>
      <xdr:col>45</xdr:col>
      <xdr:colOff>177800</xdr:colOff>
      <xdr:row>35</xdr:row>
      <xdr:rowOff>153431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23404"/>
          <a:ext cx="889000" cy="3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79632</xdr:rowOff>
    </xdr:from>
    <xdr:to>
      <xdr:col>41</xdr:col>
      <xdr:colOff>50800</xdr:colOff>
      <xdr:row>35</xdr:row>
      <xdr:rowOff>153431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394582"/>
          <a:ext cx="889000" cy="7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1826</xdr:rowOff>
    </xdr:from>
    <xdr:to>
      <xdr:col>55</xdr:col>
      <xdr:colOff>50800</xdr:colOff>
      <xdr:row>35</xdr:row>
      <xdr:rowOff>103426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24703</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5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152512</xdr:rowOff>
    </xdr:from>
    <xdr:to>
      <xdr:col>50</xdr:col>
      <xdr:colOff>165100</xdr:colOff>
      <xdr:row>35</xdr:row>
      <xdr:rowOff>82662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99189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71854</xdr:rowOff>
    </xdr:from>
    <xdr:to>
      <xdr:col>46</xdr:col>
      <xdr:colOff>38100</xdr:colOff>
      <xdr:row>36</xdr:row>
      <xdr:rowOff>2004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7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18531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4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102631</xdr:rowOff>
    </xdr:from>
    <xdr:to>
      <xdr:col>41</xdr:col>
      <xdr:colOff>101600</xdr:colOff>
      <xdr:row>36</xdr:row>
      <xdr:rowOff>32781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49308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7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28832</xdr:rowOff>
    </xdr:from>
    <xdr:to>
      <xdr:col>36</xdr:col>
      <xdr:colOff>165100</xdr:colOff>
      <xdr:row>31</xdr:row>
      <xdr:rowOff>130432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146959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11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145921</xdr:rowOff>
    </xdr:from>
    <xdr:to>
      <xdr:col>55</xdr:col>
      <xdr:colOff>0</xdr:colOff>
      <xdr:row>52</xdr:row>
      <xdr:rowOff>66679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718421"/>
          <a:ext cx="838200" cy="2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145921</xdr:rowOff>
    </xdr:from>
    <xdr:to>
      <xdr:col>50</xdr:col>
      <xdr:colOff>114300</xdr:colOff>
      <xdr:row>54</xdr:row>
      <xdr:rowOff>5185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8718421"/>
          <a:ext cx="889000" cy="5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5185</xdr:rowOff>
    </xdr:from>
    <xdr:to>
      <xdr:col>45</xdr:col>
      <xdr:colOff>177800</xdr:colOff>
      <xdr:row>56</xdr:row>
      <xdr:rowOff>15325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263485"/>
          <a:ext cx="889000" cy="35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69585</xdr:rowOff>
    </xdr:from>
    <xdr:to>
      <xdr:col>41</xdr:col>
      <xdr:colOff>50800</xdr:colOff>
      <xdr:row>56</xdr:row>
      <xdr:rowOff>15325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327885"/>
          <a:ext cx="889000" cy="28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96311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9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3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15879</xdr:rowOff>
    </xdr:from>
    <xdr:to>
      <xdr:col>55</xdr:col>
      <xdr:colOff>50800</xdr:colOff>
      <xdr:row>52</xdr:row>
      <xdr:rowOff>117479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38756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78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95121</xdr:rowOff>
    </xdr:from>
    <xdr:to>
      <xdr:col>50</xdr:col>
      <xdr:colOff>165100</xdr:colOff>
      <xdr:row>51</xdr:row>
      <xdr:rowOff>25271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6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41798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844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125835</xdr:rowOff>
    </xdr:from>
    <xdr:to>
      <xdr:col>46</xdr:col>
      <xdr:colOff>38100</xdr:colOff>
      <xdr:row>54</xdr:row>
      <xdr:rowOff>55985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2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72512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98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135975</xdr:rowOff>
    </xdr:from>
    <xdr:to>
      <xdr:col>41</xdr:col>
      <xdr:colOff>101600</xdr:colOff>
      <xdr:row>56</xdr:row>
      <xdr:rowOff>66125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82652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18785</xdr:rowOff>
    </xdr:from>
    <xdr:to>
      <xdr:col>36</xdr:col>
      <xdr:colOff>165100</xdr:colOff>
      <xdr:row>54</xdr:row>
      <xdr:rowOff>120385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2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136912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05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72903</xdr:rowOff>
    </xdr:from>
    <xdr:to>
      <xdr:col>55</xdr:col>
      <xdr:colOff>0</xdr:colOff>
      <xdr:row>75</xdr:row>
      <xdr:rowOff>115903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931653"/>
          <a:ext cx="838200" cy="4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115903</xdr:rowOff>
    </xdr:from>
    <xdr:to>
      <xdr:col>50</xdr:col>
      <xdr:colOff>114300</xdr:colOff>
      <xdr:row>77</xdr:row>
      <xdr:rowOff>59164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974653"/>
          <a:ext cx="889000" cy="28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59164</xdr:rowOff>
    </xdr:from>
    <xdr:to>
      <xdr:col>45</xdr:col>
      <xdr:colOff>177800</xdr:colOff>
      <xdr:row>78</xdr:row>
      <xdr:rowOff>54273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60814"/>
          <a:ext cx="889000" cy="16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141963</xdr:rowOff>
    </xdr:from>
    <xdr:to>
      <xdr:col>41</xdr:col>
      <xdr:colOff>50800</xdr:colOff>
      <xdr:row>78</xdr:row>
      <xdr:rowOff>54273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172163"/>
          <a:ext cx="889000" cy="25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22103</xdr:rowOff>
    </xdr:from>
    <xdr:to>
      <xdr:col>55</xdr:col>
      <xdr:colOff>50800</xdr:colOff>
      <xdr:row>75</xdr:row>
      <xdr:rowOff>123703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28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44980</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73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65103</xdr:rowOff>
    </xdr:from>
    <xdr:to>
      <xdr:col>50</xdr:col>
      <xdr:colOff>165100</xdr:colOff>
      <xdr:row>75</xdr:row>
      <xdr:rowOff>166703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92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69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8364</xdr:rowOff>
    </xdr:from>
    <xdr:to>
      <xdr:col>46</xdr:col>
      <xdr:colOff>38100</xdr:colOff>
      <xdr:row>77</xdr:row>
      <xdr:rowOff>109964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1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101091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3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3473</xdr:rowOff>
    </xdr:from>
    <xdr:to>
      <xdr:col>41</xdr:col>
      <xdr:colOff>101600</xdr:colOff>
      <xdr:row>78</xdr:row>
      <xdr:rowOff>105073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96200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6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91163</xdr:rowOff>
    </xdr:from>
    <xdr:to>
      <xdr:col>36</xdr:col>
      <xdr:colOff>165100</xdr:colOff>
      <xdr:row>77</xdr:row>
      <xdr:rowOff>21313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12440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1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144811</xdr:rowOff>
    </xdr:from>
    <xdr:to>
      <xdr:col>55</xdr:col>
      <xdr:colOff>0</xdr:colOff>
      <xdr:row>93</xdr:row>
      <xdr:rowOff>125347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5746761"/>
          <a:ext cx="838200" cy="32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144811</xdr:rowOff>
    </xdr:from>
    <xdr:to>
      <xdr:col>50</xdr:col>
      <xdr:colOff>114300</xdr:colOff>
      <xdr:row>94</xdr:row>
      <xdr:rowOff>28045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5746761"/>
          <a:ext cx="889000" cy="39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98644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28045</xdr:rowOff>
    </xdr:from>
    <xdr:to>
      <xdr:col>45</xdr:col>
      <xdr:colOff>177800</xdr:colOff>
      <xdr:row>95</xdr:row>
      <xdr:rowOff>31964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144345"/>
          <a:ext cx="889000" cy="1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116204</xdr:rowOff>
    </xdr:from>
    <xdr:to>
      <xdr:col>41</xdr:col>
      <xdr:colOff>50800</xdr:colOff>
      <xdr:row>95</xdr:row>
      <xdr:rowOff>31964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232504"/>
          <a:ext cx="889000" cy="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161168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74547</xdr:rowOff>
    </xdr:from>
    <xdr:to>
      <xdr:col>55</xdr:col>
      <xdr:colOff>50800</xdr:colOff>
      <xdr:row>94</xdr:row>
      <xdr:rowOff>4697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01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97424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94011</xdr:rowOff>
    </xdr:from>
    <xdr:to>
      <xdr:col>50</xdr:col>
      <xdr:colOff>165100</xdr:colOff>
      <xdr:row>92</xdr:row>
      <xdr:rowOff>24161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56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40688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54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148695</xdr:rowOff>
    </xdr:from>
    <xdr:to>
      <xdr:col>46</xdr:col>
      <xdr:colOff>38100</xdr:colOff>
      <xdr:row>94</xdr:row>
      <xdr:rowOff>78845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0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95372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86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152614</xdr:rowOff>
    </xdr:from>
    <xdr:to>
      <xdr:col>41</xdr:col>
      <xdr:colOff>101600</xdr:colOff>
      <xdr:row>95</xdr:row>
      <xdr:rowOff>82764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2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99291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04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65404</xdr:rowOff>
    </xdr:from>
    <xdr:to>
      <xdr:col>36</xdr:col>
      <xdr:colOff>165100</xdr:colOff>
      <xdr:row>94</xdr:row>
      <xdr:rowOff>167004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12081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95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166629</xdr:rowOff>
    </xdr:from>
    <xdr:to>
      <xdr:col>85</xdr:col>
      <xdr:colOff>127000</xdr:colOff>
      <xdr:row>35</xdr:row>
      <xdr:rowOff>170332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5995929"/>
          <a:ext cx="838200" cy="17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92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170332</xdr:rowOff>
    </xdr:from>
    <xdr:to>
      <xdr:col>81</xdr:col>
      <xdr:colOff>50800</xdr:colOff>
      <xdr:row>38</xdr:row>
      <xdr:rowOff>82962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171082"/>
          <a:ext cx="889000" cy="42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65727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82962</xdr:rowOff>
    </xdr:from>
    <xdr:to>
      <xdr:col>76</xdr:col>
      <xdr:colOff>114300</xdr:colOff>
      <xdr:row>38</xdr:row>
      <xdr:rowOff>109296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598062"/>
          <a:ext cx="889000" cy="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141300</xdr:rowOff>
    </xdr:from>
    <xdr:to>
      <xdr:col>71</xdr:col>
      <xdr:colOff>177800</xdr:colOff>
      <xdr:row>38</xdr:row>
      <xdr:rowOff>109296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142050"/>
          <a:ext cx="889000" cy="48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168322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4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115829</xdr:rowOff>
    </xdr:from>
    <xdr:to>
      <xdr:col>85</xdr:col>
      <xdr:colOff>177800</xdr:colOff>
      <xdr:row>35</xdr:row>
      <xdr:rowOff>45979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594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138706</xdr:rowOff>
    </xdr:from>
    <xdr:ext cx="534377"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79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119532</xdr:rowOff>
    </xdr:from>
    <xdr:to>
      <xdr:col>81</xdr:col>
      <xdr:colOff>101600</xdr:colOff>
      <xdr:row>36</xdr:row>
      <xdr:rowOff>49682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66209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14111" y="58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32162</xdr:rowOff>
    </xdr:from>
    <xdr:to>
      <xdr:col>76</xdr:col>
      <xdr:colOff>165100</xdr:colOff>
      <xdr:row>38</xdr:row>
      <xdr:rowOff>133762</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54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124889</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357428" y="663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58496</xdr:rowOff>
    </xdr:from>
    <xdr:to>
      <xdr:col>72</xdr:col>
      <xdr:colOff>38100</xdr:colOff>
      <xdr:row>38</xdr:row>
      <xdr:rowOff>160096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151223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66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90500</xdr:rowOff>
    </xdr:from>
    <xdr:to>
      <xdr:col>67</xdr:col>
      <xdr:colOff>101600</xdr:colOff>
      <xdr:row>36</xdr:row>
      <xdr:rowOff>20650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0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37177</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47111" y="586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34723</xdr:rowOff>
    </xdr:from>
    <xdr:to>
      <xdr:col>85</xdr:col>
      <xdr:colOff>127000</xdr:colOff>
      <xdr:row>72</xdr:row>
      <xdr:rowOff>48292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379123"/>
          <a:ext cx="838200" cy="1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48292</xdr:rowOff>
    </xdr:from>
    <xdr:to>
      <xdr:col>81</xdr:col>
      <xdr:colOff>50800</xdr:colOff>
      <xdr:row>72</xdr:row>
      <xdr:rowOff>58417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392692"/>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58417</xdr:rowOff>
    </xdr:from>
    <xdr:to>
      <xdr:col>76</xdr:col>
      <xdr:colOff>114300</xdr:colOff>
      <xdr:row>72</xdr:row>
      <xdr:rowOff>67789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402817"/>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67789</xdr:rowOff>
    </xdr:from>
    <xdr:to>
      <xdr:col>71</xdr:col>
      <xdr:colOff>177800</xdr:colOff>
      <xdr:row>72</xdr:row>
      <xdr:rowOff>104953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412189"/>
          <a:ext cx="889000" cy="3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155373</xdr:rowOff>
    </xdr:from>
    <xdr:to>
      <xdr:col>85</xdr:col>
      <xdr:colOff>177800</xdr:colOff>
      <xdr:row>72</xdr:row>
      <xdr:rowOff>85523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6800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17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168942</xdr:rowOff>
    </xdr:from>
    <xdr:to>
      <xdr:col>81</xdr:col>
      <xdr:colOff>101600</xdr:colOff>
      <xdr:row>72</xdr:row>
      <xdr:rowOff>99092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34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115619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11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7617</xdr:rowOff>
    </xdr:from>
    <xdr:to>
      <xdr:col>76</xdr:col>
      <xdr:colOff>165100</xdr:colOff>
      <xdr:row>72</xdr:row>
      <xdr:rowOff>109217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35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125744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2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16989</xdr:rowOff>
    </xdr:from>
    <xdr:to>
      <xdr:col>72</xdr:col>
      <xdr:colOff>38100</xdr:colOff>
      <xdr:row>72</xdr:row>
      <xdr:rowOff>118589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36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135116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1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54153</xdr:rowOff>
    </xdr:from>
    <xdr:to>
      <xdr:col>67</xdr:col>
      <xdr:colOff>101600</xdr:colOff>
      <xdr:row>72</xdr:row>
      <xdr:rowOff>155753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39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830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1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1829</xdr:rowOff>
    </xdr:from>
    <xdr:to>
      <xdr:col>85</xdr:col>
      <xdr:colOff>127000</xdr:colOff>
      <xdr:row>98</xdr:row>
      <xdr:rowOff>83375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03929"/>
          <a:ext cx="838200" cy="8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1829</xdr:rowOff>
    </xdr:from>
    <xdr:to>
      <xdr:col>81</xdr:col>
      <xdr:colOff>50800</xdr:colOff>
      <xdr:row>98</xdr:row>
      <xdr:rowOff>62509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3929"/>
          <a:ext cx="889000" cy="6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101067</xdr:rowOff>
    </xdr:from>
    <xdr:to>
      <xdr:col>76</xdr:col>
      <xdr:colOff>114300</xdr:colOff>
      <xdr:row>98</xdr:row>
      <xdr:rowOff>62509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31717"/>
          <a:ext cx="889000" cy="1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101067</xdr:rowOff>
    </xdr:from>
    <xdr:to>
      <xdr:col>71</xdr:col>
      <xdr:colOff>177800</xdr:colOff>
      <xdr:row>97</xdr:row>
      <xdr:rowOff>133414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31717"/>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32575</xdr:rowOff>
    </xdr:from>
    <xdr:to>
      <xdr:col>85</xdr:col>
      <xdr:colOff>177800</xdr:colOff>
      <xdr:row>98</xdr:row>
      <xdr:rowOff>134175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118952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4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122479</xdr:rowOff>
    </xdr:from>
    <xdr:to>
      <xdr:col>81</xdr:col>
      <xdr:colOff>101600</xdr:colOff>
      <xdr:row>98</xdr:row>
      <xdr:rowOff>52629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43756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4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11709</xdr:rowOff>
    </xdr:from>
    <xdr:to>
      <xdr:col>76</xdr:col>
      <xdr:colOff>165100</xdr:colOff>
      <xdr:row>98</xdr:row>
      <xdr:rowOff>113309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104436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0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50267</xdr:rowOff>
    </xdr:from>
    <xdr:to>
      <xdr:col>72</xdr:col>
      <xdr:colOff>38100</xdr:colOff>
      <xdr:row>97</xdr:row>
      <xdr:rowOff>151867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142994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7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82614</xdr:rowOff>
    </xdr:from>
    <xdr:to>
      <xdr:col>67</xdr:col>
      <xdr:colOff>101600</xdr:colOff>
      <xdr:row>98</xdr:row>
      <xdr:rowOff>12764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29291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8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155611</xdr:rowOff>
    </xdr:from>
    <xdr:to>
      <xdr:col>116</xdr:col>
      <xdr:colOff>63500</xdr:colOff>
      <xdr:row>37</xdr:row>
      <xdr:rowOff>166538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99261"/>
          <a:ext cx="8382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155611</xdr:rowOff>
    </xdr:from>
    <xdr:to>
      <xdr:col>111</xdr:col>
      <xdr:colOff>177800</xdr:colOff>
      <xdr:row>37</xdr:row>
      <xdr:rowOff>170469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9926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170469</xdr:rowOff>
    </xdr:from>
    <xdr:to>
      <xdr:col>107</xdr:col>
      <xdr:colOff>50800</xdr:colOff>
      <xdr:row>38</xdr:row>
      <xdr:rowOff>163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1411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169601</xdr:rowOff>
    </xdr:from>
    <xdr:to>
      <xdr:col>102</xdr:col>
      <xdr:colOff>114300</xdr:colOff>
      <xdr:row>38</xdr:row>
      <xdr:rowOff>163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513251"/>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115738</xdr:rowOff>
    </xdr:from>
    <xdr:to>
      <xdr:col>116</xdr:col>
      <xdr:colOff>114300</xdr:colOff>
      <xdr:row>38</xdr:row>
      <xdr:rowOff>45887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593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94165</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3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104811</xdr:rowOff>
    </xdr:from>
    <xdr:to>
      <xdr:col>112</xdr:col>
      <xdr:colOff>38100</xdr:colOff>
      <xdr:row>38</xdr:row>
      <xdr:rowOff>34961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4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26088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119669</xdr:rowOff>
    </xdr:from>
    <xdr:to>
      <xdr:col>107</xdr:col>
      <xdr:colOff>101600</xdr:colOff>
      <xdr:row>38</xdr:row>
      <xdr:rowOff>49819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6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40946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5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120812</xdr:rowOff>
    </xdr:from>
    <xdr:to>
      <xdr:col>102</xdr:col>
      <xdr:colOff>165100</xdr:colOff>
      <xdr:row>38</xdr:row>
      <xdr:rowOff>50963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64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42090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5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118801</xdr:rowOff>
    </xdr:from>
    <xdr:to>
      <xdr:col>98</xdr:col>
      <xdr:colOff>38100</xdr:colOff>
      <xdr:row>38</xdr:row>
      <xdr:rowOff>48951</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40078</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5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135265</xdr:rowOff>
    </xdr:from>
    <xdr:to>
      <xdr:col>116</xdr:col>
      <xdr:colOff>63500</xdr:colOff>
      <xdr:row>58</xdr:row>
      <xdr:rowOff>136774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79365"/>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136774</xdr:rowOff>
    </xdr:from>
    <xdr:to>
      <xdr:col>111</xdr:col>
      <xdr:colOff>177800</xdr:colOff>
      <xdr:row>58</xdr:row>
      <xdr:rowOff>138419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80874"/>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138419</xdr:rowOff>
    </xdr:from>
    <xdr:to>
      <xdr:col>107</xdr:col>
      <xdr:colOff>50800</xdr:colOff>
      <xdr:row>58</xdr:row>
      <xdr:rowOff>138465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8251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138465</xdr:rowOff>
    </xdr:from>
    <xdr:to>
      <xdr:col>102</xdr:col>
      <xdr:colOff>114300</xdr:colOff>
      <xdr:row>58</xdr:row>
      <xdr:rowOff>139517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82565"/>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84465</xdr:rowOff>
    </xdr:from>
    <xdr:to>
      <xdr:col>116</xdr:col>
      <xdr:colOff>114300</xdr:colOff>
      <xdr:row>59</xdr:row>
      <xdr:rowOff>14615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170842</xdr:rowOff>
    </xdr:from>
    <xdr:ext cx="313932"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3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85974</xdr:rowOff>
    </xdr:from>
    <xdr:to>
      <xdr:col>112</xdr:col>
      <xdr:colOff>38100</xdr:colOff>
      <xdr:row>59</xdr:row>
      <xdr:rowOff>16124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7251</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333" y="10122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87619</xdr:rowOff>
    </xdr:from>
    <xdr:to>
      <xdr:col>107</xdr:col>
      <xdr:colOff>101600</xdr:colOff>
      <xdr:row>59</xdr:row>
      <xdr:rowOff>17769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8896</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77333" y="101244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87665</xdr:rowOff>
    </xdr:from>
    <xdr:to>
      <xdr:col>102</xdr:col>
      <xdr:colOff>165100</xdr:colOff>
      <xdr:row>59</xdr:row>
      <xdr:rowOff>17815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8942</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333" y="1012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88717</xdr:rowOff>
    </xdr:from>
    <xdr:to>
      <xdr:col>98</xdr:col>
      <xdr:colOff>38100</xdr:colOff>
      <xdr:row>59</xdr:row>
      <xdr:rowOff>18867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9994</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126853</xdr:rowOff>
    </xdr:from>
    <xdr:to>
      <xdr:col>116</xdr:col>
      <xdr:colOff>63500</xdr:colOff>
      <xdr:row>75</xdr:row>
      <xdr:rowOff>161440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85603"/>
          <a:ext cx="8382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3003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168938</xdr:rowOff>
    </xdr:from>
    <xdr:to>
      <xdr:col>111</xdr:col>
      <xdr:colOff>177800</xdr:colOff>
      <xdr:row>75</xdr:row>
      <xdr:rowOff>161440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856238"/>
          <a:ext cx="889000" cy="16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141780</xdr:rowOff>
    </xdr:from>
    <xdr:to>
      <xdr:col>107</xdr:col>
      <xdr:colOff>50800</xdr:colOff>
      <xdr:row>74</xdr:row>
      <xdr:rowOff>168938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29080"/>
          <a:ext cx="889000" cy="2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141780</xdr:rowOff>
    </xdr:from>
    <xdr:to>
      <xdr:col>102</xdr:col>
      <xdr:colOff>114300</xdr:colOff>
      <xdr:row>74</xdr:row>
      <xdr:rowOff>167292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29080"/>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76053</xdr:rowOff>
    </xdr:from>
    <xdr:to>
      <xdr:col>116</xdr:col>
      <xdr:colOff>114300</xdr:colOff>
      <xdr:row>76</xdr:row>
      <xdr:rowOff>6203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3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98930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8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110640</xdr:rowOff>
    </xdr:from>
    <xdr:to>
      <xdr:col>112</xdr:col>
      <xdr:colOff>38100</xdr:colOff>
      <xdr:row>76</xdr:row>
      <xdr:rowOff>40790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6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57317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74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118138</xdr:rowOff>
    </xdr:from>
    <xdr:to>
      <xdr:col>107</xdr:col>
      <xdr:colOff>101600</xdr:colOff>
      <xdr:row>75</xdr:row>
      <xdr:rowOff>48288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64815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8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90980</xdr:rowOff>
    </xdr:from>
    <xdr:to>
      <xdr:col>102</xdr:col>
      <xdr:colOff>165100</xdr:colOff>
      <xdr:row>75</xdr:row>
      <xdr:rowOff>21130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37657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116492</xdr:rowOff>
    </xdr:from>
    <xdr:to>
      <xdr:col>98</xdr:col>
      <xdr:colOff>38100</xdr:colOff>
      <xdr:row>75</xdr:row>
      <xdr:rowOff>46642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0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63169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57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区分では普通建設事業費、補助費が主な減少項目である。普通建設事業費では、市営住宅「つつじが丘・向野団地建替事業」の事業進捗に伴う減や、中・北部地域共同消防指令センター整備事業の完了など、大規模整備事業の終了による減等が要因である。補助費等では、物価高騰対策にかかる中小企業支援給付事業や、ふくちやま応援プレミアムポイント事業の終了による減等が要因である。</a:t>
          </a:r>
        </a:p>
        <a:p>
          <a:r>
            <a:rPr kumimoji="1" lang="ja-JP" altLang="en-US" sz="1300">
              <a:latin typeface="ＭＳ Ｐゴシック" panose="020B0600070205080204" pitchFamily="50" charset="-128"/>
              <a:ea typeface="ＭＳ Ｐゴシック" panose="020B0600070205080204" pitchFamily="50" charset="-128"/>
            </a:rPr>
            <a:t>　一方で増化項目としては、扶助費、繰出金が主に増加している。扶助費においては、定額減税に係る調整給付金の影響が大きく、その他にも保育所委託費、児童手当の増等が大きな要因となっている。繰出金については、高齢化等による介護・医療費の増により、各特別会計への繰出が増加していること等が要因となっている。加えて人件費の増加が非常に大きく、これは人事院勧告に基づく給与改定等によるものであり、業務のあり方を含めた抜本的な人員管理が引き続き求め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74,540
73,099
552.54
50,326,246
49,599,046
659,905
25,290,991
44,209,917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79349</xdr:rowOff>
    </xdr:from>
    <xdr:to>
      <xdr:col>24</xdr:col>
      <xdr:colOff>63500</xdr:colOff>
      <xdr:row>34</xdr:row>
      <xdr:rowOff>72949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37199"/>
          <a:ext cx="838200" cy="16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79349</xdr:rowOff>
    </xdr:from>
    <xdr:to>
      <xdr:col>19</xdr:col>
      <xdr:colOff>177800</xdr:colOff>
      <xdr:row>34</xdr:row>
      <xdr:rowOff>35916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37199"/>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35916</xdr:rowOff>
    </xdr:from>
    <xdr:to>
      <xdr:col>15</xdr:col>
      <xdr:colOff>50800</xdr:colOff>
      <xdr:row>34</xdr:row>
      <xdr:rowOff>84836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65216"/>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82093</xdr:rowOff>
    </xdr:from>
    <xdr:to>
      <xdr:col>10</xdr:col>
      <xdr:colOff>114300</xdr:colOff>
      <xdr:row>34</xdr:row>
      <xdr:rowOff>84836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1139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22149</xdr:rowOff>
    </xdr:from>
    <xdr:to>
      <xdr:col>24</xdr:col>
      <xdr:colOff>114300</xdr:colOff>
      <xdr:row>34</xdr:row>
      <xdr:rowOff>123749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45026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28549</xdr:rowOff>
    </xdr:from>
    <xdr:to>
      <xdr:col>20</xdr:col>
      <xdr:colOff>38100</xdr:colOff>
      <xdr:row>33</xdr:row>
      <xdr:rowOff>130149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146676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6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156566</xdr:rowOff>
    </xdr:from>
    <xdr:to>
      <xdr:col>15</xdr:col>
      <xdr:colOff>101600</xdr:colOff>
      <xdr:row>34</xdr:row>
      <xdr:rowOff>86716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103243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34036</xdr:rowOff>
    </xdr:from>
    <xdr:to>
      <xdr:col>10</xdr:col>
      <xdr:colOff>165100</xdr:colOff>
      <xdr:row>34</xdr:row>
      <xdr:rowOff>135636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152163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31293</xdr:rowOff>
    </xdr:from>
    <xdr:to>
      <xdr:col>6</xdr:col>
      <xdr:colOff>38100</xdr:colOff>
      <xdr:row>34</xdr:row>
      <xdr:rowOff>132893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149420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3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109906</xdr:rowOff>
    </xdr:from>
    <xdr:to>
      <xdr:col>24</xdr:col>
      <xdr:colOff>63500</xdr:colOff>
      <xdr:row>55</xdr:row>
      <xdr:rowOff>156357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39656"/>
          <a:ext cx="8382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109906</xdr:rowOff>
    </xdr:from>
    <xdr:to>
      <xdr:col>19</xdr:col>
      <xdr:colOff>177800</xdr:colOff>
      <xdr:row>56</xdr:row>
      <xdr:rowOff>11585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39656"/>
          <a:ext cx="889000" cy="7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165730</xdr:rowOff>
    </xdr:from>
    <xdr:to>
      <xdr:col>15</xdr:col>
      <xdr:colOff>50800</xdr:colOff>
      <xdr:row>56</xdr:row>
      <xdr:rowOff>11585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95480"/>
          <a:ext cx="889000" cy="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74221</xdr:rowOff>
    </xdr:from>
    <xdr:to>
      <xdr:col>10</xdr:col>
      <xdr:colOff>114300</xdr:colOff>
      <xdr:row>55</xdr:row>
      <xdr:rowOff>165730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18171"/>
          <a:ext cx="889000" cy="77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126077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105557</xdr:rowOff>
    </xdr:from>
    <xdr:to>
      <xdr:col>24</xdr:col>
      <xdr:colOff>114300</xdr:colOff>
      <xdr:row>56</xdr:row>
      <xdr:rowOff>35707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83984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59106</xdr:rowOff>
    </xdr:from>
    <xdr:to>
      <xdr:col>20</xdr:col>
      <xdr:colOff>38100</xdr:colOff>
      <xdr:row>55</xdr:row>
      <xdr:rowOff>160706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8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5783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132235</xdr:rowOff>
    </xdr:from>
    <xdr:to>
      <xdr:col>15</xdr:col>
      <xdr:colOff>101600</xdr:colOff>
      <xdr:row>56</xdr:row>
      <xdr:rowOff>62385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53512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65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114930</xdr:rowOff>
    </xdr:from>
    <xdr:to>
      <xdr:col>10</xdr:col>
      <xdr:colOff>165100</xdr:colOff>
      <xdr:row>56</xdr:row>
      <xdr:rowOff>45080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61607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1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23421</xdr:rowOff>
    </xdr:from>
    <xdr:to>
      <xdr:col>6</xdr:col>
      <xdr:colOff>38100</xdr:colOff>
      <xdr:row>51</xdr:row>
      <xdr:rowOff>125021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6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141548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4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1701</xdr:rowOff>
    </xdr:from>
    <xdr:to>
      <xdr:col>24</xdr:col>
      <xdr:colOff>63500</xdr:colOff>
      <xdr:row>73</xdr:row>
      <xdr:rowOff>123393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17551"/>
          <a:ext cx="838200" cy="1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123393</xdr:rowOff>
    </xdr:from>
    <xdr:to>
      <xdr:col>19</xdr:col>
      <xdr:colOff>177800</xdr:colOff>
      <xdr:row>74</xdr:row>
      <xdr:rowOff>54530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39243"/>
          <a:ext cx="889000" cy="10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151446</xdr:rowOff>
    </xdr:from>
    <xdr:to>
      <xdr:col>15</xdr:col>
      <xdr:colOff>50800</xdr:colOff>
      <xdr:row>74</xdr:row>
      <xdr:rowOff>54530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667296"/>
          <a:ext cx="889000" cy="7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151446</xdr:rowOff>
    </xdr:from>
    <xdr:to>
      <xdr:col>10</xdr:col>
      <xdr:colOff>114300</xdr:colOff>
      <xdr:row>75</xdr:row>
      <xdr:rowOff>107043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67296"/>
          <a:ext cx="889000" cy="29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50007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122351</xdr:rowOff>
    </xdr:from>
    <xdr:to>
      <xdr:col>24</xdr:col>
      <xdr:colOff>114300</xdr:colOff>
      <xdr:row>73</xdr:row>
      <xdr:rowOff>52501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145228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1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72593</xdr:rowOff>
    </xdr:from>
    <xdr:to>
      <xdr:col>20</xdr:col>
      <xdr:colOff>38100</xdr:colOff>
      <xdr:row>74</xdr:row>
      <xdr:rowOff>2743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19270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6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3730</xdr:rowOff>
    </xdr:from>
    <xdr:to>
      <xdr:col>15</xdr:col>
      <xdr:colOff>101600</xdr:colOff>
      <xdr:row>74</xdr:row>
      <xdr:rowOff>105330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6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121857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46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100646</xdr:rowOff>
    </xdr:from>
    <xdr:to>
      <xdr:col>10</xdr:col>
      <xdr:colOff>165100</xdr:colOff>
      <xdr:row>74</xdr:row>
      <xdr:rowOff>30796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47323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9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56243</xdr:rowOff>
    </xdr:from>
    <xdr:to>
      <xdr:col>6</xdr:col>
      <xdr:colOff>38100</xdr:colOff>
      <xdr:row>75</xdr:row>
      <xdr:rowOff>157843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1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2920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9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43383</xdr:rowOff>
    </xdr:from>
    <xdr:to>
      <xdr:col>24</xdr:col>
      <xdr:colOff>63500</xdr:colOff>
      <xdr:row>94</xdr:row>
      <xdr:rowOff>44945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88233"/>
          <a:ext cx="838200" cy="17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20199</xdr:rowOff>
    </xdr:from>
    <xdr:to>
      <xdr:col>19</xdr:col>
      <xdr:colOff>177800</xdr:colOff>
      <xdr:row>94</xdr:row>
      <xdr:rowOff>44945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36499"/>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20199</xdr:rowOff>
    </xdr:from>
    <xdr:to>
      <xdr:col>15</xdr:col>
      <xdr:colOff>50800</xdr:colOff>
      <xdr:row>94</xdr:row>
      <xdr:rowOff>69596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36499"/>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69596</xdr:rowOff>
    </xdr:from>
    <xdr:to>
      <xdr:col>10</xdr:col>
      <xdr:colOff>114300</xdr:colOff>
      <xdr:row>95</xdr:row>
      <xdr:rowOff>65881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185896"/>
          <a:ext cx="889000" cy="16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55002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164033</xdr:rowOff>
    </xdr:from>
    <xdr:to>
      <xdr:col>24</xdr:col>
      <xdr:colOff>114300</xdr:colOff>
      <xdr:row>93</xdr:row>
      <xdr:rowOff>94183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15460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165595</xdr:rowOff>
    </xdr:from>
    <xdr:to>
      <xdr:col>20</xdr:col>
      <xdr:colOff>38100</xdr:colOff>
      <xdr:row>94</xdr:row>
      <xdr:rowOff>95745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112272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8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140849</xdr:rowOff>
    </xdr:from>
    <xdr:to>
      <xdr:col>15</xdr:col>
      <xdr:colOff>101600</xdr:colOff>
      <xdr:row>94</xdr:row>
      <xdr:rowOff>70999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87526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18796</xdr:rowOff>
    </xdr:from>
    <xdr:to>
      <xdr:col>10</xdr:col>
      <xdr:colOff>165100</xdr:colOff>
      <xdr:row>94</xdr:row>
      <xdr:rowOff>120396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3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136923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91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15081</xdr:rowOff>
    </xdr:from>
    <xdr:to>
      <xdr:col>6</xdr:col>
      <xdr:colOff>38100</xdr:colOff>
      <xdr:row>95</xdr:row>
      <xdr:rowOff>116681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0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133208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7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68725</xdr:rowOff>
    </xdr:from>
    <xdr:to>
      <xdr:col>55</xdr:col>
      <xdr:colOff>0</xdr:colOff>
      <xdr:row>39</xdr:row>
      <xdr:rowOff>69269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55275"/>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69269</xdr:rowOff>
    </xdr:from>
    <xdr:to>
      <xdr:col>50</xdr:col>
      <xdr:colOff>114300</xdr:colOff>
      <xdr:row>39</xdr:row>
      <xdr:rowOff>69378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5581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69378</xdr:rowOff>
    </xdr:from>
    <xdr:to>
      <xdr:col>45</xdr:col>
      <xdr:colOff>177800</xdr:colOff>
      <xdr:row>39</xdr:row>
      <xdr:rowOff>69378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5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69378</xdr:rowOff>
    </xdr:from>
    <xdr:to>
      <xdr:col>41</xdr:col>
      <xdr:colOff>50800</xdr:colOff>
      <xdr:row>39</xdr:row>
      <xdr:rowOff>71011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5592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66601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1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17925</xdr:rowOff>
    </xdr:from>
    <xdr:to>
      <xdr:col>55</xdr:col>
      <xdr:colOff>50800</xdr:colOff>
      <xdr:row>39</xdr:row>
      <xdr:rowOff>119525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104302</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19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18469</xdr:rowOff>
    </xdr:from>
    <xdr:to>
      <xdr:col>50</xdr:col>
      <xdr:colOff>165100</xdr:colOff>
      <xdr:row>39</xdr:row>
      <xdr:rowOff>120069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0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111196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9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18578</xdr:rowOff>
    </xdr:from>
    <xdr:to>
      <xdr:col>46</xdr:col>
      <xdr:colOff>38100</xdr:colOff>
      <xdr:row>39</xdr:row>
      <xdr:rowOff>120178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111305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9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18578</xdr:rowOff>
    </xdr:from>
    <xdr:to>
      <xdr:col>41</xdr:col>
      <xdr:colOff>101600</xdr:colOff>
      <xdr:row>39</xdr:row>
      <xdr:rowOff>120178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111305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97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20211</xdr:rowOff>
    </xdr:from>
    <xdr:to>
      <xdr:col>36</xdr:col>
      <xdr:colOff>165100</xdr:colOff>
      <xdr:row>39</xdr:row>
      <xdr:rowOff>121811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0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112938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9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75605</xdr:rowOff>
    </xdr:from>
    <xdr:to>
      <xdr:col>55</xdr:col>
      <xdr:colOff>0</xdr:colOff>
      <xdr:row>58</xdr:row>
      <xdr:rowOff>100424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19705"/>
          <a:ext cx="8382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2170</xdr:rowOff>
    </xdr:from>
    <xdr:to>
      <xdr:col>50</xdr:col>
      <xdr:colOff>114300</xdr:colOff>
      <xdr:row>58</xdr:row>
      <xdr:rowOff>100424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946270"/>
          <a:ext cx="889000" cy="9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2170</xdr:rowOff>
    </xdr:from>
    <xdr:to>
      <xdr:col>45</xdr:col>
      <xdr:colOff>177800</xdr:colOff>
      <xdr:row>58</xdr:row>
      <xdr:rowOff>16365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46270"/>
          <a:ext cx="889000" cy="1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4565</xdr:rowOff>
    </xdr:from>
    <xdr:to>
      <xdr:col>41</xdr:col>
      <xdr:colOff>50800</xdr:colOff>
      <xdr:row>58</xdr:row>
      <xdr:rowOff>16365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48665"/>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48288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24805</xdr:rowOff>
    </xdr:from>
    <xdr:to>
      <xdr:col>55</xdr:col>
      <xdr:colOff>50800</xdr:colOff>
      <xdr:row>58</xdr:row>
      <xdr:rowOff>126405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47682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2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49624</xdr:rowOff>
    </xdr:from>
    <xdr:to>
      <xdr:col>50</xdr:col>
      <xdr:colOff>165100</xdr:colOff>
      <xdr:row>58</xdr:row>
      <xdr:rowOff>151224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9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167751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7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122820</xdr:rowOff>
    </xdr:from>
    <xdr:to>
      <xdr:col>46</xdr:col>
      <xdr:colOff>38100</xdr:colOff>
      <xdr:row>58</xdr:row>
      <xdr:rowOff>52970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9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69497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137015</xdr:rowOff>
    </xdr:from>
    <xdr:to>
      <xdr:col>41</xdr:col>
      <xdr:colOff>101600</xdr:colOff>
      <xdr:row>58</xdr:row>
      <xdr:rowOff>67165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83692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6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125215</xdr:rowOff>
    </xdr:from>
    <xdr:to>
      <xdr:col>36</xdr:col>
      <xdr:colOff>165100</xdr:colOff>
      <xdr:row>58</xdr:row>
      <xdr:rowOff>55365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71892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7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98095</xdr:rowOff>
    </xdr:from>
    <xdr:to>
      <xdr:col>55</xdr:col>
      <xdr:colOff>0</xdr:colOff>
      <xdr:row>77</xdr:row>
      <xdr:rowOff>170698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128295"/>
          <a:ext cx="838200" cy="24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98095</xdr:rowOff>
    </xdr:from>
    <xdr:to>
      <xdr:col>50</xdr:col>
      <xdr:colOff>114300</xdr:colOff>
      <xdr:row>76</xdr:row>
      <xdr:rowOff>118966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28295"/>
          <a:ext cx="889000" cy="2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99054</xdr:rowOff>
    </xdr:from>
    <xdr:to>
      <xdr:col>45</xdr:col>
      <xdr:colOff>177800</xdr:colOff>
      <xdr:row>76</xdr:row>
      <xdr:rowOff>118966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29254"/>
          <a:ext cx="889000" cy="1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99054</xdr:rowOff>
    </xdr:from>
    <xdr:to>
      <xdr:col>41</xdr:col>
      <xdr:colOff>50800</xdr:colOff>
      <xdr:row>77</xdr:row>
      <xdr:rowOff>72492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29254"/>
          <a:ext cx="889000" cy="14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44424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119898</xdr:rowOff>
    </xdr:from>
    <xdr:to>
      <xdr:col>55</xdr:col>
      <xdr:colOff>50800</xdr:colOff>
      <xdr:row>78</xdr:row>
      <xdr:rowOff>50048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34825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47295</xdr:rowOff>
    </xdr:from>
    <xdr:to>
      <xdr:col>50</xdr:col>
      <xdr:colOff>165100</xdr:colOff>
      <xdr:row>76</xdr:row>
      <xdr:rowOff>148895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165422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68166</xdr:rowOff>
    </xdr:from>
    <xdr:to>
      <xdr:col>46</xdr:col>
      <xdr:colOff>38100</xdr:colOff>
      <xdr:row>76</xdr:row>
      <xdr:rowOff>169766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9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160893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9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48254</xdr:rowOff>
    </xdr:from>
    <xdr:to>
      <xdr:col>41</xdr:col>
      <xdr:colOff>101600</xdr:colOff>
      <xdr:row>76</xdr:row>
      <xdr:rowOff>149854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166382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21692</xdr:rowOff>
    </xdr:from>
    <xdr:to>
      <xdr:col>36</xdr:col>
      <xdr:colOff>165100</xdr:colOff>
      <xdr:row>77</xdr:row>
      <xdr:rowOff>123292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2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114419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159372</xdr:rowOff>
    </xdr:from>
    <xdr:to>
      <xdr:col>55</xdr:col>
      <xdr:colOff>0</xdr:colOff>
      <xdr:row>94</xdr:row>
      <xdr:rowOff>14909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104222"/>
          <a:ext cx="838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60062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159372</xdr:rowOff>
    </xdr:from>
    <xdr:to>
      <xdr:col>50</xdr:col>
      <xdr:colOff>114300</xdr:colOff>
      <xdr:row>95</xdr:row>
      <xdr:rowOff>22479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104222"/>
          <a:ext cx="889000" cy="20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33914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22479</xdr:rowOff>
    </xdr:from>
    <xdr:to>
      <xdr:col>45</xdr:col>
      <xdr:colOff>177800</xdr:colOff>
      <xdr:row>95</xdr:row>
      <xdr:rowOff>43980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310229"/>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43980</xdr:rowOff>
    </xdr:from>
    <xdr:to>
      <xdr:col>41</xdr:col>
      <xdr:colOff>50800</xdr:colOff>
      <xdr:row>95</xdr:row>
      <xdr:rowOff>78930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331730"/>
          <a:ext cx="889000" cy="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30802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9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121390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135559</xdr:rowOff>
    </xdr:from>
    <xdr:to>
      <xdr:col>55</xdr:col>
      <xdr:colOff>50800</xdr:colOff>
      <xdr:row>94</xdr:row>
      <xdr:rowOff>65709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08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158436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9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108572</xdr:rowOff>
    </xdr:from>
    <xdr:to>
      <xdr:col>50</xdr:col>
      <xdr:colOff>165100</xdr:colOff>
      <xdr:row>94</xdr:row>
      <xdr:rowOff>38722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5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55249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143129</xdr:rowOff>
    </xdr:from>
    <xdr:to>
      <xdr:col>46</xdr:col>
      <xdr:colOff>38100</xdr:colOff>
      <xdr:row>95</xdr:row>
      <xdr:rowOff>73279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5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89806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164630</xdr:rowOff>
    </xdr:from>
    <xdr:to>
      <xdr:col>41</xdr:col>
      <xdr:colOff>101600</xdr:colOff>
      <xdr:row>95</xdr:row>
      <xdr:rowOff>94780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111307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28130</xdr:rowOff>
    </xdr:from>
    <xdr:to>
      <xdr:col>36</xdr:col>
      <xdr:colOff>165100</xdr:colOff>
      <xdr:row>95</xdr:row>
      <xdr:rowOff>129730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146257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83693</xdr:rowOff>
    </xdr:from>
    <xdr:to>
      <xdr:col>85</xdr:col>
      <xdr:colOff>127000</xdr:colOff>
      <xdr:row>36</xdr:row>
      <xdr:rowOff>42659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570093"/>
          <a:ext cx="838200" cy="64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83693</xdr:rowOff>
    </xdr:from>
    <xdr:to>
      <xdr:col>81</xdr:col>
      <xdr:colOff>50800</xdr:colOff>
      <xdr:row>35</xdr:row>
      <xdr:rowOff>39040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570093"/>
          <a:ext cx="889000" cy="46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39040</xdr:rowOff>
    </xdr:from>
    <xdr:to>
      <xdr:col>76</xdr:col>
      <xdr:colOff>114300</xdr:colOff>
      <xdr:row>37</xdr:row>
      <xdr:rowOff>50127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039790"/>
          <a:ext cx="889000" cy="35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141300</xdr:rowOff>
    </xdr:from>
    <xdr:to>
      <xdr:col>71</xdr:col>
      <xdr:colOff>177800</xdr:colOff>
      <xdr:row>37</xdr:row>
      <xdr:rowOff>50127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70600"/>
          <a:ext cx="889000" cy="4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163309</xdr:rowOff>
    </xdr:from>
    <xdr:to>
      <xdr:col>85</xdr:col>
      <xdr:colOff>177800</xdr:colOff>
      <xdr:row>36</xdr:row>
      <xdr:rowOff>93459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6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14736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32893</xdr:rowOff>
    </xdr:from>
    <xdr:to>
      <xdr:col>81</xdr:col>
      <xdr:colOff>101600</xdr:colOff>
      <xdr:row>32</xdr:row>
      <xdr:rowOff>134493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51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151020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29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159690</xdr:rowOff>
    </xdr:from>
    <xdr:to>
      <xdr:col>76</xdr:col>
      <xdr:colOff>165100</xdr:colOff>
      <xdr:row>35</xdr:row>
      <xdr:rowOff>89840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170777</xdr:rowOff>
    </xdr:from>
    <xdr:to>
      <xdr:col>72</xdr:col>
      <xdr:colOff>38100</xdr:colOff>
      <xdr:row>37</xdr:row>
      <xdr:rowOff>100927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4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117454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1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90500</xdr:rowOff>
    </xdr:from>
    <xdr:to>
      <xdr:col>67</xdr:col>
      <xdr:colOff>101600</xdr:colOff>
      <xdr:row>35</xdr:row>
      <xdr:rowOff>20650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37177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112820</xdr:rowOff>
    </xdr:from>
    <xdr:to>
      <xdr:col>85</xdr:col>
      <xdr:colOff>127000</xdr:colOff>
      <xdr:row>53</xdr:row>
      <xdr:rowOff>168389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028220"/>
          <a:ext cx="838200" cy="22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168389</xdr:rowOff>
    </xdr:from>
    <xdr:to>
      <xdr:col>81</xdr:col>
      <xdr:colOff>50800</xdr:colOff>
      <xdr:row>55</xdr:row>
      <xdr:rowOff>47460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255239"/>
          <a:ext cx="889000" cy="2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47460</xdr:rowOff>
    </xdr:from>
    <xdr:to>
      <xdr:col>76</xdr:col>
      <xdr:colOff>114300</xdr:colOff>
      <xdr:row>56</xdr:row>
      <xdr:rowOff>54337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477210"/>
          <a:ext cx="889000" cy="1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169761</xdr:rowOff>
    </xdr:from>
    <xdr:to>
      <xdr:col>71</xdr:col>
      <xdr:colOff>177800</xdr:colOff>
      <xdr:row>56</xdr:row>
      <xdr:rowOff>54337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256611"/>
          <a:ext cx="889000" cy="39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59040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62020</xdr:rowOff>
    </xdr:from>
    <xdr:to>
      <xdr:col>85</xdr:col>
      <xdr:colOff>177800</xdr:colOff>
      <xdr:row>52</xdr:row>
      <xdr:rowOff>163620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897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84897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8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117589</xdr:rowOff>
    </xdr:from>
    <xdr:to>
      <xdr:col>81</xdr:col>
      <xdr:colOff>101600</xdr:colOff>
      <xdr:row>54</xdr:row>
      <xdr:rowOff>47739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0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64266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97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168110</xdr:rowOff>
    </xdr:from>
    <xdr:to>
      <xdr:col>76</xdr:col>
      <xdr:colOff>165100</xdr:colOff>
      <xdr:row>55</xdr:row>
      <xdr:rowOff>98260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114787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3537</xdr:rowOff>
    </xdr:from>
    <xdr:to>
      <xdr:col>72</xdr:col>
      <xdr:colOff>38100</xdr:colOff>
      <xdr:row>56</xdr:row>
      <xdr:rowOff>105137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96264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9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118961</xdr:rowOff>
    </xdr:from>
    <xdr:to>
      <xdr:col>67</xdr:col>
      <xdr:colOff>101600</xdr:colOff>
      <xdr:row>54</xdr:row>
      <xdr:rowOff>49111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2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65638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166629</xdr:rowOff>
    </xdr:from>
    <xdr:to>
      <xdr:col>85</xdr:col>
      <xdr:colOff>127000</xdr:colOff>
      <xdr:row>75</xdr:row>
      <xdr:rowOff>170332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853929"/>
          <a:ext cx="838200" cy="17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0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170332</xdr:rowOff>
    </xdr:from>
    <xdr:to>
      <xdr:col>81</xdr:col>
      <xdr:colOff>50800</xdr:colOff>
      <xdr:row>78</xdr:row>
      <xdr:rowOff>82961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029082"/>
          <a:ext cx="889000" cy="42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65727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4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82961</xdr:rowOff>
    </xdr:from>
    <xdr:to>
      <xdr:col>76</xdr:col>
      <xdr:colOff>114300</xdr:colOff>
      <xdr:row>78</xdr:row>
      <xdr:rowOff>109296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56061"/>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141300</xdr:rowOff>
    </xdr:from>
    <xdr:to>
      <xdr:col>71</xdr:col>
      <xdr:colOff>177800</xdr:colOff>
      <xdr:row>78</xdr:row>
      <xdr:rowOff>109296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000050"/>
          <a:ext cx="889000" cy="48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168322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115829</xdr:rowOff>
    </xdr:from>
    <xdr:to>
      <xdr:col>85</xdr:col>
      <xdr:colOff>177800</xdr:colOff>
      <xdr:row>75</xdr:row>
      <xdr:rowOff>45979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8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138706</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65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119532</xdr:rowOff>
    </xdr:from>
    <xdr:to>
      <xdr:col>81</xdr:col>
      <xdr:colOff>101600</xdr:colOff>
      <xdr:row>76</xdr:row>
      <xdr:rowOff>49682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29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66209</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275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32161</xdr:rowOff>
    </xdr:from>
    <xdr:to>
      <xdr:col>76</xdr:col>
      <xdr:colOff>165100</xdr:colOff>
      <xdr:row>78</xdr:row>
      <xdr:rowOff>133761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124888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49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58496</xdr:rowOff>
    </xdr:from>
    <xdr:to>
      <xdr:col>72</xdr:col>
      <xdr:colOff>38100</xdr:colOff>
      <xdr:row>78</xdr:row>
      <xdr:rowOff>160096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151223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2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90500</xdr:rowOff>
    </xdr:from>
    <xdr:to>
      <xdr:col>67</xdr:col>
      <xdr:colOff>101600</xdr:colOff>
      <xdr:row>76</xdr:row>
      <xdr:rowOff>20650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9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37177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34283</xdr:rowOff>
    </xdr:from>
    <xdr:to>
      <xdr:col>85</xdr:col>
      <xdr:colOff>127000</xdr:colOff>
      <xdr:row>92</xdr:row>
      <xdr:rowOff>47966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5807683"/>
          <a:ext cx="8382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47966</xdr:rowOff>
    </xdr:from>
    <xdr:to>
      <xdr:col>81</xdr:col>
      <xdr:colOff>50800</xdr:colOff>
      <xdr:row>92</xdr:row>
      <xdr:rowOff>58122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5821366"/>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58122</xdr:rowOff>
    </xdr:from>
    <xdr:to>
      <xdr:col>76</xdr:col>
      <xdr:colOff>114300</xdr:colOff>
      <xdr:row>92</xdr:row>
      <xdr:rowOff>66810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831522"/>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66810</xdr:rowOff>
    </xdr:from>
    <xdr:to>
      <xdr:col>71</xdr:col>
      <xdr:colOff>177800</xdr:colOff>
      <xdr:row>92</xdr:row>
      <xdr:rowOff>103532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5840210"/>
          <a:ext cx="889000" cy="3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102336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154933</xdr:rowOff>
    </xdr:from>
    <xdr:to>
      <xdr:col>85</xdr:col>
      <xdr:colOff>177800</xdr:colOff>
      <xdr:row>92</xdr:row>
      <xdr:rowOff>85083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7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6360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6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168616</xdr:rowOff>
    </xdr:from>
    <xdr:to>
      <xdr:col>81</xdr:col>
      <xdr:colOff>101600</xdr:colOff>
      <xdr:row>92</xdr:row>
      <xdr:rowOff>98766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7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115293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5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7322</xdr:rowOff>
    </xdr:from>
    <xdr:to>
      <xdr:col>76</xdr:col>
      <xdr:colOff>165100</xdr:colOff>
      <xdr:row>92</xdr:row>
      <xdr:rowOff>108922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7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125449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5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16010</xdr:rowOff>
    </xdr:from>
    <xdr:to>
      <xdr:col>72</xdr:col>
      <xdr:colOff>38100</xdr:colOff>
      <xdr:row>92</xdr:row>
      <xdr:rowOff>117610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78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134137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56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52732</xdr:rowOff>
    </xdr:from>
    <xdr:to>
      <xdr:col>67</xdr:col>
      <xdr:colOff>101600</xdr:colOff>
      <xdr:row>92</xdr:row>
      <xdr:rowOff>154332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82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170859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60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a:t>
          </a:r>
          <a:r>
            <a:rPr kumimoji="1" lang="en-US" altLang="ja-JP" sz="1300">
              <a:latin typeface="ＭＳ Ｐゴシック" panose="020B0600070205080204" pitchFamily="50" charset="-128"/>
              <a:ea typeface="ＭＳ Ｐゴシック" panose="020B0600070205080204" pitchFamily="50" charset="-128"/>
            </a:rPr>
            <a:t>49,599</a:t>
          </a:r>
          <a:r>
            <a:rPr kumimoji="1" lang="ja-JP" altLang="en-US" sz="1300">
              <a:latin typeface="ＭＳ Ｐゴシック" panose="020B0600070205080204" pitchFamily="50" charset="-128"/>
              <a:ea typeface="ＭＳ Ｐゴシック" panose="020B0600070205080204" pitchFamily="50" charset="-128"/>
            </a:rPr>
            <a:t>百万円で前年度比△</a:t>
          </a:r>
          <a:r>
            <a:rPr kumimoji="1" lang="en-US" altLang="ja-JP" sz="1300">
              <a:latin typeface="ＭＳ Ｐゴシック" panose="020B0600070205080204" pitchFamily="50" charset="-128"/>
              <a:ea typeface="ＭＳ Ｐゴシック" panose="020B0600070205080204" pitchFamily="50" charset="-128"/>
            </a:rPr>
            <a:t>340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％）となった。目的別の主な増減要因は以下のとおりである。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消防費（△</a:t>
          </a:r>
          <a:r>
            <a:rPr kumimoji="1" lang="en-US" altLang="ja-JP" sz="1300">
              <a:latin typeface="ＭＳ Ｐゴシック" panose="020B0600070205080204" pitchFamily="50" charset="-128"/>
              <a:ea typeface="ＭＳ Ｐゴシック" panose="020B0600070205080204" pitchFamily="50" charset="-128"/>
            </a:rPr>
            <a:t>1,296</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42.5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中・北部地域共同消防指令センター整備事業の皆減（△</a:t>
          </a:r>
          <a:r>
            <a:rPr kumimoji="1" lang="en-US" altLang="ja-JP" sz="1300">
              <a:latin typeface="ＭＳ Ｐゴシック" panose="020B0600070205080204" pitchFamily="50" charset="-128"/>
              <a:ea typeface="ＭＳ Ｐゴシック" panose="020B0600070205080204" pitchFamily="50" charset="-128"/>
            </a:rPr>
            <a:t>783</a:t>
          </a:r>
          <a:r>
            <a:rPr kumimoji="1" lang="ja-JP" altLang="en-US" sz="1300">
              <a:latin typeface="ＭＳ Ｐゴシック" panose="020B0600070205080204" pitchFamily="50" charset="-128"/>
              <a:ea typeface="ＭＳ Ｐゴシック" panose="020B0600070205080204" pitchFamily="50" charset="-128"/>
            </a:rPr>
            <a:t>百万円）、中消防救急デジタル無線更新事業の皆減（△</a:t>
          </a:r>
          <a:r>
            <a:rPr kumimoji="1" lang="en-US" altLang="ja-JP" sz="1300">
              <a:latin typeface="ＭＳ Ｐゴシック" panose="020B0600070205080204" pitchFamily="50" charset="-128"/>
              <a:ea typeface="ＭＳ Ｐゴシック" panose="020B0600070205080204" pitchFamily="50" charset="-128"/>
            </a:rPr>
            <a:t>434</a:t>
          </a:r>
          <a:r>
            <a:rPr kumimoji="1" lang="ja-JP" altLang="en-US" sz="1300">
              <a:latin typeface="ＭＳ Ｐゴシック" panose="020B0600070205080204" pitchFamily="50" charset="-128"/>
              <a:ea typeface="ＭＳ Ｐゴシック" panose="020B0600070205080204" pitchFamily="50" charset="-128"/>
            </a:rPr>
            <a:t>百万円）などによる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商工費（△</a:t>
          </a:r>
          <a:r>
            <a:rPr kumimoji="1" lang="en-US" altLang="ja-JP" sz="1300">
              <a:latin typeface="ＭＳ Ｐゴシック" panose="020B0600070205080204" pitchFamily="50" charset="-128"/>
              <a:ea typeface="ＭＳ Ｐゴシック" panose="020B0600070205080204" pitchFamily="50" charset="-128"/>
            </a:rPr>
            <a:t>810</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63.9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中小事業者物価高騰等緊急支援金給付事業の皆減（△</a:t>
          </a:r>
          <a:r>
            <a:rPr kumimoji="1" lang="en-US" altLang="ja-JP" sz="1300">
              <a:latin typeface="ＭＳ Ｐゴシック" panose="020B0600070205080204" pitchFamily="50" charset="-128"/>
              <a:ea typeface="ＭＳ Ｐゴシック" panose="020B0600070205080204" pitchFamily="50" charset="-128"/>
            </a:rPr>
            <a:t>264</a:t>
          </a:r>
          <a:r>
            <a:rPr kumimoji="1" lang="ja-JP" altLang="en-US" sz="1300">
              <a:latin typeface="ＭＳ Ｐゴシック" panose="020B0600070205080204" pitchFamily="50" charset="-128"/>
              <a:ea typeface="ＭＳ Ｐゴシック" panose="020B0600070205080204" pitchFamily="50" charset="-128"/>
            </a:rPr>
            <a:t>百万円）、ふくちやま応援プレミアムポイント事業の皆減（△</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百万円）などによる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+654</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調整給付金給付事業の皆増（</a:t>
          </a:r>
          <a:r>
            <a:rPr kumimoji="1" lang="en-US" altLang="ja-JP" sz="1300">
              <a:latin typeface="ＭＳ Ｐゴシック" panose="020B0600070205080204" pitchFamily="50" charset="-128"/>
              <a:ea typeface="ＭＳ Ｐゴシック" panose="020B0600070205080204" pitchFamily="50" charset="-128"/>
            </a:rPr>
            <a:t>+559</a:t>
          </a:r>
          <a:r>
            <a:rPr kumimoji="1" lang="ja-JP" altLang="en-US" sz="1300">
              <a:latin typeface="ＭＳ Ｐゴシック" panose="020B0600070205080204" pitchFamily="50" charset="-128"/>
              <a:ea typeface="ＭＳ Ｐゴシック" panose="020B0600070205080204" pitchFamily="50" charset="-128"/>
            </a:rPr>
            <a:t>百万円）、保育所委託事業の増（</a:t>
          </a:r>
          <a:r>
            <a:rPr kumimoji="1" lang="en-US" altLang="ja-JP" sz="1300">
              <a:latin typeface="ＭＳ Ｐゴシック" panose="020B0600070205080204" pitchFamily="50" charset="-128"/>
              <a:ea typeface="ＭＳ Ｐゴシック" panose="020B0600070205080204" pitchFamily="50" charset="-128"/>
            </a:rPr>
            <a:t>+307</a:t>
          </a:r>
          <a:r>
            <a:rPr kumimoji="1" lang="ja-JP" altLang="en-US" sz="1300">
              <a:latin typeface="ＭＳ Ｐゴシック" panose="020B0600070205080204" pitchFamily="50" charset="-128"/>
              <a:ea typeface="ＭＳ Ｐゴシック" panose="020B0600070205080204" pitchFamily="50" charset="-128"/>
            </a:rPr>
            <a:t>万円）などによる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+831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桃映地域公民館等整備事業の増（</a:t>
          </a:r>
          <a:r>
            <a:rPr kumimoji="1" lang="en-US" altLang="ja-JP" sz="1300">
              <a:latin typeface="ＭＳ Ｐゴシック" panose="020B0600070205080204" pitchFamily="50" charset="-128"/>
              <a:ea typeface="ＭＳ Ｐゴシック" panose="020B0600070205080204" pitchFamily="50" charset="-128"/>
            </a:rPr>
            <a:t>+298</a:t>
          </a:r>
          <a:r>
            <a:rPr kumimoji="1" lang="ja-JP" altLang="en-US" sz="1300">
              <a:latin typeface="ＭＳ Ｐゴシック" panose="020B0600070205080204" pitchFamily="50" charset="-128"/>
              <a:ea typeface="ＭＳ Ｐゴシック" panose="020B0600070205080204" pitchFamily="50" charset="-128"/>
            </a:rPr>
            <a:t>百万円）、放課後児童クラブ整備事業の増（</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百万円）などによる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原油価格・物価高騰緊急対策に取り組みつつ、人件費や扶助費が増加したことで、歳入・歳出ともに過去３番目の決算となった。</a:t>
          </a:r>
        </a:p>
        <a:p>
          <a:r>
            <a:rPr kumimoji="1" lang="ja-JP" altLang="en-US" sz="1400">
              <a:latin typeface="ＭＳ ゴシック" pitchFamily="49" charset="-128"/>
              <a:ea typeface="ＭＳ ゴシック" pitchFamily="49" charset="-128"/>
            </a:rPr>
            <a:t>　市税収入はわずかに減少したものの、財政調整基金などの基金を活用した結果、歳入歳出差引額から翌年度へ繰越すべき財源を控除した実質収支は６６０万円の黒字となり、前年度決算に比べ２４０万円の減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全会計連結による実質赤字は発生していない。</a:t>
          </a:r>
        </a:p>
        <a:p>
          <a:r>
            <a:rPr kumimoji="1" lang="ja-JP" altLang="en-US" sz="1400">
              <a:latin typeface="ＭＳ ゴシック" pitchFamily="49" charset="-128"/>
              <a:ea typeface="ＭＳ ゴシック" pitchFamily="49" charset="-128"/>
            </a:rPr>
            <a:t>　また、一般会計等（普通会計）、公営企業会計のうち個別の会計においても実質赤字または資金不足は発生していない。</a:t>
          </a:r>
        </a:p>
        <a:p>
          <a:r>
            <a:rPr kumimoji="1" lang="ja-JP" altLang="en-US" sz="1400">
              <a:latin typeface="ＭＳ ゴシック" pitchFamily="49" charset="-128"/>
              <a:ea typeface="ＭＳ ゴシック" pitchFamily="49" charset="-128"/>
            </a:rPr>
            <a:t>　全会計の実質収支額及び剰余金の合計は</a:t>
          </a:r>
          <a:r>
            <a:rPr kumimoji="1" lang="en-US" altLang="ja-JP" sz="1400">
              <a:latin typeface="ＭＳ ゴシック" pitchFamily="49" charset="-128"/>
              <a:ea typeface="ＭＳ ゴシック" pitchFamily="49" charset="-128"/>
            </a:rPr>
            <a:t>10,766</a:t>
          </a:r>
          <a:r>
            <a:rPr kumimoji="1" lang="ja-JP" altLang="en-US" sz="1400">
              <a:latin typeface="ＭＳ ゴシック" pitchFamily="49" charset="-128"/>
              <a:ea typeface="ＭＳ ゴシック" pitchFamily="49" charset="-128"/>
            </a:rPr>
            <a:t>百万円と前年度と比べて△</a:t>
          </a:r>
          <a:r>
            <a:rPr kumimoji="1" lang="en-US" altLang="ja-JP" sz="1400">
              <a:latin typeface="ＭＳ ゴシック" pitchFamily="49" charset="-128"/>
              <a:ea typeface="ＭＳ ゴシック" pitchFamily="49" charset="-128"/>
            </a:rPr>
            <a:t>974</a:t>
          </a:r>
          <a:r>
            <a:rPr kumimoji="1" lang="ja-JP" altLang="en-US" sz="1400">
              <a:latin typeface="ＭＳ ゴシック" pitchFamily="49" charset="-128"/>
              <a:ea typeface="ＭＳ ゴシック" pitchFamily="49" charset="-128"/>
            </a:rPr>
            <a:t>百万円と減少している。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opLeftCell="A16" workbookViewId="0">
      <selection activeCell="B22" sqref="B22:AG30"/>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50326246</v>
      </c>
      <c r="BO4" s="358"/>
      <c r="BP4" s="358"/>
      <c r="BQ4" s="358"/>
      <c r="BR4" s="358"/>
      <c r="BS4" s="358"/>
      <c r="BT4" s="358"/>
      <c r="BU4" s="359"/>
      <c r="BV4" s="357">
        <v>51195146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2.6</v>
      </c>
      <c r="CU4" s="364"/>
      <c r="CV4" s="364"/>
      <c r="CW4" s="364"/>
      <c r="CX4" s="364"/>
      <c r="CY4" s="364"/>
      <c r="CZ4" s="364"/>
      <c r="DA4" s="365"/>
      <c r="DB4" s="363">
        <v>3.6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49599046</v>
      </c>
      <c r="BO5" s="395"/>
      <c r="BP5" s="395"/>
      <c r="BQ5" s="395"/>
      <c r="BR5" s="395"/>
      <c r="BS5" s="395"/>
      <c r="BT5" s="395"/>
      <c r="BU5" s="396"/>
      <c r="BV5" s="394">
        <v>49938835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96.4</v>
      </c>
      <c r="CU5" s="392"/>
      <c r="CV5" s="392"/>
      <c r="CW5" s="392"/>
      <c r="CX5" s="392"/>
      <c r="CY5" s="392"/>
      <c r="CZ5" s="392"/>
      <c r="DA5" s="393"/>
      <c r="DB5" s="391">
        <v>93.7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727200</v>
      </c>
      <c r="BO6" s="395"/>
      <c r="BP6" s="395"/>
      <c r="BQ6" s="395"/>
      <c r="BR6" s="395"/>
      <c r="BS6" s="395"/>
      <c r="BT6" s="395"/>
      <c r="BU6" s="396"/>
      <c r="BV6" s="394">
        <v>1256311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96.7</v>
      </c>
      <c r="CU6" s="432"/>
      <c r="CV6" s="432"/>
      <c r="CW6" s="432"/>
      <c r="CX6" s="432"/>
      <c r="CY6" s="432"/>
      <c r="CZ6" s="432"/>
      <c r="DA6" s="433"/>
      <c r="DB6" s="431">
        <v>94.4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67295</v>
      </c>
      <c r="BO7" s="395"/>
      <c r="BP7" s="395"/>
      <c r="BQ7" s="395"/>
      <c r="BR7" s="395"/>
      <c r="BS7" s="395"/>
      <c r="BT7" s="395"/>
      <c r="BU7" s="396"/>
      <c r="BV7" s="394">
        <v>356044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25290991</v>
      </c>
      <c r="CU7" s="395"/>
      <c r="CV7" s="395"/>
      <c r="CW7" s="395"/>
      <c r="CX7" s="395"/>
      <c r="CY7" s="395"/>
      <c r="CZ7" s="395"/>
      <c r="DA7" s="396"/>
      <c r="DB7" s="394">
        <v>24785130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659905</v>
      </c>
      <c r="BO8" s="395"/>
      <c r="BP8" s="395"/>
      <c r="BQ8" s="395"/>
      <c r="BR8" s="395"/>
      <c r="BS8" s="395"/>
      <c r="BT8" s="395"/>
      <c r="BU8" s="396"/>
      <c r="BV8" s="394">
        <v>900267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0.52</v>
      </c>
      <c r="CU8" s="435"/>
      <c r="CV8" s="435"/>
      <c r="CW8" s="435"/>
      <c r="CX8" s="435"/>
      <c r="CY8" s="435"/>
      <c r="CZ8" s="435"/>
      <c r="DA8" s="436"/>
      <c r="DB8" s="434">
        <v>0.51</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77306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-240362</v>
      </c>
      <c r="BO9" s="395"/>
      <c r="BP9" s="395"/>
      <c r="BQ9" s="395"/>
      <c r="BR9" s="395"/>
      <c r="BS9" s="395"/>
      <c r="BT9" s="395"/>
      <c r="BU9" s="396"/>
      <c r="BV9" s="394">
        <v>-236548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18.3</v>
      </c>
      <c r="CU9" s="392"/>
      <c r="CV9" s="392"/>
      <c r="CW9" s="392"/>
      <c r="CX9" s="392"/>
      <c r="CY9" s="392"/>
      <c r="CZ9" s="392"/>
      <c r="DA9" s="393"/>
      <c r="DB9" s="391">
        <v>18</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78935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7573</v>
      </c>
      <c r="BO10" s="395"/>
      <c r="BP10" s="395"/>
      <c r="BQ10" s="395"/>
      <c r="BR10" s="395"/>
      <c r="BS10" s="395"/>
      <c r="BT10" s="395"/>
      <c r="BU10" s="396"/>
      <c r="BV10" s="394">
        <v>5974</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510402</v>
      </c>
      <c r="BO11" s="395"/>
      <c r="BP11" s="395"/>
      <c r="BQ11" s="395"/>
      <c r="BR11" s="395"/>
      <c r="BS11" s="395"/>
      <c r="BT11" s="395"/>
      <c r="BU11" s="396"/>
      <c r="BV11" s="394">
        <v>498038</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74540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350000</v>
      </c>
      <c r="BO12" s="395"/>
      <c r="BP12" s="395"/>
      <c r="BQ12" s="395"/>
      <c r="BR12" s="395"/>
      <c r="BS12" s="395"/>
      <c r="BT12" s="395"/>
      <c r="BU12" s="396"/>
      <c r="BV12" s="394">
        <v>480000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73099</v>
      </c>
      <c r="S13" s="479"/>
      <c r="T13" s="479"/>
      <c r="U13" s="479"/>
      <c r="V13" s="480"/>
      <c r="W13" s="410" t="s">
        <v>131</v>
      </c>
      <c r="X13" s="411"/>
      <c r="Y13" s="411"/>
      <c r="Z13" s="411"/>
      <c r="AA13" s="411"/>
      <c r="AB13" s="401"/>
      <c r="AC13" s="445">
        <v>1659</v>
      </c>
      <c r="AD13" s="446"/>
      <c r="AE13" s="446"/>
      <c r="AF13" s="446"/>
      <c r="AG13" s="488"/>
      <c r="AH13" s="445">
        <v>2100</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-72387</v>
      </c>
      <c r="BO13" s="395"/>
      <c r="BP13" s="395"/>
      <c r="BQ13" s="395"/>
      <c r="BR13" s="395"/>
      <c r="BS13" s="395"/>
      <c r="BT13" s="395"/>
      <c r="BU13" s="396"/>
      <c r="BV13" s="394">
        <v>-212536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v>
      </c>
      <c r="CU13" s="392"/>
      <c r="CV13" s="392"/>
      <c r="CW13" s="392"/>
      <c r="CX13" s="392"/>
      <c r="CY13" s="392"/>
      <c r="CZ13" s="392"/>
      <c r="DA13" s="393"/>
      <c r="DB13" s="391">
        <v>9.8000000000000007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75385</v>
      </c>
      <c r="S14" s="479"/>
      <c r="T14" s="479"/>
      <c r="U14" s="479"/>
      <c r="V14" s="480"/>
      <c r="W14" s="384"/>
      <c r="X14" s="385"/>
      <c r="Y14" s="385"/>
      <c r="Z14" s="385"/>
      <c r="AA14" s="385"/>
      <c r="AB14" s="374"/>
      <c r="AC14" s="481">
        <v>4.5999999999999996</v>
      </c>
      <c r="AD14" s="482"/>
      <c r="AE14" s="482"/>
      <c r="AF14" s="482"/>
      <c r="AG14" s="483"/>
      <c r="AH14" s="481">
        <v>5.6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28.3</v>
      </c>
      <c r="CU14" s="493"/>
      <c r="CV14" s="493"/>
      <c r="CW14" s="493"/>
      <c r="CX14" s="493"/>
      <c r="CY14" s="493"/>
      <c r="CZ14" s="493"/>
      <c r="DA14" s="494"/>
      <c r="DB14" s="492">
        <v>28.2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74100</v>
      </c>
      <c r="S15" s="479"/>
      <c r="T15" s="479"/>
      <c r="U15" s="479"/>
      <c r="V15" s="480"/>
      <c r="W15" s="410" t="s">
        <v>137</v>
      </c>
      <c r="X15" s="411"/>
      <c r="Y15" s="411"/>
      <c r="Z15" s="411"/>
      <c r="AA15" s="411"/>
      <c r="AB15" s="401"/>
      <c r="AC15" s="445">
        <v>10734</v>
      </c>
      <c r="AD15" s="446"/>
      <c r="AE15" s="446"/>
      <c r="AF15" s="446"/>
      <c r="AG15" s="488"/>
      <c r="AH15" s="445">
        <v>10927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11536352</v>
      </c>
      <c r="BO15" s="358"/>
      <c r="BP15" s="358"/>
      <c r="BQ15" s="358"/>
      <c r="BR15" s="358"/>
      <c r="BS15" s="358"/>
      <c r="BT15" s="358"/>
      <c r="BU15" s="359"/>
      <c r="BV15" s="357">
        <v>11200118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29.5</v>
      </c>
      <c r="AD16" s="482"/>
      <c r="AE16" s="482"/>
      <c r="AF16" s="482"/>
      <c r="AG16" s="483"/>
      <c r="AH16" s="481">
        <v>29.1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22154004</v>
      </c>
      <c r="BO16" s="395"/>
      <c r="BP16" s="395"/>
      <c r="BQ16" s="395"/>
      <c r="BR16" s="395"/>
      <c r="BS16" s="395"/>
      <c r="BT16" s="395"/>
      <c r="BU16" s="396"/>
      <c r="BV16" s="394">
        <v>21662233</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24052</v>
      </c>
      <c r="AD17" s="446"/>
      <c r="AE17" s="446"/>
      <c r="AF17" s="446"/>
      <c r="AG17" s="488"/>
      <c r="AH17" s="445">
        <v>24532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14585455</v>
      </c>
      <c r="BO17" s="395"/>
      <c r="BP17" s="395"/>
      <c r="BQ17" s="395"/>
      <c r="BR17" s="395"/>
      <c r="BS17" s="395"/>
      <c r="BT17" s="395"/>
      <c r="BU17" s="396"/>
      <c r="BV17" s="394">
        <v>14140316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552.54</v>
      </c>
      <c r="M18" s="518"/>
      <c r="N18" s="518"/>
      <c r="O18" s="518"/>
      <c r="P18" s="518"/>
      <c r="Q18" s="518"/>
      <c r="R18" s="519"/>
      <c r="S18" s="519"/>
      <c r="T18" s="519"/>
      <c r="U18" s="519"/>
      <c r="V18" s="520"/>
      <c r="W18" s="412"/>
      <c r="X18" s="413"/>
      <c r="Y18" s="413"/>
      <c r="Z18" s="413"/>
      <c r="AA18" s="413"/>
      <c r="AB18" s="404"/>
      <c r="AC18" s="521">
        <v>66</v>
      </c>
      <c r="AD18" s="522"/>
      <c r="AE18" s="522"/>
      <c r="AF18" s="522"/>
      <c r="AG18" s="523"/>
      <c r="AH18" s="521">
        <v>65.3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25622856</v>
      </c>
      <c r="BO18" s="395"/>
      <c r="BP18" s="395"/>
      <c r="BQ18" s="395"/>
      <c r="BR18" s="395"/>
      <c r="BS18" s="395"/>
      <c r="BT18" s="395"/>
      <c r="BU18" s="396"/>
      <c r="BV18" s="394">
        <v>24437514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140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31096270</v>
      </c>
      <c r="BO19" s="395"/>
      <c r="BP19" s="395"/>
      <c r="BQ19" s="395"/>
      <c r="BR19" s="395"/>
      <c r="BS19" s="395"/>
      <c r="BT19" s="395"/>
      <c r="BU19" s="396"/>
      <c r="BV19" s="394">
        <v>31588435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33632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44209917</v>
      </c>
      <c r="BO22" s="358"/>
      <c r="BP22" s="358"/>
      <c r="BQ22" s="358"/>
      <c r="BR22" s="358"/>
      <c r="BS22" s="358"/>
      <c r="BT22" s="358"/>
      <c r="BU22" s="359"/>
      <c r="BV22" s="357">
        <v>44993947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33548603</v>
      </c>
      <c r="BO23" s="395"/>
      <c r="BP23" s="395"/>
      <c r="BQ23" s="395"/>
      <c r="BR23" s="395"/>
      <c r="BS23" s="395"/>
      <c r="BT23" s="395"/>
      <c r="BU23" s="396"/>
      <c r="BV23" s="394">
        <v>33449861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9350</v>
      </c>
      <c r="R24" s="446"/>
      <c r="S24" s="446"/>
      <c r="T24" s="446"/>
      <c r="U24" s="446"/>
      <c r="V24" s="488"/>
      <c r="W24" s="540"/>
      <c r="X24" s="541"/>
      <c r="Y24" s="542"/>
      <c r="Z24" s="444" t="s">
        <v>162</v>
      </c>
      <c r="AA24" s="424"/>
      <c r="AB24" s="424"/>
      <c r="AC24" s="424"/>
      <c r="AD24" s="424"/>
      <c r="AE24" s="424"/>
      <c r="AF24" s="424"/>
      <c r="AG24" s="425"/>
      <c r="AH24" s="445">
        <v>697</v>
      </c>
      <c r="AI24" s="446"/>
      <c r="AJ24" s="446"/>
      <c r="AK24" s="446"/>
      <c r="AL24" s="488"/>
      <c r="AM24" s="445">
        <v>2221339</v>
      </c>
      <c r="AN24" s="446"/>
      <c r="AO24" s="446"/>
      <c r="AP24" s="446"/>
      <c r="AQ24" s="446"/>
      <c r="AR24" s="488"/>
      <c r="AS24" s="445">
        <v>3187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31084575</v>
      </c>
      <c r="BO24" s="395"/>
      <c r="BP24" s="395"/>
      <c r="BQ24" s="395"/>
      <c r="BR24" s="395"/>
      <c r="BS24" s="395"/>
      <c r="BT24" s="395"/>
      <c r="BU24" s="396"/>
      <c r="BV24" s="394">
        <v>30564966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7600</v>
      </c>
      <c r="R25" s="446"/>
      <c r="S25" s="446"/>
      <c r="T25" s="446"/>
      <c r="U25" s="446"/>
      <c r="V25" s="488"/>
      <c r="W25" s="540"/>
      <c r="X25" s="541"/>
      <c r="Y25" s="542"/>
      <c r="Z25" s="444" t="s">
        <v>165</v>
      </c>
      <c r="AA25" s="424"/>
      <c r="AB25" s="424"/>
      <c r="AC25" s="424"/>
      <c r="AD25" s="424"/>
      <c r="AE25" s="424"/>
      <c r="AF25" s="424"/>
      <c r="AG25" s="425"/>
      <c r="AH25" s="445">
        <v>136</v>
      </c>
      <c r="AI25" s="446"/>
      <c r="AJ25" s="446"/>
      <c r="AK25" s="446"/>
      <c r="AL25" s="488"/>
      <c r="AM25" s="445">
        <v>411400</v>
      </c>
      <c r="AN25" s="446"/>
      <c r="AO25" s="446"/>
      <c r="AP25" s="446"/>
      <c r="AQ25" s="446"/>
      <c r="AR25" s="488"/>
      <c r="AS25" s="445">
        <v>3025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6019285</v>
      </c>
      <c r="BO25" s="358"/>
      <c r="BP25" s="358"/>
      <c r="BQ25" s="358"/>
      <c r="BR25" s="358"/>
      <c r="BS25" s="358"/>
      <c r="BT25" s="358"/>
      <c r="BU25" s="359"/>
      <c r="BV25" s="357">
        <v>5841895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6850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4950</v>
      </c>
      <c r="R27" s="446"/>
      <c r="S27" s="446"/>
      <c r="T27" s="446"/>
      <c r="U27" s="446"/>
      <c r="V27" s="488"/>
      <c r="W27" s="540"/>
      <c r="X27" s="541"/>
      <c r="Y27" s="542"/>
      <c r="Z27" s="444" t="s">
        <v>171</v>
      </c>
      <c r="AA27" s="424"/>
      <c r="AB27" s="424"/>
      <c r="AC27" s="424"/>
      <c r="AD27" s="424"/>
      <c r="AE27" s="424"/>
      <c r="AF27" s="424"/>
      <c r="AG27" s="425"/>
      <c r="AH27" s="445">
        <v>17</v>
      </c>
      <c r="AI27" s="446"/>
      <c r="AJ27" s="446"/>
      <c r="AK27" s="446"/>
      <c r="AL27" s="488"/>
      <c r="AM27" s="445">
        <v>54614</v>
      </c>
      <c r="AN27" s="446"/>
      <c r="AO27" s="446"/>
      <c r="AP27" s="446"/>
      <c r="AQ27" s="446"/>
      <c r="AR27" s="488"/>
      <c r="AS27" s="445">
        <v>3213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4400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3585543</v>
      </c>
      <c r="BO28" s="358"/>
      <c r="BP28" s="358"/>
      <c r="BQ28" s="358"/>
      <c r="BR28" s="358"/>
      <c r="BS28" s="358"/>
      <c r="BT28" s="358"/>
      <c r="BU28" s="359"/>
      <c r="BV28" s="357">
        <v>3477836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24</v>
      </c>
      <c r="M29" s="446"/>
      <c r="N29" s="446"/>
      <c r="O29" s="446"/>
      <c r="P29" s="488"/>
      <c r="Q29" s="445">
        <v>4100</v>
      </c>
      <c r="R29" s="446"/>
      <c r="S29" s="446"/>
      <c r="T29" s="446"/>
      <c r="U29" s="446"/>
      <c r="V29" s="488"/>
      <c r="W29" s="543"/>
      <c r="X29" s="544"/>
      <c r="Y29" s="545"/>
      <c r="Z29" s="444" t="s">
        <v>177</v>
      </c>
      <c r="AA29" s="424"/>
      <c r="AB29" s="424"/>
      <c r="AC29" s="424"/>
      <c r="AD29" s="424"/>
      <c r="AE29" s="424"/>
      <c r="AF29" s="424"/>
      <c r="AG29" s="425"/>
      <c r="AH29" s="445">
        <v>714</v>
      </c>
      <c r="AI29" s="446"/>
      <c r="AJ29" s="446"/>
      <c r="AK29" s="446"/>
      <c r="AL29" s="488"/>
      <c r="AM29" s="445">
        <v>2275953</v>
      </c>
      <c r="AN29" s="446"/>
      <c r="AO29" s="446"/>
      <c r="AP29" s="446"/>
      <c r="AQ29" s="446"/>
      <c r="AR29" s="488"/>
      <c r="AS29" s="445">
        <v>3188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497147</v>
      </c>
      <c r="BO29" s="395"/>
      <c r="BP29" s="395"/>
      <c r="BQ29" s="395"/>
      <c r="BR29" s="395"/>
      <c r="BS29" s="395"/>
      <c r="BT29" s="395"/>
      <c r="BU29" s="396"/>
      <c r="BV29" s="394">
        <v>1016770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4957042</v>
      </c>
      <c r="BO30" s="514"/>
      <c r="BP30" s="514"/>
      <c r="BQ30" s="514"/>
      <c r="BR30" s="514"/>
      <c r="BS30" s="514"/>
      <c r="BT30" s="514"/>
      <c r="BU30" s="515"/>
      <c r="BV30" s="513">
        <v>5466143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IF('各会計、関係団体の財政状況及び健全化判断比率'!B33="","",'各会計、関係団体の財政状況及び健全化判断比率'!B33)</f>
        <v>病院事業会計</v>
      </c>
      <c r="AP34" s="585"/>
      <c r="AQ34" s="585"/>
      <c r="AR34" s="585"/>
      <c r="AS34" s="585"/>
      <c r="AT34" s="585"/>
      <c r="AU34" s="585"/>
      <c r="AV34" s="585"/>
      <c r="AW34" s="585"/>
      <c r="AX34" s="585"/>
      <c r="AY34" s="585"/>
      <c r="AZ34" s="585"/>
      <c r="BA34" s="585"/>
      <c r="BB34" s="585"/>
      <c r="BC34" s="585"/>
      <c r="BD34" s="163"/>
      <c r="BE34" s="584">
        <f>IF(BG34="","",MAX(C34:D43,U34:V43,AM34:AN43)+1)</f>
        <v>11</v>
      </c>
      <c r="BF34" s="584"/>
      <c r="BG34" s="585" t="str">
        <f>IF('各会計、関係団体の財政状況及び健全化判断比率'!B36="","",'各会計、関係団体の財政状況及び健全化判断比率'!B36)</f>
        <v>と畜場費特別会計</v>
      </c>
      <c r="BH34" s="585"/>
      <c r="BI34" s="585"/>
      <c r="BJ34" s="585"/>
      <c r="BK34" s="585"/>
      <c r="BL34" s="585"/>
      <c r="BM34" s="585"/>
      <c r="BN34" s="585"/>
      <c r="BO34" s="585"/>
      <c r="BP34" s="585"/>
      <c r="BQ34" s="585"/>
      <c r="BR34" s="585"/>
      <c r="BS34" s="585"/>
      <c r="BT34" s="585"/>
      <c r="BU34" s="585"/>
      <c r="BV34" s="163"/>
      <c r="BW34" s="584">
        <f>IF(BY34="","",MAX(C34:D43,U34:V43,AM34:AN43,BE34:BF43)+1)</f>
        <v>14</v>
      </c>
      <c r="BX34" s="584"/>
      <c r="BY34" s="585" t="str">
        <f>IF('各会計、関係団体の財政状況及び健全化判断比率'!B68="","",'各会計、関係団体の財政状況及び健全化判断比率'!B68)</f>
        <v>京都府自治会館管理組合（一般会計）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20</v>
      </c>
      <c r="CP34" s="584"/>
      <c r="CQ34" s="585" t="str">
        <f>IF('各会計、関係団体の財政状況及び健全化判断比率'!BS7="","",'各会計、関係団体の財政状況及び健全化判断比率'!BS7)</f>
        <v>福知山市スポーツ協会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休日急患診療所費特別会計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国民健康保険診療所費特別会計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IF('各会計、関係団体の財政状況及び健全化判断比率'!B34="","",'各会計、関係団体の財政状況及び健全化判断比率'!B34)</f>
        <v>水道事業会計</v>
      </c>
      <c r="AP35" s="585"/>
      <c r="AQ35" s="585"/>
      <c r="AR35" s="585"/>
      <c r="AS35" s="585"/>
      <c r="AT35" s="585"/>
      <c r="AU35" s="585"/>
      <c r="AV35" s="585"/>
      <c r="AW35" s="585"/>
      <c r="AX35" s="585"/>
      <c r="AY35" s="585"/>
      <c r="AZ35" s="585"/>
      <c r="BA35" s="585"/>
      <c r="BB35" s="585"/>
      <c r="BC35" s="585"/>
      <c r="BD35" s="163"/>
      <c r="BE35" s="584">
        <f t="shared" ref="BE35:BE43" si="1">IF(BG35="","",BE34+1)</f>
        <v>12</v>
      </c>
      <c r="BF35" s="584"/>
      <c r="BG35" s="585" t="str">
        <f>IF('各会計、関係団体の財政状況及び健全化判断比率'!B37="","",'各会計、関係団体の財政状況及び健全化判断比率'!B37)</f>
        <v>石原土地区画整理事業特別会計</v>
      </c>
      <c r="BH35" s="585"/>
      <c r="BI35" s="585"/>
      <c r="BJ35" s="585"/>
      <c r="BK35" s="585"/>
      <c r="BL35" s="585"/>
      <c r="BM35" s="585"/>
      <c r="BN35" s="585"/>
      <c r="BO35" s="585"/>
      <c r="BP35" s="585"/>
      <c r="BQ35" s="585"/>
      <c r="BR35" s="585"/>
      <c r="BS35" s="585"/>
      <c r="BT35" s="585"/>
      <c r="BU35" s="585"/>
      <c r="BV35" s="163"/>
      <c r="BW35" s="584">
        <f t="shared" ref="BW35:BW43" si="2">IF(BY35="","",BW34+1)</f>
        <v>15</v>
      </c>
      <c r="BX35" s="584"/>
      <c r="BY35" s="585" t="str">
        <f>IF('各会計、関係団体の財政状況及び健全化判断比率'!B69="","",'各会計、関係団体の財政状況及び健全化判断比率'!B69)</f>
        <v>京都府住宅新築資金等貸付事業管理組合（一般会計）</v>
      </c>
      <c r="BZ35" s="585"/>
      <c r="CA35" s="585"/>
      <c r="CB35" s="585"/>
      <c r="CC35" s="585"/>
      <c r="CD35" s="585"/>
      <c r="CE35" s="585"/>
      <c r="CF35" s="585"/>
      <c r="CG35" s="585"/>
      <c r="CH35" s="585"/>
      <c r="CI35" s="585"/>
      <c r="CJ35" s="585"/>
      <c r="CK35" s="585"/>
      <c r="CL35" s="585"/>
      <c r="CM35" s="585"/>
      <c r="CN35" s="163"/>
      <c r="CO35" s="584">
        <f t="shared" ref="CO35:CO43" si="3">IF(CQ35="","",CO34+1)</f>
        <v>21</v>
      </c>
      <c r="CP35" s="584"/>
      <c r="CQ35" s="585" t="str">
        <f>IF('各会計、関係団体の財政状況及び健全化判断比率'!BS8="","",'各会計、関係団体の財政状況及び健全化判断比率'!BS8)</f>
        <v>福知山市都市緑化協会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介護保険事業特別会計（保険事業勘定）</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IF('各会計、関係団体の財政状況及び健全化判断比率'!B35="","",'各会計、関係団体の財政状況及び健全化判断比率'!B35)</f>
        <v>下水道事業会計</v>
      </c>
      <c r="AP36" s="585"/>
      <c r="AQ36" s="585"/>
      <c r="AR36" s="585"/>
      <c r="AS36" s="585"/>
      <c r="AT36" s="585"/>
      <c r="AU36" s="585"/>
      <c r="AV36" s="585"/>
      <c r="AW36" s="585"/>
      <c r="AX36" s="585"/>
      <c r="AY36" s="585"/>
      <c r="AZ36" s="585"/>
      <c r="BA36" s="585"/>
      <c r="BB36" s="585"/>
      <c r="BC36" s="585"/>
      <c r="BD36" s="163"/>
      <c r="BE36" s="584">
        <f t="shared" si="1"/>
        <v>13</v>
      </c>
      <c r="BF36" s="584"/>
      <c r="BG36" s="585" t="str">
        <f>IF('各会計、関係団体の財政状況及び健全化判断比率'!B38="","",'各会計、関係団体の財政状況及び健全化判断比率'!B38)</f>
        <v>宅地造成事業特別会計</v>
      </c>
      <c r="BH36" s="585"/>
      <c r="BI36" s="585"/>
      <c r="BJ36" s="585"/>
      <c r="BK36" s="585"/>
      <c r="BL36" s="585"/>
      <c r="BM36" s="585"/>
      <c r="BN36" s="585"/>
      <c r="BO36" s="585"/>
      <c r="BP36" s="585"/>
      <c r="BQ36" s="585"/>
      <c r="BR36" s="585"/>
      <c r="BS36" s="585"/>
      <c r="BT36" s="585"/>
      <c r="BU36" s="585"/>
      <c r="BV36" s="163"/>
      <c r="BW36" s="584">
        <f t="shared" si="2"/>
        <v>16</v>
      </c>
      <c r="BX36" s="584"/>
      <c r="BY36" s="585" t="str">
        <f>IF('各会計、関係団体の財政状況及び健全化判断比率'!B70="","",'各会計、関係団体の財政状況及び健全化判断比率'!B70)</f>
        <v>京都府住宅新築資金等貸付事業管理組合（特別会計）</v>
      </c>
      <c r="BZ36" s="585"/>
      <c r="CA36" s="585"/>
      <c r="CB36" s="585"/>
      <c r="CC36" s="585"/>
      <c r="CD36" s="585"/>
      <c r="CE36" s="585"/>
      <c r="CF36" s="585"/>
      <c r="CG36" s="585"/>
      <c r="CH36" s="585"/>
      <c r="CI36" s="585"/>
      <c r="CJ36" s="585"/>
      <c r="CK36" s="585"/>
      <c r="CL36" s="585"/>
      <c r="CM36" s="585"/>
      <c r="CN36" s="163"/>
      <c r="CO36" s="584">
        <f t="shared" si="3"/>
        <v>22</v>
      </c>
      <c r="CP36" s="584"/>
      <c r="CQ36" s="585" t="str">
        <f>IF('各会計、関係団体の財政状況及び健全化判断比率'!BS9="","",'各会計、関係団体の財政状況及び健全化判断比率'!BS9)</f>
        <v>福知山市文化協会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介護保険事業特別会計（サービス事業勘定）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17</v>
      </c>
      <c r="BX37" s="584"/>
      <c r="BY37" s="585" t="str">
        <f>IF('各会計、関係団体の財政状況及び健全化判断比率'!B71="","",'各会計、関係団体の財政状況及び健全化判断比率'!B71)</f>
        <v>京都府後期高齢者医療広域連合（一般会計）</v>
      </c>
      <c r="BZ37" s="585"/>
      <c r="CA37" s="585"/>
      <c r="CB37" s="585"/>
      <c r="CC37" s="585"/>
      <c r="CD37" s="585"/>
      <c r="CE37" s="585"/>
      <c r="CF37" s="585"/>
      <c r="CG37" s="585"/>
      <c r="CH37" s="585"/>
      <c r="CI37" s="585"/>
      <c r="CJ37" s="585"/>
      <c r="CK37" s="585"/>
      <c r="CL37" s="585"/>
      <c r="CM37" s="585"/>
      <c r="CN37" s="163"/>
      <c r="CO37" s="584">
        <f t="shared" si="3"/>
        <v>23</v>
      </c>
      <c r="CP37" s="584"/>
      <c r="CQ37" s="585" t="str">
        <f>IF('各会計、関係団体の財政状況及び健全化判断比率'!BS10="","",'各会計、関係団体の財政状況及び健全化判断比率'!BS10)</f>
        <v>福知山まちづくり</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7</v>
      </c>
      <c r="V38" s="584"/>
      <c r="W38" s="585" t="str">
        <f>IF('各会計、関係団体の財政状況及び健全化判断比率'!B32="","",'各会計、関係団体の財政状況及び健全化判断比率'!B32)</f>
        <v>後期高齢者医療事業特別会計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18</v>
      </c>
      <c r="BX38" s="584"/>
      <c r="BY38" s="585" t="str">
        <f>IF('各会計、関係団体の財政状況及び健全化判断比率'!B72="","",'各会計、関係団体の財政状況及び健全化判断比率'!B72)</f>
        <v>京都府後期高齢者医療広域連合（後期高齢者医療特別会計）</v>
      </c>
      <c r="BZ38" s="585"/>
      <c r="CA38" s="585"/>
      <c r="CB38" s="585"/>
      <c r="CC38" s="585"/>
      <c r="CD38" s="585"/>
      <c r="CE38" s="585"/>
      <c r="CF38" s="585"/>
      <c r="CG38" s="585"/>
      <c r="CH38" s="585"/>
      <c r="CI38" s="585"/>
      <c r="CJ38" s="585"/>
      <c r="CK38" s="585"/>
      <c r="CL38" s="585"/>
      <c r="CM38" s="585"/>
      <c r="CN38" s="163"/>
      <c r="CO38" s="584">
        <f t="shared" si="3"/>
        <v>24</v>
      </c>
      <c r="CP38" s="584"/>
      <c r="CQ38" s="585" t="str">
        <f>IF('各会計、関係団体の財政状況及び健全化判断比率'!BS11="","",'各会計、関係団体の財政状況及び健全化判断比率'!BS11)</f>
        <v>福知山上下水道サービスセンター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19</v>
      </c>
      <c r="BX39" s="584"/>
      <c r="BY39" s="585" t="str">
        <f>IF('各会計、関係団体の財政状況及び健全化判断比率'!B73="","",'各会計、関係団体の財政状況及び健全化判断比率'!B73)</f>
        <v>京都地方税機構（一般会計）</v>
      </c>
      <c r="BZ39" s="585"/>
      <c r="CA39" s="585"/>
      <c r="CB39" s="585"/>
      <c r="CC39" s="585"/>
      <c r="CD39" s="585"/>
      <c r="CE39" s="585"/>
      <c r="CF39" s="585"/>
      <c r="CG39" s="585"/>
      <c r="CH39" s="585"/>
      <c r="CI39" s="585"/>
      <c r="CJ39" s="585"/>
      <c r="CK39" s="585"/>
      <c r="CL39" s="585"/>
      <c r="CM39" s="585"/>
      <c r="CN39" s="163"/>
      <c r="CO39" s="584">
        <f t="shared" si="3"/>
        <v>25</v>
      </c>
      <c r="CP39" s="584"/>
      <c r="CQ39" s="585" t="str">
        <f>IF('各会計、関係団体の財政状況及び健全化判断比率'!BS12="","",'各会計、関係団体の財政状況及び健全化判断比率'!BS12)</f>
        <v>やくの農業振興団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26</v>
      </c>
      <c r="CP40" s="584"/>
      <c r="CQ40" s="585" t="str">
        <f>IF('各会計、関係団体の財政状況及び健全化判断比率'!BS13="","",'各会計、関係団体の財政状況及び健全化判断比率'!BS13)</f>
        <v>公立大学法人福知山公立大学</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27</v>
      </c>
      <c r="CP41" s="584"/>
      <c r="CQ41" s="585" t="str">
        <f>IF('各会計、関係団体の財政状況及び健全化判断比率'!BS14="","",'各会計、関係団体の財政状況及び健全化判断比率'!BS14)</f>
        <v>福知山地域振興社</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28</v>
      </c>
      <c r="CP42" s="584"/>
      <c r="CQ42" s="585" t="str">
        <f>IF('各会計、関係団体の財政状況及び健全化判断比率'!BS15="","",'各会計、関係団体の財政状況及び健全化判断比率'!BS15)</f>
        <v>たんたんエナジー</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qVXOwUJwDhw9/xwRBH++QjnrSYVdW0+kNm9psh+iu0FTUe+Mlxs9tYa/f6vFiqFETafuB5CV4g8L01FAlIVhFA==" saltValue="Y8rC0/f+hKqy2TXrbhXF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85" zoomScaleNormal="85" zoomScaleSheetLayoutView="100" workbookViewId="0">
      <selection activeCell="Q27" sqref="Q27:V2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6" t="s">
        <v>539</v>
      </c>
      <c r="D34" s="1136"/>
      <c r="E34" s="1137"/>
      <c r="F34" s="32">
        <v>27.69</v>
      </c>
      <c r="G34" s="33">
        <v>30.87</v>
      </c>
      <c r="H34" s="33">
        <v>34.97</v>
      </c>
      <c r="I34" s="33">
        <v>35.4</v>
      </c>
      <c r="J34" s="34">
        <v>31.43</v>
      </c>
      <c r="K34" s="22"/>
      <c r="L34" s="22"/>
      <c r="M34" s="22"/>
      <c r="N34" s="22"/>
      <c r="O34" s="22"/>
      <c r="P34" s="22"/>
    </row>
    <row r="35" spans="1:16" ht="39" customHeight="1" x14ac:dyDescent="0.15">
      <c r="A35" s="22"/>
      <c r="B35" s="35"/>
      <c r="C35" s="1132" t="s">
        <v>540</v>
      </c>
      <c r="D35" s="1132"/>
      <c r="E35" s="1133"/>
      <c r="F35" s="36">
        <v>4.8499999999999996</v>
      </c>
      <c r="G35" s="37">
        <v>5.15</v>
      </c>
      <c r="H35" s="37">
        <v>4.3</v>
      </c>
      <c r="I35" s="37">
        <v>4.8899999999999997</v>
      </c>
      <c r="J35" s="38">
        <v>5.4</v>
      </c>
      <c r="K35" s="22"/>
      <c r="L35" s="22"/>
      <c r="M35" s="22"/>
      <c r="N35" s="22"/>
      <c r="O35" s="22"/>
      <c r="P35" s="22"/>
    </row>
    <row r="36" spans="1:16" ht="39" customHeight="1" x14ac:dyDescent="0.15">
      <c r="A36" s="22"/>
      <c r="B36" s="35"/>
      <c r="C36" s="1132" t="s">
        <v>541</v>
      </c>
      <c r="D36" s="1132"/>
      <c r="E36" s="1133"/>
      <c r="F36" s="36">
        <v>4.37</v>
      </c>
      <c r="G36" s="37">
        <v>4.0599999999999996</v>
      </c>
      <c r="H36" s="37">
        <v>4.6500000000000004</v>
      </c>
      <c r="I36" s="37">
        <v>3.63</v>
      </c>
      <c r="J36" s="38">
        <v>2.6</v>
      </c>
      <c r="K36" s="22"/>
      <c r="L36" s="22"/>
      <c r="M36" s="22"/>
      <c r="N36" s="22"/>
      <c r="O36" s="22"/>
      <c r="P36" s="22"/>
    </row>
    <row r="37" spans="1:16" ht="39" customHeight="1" x14ac:dyDescent="0.15">
      <c r="A37" s="22"/>
      <c r="B37" s="35"/>
      <c r="C37" s="1132" t="s">
        <v>542</v>
      </c>
      <c r="D37" s="1132"/>
      <c r="E37" s="1133"/>
      <c r="F37" s="36">
        <v>1.0900000000000001</v>
      </c>
      <c r="G37" s="37">
        <v>1.61</v>
      </c>
      <c r="H37" s="37">
        <v>1.25</v>
      </c>
      <c r="I37" s="37">
        <v>1.35</v>
      </c>
      <c r="J37" s="38">
        <v>2.0299999999999998</v>
      </c>
      <c r="K37" s="22"/>
      <c r="L37" s="22"/>
      <c r="M37" s="22"/>
      <c r="N37" s="22"/>
      <c r="O37" s="22"/>
      <c r="P37" s="22"/>
    </row>
    <row r="38" spans="1:16" ht="39" customHeight="1" x14ac:dyDescent="0.15">
      <c r="A38" s="22"/>
      <c r="B38" s="35"/>
      <c r="C38" s="1132" t="s">
        <v>543</v>
      </c>
      <c r="D38" s="1132"/>
      <c r="E38" s="1133"/>
      <c r="F38" s="36">
        <v>0.55000000000000004</v>
      </c>
      <c r="G38" s="37">
        <v>1.22</v>
      </c>
      <c r="H38" s="37">
        <v>1.9</v>
      </c>
      <c r="I38" s="37">
        <v>1.1499999999999999</v>
      </c>
      <c r="J38" s="38">
        <v>0.39</v>
      </c>
      <c r="K38" s="22"/>
      <c r="L38" s="22"/>
      <c r="M38" s="22"/>
      <c r="N38" s="22"/>
      <c r="O38" s="22"/>
      <c r="P38" s="22"/>
    </row>
    <row r="39" spans="1:16" ht="39" customHeight="1" x14ac:dyDescent="0.15">
      <c r="A39" s="22"/>
      <c r="B39" s="35"/>
      <c r="C39" s="1132" t="s">
        <v>544</v>
      </c>
      <c r="D39" s="1132"/>
      <c r="E39" s="1133"/>
      <c r="F39" s="36">
        <v>0.31</v>
      </c>
      <c r="G39" s="37">
        <v>0.37</v>
      </c>
      <c r="H39" s="37">
        <v>0.35</v>
      </c>
      <c r="I39" s="37">
        <v>0.25</v>
      </c>
      <c r="J39" s="38">
        <v>0.23</v>
      </c>
      <c r="K39" s="22"/>
      <c r="L39" s="22"/>
      <c r="M39" s="22"/>
      <c r="N39" s="22"/>
      <c r="O39" s="22"/>
      <c r="P39" s="22"/>
    </row>
    <row r="40" spans="1:16" ht="39" customHeight="1" x14ac:dyDescent="0.15">
      <c r="A40" s="22"/>
      <c r="B40" s="35"/>
      <c r="C40" s="1132" t="s">
        <v>545</v>
      </c>
      <c r="D40" s="1132"/>
      <c r="E40" s="1133"/>
      <c r="F40" s="36">
        <v>0.52</v>
      </c>
      <c r="G40" s="37">
        <v>0.96</v>
      </c>
      <c r="H40" s="37">
        <v>0.59</v>
      </c>
      <c r="I40" s="37">
        <v>0.49</v>
      </c>
      <c r="J40" s="38">
        <v>0.21</v>
      </c>
      <c r="K40" s="22"/>
      <c r="L40" s="22"/>
      <c r="M40" s="22"/>
      <c r="N40" s="22"/>
      <c r="O40" s="22"/>
      <c r="P40" s="22"/>
    </row>
    <row r="41" spans="1:16" ht="39" customHeight="1" x14ac:dyDescent="0.15">
      <c r="A41" s="22"/>
      <c r="B41" s="35"/>
      <c r="C41" s="1132" t="s">
        <v>546</v>
      </c>
      <c r="D41" s="1132"/>
      <c r="E41" s="1133"/>
      <c r="F41" s="36">
        <v>0.08</v>
      </c>
      <c r="G41" s="37">
        <v>0.09</v>
      </c>
      <c r="H41" s="37">
        <v>0.11</v>
      </c>
      <c r="I41" s="37">
        <v>0.05</v>
      </c>
      <c r="J41" s="38">
        <v>0.12</v>
      </c>
      <c r="K41" s="22"/>
      <c r="L41" s="22"/>
      <c r="M41" s="22"/>
      <c r="N41" s="22"/>
      <c r="O41" s="22"/>
      <c r="P41" s="22"/>
    </row>
    <row r="42" spans="1:16" ht="39" customHeight="1" x14ac:dyDescent="0.15">
      <c r="A42" s="22"/>
      <c r="B42" s="39"/>
      <c r="C42" s="1132" t="s">
        <v>547</v>
      </c>
      <c r="D42" s="1132"/>
      <c r="E42" s="1133"/>
      <c r="F42" s="36" t="s">
        <v>494</v>
      </c>
      <c r="G42" s="37" t="s">
        <v>494</v>
      </c>
      <c r="H42" s="37" t="s">
        <v>494</v>
      </c>
      <c r="I42" s="37" t="s">
        <v>494</v>
      </c>
      <c r="J42" s="38" t="s">
        <v>494</v>
      </c>
      <c r="K42" s="22"/>
      <c r="L42" s="22"/>
      <c r="M42" s="22"/>
      <c r="N42" s="22"/>
      <c r="O42" s="22"/>
      <c r="P42" s="22"/>
    </row>
    <row r="43" spans="1:16" ht="39" customHeight="1" thickBot="1" x14ac:dyDescent="0.2">
      <c r="A43" s="22"/>
      <c r="B43" s="40"/>
      <c r="C43" s="1134" t="s">
        <v>548</v>
      </c>
      <c r="D43" s="1134"/>
      <c r="E43" s="1135"/>
      <c r="F43" s="41">
        <v>0.28999999999999998</v>
      </c>
      <c r="G43" s="42">
        <v>0.37</v>
      </c>
      <c r="H43" s="42">
        <v>0.48</v>
      </c>
      <c r="I43" s="42">
        <v>0.13</v>
      </c>
      <c r="J43" s="43">
        <v>0.12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5N46VfOXt7CKf1XarkNpwEDQsLaPE7A4muqaorJXDGydB9KbQOy2v1YSBX2uNttxtSCXDVuaLcmPk20HdydbQ==" saltValue="hgthFRcpBCP2ZG3HXXc0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7" zoomScaleSheetLayoutView="55" workbookViewId="0">
      <selection activeCell="Q27" sqref="Q27:V2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5017</v>
      </c>
      <c r="L45" s="58">
        <v>5257</v>
      </c>
      <c r="M45" s="58">
        <v>5170</v>
      </c>
      <c r="N45" s="58">
        <v>5276</v>
      </c>
      <c r="O45" s="59">
        <v>5260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494</v>
      </c>
      <c r="L46" s="62" t="s">
        <v>494</v>
      </c>
      <c r="M46" s="62" t="s">
        <v>494</v>
      </c>
      <c r="N46" s="62" t="s">
        <v>494</v>
      </c>
      <c r="O46" s="63" t="s">
        <v>494</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494</v>
      </c>
      <c r="L47" s="62" t="s">
        <v>494</v>
      </c>
      <c r="M47" s="62" t="s">
        <v>494</v>
      </c>
      <c r="N47" s="62" t="s">
        <v>494</v>
      </c>
      <c r="O47" s="63" t="s">
        <v>494</v>
      </c>
      <c r="P47" s="46"/>
      <c r="Q47" s="46"/>
      <c r="R47" s="46"/>
      <c r="S47" s="46"/>
      <c r="T47" s="46"/>
      <c r="U47" s="46"/>
    </row>
    <row r="48" spans="1:21" ht="30.75" customHeight="1" x14ac:dyDescent="0.15">
      <c r="A48" s="46"/>
      <c r="B48" s="1140"/>
      <c r="C48" s="1141"/>
      <c r="D48" s="60"/>
      <c r="E48" s="1146" t="s">
        <v>13</v>
      </c>
      <c r="F48" s="1146"/>
      <c r="G48" s="1146"/>
      <c r="H48" s="1146"/>
      <c r="I48" s="1146"/>
      <c r="J48" s="1147"/>
      <c r="K48" s="61">
        <v>1706</v>
      </c>
      <c r="L48" s="62">
        <v>1791</v>
      </c>
      <c r="M48" s="62">
        <v>1787</v>
      </c>
      <c r="N48" s="62">
        <v>1716</v>
      </c>
      <c r="O48" s="63">
        <v>1914</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494</v>
      </c>
      <c r="L49" s="62" t="s">
        <v>494</v>
      </c>
      <c r="M49" s="62" t="s">
        <v>494</v>
      </c>
      <c r="N49" s="62" t="s">
        <v>494</v>
      </c>
      <c r="O49" s="63" t="s">
        <v>494</v>
      </c>
      <c r="P49" s="46"/>
      <c r="Q49" s="46"/>
      <c r="R49" s="46"/>
      <c r="S49" s="46"/>
      <c r="T49" s="46"/>
      <c r="U49" s="46"/>
    </row>
    <row r="50" spans="1:21" ht="30.75" customHeight="1" x14ac:dyDescent="0.15">
      <c r="A50" s="46"/>
      <c r="B50" s="1140"/>
      <c r="C50" s="1141"/>
      <c r="D50" s="60"/>
      <c r="E50" s="1146" t="s">
        <v>15</v>
      </c>
      <c r="F50" s="1146"/>
      <c r="G50" s="1146"/>
      <c r="H50" s="1146"/>
      <c r="I50" s="1146"/>
      <c r="J50" s="1147"/>
      <c r="K50" s="61">
        <v>4</v>
      </c>
      <c r="L50" s="62">
        <v>18</v>
      </c>
      <c r="M50" s="62">
        <v>22</v>
      </c>
      <c r="N50" s="62">
        <v>9</v>
      </c>
      <c r="O50" s="63">
        <v>30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494</v>
      </c>
      <c r="L51" s="62" t="s">
        <v>494</v>
      </c>
      <c r="M51" s="62" t="s">
        <v>494</v>
      </c>
      <c r="N51" s="62" t="s">
        <v>494</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5021</v>
      </c>
      <c r="L52" s="62">
        <v>5003</v>
      </c>
      <c r="M52" s="62">
        <v>5072</v>
      </c>
      <c r="N52" s="62">
        <v>5091</v>
      </c>
      <c r="O52" s="63">
        <v>4950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1706</v>
      </c>
      <c r="L53" s="67">
        <v>2063</v>
      </c>
      <c r="M53" s="67">
        <v>1907</v>
      </c>
      <c r="N53" s="67">
        <v>1910</v>
      </c>
      <c r="O53" s="68">
        <v>2254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LbJwJ1bLklCa8/we7PfpLNLAgy8ia3KzJqvFqR9qdjd5sPYcoa5jMOOi/jcsbMNuM3om/EsWsxBYEDnocoGeA==" saltValue="HE0bzfj38GRM8/Sp3+pMr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16" zoomScale="85" zoomScaleNormal="85" zoomScaleSheetLayoutView="100" workbookViewId="0">
      <selection activeCell="Q27" sqref="Q27:V2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69" t="s">
        <v>30</v>
      </c>
      <c r="C41" s="1170"/>
      <c r="D41" s="103"/>
      <c r="E41" s="1175" t="s">
        <v>31</v>
      </c>
      <c r="F41" s="1175"/>
      <c r="G41" s="1175"/>
      <c r="H41" s="1176"/>
      <c r="I41" s="330">
        <v>49527</v>
      </c>
      <c r="J41" s="331">
        <v>47301</v>
      </c>
      <c r="K41" s="331">
        <v>45001</v>
      </c>
      <c r="L41" s="331">
        <v>44994</v>
      </c>
      <c r="M41" s="332">
        <v>44210</v>
      </c>
    </row>
    <row r="42" spans="2:13" ht="27.75" customHeight="1" x14ac:dyDescent="0.15">
      <c r="B42" s="1171"/>
      <c r="C42" s="1172"/>
      <c r="D42" s="104"/>
      <c r="E42" s="1177" t="s">
        <v>32</v>
      </c>
      <c r="F42" s="1177"/>
      <c r="G42" s="1177"/>
      <c r="H42" s="1178"/>
      <c r="I42" s="333" t="s">
        <v>494</v>
      </c>
      <c r="J42" s="334" t="s">
        <v>494</v>
      </c>
      <c r="K42" s="334" t="s">
        <v>494</v>
      </c>
      <c r="L42" s="334" t="s">
        <v>494</v>
      </c>
      <c r="M42" s="335" t="s">
        <v>494</v>
      </c>
    </row>
    <row r="43" spans="2:13" ht="27.75" customHeight="1" x14ac:dyDescent="0.15">
      <c r="B43" s="1171"/>
      <c r="C43" s="1172"/>
      <c r="D43" s="104"/>
      <c r="E43" s="1177" t="s">
        <v>33</v>
      </c>
      <c r="F43" s="1177"/>
      <c r="G43" s="1177"/>
      <c r="H43" s="1178"/>
      <c r="I43" s="333">
        <v>18217</v>
      </c>
      <c r="J43" s="334">
        <v>17997</v>
      </c>
      <c r="K43" s="334">
        <v>17364</v>
      </c>
      <c r="L43" s="334">
        <v>15748</v>
      </c>
      <c r="M43" s="335">
        <v>16012</v>
      </c>
    </row>
    <row r="44" spans="2:13" ht="27.75" customHeight="1" x14ac:dyDescent="0.15">
      <c r="B44" s="1171"/>
      <c r="C44" s="1172"/>
      <c r="D44" s="104"/>
      <c r="E44" s="1177" t="s">
        <v>34</v>
      </c>
      <c r="F44" s="1177"/>
      <c r="G44" s="1177"/>
      <c r="H44" s="1178"/>
      <c r="I44" s="333">
        <v>1</v>
      </c>
      <c r="J44" s="334" t="s">
        <v>494</v>
      </c>
      <c r="K44" s="334" t="s">
        <v>494</v>
      </c>
      <c r="L44" s="334" t="s">
        <v>494</v>
      </c>
      <c r="M44" s="335" t="s">
        <v>494</v>
      </c>
    </row>
    <row r="45" spans="2:13" ht="27.75" customHeight="1" x14ac:dyDescent="0.15">
      <c r="B45" s="1171"/>
      <c r="C45" s="1172"/>
      <c r="D45" s="104"/>
      <c r="E45" s="1177" t="s">
        <v>35</v>
      </c>
      <c r="F45" s="1177"/>
      <c r="G45" s="1177"/>
      <c r="H45" s="1178"/>
      <c r="I45" s="333">
        <v>5754</v>
      </c>
      <c r="J45" s="334">
        <v>5665</v>
      </c>
      <c r="K45" s="334">
        <v>5477</v>
      </c>
      <c r="L45" s="334">
        <v>5444</v>
      </c>
      <c r="M45" s="335">
        <v>5452</v>
      </c>
    </row>
    <row r="46" spans="2:13" ht="27.75" customHeight="1" x14ac:dyDescent="0.15">
      <c r="B46" s="1171"/>
      <c r="C46" s="1172"/>
      <c r="D46" s="105"/>
      <c r="E46" s="1177" t="s">
        <v>36</v>
      </c>
      <c r="F46" s="1177"/>
      <c r="G46" s="1177"/>
      <c r="H46" s="1178"/>
      <c r="I46" s="333" t="s">
        <v>494</v>
      </c>
      <c r="J46" s="334" t="s">
        <v>494</v>
      </c>
      <c r="K46" s="334" t="s">
        <v>494</v>
      </c>
      <c r="L46" s="334" t="s">
        <v>494</v>
      </c>
      <c r="M46" s="335" t="s">
        <v>494</v>
      </c>
    </row>
    <row r="47" spans="2:13" ht="27.75" customHeight="1" x14ac:dyDescent="0.15">
      <c r="B47" s="1171"/>
      <c r="C47" s="1172"/>
      <c r="D47" s="106"/>
      <c r="E47" s="1179" t="s">
        <v>37</v>
      </c>
      <c r="F47" s="1180"/>
      <c r="G47" s="1180"/>
      <c r="H47" s="1181"/>
      <c r="I47" s="333" t="s">
        <v>494</v>
      </c>
      <c r="J47" s="334" t="s">
        <v>494</v>
      </c>
      <c r="K47" s="334" t="s">
        <v>494</v>
      </c>
      <c r="L47" s="334" t="s">
        <v>494</v>
      </c>
      <c r="M47" s="335" t="s">
        <v>494</v>
      </c>
    </row>
    <row r="48" spans="2:13" ht="27.75" customHeight="1" x14ac:dyDescent="0.15">
      <c r="B48" s="1171"/>
      <c r="C48" s="1172"/>
      <c r="D48" s="104"/>
      <c r="E48" s="1177" t="s">
        <v>38</v>
      </c>
      <c r="F48" s="1177"/>
      <c r="G48" s="1177"/>
      <c r="H48" s="1178"/>
      <c r="I48" s="333" t="s">
        <v>494</v>
      </c>
      <c r="J48" s="334" t="s">
        <v>494</v>
      </c>
      <c r="K48" s="334" t="s">
        <v>494</v>
      </c>
      <c r="L48" s="334" t="s">
        <v>494</v>
      </c>
      <c r="M48" s="335" t="s">
        <v>494</v>
      </c>
    </row>
    <row r="49" spans="2:13" ht="27.75" customHeight="1" x14ac:dyDescent="0.15">
      <c r="B49" s="1173"/>
      <c r="C49" s="1174"/>
      <c r="D49" s="104"/>
      <c r="E49" s="1177" t="s">
        <v>39</v>
      </c>
      <c r="F49" s="1177"/>
      <c r="G49" s="1177"/>
      <c r="H49" s="1178"/>
      <c r="I49" s="333" t="s">
        <v>494</v>
      </c>
      <c r="J49" s="334" t="s">
        <v>494</v>
      </c>
      <c r="K49" s="334" t="s">
        <v>494</v>
      </c>
      <c r="L49" s="334" t="s">
        <v>494</v>
      </c>
      <c r="M49" s="335" t="s">
        <v>494</v>
      </c>
    </row>
    <row r="50" spans="2:13" ht="27.75" customHeight="1" x14ac:dyDescent="0.15">
      <c r="B50" s="1182" t="s">
        <v>40</v>
      </c>
      <c r="C50" s="1183"/>
      <c r="D50" s="107"/>
      <c r="E50" s="1177" t="s">
        <v>41</v>
      </c>
      <c r="F50" s="1177"/>
      <c r="G50" s="1177"/>
      <c r="H50" s="1178"/>
      <c r="I50" s="333">
        <v>9915</v>
      </c>
      <c r="J50" s="334">
        <v>10983</v>
      </c>
      <c r="K50" s="334">
        <v>10812</v>
      </c>
      <c r="L50" s="334">
        <v>10384</v>
      </c>
      <c r="M50" s="335">
        <v>9919</v>
      </c>
    </row>
    <row r="51" spans="2:13" ht="27.75" customHeight="1" x14ac:dyDescent="0.15">
      <c r="B51" s="1171"/>
      <c r="C51" s="1172"/>
      <c r="D51" s="104"/>
      <c r="E51" s="1177" t="s">
        <v>42</v>
      </c>
      <c r="F51" s="1177"/>
      <c r="G51" s="1177"/>
      <c r="H51" s="1178"/>
      <c r="I51" s="333">
        <v>4302</v>
      </c>
      <c r="J51" s="334">
        <v>3768</v>
      </c>
      <c r="K51" s="334">
        <v>3916</v>
      </c>
      <c r="L51" s="334">
        <v>4316</v>
      </c>
      <c r="M51" s="335">
        <v>4694</v>
      </c>
    </row>
    <row r="52" spans="2:13" ht="27.75" customHeight="1" x14ac:dyDescent="0.15">
      <c r="B52" s="1173"/>
      <c r="C52" s="1174"/>
      <c r="D52" s="104"/>
      <c r="E52" s="1177" t="s">
        <v>43</v>
      </c>
      <c r="F52" s="1177"/>
      <c r="G52" s="1177"/>
      <c r="H52" s="1178"/>
      <c r="I52" s="333">
        <v>50129</v>
      </c>
      <c r="J52" s="334">
        <v>48513</v>
      </c>
      <c r="K52" s="334">
        <v>46476</v>
      </c>
      <c r="L52" s="334">
        <v>45846</v>
      </c>
      <c r="M52" s="335">
        <v>45204</v>
      </c>
    </row>
    <row r="53" spans="2:13" ht="27.75" customHeight="1" thickBot="1" x14ac:dyDescent="0.2">
      <c r="B53" s="1184" t="s">
        <v>19</v>
      </c>
      <c r="C53" s="1185"/>
      <c r="D53" s="108"/>
      <c r="E53" s="1186" t="s">
        <v>44</v>
      </c>
      <c r="F53" s="1186"/>
      <c r="G53" s="1186"/>
      <c r="H53" s="1187"/>
      <c r="I53" s="336">
        <v>9154</v>
      </c>
      <c r="J53" s="337">
        <v>7699</v>
      </c>
      <c r="K53" s="337">
        <v>6638</v>
      </c>
      <c r="L53" s="337">
        <v>5641</v>
      </c>
      <c r="M53" s="338">
        <v>5856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JOGPnFnkKJKlsgkaVLXjSW9EUBdc6aDk0s3vqX7SHfZC9lmSb/KZ9mIcji0ptqxmWOsJuOUgd7FwTlVmkLoPA==" saltValue="Lyl4s63VGpsKMSjTGRbj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topLeftCell="B25" zoomScale="70" zoomScaleNormal="70" zoomScaleSheetLayoutView="100" workbookViewId="0">
      <selection activeCell="G62" sqref="G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6" t="s">
        <v>46</v>
      </c>
      <c r="D55" s="1196"/>
      <c r="E55" s="1197"/>
      <c r="F55" s="339">
        <v>3383</v>
      </c>
      <c r="G55" s="339">
        <v>3478</v>
      </c>
      <c r="H55" s="340">
        <v>3586</v>
      </c>
    </row>
    <row r="56" spans="2:8" ht="52.5" customHeight="1" x14ac:dyDescent="0.15">
      <c r="B56" s="120"/>
      <c r="C56" s="1198" t="s">
        <v>47</v>
      </c>
      <c r="D56" s="1198"/>
      <c r="E56" s="1199"/>
      <c r="F56" s="341">
        <v>1287</v>
      </c>
      <c r="G56" s="341">
        <v>1017</v>
      </c>
      <c r="H56" s="342">
        <v>497</v>
      </c>
    </row>
    <row r="57" spans="2:8" ht="53.25" customHeight="1" x14ac:dyDescent="0.15">
      <c r="B57" s="120"/>
      <c r="C57" s="1200" t="s">
        <v>48</v>
      </c>
      <c r="D57" s="1200"/>
      <c r="E57" s="1201"/>
      <c r="F57" s="343">
        <v>6170</v>
      </c>
      <c r="G57" s="343">
        <v>5466</v>
      </c>
      <c r="H57" s="344">
        <v>4957</v>
      </c>
    </row>
    <row r="58" spans="2:8" ht="45.75" customHeight="1" x14ac:dyDescent="0.15">
      <c r="B58" s="121"/>
      <c r="C58" s="1188" t="s">
        <v>631</v>
      </c>
      <c r="D58" s="1189"/>
      <c r="E58" s="1190"/>
      <c r="F58" s="345">
        <v>1956</v>
      </c>
      <c r="G58" s="345">
        <v>1703</v>
      </c>
      <c r="H58" s="346">
        <v>1427</v>
      </c>
    </row>
    <row r="59" spans="2:8" ht="45.75" customHeight="1" x14ac:dyDescent="0.15">
      <c r="B59" s="121"/>
      <c r="C59" s="1188" t="s">
        <v>632</v>
      </c>
      <c r="D59" s="1189"/>
      <c r="E59" s="1190"/>
      <c r="F59" s="345">
        <v>445</v>
      </c>
      <c r="G59" s="345">
        <v>559</v>
      </c>
      <c r="H59" s="346">
        <v>711</v>
      </c>
    </row>
    <row r="60" spans="2:8" ht="45.75" customHeight="1" x14ac:dyDescent="0.15">
      <c r="B60" s="121"/>
      <c r="C60" s="1188" t="s">
        <v>633</v>
      </c>
      <c r="D60" s="1189"/>
      <c r="E60" s="1190"/>
      <c r="F60" s="345">
        <v>615</v>
      </c>
      <c r="G60" s="345">
        <v>614</v>
      </c>
      <c r="H60" s="346">
        <v>599</v>
      </c>
    </row>
    <row r="61" spans="2:8" ht="45.75" customHeight="1" x14ac:dyDescent="0.15">
      <c r="B61" s="121"/>
      <c r="C61" s="1188" t="s">
        <v>635</v>
      </c>
      <c r="D61" s="1189"/>
      <c r="E61" s="1190"/>
      <c r="F61" s="345">
        <v>480</v>
      </c>
      <c r="G61" s="345">
        <v>486</v>
      </c>
      <c r="H61" s="346">
        <v>429</v>
      </c>
    </row>
    <row r="62" spans="2:8" ht="45.75" customHeight="1" thickBot="1" x14ac:dyDescent="0.2">
      <c r="B62" s="122"/>
      <c r="C62" s="1191" t="s">
        <v>634</v>
      </c>
      <c r="D62" s="1192"/>
      <c r="E62" s="1193"/>
      <c r="F62" s="347">
        <v>658</v>
      </c>
      <c r="G62" s="347">
        <v>568</v>
      </c>
      <c r="H62" s="348">
        <v>415</v>
      </c>
    </row>
    <row r="63" spans="2:8" ht="52.5" customHeight="1" thickBot="1" x14ac:dyDescent="0.2">
      <c r="B63" s="123"/>
      <c r="C63" s="1194" t="s">
        <v>49</v>
      </c>
      <c r="D63" s="1194"/>
      <c r="E63" s="1195"/>
      <c r="F63" s="349">
        <v>10840</v>
      </c>
      <c r="G63" s="349">
        <v>9961</v>
      </c>
      <c r="H63" s="350">
        <v>9040</v>
      </c>
    </row>
    <row r="64" spans="2:8" x14ac:dyDescent="0.15"/>
  </sheetData>
  <sheetProtection algorithmName="SHA-512" hashValue="KCXSJOXTvgclt3PfnPpwklTuJtUxEQKQd6r06L2Ku4mz7ZQDIyZqpoSmv4E68gM5HH9k/Bl2dN1SDQqfOpTy8g==" saltValue="Fyd5HNl4chZ6CUOEYFmH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531</v>
      </c>
      <c r="G2" s="137"/>
      <c r="H2" s="138"/>
    </row>
    <row r="3" spans="1:8" x14ac:dyDescent="0.15">
      <c r="A3" s="134" t="s">
        <v>524</v>
      </c>
      <c r="B3" s="139"/>
      <c r="C3" s="140"/>
      <c r="D3" s="141">
        <v>74294</v>
      </c>
      <c r="E3" s="142"/>
      <c r="F3" s="143">
        <v>70329</v>
      </c>
      <c r="G3" s="144"/>
      <c r="H3" s="145"/>
    </row>
    <row r="4" spans="1:8" x14ac:dyDescent="0.15">
      <c r="A4" s="146"/>
      <c r="B4" s="147"/>
      <c r="C4" s="148"/>
      <c r="D4" s="149">
        <v>42119</v>
      </c>
      <c r="E4" s="150"/>
      <c r="F4" s="151">
        <v>39403</v>
      </c>
      <c r="G4" s="152"/>
      <c r="H4" s="153"/>
    </row>
    <row r="5" spans="1:8" x14ac:dyDescent="0.15">
      <c r="A5" s="134" t="s">
        <v>526</v>
      </c>
      <c r="B5" s="139"/>
      <c r="C5" s="140"/>
      <c r="D5" s="141">
        <v>56617</v>
      </c>
      <c r="E5" s="142"/>
      <c r="F5" s="143">
        <v>54225</v>
      </c>
      <c r="G5" s="144"/>
      <c r="H5" s="145"/>
    </row>
    <row r="6" spans="1:8" x14ac:dyDescent="0.15">
      <c r="A6" s="146"/>
      <c r="B6" s="147"/>
      <c r="C6" s="148"/>
      <c r="D6" s="149">
        <v>31234</v>
      </c>
      <c r="E6" s="150"/>
      <c r="F6" s="151">
        <v>27337</v>
      </c>
      <c r="G6" s="152"/>
      <c r="H6" s="153"/>
    </row>
    <row r="7" spans="1:8" x14ac:dyDescent="0.15">
      <c r="A7" s="134" t="s">
        <v>527</v>
      </c>
      <c r="B7" s="139"/>
      <c r="C7" s="140"/>
      <c r="D7" s="141">
        <v>78238</v>
      </c>
      <c r="E7" s="142"/>
      <c r="F7" s="143">
        <v>54016</v>
      </c>
      <c r="G7" s="144"/>
      <c r="H7" s="145"/>
    </row>
    <row r="8" spans="1:8" x14ac:dyDescent="0.15">
      <c r="A8" s="146"/>
      <c r="B8" s="147"/>
      <c r="C8" s="148"/>
      <c r="D8" s="149">
        <v>45686</v>
      </c>
      <c r="E8" s="150"/>
      <c r="F8" s="151">
        <v>28078</v>
      </c>
      <c r="G8" s="152"/>
      <c r="H8" s="153"/>
    </row>
    <row r="9" spans="1:8" x14ac:dyDescent="0.15">
      <c r="A9" s="134" t="s">
        <v>528</v>
      </c>
      <c r="B9" s="139"/>
      <c r="C9" s="140"/>
      <c r="D9" s="141">
        <v>111619</v>
      </c>
      <c r="E9" s="142"/>
      <c r="F9" s="143">
        <v>52786</v>
      </c>
      <c r="G9" s="144"/>
      <c r="H9" s="145"/>
    </row>
    <row r="10" spans="1:8" x14ac:dyDescent="0.15">
      <c r="A10" s="146"/>
      <c r="B10" s="147"/>
      <c r="C10" s="148"/>
      <c r="D10" s="149">
        <v>74626</v>
      </c>
      <c r="E10" s="150"/>
      <c r="F10" s="151">
        <v>28742</v>
      </c>
      <c r="G10" s="152"/>
      <c r="H10" s="153"/>
    </row>
    <row r="11" spans="1:8" x14ac:dyDescent="0.15">
      <c r="A11" s="134" t="s">
        <v>529</v>
      </c>
      <c r="B11" s="139"/>
      <c r="C11" s="140"/>
      <c r="D11" s="141">
        <v>95472</v>
      </c>
      <c r="E11" s="142"/>
      <c r="F11" s="143">
        <v>58465</v>
      </c>
      <c r="G11" s="144"/>
      <c r="H11" s="145"/>
    </row>
    <row r="12" spans="1:8" x14ac:dyDescent="0.15">
      <c r="A12" s="146"/>
      <c r="B12" s="147"/>
      <c r="C12" s="154"/>
      <c r="D12" s="149">
        <v>53556</v>
      </c>
      <c r="E12" s="150"/>
      <c r="F12" s="151">
        <v>34452</v>
      </c>
      <c r="G12" s="152"/>
      <c r="H12" s="153"/>
    </row>
    <row r="13" spans="1:8" x14ac:dyDescent="0.15">
      <c r="A13" s="134"/>
      <c r="B13" s="139"/>
      <c r="C13" s="140"/>
      <c r="D13" s="141">
        <v>83248</v>
      </c>
      <c r="E13" s="142"/>
      <c r="F13" s="143">
        <v>57964</v>
      </c>
      <c r="G13" s="155"/>
      <c r="H13" s="145"/>
    </row>
    <row r="14" spans="1:8" x14ac:dyDescent="0.15">
      <c r="A14" s="146"/>
      <c r="B14" s="147"/>
      <c r="C14" s="148"/>
      <c r="D14" s="149">
        <v>49444</v>
      </c>
      <c r="E14" s="150"/>
      <c r="F14" s="151">
        <v>31602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4.37</v>
      </c>
      <c r="C19" s="156">
        <f>ROUND(VALUE(SUBSTITUTE(実質収支比率等に係る経年分析!G$48,"▲","-")),2)</f>
        <v>4.0599999999999996</v>
      </c>
      <c r="D19" s="156">
        <f>ROUND(VALUE(SUBSTITUTE(実質収支比率等に係る経年分析!H$48,"▲","-")),2)</f>
        <v>4.66</v>
      </c>
      <c r="E19" s="156">
        <f>ROUND(VALUE(SUBSTITUTE(実質収支比率等に係る経年分析!I$48,"▲","-")),2)</f>
        <v>3.63</v>
      </c>
      <c r="F19" s="156">
        <f>ROUND(VALUE(SUBSTITUTE(実質収支比率等に係る経年分析!J$48,"▲","-")),2)</f>
        <v>2.61</v>
      </c>
    </row>
    <row r="20" spans="1:11" x14ac:dyDescent="0.15">
      <c r="A20" s="156" t="s">
        <v>53</v>
      </c>
      <c r="B20" s="156">
        <f>ROUND(VALUE(SUBSTITUTE(実質収支比率等に係る経年分析!F$47,"▲","-")),2)</f>
        <v>13.21</v>
      </c>
      <c r="C20" s="156">
        <f>ROUND(VALUE(SUBSTITUTE(実質収支比率等に係る経年分析!G$47,"▲","-")),2)</f>
        <v>13.33</v>
      </c>
      <c r="D20" s="156">
        <f>ROUND(VALUE(SUBSTITUTE(実質収支比率等に係る経年分析!H$47,"▲","-")),2)</f>
        <v>13.86</v>
      </c>
      <c r="E20" s="156">
        <f>ROUND(VALUE(SUBSTITUTE(実質収支比率等に係る経年分析!I$47,"▲","-")),2)</f>
        <v>14.03</v>
      </c>
      <c r="F20" s="156">
        <f>ROUND(VALUE(SUBSTITUTE(実質収支比率等に係る経年分析!J$47,"▲","-")),2)</f>
        <v>14.18</v>
      </c>
    </row>
    <row r="21" spans="1:11" x14ac:dyDescent="0.15">
      <c r="A21" s="156" t="s">
        <v>54</v>
      </c>
      <c r="B21" s="156">
        <f>IF(ISNUMBER(VALUE(SUBSTITUTE(実質収支比率等に係る経年分析!F$49,"▲","-"))),ROUND(VALUE(SUBSTITUTE(実質収支比率等に係る経年分析!F$49,"▲","-")),2),NA())</f>
        <v>4.3099999999999996</v>
      </c>
      <c r="C21" s="156">
        <f>IF(ISNUMBER(VALUE(SUBSTITUTE(実質収支比率等に係る経年分析!G$49,"▲","-"))),ROUND(VALUE(SUBSTITUTE(実質収支比率等に係る経年分析!G$49,"▲","-")),2),NA())</f>
        <v>0.25</v>
      </c>
      <c r="D21" s="156">
        <f>IF(ISNUMBER(VALUE(SUBSTITUTE(実質収支比率等に係る経年分析!H$49,"▲","-"))),ROUND(VALUE(SUBSTITUTE(実質収支比率等に係る経年分析!H$49,"▲","-")),2),NA())</f>
        <v>1.34</v>
      </c>
      <c r="E21" s="156">
        <f>IF(ISNUMBER(VALUE(SUBSTITUTE(実質収支比率等に係る経年分析!I$49,"▲","-"))),ROUND(VALUE(SUBSTITUTE(実質収支比率等に係る経年分析!I$49,"▲","-")),2),NA())</f>
        <v>-0.86</v>
      </c>
      <c r="F21" s="156">
        <f>IF(ISNUMBER(VALUE(SUBSTITUTE(実質収支比率等に係る経年分析!J$49,"▲","-"))),ROUND(VALUE(SUBSTITUTE(実質収支比率等に係る経年分析!J$49,"▲","-")),2),NA())</f>
        <v>-0.28999999999999998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0.28999999999999998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0.37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0.12</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0.08</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0.09</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0.12</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0.52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0.96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0.59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0.21</v>
      </c>
    </row>
    <row r="31" spans="1:11" x14ac:dyDescent="0.15">
      <c r="A31" s="157" t="str">
        <f>IF(連結実質赤字比率に係る赤字・黒字の構成分析!C$39="",NA(),連結実質赤字比率に係る赤字・黒字の構成分析!C$39)</f>
        <v>宅地造成事業特別会計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0.23</v>
      </c>
    </row>
    <row r="32" spans="1:11" x14ac:dyDescent="0.15">
      <c r="A32" s="157" t="str">
        <f>IF(連結実質赤字比率に係る赤字・黒字の構成分析!C$38="",NA(),連結実質赤字比率に係る赤字・黒字の構成分析!C$38)</f>
        <v>介護保険事業特別会計（保険事業勘定）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0.55000000000000004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1.1499999999999999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0.39</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1.0900000000000001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1.25</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1.35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2.0299999999999998</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4.37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4.0599999999999996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4.6500000000000004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4.8499999999999996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5.15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4.8899999999999997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5.4</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27.69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30.87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34.97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35.4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31.43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5021</v>
      </c>
      <c r="E42" s="158"/>
      <c r="F42" s="158"/>
      <c r="G42" s="158">
        <f>'実質公債費比率（分子）の構造'!L$52</f>
        <v>5003</v>
      </c>
      <c r="H42" s="158"/>
      <c r="I42" s="158"/>
      <c r="J42" s="158">
        <f>'実質公債費比率（分子）の構造'!M$52</f>
        <v>5072</v>
      </c>
      <c r="K42" s="158"/>
      <c r="L42" s="158"/>
      <c r="M42" s="158">
        <f>'実質公債費比率（分子）の構造'!N$52</f>
        <v>5091</v>
      </c>
      <c r="N42" s="158"/>
      <c r="O42" s="158"/>
      <c r="P42" s="158">
        <f>'実質公債費比率（分子）の構造'!O$52</f>
        <v>4950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0</v>
      </c>
      <c r="O43" s="158"/>
      <c r="P43" s="158"/>
    </row>
    <row r="44" spans="1:16" x14ac:dyDescent="0.15">
      <c r="A44" s="158" t="s">
        <v>62</v>
      </c>
      <c r="B44" s="158">
        <f>'実質公債費比率（分子）の構造'!K$50</f>
        <v>4</v>
      </c>
      <c r="C44" s="158"/>
      <c r="D44" s="158"/>
      <c r="E44" s="158">
        <f>'実質公債費比率（分子）の構造'!L$50</f>
        <v>18</v>
      </c>
      <c r="F44" s="158"/>
      <c r="G44" s="158"/>
      <c r="H44" s="158">
        <f>'実質公債費比率（分子）の構造'!M$50</f>
        <v>22</v>
      </c>
      <c r="I44" s="158"/>
      <c r="J44" s="158"/>
      <c r="K44" s="158">
        <f>'実質公債費比率（分子）の構造'!N$50</f>
        <v>9</v>
      </c>
      <c r="L44" s="158"/>
      <c r="M44" s="158"/>
      <c r="N44" s="158">
        <f>'実質公債費比率（分子）の構造'!O$50</f>
        <v>30</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1706</v>
      </c>
      <c r="C46" s="158"/>
      <c r="D46" s="158"/>
      <c r="E46" s="158">
        <f>'実質公債費比率（分子）の構造'!L$48</f>
        <v>1791</v>
      </c>
      <c r="F46" s="158"/>
      <c r="G46" s="158"/>
      <c r="H46" s="158">
        <f>'実質公債費比率（分子）の構造'!M$48</f>
        <v>1787</v>
      </c>
      <c r="I46" s="158"/>
      <c r="J46" s="158"/>
      <c r="K46" s="158">
        <f>'実質公債費比率（分子）の構造'!N$48</f>
        <v>1716</v>
      </c>
      <c r="L46" s="158"/>
      <c r="M46" s="158"/>
      <c r="N46" s="158">
        <f>'実質公債費比率（分子）の構造'!O$48</f>
        <v>1914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5017</v>
      </c>
      <c r="C49" s="158"/>
      <c r="D49" s="158"/>
      <c r="E49" s="158">
        <f>'実質公債費比率（分子）の構造'!L$45</f>
        <v>5257</v>
      </c>
      <c r="F49" s="158"/>
      <c r="G49" s="158"/>
      <c r="H49" s="158">
        <f>'実質公債費比率（分子）の構造'!M$45</f>
        <v>5170</v>
      </c>
      <c r="I49" s="158"/>
      <c r="J49" s="158"/>
      <c r="K49" s="158">
        <f>'実質公債費比率（分子）の構造'!N$45</f>
        <v>5276</v>
      </c>
      <c r="L49" s="158"/>
      <c r="M49" s="158"/>
      <c r="N49" s="158">
        <f>'実質公債費比率（分子）の構造'!O$45</f>
        <v>5260</v>
      </c>
      <c r="O49" s="158"/>
      <c r="P49" s="158"/>
    </row>
    <row r="50" spans="1:16" x14ac:dyDescent="0.15">
      <c r="A50" s="158" t="s">
        <v>67</v>
      </c>
      <c r="B50" s="158" t="e">
        <f>NA()</f>
        <v>#N/A</v>
      </c>
      <c r="C50" s="158">
        <f>IF(ISNUMBER('実質公債費比率（分子）の構造'!K$53),'実質公債費比率（分子）の構造'!K$53,NA())</f>
        <v>1706</v>
      </c>
      <c r="D50" s="158" t="e">
        <f>NA()</f>
        <v>#N/A</v>
      </c>
      <c r="E50" s="158" t="e">
        <f>NA()</f>
        <v>#N/A</v>
      </c>
      <c r="F50" s="158">
        <f>IF(ISNUMBER('実質公債費比率（分子）の構造'!L$53),'実質公債費比率（分子）の構造'!L$53,NA())</f>
        <v>2063</v>
      </c>
      <c r="G50" s="158" t="e">
        <f>NA()</f>
        <v>#N/A</v>
      </c>
      <c r="H50" s="158" t="e">
        <f>NA()</f>
        <v>#N/A</v>
      </c>
      <c r="I50" s="158">
        <f>IF(ISNUMBER('実質公債費比率（分子）の構造'!M$53),'実質公債費比率（分子）の構造'!M$53,NA())</f>
        <v>1907</v>
      </c>
      <c r="J50" s="158" t="e">
        <f>NA()</f>
        <v>#N/A</v>
      </c>
      <c r="K50" s="158" t="e">
        <f>NA()</f>
        <v>#N/A</v>
      </c>
      <c r="L50" s="158">
        <f>IF(ISNUMBER('実質公債費比率（分子）の構造'!N$53),'実質公債費比率（分子）の構造'!N$53,NA())</f>
        <v>1910</v>
      </c>
      <c r="M50" s="158" t="e">
        <f>NA()</f>
        <v>#N/A</v>
      </c>
      <c r="N50" s="158" t="e">
        <f>NA()</f>
        <v>#N/A</v>
      </c>
      <c r="O50" s="158">
        <f>IF(ISNUMBER('実質公債費比率（分子）の構造'!O$53),'実質公債費比率（分子）の構造'!O$53,NA())</f>
        <v>2254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50129</v>
      </c>
      <c r="E56" s="157"/>
      <c r="F56" s="157"/>
      <c r="G56" s="157">
        <f>'将来負担比率（分子）の構造'!J$52</f>
        <v>48513</v>
      </c>
      <c r="H56" s="157"/>
      <c r="I56" s="157"/>
      <c r="J56" s="157">
        <f>'将来負担比率（分子）の構造'!K$52</f>
        <v>46476</v>
      </c>
      <c r="K56" s="157"/>
      <c r="L56" s="157"/>
      <c r="M56" s="157">
        <f>'将来負担比率（分子）の構造'!L$52</f>
        <v>45846</v>
      </c>
      <c r="N56" s="157"/>
      <c r="O56" s="157"/>
      <c r="P56" s="157">
        <f>'将来負担比率（分子）の構造'!M$52</f>
        <v>45204</v>
      </c>
    </row>
    <row r="57" spans="1:16" x14ac:dyDescent="0.15">
      <c r="A57" s="157" t="s">
        <v>42</v>
      </c>
      <c r="B57" s="157"/>
      <c r="C57" s="157"/>
      <c r="D57" s="157">
        <f>'将来負担比率（分子）の構造'!I$51</f>
        <v>4302</v>
      </c>
      <c r="E57" s="157"/>
      <c r="F57" s="157"/>
      <c r="G57" s="157">
        <f>'将来負担比率（分子）の構造'!J$51</f>
        <v>3768</v>
      </c>
      <c r="H57" s="157"/>
      <c r="I57" s="157"/>
      <c r="J57" s="157">
        <f>'将来負担比率（分子）の構造'!K$51</f>
        <v>3916</v>
      </c>
      <c r="K57" s="157"/>
      <c r="L57" s="157"/>
      <c r="M57" s="157">
        <f>'将来負担比率（分子）の構造'!L$51</f>
        <v>4316</v>
      </c>
      <c r="N57" s="157"/>
      <c r="O57" s="157"/>
      <c r="P57" s="157">
        <f>'将来負担比率（分子）の構造'!M$51</f>
        <v>4694</v>
      </c>
    </row>
    <row r="58" spans="1:16" x14ac:dyDescent="0.15">
      <c r="A58" s="157" t="s">
        <v>41</v>
      </c>
      <c r="B58" s="157"/>
      <c r="C58" s="157"/>
      <c r="D58" s="157">
        <f>'将来負担比率（分子）の構造'!I$50</f>
        <v>9915</v>
      </c>
      <c r="E58" s="157"/>
      <c r="F58" s="157"/>
      <c r="G58" s="157">
        <f>'将来負担比率（分子）の構造'!J$50</f>
        <v>10983</v>
      </c>
      <c r="H58" s="157"/>
      <c r="I58" s="157"/>
      <c r="J58" s="157">
        <f>'将来負担比率（分子）の構造'!K$50</f>
        <v>10812</v>
      </c>
      <c r="K58" s="157"/>
      <c r="L58" s="157"/>
      <c r="M58" s="157">
        <f>'将来負担比率（分子）の構造'!L$50</f>
        <v>10384</v>
      </c>
      <c r="N58" s="157"/>
      <c r="O58" s="157"/>
      <c r="P58" s="157">
        <f>'将来負担比率（分子）の構造'!M$50</f>
        <v>9919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5754</v>
      </c>
      <c r="C62" s="157"/>
      <c r="D62" s="157"/>
      <c r="E62" s="157">
        <f>'将来負担比率（分子）の構造'!J$45</f>
        <v>5665</v>
      </c>
      <c r="F62" s="157"/>
      <c r="G62" s="157"/>
      <c r="H62" s="157">
        <f>'将来負担比率（分子）の構造'!K$45</f>
        <v>5477</v>
      </c>
      <c r="I62" s="157"/>
      <c r="J62" s="157"/>
      <c r="K62" s="157">
        <f>'将来負担比率（分子）の構造'!L$45</f>
        <v>5444</v>
      </c>
      <c r="L62" s="157"/>
      <c r="M62" s="157"/>
      <c r="N62" s="157">
        <f>'将来負担比率（分子）の構造'!M$45</f>
        <v>5452</v>
      </c>
      <c r="O62" s="157"/>
      <c r="P62" s="157"/>
    </row>
    <row r="63" spans="1:16" x14ac:dyDescent="0.15">
      <c r="A63" s="157" t="s">
        <v>34</v>
      </c>
      <c r="B63" s="157">
        <f>'将来負担比率（分子）の構造'!I$44</f>
        <v>1</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18217</v>
      </c>
      <c r="C64" s="157"/>
      <c r="D64" s="157"/>
      <c r="E64" s="157">
        <f>'将来負担比率（分子）の構造'!J$43</f>
        <v>17997</v>
      </c>
      <c r="F64" s="157"/>
      <c r="G64" s="157"/>
      <c r="H64" s="157">
        <f>'将来負担比率（分子）の構造'!K$43</f>
        <v>17364</v>
      </c>
      <c r="I64" s="157"/>
      <c r="J64" s="157"/>
      <c r="K64" s="157">
        <f>'将来負担比率（分子）の構造'!L$43</f>
        <v>15748</v>
      </c>
      <c r="L64" s="157"/>
      <c r="M64" s="157"/>
      <c r="N64" s="157">
        <f>'将来負担比率（分子）の構造'!M$43</f>
        <v>16012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49527</v>
      </c>
      <c r="C66" s="157"/>
      <c r="D66" s="157"/>
      <c r="E66" s="157">
        <f>'将来負担比率（分子）の構造'!J$41</f>
        <v>47301</v>
      </c>
      <c r="F66" s="157"/>
      <c r="G66" s="157"/>
      <c r="H66" s="157">
        <f>'将来負担比率（分子）の構造'!K$41</f>
        <v>45001</v>
      </c>
      <c r="I66" s="157"/>
      <c r="J66" s="157"/>
      <c r="K66" s="157">
        <f>'将来負担比率（分子）の構造'!L$41</f>
        <v>44994</v>
      </c>
      <c r="L66" s="157"/>
      <c r="M66" s="157"/>
      <c r="N66" s="157">
        <f>'将来負担比率（分子）の構造'!M$41</f>
        <v>44210</v>
      </c>
      <c r="O66" s="157"/>
      <c r="P66" s="157"/>
    </row>
    <row r="67" spans="1:16" x14ac:dyDescent="0.15">
      <c r="A67" s="157" t="s">
        <v>71</v>
      </c>
      <c r="B67" s="157" t="e">
        <f>NA()</f>
        <v>#N/A</v>
      </c>
      <c r="C67" s="157">
        <f>IF(ISNUMBER('将来負担比率（分子）の構造'!I$53), IF('将来負担比率（分子）の構造'!I$53 &lt; 0, 0, '将来負担比率（分子）の構造'!I$53), NA())</f>
        <v>9154</v>
      </c>
      <c r="D67" s="157" t="e">
        <f>NA()</f>
        <v>#N/A</v>
      </c>
      <c r="E67" s="157" t="e">
        <f>NA()</f>
        <v>#N/A</v>
      </c>
      <c r="F67" s="157">
        <f>IF(ISNUMBER('将来負担比率（分子）の構造'!J$53), IF('将来負担比率（分子）の構造'!J$53 &lt; 0, 0, '将来負担比率（分子）の構造'!J$53), NA())</f>
        <v>7699</v>
      </c>
      <c r="G67" s="157" t="e">
        <f>NA()</f>
        <v>#N/A</v>
      </c>
      <c r="H67" s="157" t="e">
        <f>NA()</f>
        <v>#N/A</v>
      </c>
      <c r="I67" s="157">
        <f>IF(ISNUMBER('将来負担比率（分子）の構造'!K$53), IF('将来負担比率（分子）の構造'!K$53 &lt; 0, 0, '将来負担比率（分子）の構造'!K$53), NA())</f>
        <v>6638</v>
      </c>
      <c r="J67" s="157" t="e">
        <f>NA()</f>
        <v>#N/A</v>
      </c>
      <c r="K67" s="157" t="e">
        <f>NA()</f>
        <v>#N/A</v>
      </c>
      <c r="L67" s="157">
        <f>IF(ISNUMBER('将来負担比率（分子）の構造'!L$53), IF('将来負担比率（分子）の構造'!L$53 &lt; 0, 0, '将来負担比率（分子）の構造'!L$53), NA())</f>
        <v>5641</v>
      </c>
      <c r="M67" s="157" t="e">
        <f>NA()</f>
        <v>#N/A</v>
      </c>
      <c r="N67" s="157" t="e">
        <f>NA()</f>
        <v>#N/A</v>
      </c>
      <c r="O67" s="157">
        <f>IF(ISNUMBER('将来負担比率（分子）の構造'!M$53), IF('将来負担比率（分子）の構造'!M$53 &lt; 0, 0, '将来負担比率（分子）の構造'!M$53), NA())</f>
        <v>5856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3383</v>
      </c>
      <c r="C72" s="161">
        <f>基金残高に係る経年分析!G55</f>
        <v>3478</v>
      </c>
      <c r="D72" s="161">
        <f>基金残高に係る経年分析!H55</f>
        <v>3586</v>
      </c>
    </row>
    <row r="73" spans="1:16" x14ac:dyDescent="0.15">
      <c r="A73" s="160" t="s">
        <v>74</v>
      </c>
      <c r="B73" s="161">
        <f>基金残高に係る経年分析!F56</f>
        <v>1287</v>
      </c>
      <c r="C73" s="161">
        <f>基金残高に係る経年分析!G56</f>
        <v>1017</v>
      </c>
      <c r="D73" s="161">
        <f>基金残高に係る経年分析!H56</f>
        <v>497</v>
      </c>
    </row>
    <row r="74" spans="1:16" x14ac:dyDescent="0.15">
      <c r="A74" s="160" t="s">
        <v>75</v>
      </c>
      <c r="B74" s="161">
        <f>基金残高に係る経年分析!F57</f>
        <v>6170</v>
      </c>
      <c r="C74" s="161">
        <f>基金残高に係る経年分析!G57</f>
        <v>5466</v>
      </c>
      <c r="D74" s="161">
        <f>基金残高に係る経年分析!H57</f>
        <v>4957</v>
      </c>
    </row>
  </sheetData>
  <sheetProtection algorithmName="SHA-512" hashValue="6/OA+5r2W0TTikzhxxXpg9yoBQ1qz3rJCmIEh61daQEtLJGXioav7ZGAgVdXNFKQdIdNAEK0Vr/Vyopsmg0GqQ==" saltValue="rbKfdvrtoLGCurTAHtTay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election activeCell="B27" sqref="B27:Y27"/>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12013257</v>
      </c>
      <c r="S5" s="600"/>
      <c r="T5" s="600"/>
      <c r="U5" s="600"/>
      <c r="V5" s="600"/>
      <c r="W5" s="600"/>
      <c r="X5" s="600"/>
      <c r="Y5" s="601"/>
      <c r="Z5" s="602">
        <v>23.9</v>
      </c>
      <c r="AA5" s="602"/>
      <c r="AB5" s="602"/>
      <c r="AC5" s="602"/>
      <c r="AD5" s="603">
        <v>11758708</v>
      </c>
      <c r="AE5" s="603"/>
      <c r="AF5" s="603"/>
      <c r="AG5" s="603"/>
      <c r="AH5" s="603"/>
      <c r="AI5" s="603"/>
      <c r="AJ5" s="603"/>
      <c r="AK5" s="603"/>
      <c r="AL5" s="604">
        <v>44.4</v>
      </c>
      <c r="AM5" s="605"/>
      <c r="AN5" s="605"/>
      <c r="AO5" s="606"/>
      <c r="AP5" s="596" t="s">
        <v>216</v>
      </c>
      <c r="AQ5" s="597"/>
      <c r="AR5" s="597"/>
      <c r="AS5" s="597"/>
      <c r="AT5" s="597"/>
      <c r="AU5" s="597"/>
      <c r="AV5" s="597"/>
      <c r="AW5" s="597"/>
      <c r="AX5" s="597"/>
      <c r="AY5" s="597"/>
      <c r="AZ5" s="597"/>
      <c r="BA5" s="597"/>
      <c r="BB5" s="597"/>
      <c r="BC5" s="597"/>
      <c r="BD5" s="597"/>
      <c r="BE5" s="597"/>
      <c r="BF5" s="598"/>
      <c r="BG5" s="610">
        <v>11750059</v>
      </c>
      <c r="BH5" s="611"/>
      <c r="BI5" s="611"/>
      <c r="BJ5" s="611"/>
      <c r="BK5" s="611"/>
      <c r="BL5" s="611"/>
      <c r="BM5" s="611"/>
      <c r="BN5" s="612"/>
      <c r="BO5" s="613">
        <v>97.8</v>
      </c>
      <c r="BP5" s="613"/>
      <c r="BQ5" s="613"/>
      <c r="BR5" s="613"/>
      <c r="BS5" s="614">
        <v>742663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527291</v>
      </c>
      <c r="S6" s="611"/>
      <c r="T6" s="611"/>
      <c r="U6" s="611"/>
      <c r="V6" s="611"/>
      <c r="W6" s="611"/>
      <c r="X6" s="611"/>
      <c r="Y6" s="612"/>
      <c r="Z6" s="613">
        <v>1</v>
      </c>
      <c r="AA6" s="613"/>
      <c r="AB6" s="613"/>
      <c r="AC6" s="613"/>
      <c r="AD6" s="614">
        <v>527291</v>
      </c>
      <c r="AE6" s="614"/>
      <c r="AF6" s="614"/>
      <c r="AG6" s="614"/>
      <c r="AH6" s="614"/>
      <c r="AI6" s="614"/>
      <c r="AJ6" s="614"/>
      <c r="AK6" s="614"/>
      <c r="AL6" s="615">
        <v>2</v>
      </c>
      <c r="AM6" s="616"/>
      <c r="AN6" s="616"/>
      <c r="AO6" s="617"/>
      <c r="AP6" s="607" t="s">
        <v>221</v>
      </c>
      <c r="AQ6" s="608"/>
      <c r="AR6" s="608"/>
      <c r="AS6" s="608"/>
      <c r="AT6" s="608"/>
      <c r="AU6" s="608"/>
      <c r="AV6" s="608"/>
      <c r="AW6" s="608"/>
      <c r="AX6" s="608"/>
      <c r="AY6" s="608"/>
      <c r="AZ6" s="608"/>
      <c r="BA6" s="608"/>
      <c r="BB6" s="608"/>
      <c r="BC6" s="608"/>
      <c r="BD6" s="608"/>
      <c r="BE6" s="608"/>
      <c r="BF6" s="609"/>
      <c r="BG6" s="610">
        <v>11750059</v>
      </c>
      <c r="BH6" s="611"/>
      <c r="BI6" s="611"/>
      <c r="BJ6" s="611"/>
      <c r="BK6" s="611"/>
      <c r="BL6" s="611"/>
      <c r="BM6" s="611"/>
      <c r="BN6" s="612"/>
      <c r="BO6" s="613">
        <v>97.8</v>
      </c>
      <c r="BP6" s="613"/>
      <c r="BQ6" s="613"/>
      <c r="BR6" s="613"/>
      <c r="BS6" s="614">
        <v>742663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271794</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271042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5680</v>
      </c>
      <c r="S7" s="611"/>
      <c r="T7" s="611"/>
      <c r="U7" s="611"/>
      <c r="V7" s="611"/>
      <c r="W7" s="611"/>
      <c r="X7" s="611"/>
      <c r="Y7" s="612"/>
      <c r="Z7" s="613">
        <v>0</v>
      </c>
      <c r="AA7" s="613"/>
      <c r="AB7" s="613"/>
      <c r="AC7" s="613"/>
      <c r="AD7" s="614">
        <v>5680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4984759</v>
      </c>
      <c r="BH7" s="611"/>
      <c r="BI7" s="611"/>
      <c r="BJ7" s="611"/>
      <c r="BK7" s="611"/>
      <c r="BL7" s="611"/>
      <c r="BM7" s="611"/>
      <c r="BN7" s="612"/>
      <c r="BO7" s="613">
        <v>41.5</v>
      </c>
      <c r="BP7" s="613"/>
      <c r="BQ7" s="613"/>
      <c r="BR7" s="613"/>
      <c r="BS7" s="614">
        <v>353929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5613915</v>
      </c>
      <c r="CS7" s="611"/>
      <c r="CT7" s="611"/>
      <c r="CU7" s="611"/>
      <c r="CV7" s="611"/>
      <c r="CW7" s="611"/>
      <c r="CX7" s="611"/>
      <c r="CY7" s="612"/>
      <c r="CZ7" s="613">
        <v>11.3</v>
      </c>
      <c r="DA7" s="613"/>
      <c r="DB7" s="613"/>
      <c r="DC7" s="613"/>
      <c r="DD7" s="619">
        <v>316462</v>
      </c>
      <c r="DE7" s="611"/>
      <c r="DF7" s="611"/>
      <c r="DG7" s="611"/>
      <c r="DH7" s="611"/>
      <c r="DI7" s="611"/>
      <c r="DJ7" s="611"/>
      <c r="DK7" s="611"/>
      <c r="DL7" s="611"/>
      <c r="DM7" s="611"/>
      <c r="DN7" s="611"/>
      <c r="DO7" s="611"/>
      <c r="DP7" s="612"/>
      <c r="DQ7" s="619">
        <v>3742227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122237</v>
      </c>
      <c r="S8" s="611"/>
      <c r="T8" s="611"/>
      <c r="U8" s="611"/>
      <c r="V8" s="611"/>
      <c r="W8" s="611"/>
      <c r="X8" s="611"/>
      <c r="Y8" s="612"/>
      <c r="Z8" s="613">
        <v>0.2</v>
      </c>
      <c r="AA8" s="613"/>
      <c r="AB8" s="613"/>
      <c r="AC8" s="613"/>
      <c r="AD8" s="614">
        <v>122237</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122566</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16654219</v>
      </c>
      <c r="CS8" s="611"/>
      <c r="CT8" s="611"/>
      <c r="CU8" s="611"/>
      <c r="CV8" s="611"/>
      <c r="CW8" s="611"/>
      <c r="CX8" s="611"/>
      <c r="CY8" s="612"/>
      <c r="CZ8" s="613">
        <v>33.6</v>
      </c>
      <c r="DA8" s="613"/>
      <c r="DB8" s="613"/>
      <c r="DC8" s="613"/>
      <c r="DD8" s="619">
        <v>340254</v>
      </c>
      <c r="DE8" s="611"/>
      <c r="DF8" s="611"/>
      <c r="DG8" s="611"/>
      <c r="DH8" s="611"/>
      <c r="DI8" s="611"/>
      <c r="DJ8" s="611"/>
      <c r="DK8" s="611"/>
      <c r="DL8" s="611"/>
      <c r="DM8" s="611"/>
      <c r="DN8" s="611"/>
      <c r="DO8" s="611"/>
      <c r="DP8" s="612"/>
      <c r="DQ8" s="619">
        <v>8738682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152083</v>
      </c>
      <c r="S9" s="611"/>
      <c r="T9" s="611"/>
      <c r="U9" s="611"/>
      <c r="V9" s="611"/>
      <c r="W9" s="611"/>
      <c r="X9" s="611"/>
      <c r="Y9" s="612"/>
      <c r="Z9" s="613">
        <v>0.3</v>
      </c>
      <c r="AA9" s="613"/>
      <c r="AB9" s="613"/>
      <c r="AC9" s="613"/>
      <c r="AD9" s="614">
        <v>152083</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3468240</v>
      </c>
      <c r="BH9" s="611"/>
      <c r="BI9" s="611"/>
      <c r="BJ9" s="611"/>
      <c r="BK9" s="611"/>
      <c r="BL9" s="611"/>
      <c r="BM9" s="611"/>
      <c r="BN9" s="612"/>
      <c r="BO9" s="613">
        <v>28.9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5520140</v>
      </c>
      <c r="CS9" s="611"/>
      <c r="CT9" s="611"/>
      <c r="CU9" s="611"/>
      <c r="CV9" s="611"/>
      <c r="CW9" s="611"/>
      <c r="CX9" s="611"/>
      <c r="CY9" s="612"/>
      <c r="CZ9" s="613">
        <v>11.1</v>
      </c>
      <c r="DA9" s="613"/>
      <c r="DB9" s="613"/>
      <c r="DC9" s="613"/>
      <c r="DD9" s="619">
        <v>1349381</v>
      </c>
      <c r="DE9" s="611"/>
      <c r="DF9" s="611"/>
      <c r="DG9" s="611"/>
      <c r="DH9" s="611"/>
      <c r="DI9" s="611"/>
      <c r="DJ9" s="611"/>
      <c r="DK9" s="611"/>
      <c r="DL9" s="611"/>
      <c r="DM9" s="611"/>
      <c r="DN9" s="611"/>
      <c r="DO9" s="611"/>
      <c r="DP9" s="612"/>
      <c r="DQ9" s="619">
        <v>3593931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374897</v>
      </c>
      <c r="BH10" s="611"/>
      <c r="BI10" s="611"/>
      <c r="BJ10" s="611"/>
      <c r="BK10" s="611"/>
      <c r="BL10" s="611"/>
      <c r="BM10" s="611"/>
      <c r="BN10" s="612"/>
      <c r="BO10" s="613">
        <v>3.1</v>
      </c>
      <c r="BP10" s="613"/>
      <c r="BQ10" s="613"/>
      <c r="BR10" s="613"/>
      <c r="BS10" s="614">
        <v>62736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20633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17240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1994683</v>
      </c>
      <c r="S11" s="611"/>
      <c r="T11" s="611"/>
      <c r="U11" s="611"/>
      <c r="V11" s="611"/>
      <c r="W11" s="611"/>
      <c r="X11" s="611"/>
      <c r="Y11" s="612"/>
      <c r="Z11" s="615">
        <v>4</v>
      </c>
      <c r="AA11" s="616"/>
      <c r="AB11" s="616"/>
      <c r="AC11" s="622"/>
      <c r="AD11" s="619">
        <v>1994683</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1019056</v>
      </c>
      <c r="BH11" s="611"/>
      <c r="BI11" s="611"/>
      <c r="BJ11" s="611"/>
      <c r="BK11" s="611"/>
      <c r="BL11" s="611"/>
      <c r="BM11" s="611"/>
      <c r="BN11" s="612"/>
      <c r="BO11" s="613">
        <v>8.5</v>
      </c>
      <c r="BP11" s="613"/>
      <c r="BQ11" s="613"/>
      <c r="BR11" s="613"/>
      <c r="BS11" s="614">
        <v>291193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1333406</v>
      </c>
      <c r="CS11" s="611"/>
      <c r="CT11" s="611"/>
      <c r="CU11" s="611"/>
      <c r="CV11" s="611"/>
      <c r="CW11" s="611"/>
      <c r="CX11" s="611"/>
      <c r="CY11" s="612"/>
      <c r="CZ11" s="613">
        <v>2.7</v>
      </c>
      <c r="DA11" s="613"/>
      <c r="DB11" s="613"/>
      <c r="DC11" s="613"/>
      <c r="DD11" s="619">
        <v>348881</v>
      </c>
      <c r="DE11" s="611"/>
      <c r="DF11" s="611"/>
      <c r="DG11" s="611"/>
      <c r="DH11" s="611"/>
      <c r="DI11" s="611"/>
      <c r="DJ11" s="611"/>
      <c r="DK11" s="611"/>
      <c r="DL11" s="611"/>
      <c r="DM11" s="611"/>
      <c r="DN11" s="611"/>
      <c r="DO11" s="611"/>
      <c r="DP11" s="612"/>
      <c r="DQ11" s="619">
        <v>587461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5960</v>
      </c>
      <c r="S12" s="611"/>
      <c r="T12" s="611"/>
      <c r="U12" s="611"/>
      <c r="V12" s="611"/>
      <c r="W12" s="611"/>
      <c r="X12" s="611"/>
      <c r="Y12" s="612"/>
      <c r="Z12" s="613">
        <v>0</v>
      </c>
      <c r="AA12" s="613"/>
      <c r="AB12" s="613"/>
      <c r="AC12" s="613"/>
      <c r="AD12" s="614">
        <v>5960</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5842931</v>
      </c>
      <c r="BH12" s="611"/>
      <c r="BI12" s="611"/>
      <c r="BJ12" s="611"/>
      <c r="BK12" s="611"/>
      <c r="BL12" s="611"/>
      <c r="BM12" s="611"/>
      <c r="BN12" s="612"/>
      <c r="BO12" s="613">
        <v>48.6</v>
      </c>
      <c r="BP12" s="613"/>
      <c r="BQ12" s="613"/>
      <c r="BR12" s="613"/>
      <c r="BS12" s="614">
        <v>388734</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457950</v>
      </c>
      <c r="CS12" s="611"/>
      <c r="CT12" s="611"/>
      <c r="CU12" s="611"/>
      <c r="CV12" s="611"/>
      <c r="CW12" s="611"/>
      <c r="CX12" s="611"/>
      <c r="CY12" s="612"/>
      <c r="CZ12" s="613">
        <v>0.9</v>
      </c>
      <c r="DA12" s="613"/>
      <c r="DB12" s="613"/>
      <c r="DC12" s="613"/>
      <c r="DD12" s="619">
        <v>7317</v>
      </c>
      <c r="DE12" s="611"/>
      <c r="DF12" s="611"/>
      <c r="DG12" s="611"/>
      <c r="DH12" s="611"/>
      <c r="DI12" s="611"/>
      <c r="DJ12" s="611"/>
      <c r="DK12" s="611"/>
      <c r="DL12" s="611"/>
      <c r="DM12" s="611"/>
      <c r="DN12" s="611"/>
      <c r="DO12" s="611"/>
      <c r="DP12" s="612"/>
      <c r="DQ12" s="619">
        <v>233750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5814610</v>
      </c>
      <c r="BH13" s="611"/>
      <c r="BI13" s="611"/>
      <c r="BJ13" s="611"/>
      <c r="BK13" s="611"/>
      <c r="BL13" s="611"/>
      <c r="BM13" s="611"/>
      <c r="BN13" s="612"/>
      <c r="BO13" s="613">
        <v>48.4</v>
      </c>
      <c r="BP13" s="613"/>
      <c r="BQ13" s="613"/>
      <c r="BR13" s="613"/>
      <c r="BS13" s="614">
        <v>388734</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5204793</v>
      </c>
      <c r="CS13" s="611"/>
      <c r="CT13" s="611"/>
      <c r="CU13" s="611"/>
      <c r="CV13" s="611"/>
      <c r="CW13" s="611"/>
      <c r="CX13" s="611"/>
      <c r="CY13" s="612"/>
      <c r="CZ13" s="613">
        <v>10.5</v>
      </c>
      <c r="DA13" s="613"/>
      <c r="DB13" s="613"/>
      <c r="DC13" s="613"/>
      <c r="DD13" s="619">
        <v>2481887</v>
      </c>
      <c r="DE13" s="611"/>
      <c r="DF13" s="611"/>
      <c r="DG13" s="611"/>
      <c r="DH13" s="611"/>
      <c r="DI13" s="611"/>
      <c r="DJ13" s="611"/>
      <c r="DK13" s="611"/>
      <c r="DL13" s="611"/>
      <c r="DM13" s="611"/>
      <c r="DN13" s="611"/>
      <c r="DO13" s="611"/>
      <c r="DP13" s="612"/>
      <c r="DQ13" s="619">
        <v>2774707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327799</v>
      </c>
      <c r="BH14" s="611"/>
      <c r="BI14" s="611"/>
      <c r="BJ14" s="611"/>
      <c r="BK14" s="611"/>
      <c r="BL14" s="611"/>
      <c r="BM14" s="611"/>
      <c r="BN14" s="612"/>
      <c r="BO14" s="613">
        <v>2.7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1755196</v>
      </c>
      <c r="CS14" s="611"/>
      <c r="CT14" s="611"/>
      <c r="CU14" s="611"/>
      <c r="CV14" s="611"/>
      <c r="CW14" s="611"/>
      <c r="CX14" s="611"/>
      <c r="CY14" s="612"/>
      <c r="CZ14" s="613">
        <v>3.5</v>
      </c>
      <c r="DA14" s="613"/>
      <c r="DB14" s="613"/>
      <c r="DC14" s="613"/>
      <c r="DD14" s="619">
        <v>336812</v>
      </c>
      <c r="DE14" s="611"/>
      <c r="DF14" s="611"/>
      <c r="DG14" s="611"/>
      <c r="DH14" s="611"/>
      <c r="DI14" s="611"/>
      <c r="DJ14" s="611"/>
      <c r="DK14" s="611"/>
      <c r="DL14" s="611"/>
      <c r="DM14" s="611"/>
      <c r="DN14" s="611"/>
      <c r="DO14" s="611"/>
      <c r="DP14" s="612"/>
      <c r="DQ14" s="619">
        <v>1380192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92008</v>
      </c>
      <c r="S15" s="611"/>
      <c r="T15" s="611"/>
      <c r="U15" s="611"/>
      <c r="V15" s="611"/>
      <c r="W15" s="611"/>
      <c r="X15" s="611"/>
      <c r="Y15" s="612"/>
      <c r="Z15" s="613">
        <v>0.2</v>
      </c>
      <c r="AA15" s="613"/>
      <c r="AB15" s="613"/>
      <c r="AC15" s="613"/>
      <c r="AD15" s="614">
        <v>92008</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594570</v>
      </c>
      <c r="BH15" s="611"/>
      <c r="BI15" s="611"/>
      <c r="BJ15" s="611"/>
      <c r="BK15" s="611"/>
      <c r="BL15" s="611"/>
      <c r="BM15" s="611"/>
      <c r="BN15" s="612"/>
      <c r="BO15" s="613">
        <v>4.9000000000000004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5919283</v>
      </c>
      <c r="CS15" s="611"/>
      <c r="CT15" s="611"/>
      <c r="CU15" s="611"/>
      <c r="CV15" s="611"/>
      <c r="CW15" s="611"/>
      <c r="CX15" s="611"/>
      <c r="CY15" s="612"/>
      <c r="CZ15" s="613">
        <v>11.9</v>
      </c>
      <c r="DA15" s="613"/>
      <c r="DB15" s="613"/>
      <c r="DC15" s="613"/>
      <c r="DD15" s="619">
        <v>1935473</v>
      </c>
      <c r="DE15" s="611"/>
      <c r="DF15" s="611"/>
      <c r="DG15" s="611"/>
      <c r="DH15" s="611"/>
      <c r="DI15" s="611"/>
      <c r="DJ15" s="611"/>
      <c r="DK15" s="611"/>
      <c r="DL15" s="611"/>
      <c r="DM15" s="611"/>
      <c r="DN15" s="611"/>
      <c r="DO15" s="611"/>
      <c r="DP15" s="612"/>
      <c r="DQ15" s="619">
        <v>3284948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248755</v>
      </c>
      <c r="S16" s="611"/>
      <c r="T16" s="611"/>
      <c r="U16" s="611"/>
      <c r="V16" s="611"/>
      <c r="W16" s="611"/>
      <c r="X16" s="611"/>
      <c r="Y16" s="612"/>
      <c r="Z16" s="613">
        <v>0.5</v>
      </c>
      <c r="AA16" s="613"/>
      <c r="AB16" s="613"/>
      <c r="AC16" s="613"/>
      <c r="AD16" s="614">
        <v>248755</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1074173</v>
      </c>
      <c r="CS16" s="611"/>
      <c r="CT16" s="611"/>
      <c r="CU16" s="611"/>
      <c r="CV16" s="611"/>
      <c r="CW16" s="611"/>
      <c r="CX16" s="611"/>
      <c r="CY16" s="612"/>
      <c r="CZ16" s="613">
        <v>2.2000000000000002</v>
      </c>
      <c r="DA16" s="613"/>
      <c r="DB16" s="613"/>
      <c r="DC16" s="613"/>
      <c r="DD16" s="619" t="s">
        <v>122</v>
      </c>
      <c r="DE16" s="611"/>
      <c r="DF16" s="611"/>
      <c r="DG16" s="611"/>
      <c r="DH16" s="611"/>
      <c r="DI16" s="611"/>
      <c r="DJ16" s="611"/>
      <c r="DK16" s="611"/>
      <c r="DL16" s="611"/>
      <c r="DM16" s="611"/>
      <c r="DN16" s="611"/>
      <c r="DO16" s="611"/>
      <c r="DP16" s="612"/>
      <c r="DQ16" s="619">
        <v>77192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426564</v>
      </c>
      <c r="S17" s="611"/>
      <c r="T17" s="611"/>
      <c r="U17" s="611"/>
      <c r="V17" s="611"/>
      <c r="W17" s="611"/>
      <c r="X17" s="611"/>
      <c r="Y17" s="612"/>
      <c r="Z17" s="613">
        <v>0.8</v>
      </c>
      <c r="AA17" s="613"/>
      <c r="AB17" s="613"/>
      <c r="AC17" s="613"/>
      <c r="AD17" s="614">
        <v>426564</v>
      </c>
      <c r="AE17" s="614"/>
      <c r="AF17" s="614"/>
      <c r="AG17" s="614"/>
      <c r="AH17" s="614"/>
      <c r="AI17" s="614"/>
      <c r="AJ17" s="614"/>
      <c r="AK17" s="614"/>
      <c r="AL17" s="615">
        <v>1.6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5773544</v>
      </c>
      <c r="CS17" s="611"/>
      <c r="CT17" s="611"/>
      <c r="CU17" s="611"/>
      <c r="CV17" s="611"/>
      <c r="CW17" s="611"/>
      <c r="CX17" s="611"/>
      <c r="CY17" s="612"/>
      <c r="CZ17" s="613">
        <v>11.6</v>
      </c>
      <c r="DA17" s="613"/>
      <c r="DB17" s="613"/>
      <c r="DC17" s="613"/>
      <c r="DD17" s="619" t="s">
        <v>122</v>
      </c>
      <c r="DE17" s="611"/>
      <c r="DF17" s="611"/>
      <c r="DG17" s="611"/>
      <c r="DH17" s="611"/>
      <c r="DI17" s="611"/>
      <c r="DJ17" s="611"/>
      <c r="DK17" s="611"/>
      <c r="DL17" s="611"/>
      <c r="DM17" s="611"/>
      <c r="DN17" s="611"/>
      <c r="DO17" s="611"/>
      <c r="DP17" s="612"/>
      <c r="DQ17" s="619">
        <v>5686497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88612</v>
      </c>
      <c r="S18" s="611"/>
      <c r="T18" s="611"/>
      <c r="U18" s="611"/>
      <c r="V18" s="611"/>
      <c r="W18" s="611"/>
      <c r="X18" s="611"/>
      <c r="Y18" s="612"/>
      <c r="Z18" s="613">
        <v>0.2</v>
      </c>
      <c r="AA18" s="613"/>
      <c r="AB18" s="613"/>
      <c r="AC18" s="613"/>
      <c r="AD18" s="614">
        <v>88612</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334295</v>
      </c>
      <c r="S19" s="611"/>
      <c r="T19" s="611"/>
      <c r="U19" s="611"/>
      <c r="V19" s="611"/>
      <c r="W19" s="611"/>
      <c r="X19" s="611"/>
      <c r="Y19" s="612"/>
      <c r="Z19" s="613">
        <v>0.7</v>
      </c>
      <c r="AA19" s="613"/>
      <c r="AB19" s="613"/>
      <c r="AC19" s="613"/>
      <c r="AD19" s="614">
        <v>334295</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263198</v>
      </c>
      <c r="BH19" s="611"/>
      <c r="BI19" s="611"/>
      <c r="BJ19" s="611"/>
      <c r="BK19" s="611"/>
      <c r="BL19" s="611"/>
      <c r="BM19" s="611"/>
      <c r="BN19" s="612"/>
      <c r="BO19" s="613">
        <v>2.2000000000000002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3657</v>
      </c>
      <c r="S20" s="611"/>
      <c r="T20" s="611"/>
      <c r="U20" s="611"/>
      <c r="V20" s="611"/>
      <c r="W20" s="611"/>
      <c r="X20" s="611"/>
      <c r="Y20" s="612"/>
      <c r="Z20" s="613">
        <v>0</v>
      </c>
      <c r="AA20" s="613"/>
      <c r="AB20" s="613"/>
      <c r="AC20" s="613"/>
      <c r="AD20" s="614">
        <v>3657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263198</v>
      </c>
      <c r="BH20" s="611"/>
      <c r="BI20" s="611"/>
      <c r="BJ20" s="611"/>
      <c r="BK20" s="611"/>
      <c r="BL20" s="611"/>
      <c r="BM20" s="611"/>
      <c r="BN20" s="612"/>
      <c r="BO20" s="613">
        <v>2.2000000000000002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49599046</v>
      </c>
      <c r="CS20" s="611"/>
      <c r="CT20" s="611"/>
      <c r="CU20" s="611"/>
      <c r="CV20" s="611"/>
      <c r="CW20" s="611"/>
      <c r="CX20" s="611"/>
      <c r="CY20" s="612"/>
      <c r="CZ20" s="613">
        <v>100</v>
      </c>
      <c r="DA20" s="613"/>
      <c r="DB20" s="613"/>
      <c r="DC20" s="613"/>
      <c r="DD20" s="619">
        <v>7116467</v>
      </c>
      <c r="DE20" s="611"/>
      <c r="DF20" s="611"/>
      <c r="DG20" s="611"/>
      <c r="DH20" s="611"/>
      <c r="DI20" s="611"/>
      <c r="DJ20" s="611"/>
      <c r="DK20" s="611"/>
      <c r="DL20" s="611"/>
      <c r="DM20" s="611"/>
      <c r="DN20" s="611"/>
      <c r="DO20" s="611"/>
      <c r="DP20" s="612"/>
      <c r="DQ20" s="619">
        <v>30387869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12160908</v>
      </c>
      <c r="S21" s="611"/>
      <c r="T21" s="611"/>
      <c r="U21" s="611"/>
      <c r="V21" s="611"/>
      <c r="W21" s="611"/>
      <c r="X21" s="611"/>
      <c r="Y21" s="612"/>
      <c r="Z21" s="613">
        <v>24.2</v>
      </c>
      <c r="AA21" s="613"/>
      <c r="AB21" s="613"/>
      <c r="AC21" s="613"/>
      <c r="AD21" s="614">
        <v>10620714</v>
      </c>
      <c r="AE21" s="614"/>
      <c r="AF21" s="614"/>
      <c r="AG21" s="614"/>
      <c r="AH21" s="614"/>
      <c r="AI21" s="614"/>
      <c r="AJ21" s="614"/>
      <c r="AK21" s="614"/>
      <c r="AL21" s="615">
        <v>40.1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8649</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10620714</v>
      </c>
      <c r="S22" s="611"/>
      <c r="T22" s="611"/>
      <c r="U22" s="611"/>
      <c r="V22" s="611"/>
      <c r="W22" s="611"/>
      <c r="X22" s="611"/>
      <c r="Y22" s="612"/>
      <c r="Z22" s="613">
        <v>21.1</v>
      </c>
      <c r="AA22" s="613"/>
      <c r="AB22" s="613"/>
      <c r="AC22" s="613"/>
      <c r="AD22" s="614">
        <v>10620714</v>
      </c>
      <c r="AE22" s="614"/>
      <c r="AF22" s="614"/>
      <c r="AG22" s="614"/>
      <c r="AH22" s="614"/>
      <c r="AI22" s="614"/>
      <c r="AJ22" s="614"/>
      <c r="AK22" s="614"/>
      <c r="AL22" s="615">
        <v>40.1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1540194</v>
      </c>
      <c r="S23" s="611"/>
      <c r="T23" s="611"/>
      <c r="U23" s="611"/>
      <c r="V23" s="611"/>
      <c r="W23" s="611"/>
      <c r="X23" s="611"/>
      <c r="Y23" s="612"/>
      <c r="Z23" s="613">
        <v>3.1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254549</v>
      </c>
      <c r="BH23" s="611"/>
      <c r="BI23" s="611"/>
      <c r="BJ23" s="611"/>
      <c r="BK23" s="611"/>
      <c r="BL23" s="611"/>
      <c r="BM23" s="611"/>
      <c r="BN23" s="612"/>
      <c r="BO23" s="613">
        <v>2.1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24593267</v>
      </c>
      <c r="CS24" s="600"/>
      <c r="CT24" s="600"/>
      <c r="CU24" s="600"/>
      <c r="CV24" s="600"/>
      <c r="CW24" s="600"/>
      <c r="CX24" s="600"/>
      <c r="CY24" s="601"/>
      <c r="CZ24" s="604">
        <v>49.6</v>
      </c>
      <c r="DA24" s="605"/>
      <c r="DB24" s="605"/>
      <c r="DC24" s="621"/>
      <c r="DD24" s="645">
        <v>17157913</v>
      </c>
      <c r="DE24" s="600"/>
      <c r="DF24" s="600"/>
      <c r="DG24" s="600"/>
      <c r="DH24" s="600"/>
      <c r="DI24" s="600"/>
      <c r="DJ24" s="600"/>
      <c r="DK24" s="601"/>
      <c r="DL24" s="645">
        <v>15341023</v>
      </c>
      <c r="DM24" s="600"/>
      <c r="DN24" s="600"/>
      <c r="DO24" s="600"/>
      <c r="DP24" s="600"/>
      <c r="DQ24" s="600"/>
      <c r="DR24" s="600"/>
      <c r="DS24" s="600"/>
      <c r="DT24" s="600"/>
      <c r="DU24" s="600"/>
      <c r="DV24" s="601"/>
      <c r="DW24" s="604">
        <v>57.7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27749426</v>
      </c>
      <c r="S25" s="611"/>
      <c r="T25" s="611"/>
      <c r="U25" s="611"/>
      <c r="V25" s="611"/>
      <c r="W25" s="611"/>
      <c r="X25" s="611"/>
      <c r="Y25" s="612"/>
      <c r="Z25" s="613">
        <v>55.1</v>
      </c>
      <c r="AA25" s="613"/>
      <c r="AB25" s="613"/>
      <c r="AC25" s="613"/>
      <c r="AD25" s="614">
        <v>25954683</v>
      </c>
      <c r="AE25" s="614"/>
      <c r="AF25" s="614"/>
      <c r="AG25" s="614"/>
      <c r="AH25" s="614"/>
      <c r="AI25" s="614"/>
      <c r="AJ25" s="614"/>
      <c r="AK25" s="614"/>
      <c r="AL25" s="615">
        <v>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8526658</v>
      </c>
      <c r="CS25" s="642"/>
      <c r="CT25" s="642"/>
      <c r="CU25" s="642"/>
      <c r="CV25" s="642"/>
      <c r="CW25" s="642"/>
      <c r="CX25" s="642"/>
      <c r="CY25" s="643"/>
      <c r="CZ25" s="615">
        <v>17.2</v>
      </c>
      <c r="DA25" s="640"/>
      <c r="DB25" s="640"/>
      <c r="DC25" s="644"/>
      <c r="DD25" s="619">
        <v>7705851</v>
      </c>
      <c r="DE25" s="642"/>
      <c r="DF25" s="642"/>
      <c r="DG25" s="642"/>
      <c r="DH25" s="642"/>
      <c r="DI25" s="642"/>
      <c r="DJ25" s="642"/>
      <c r="DK25" s="643"/>
      <c r="DL25" s="619">
        <v>7409675</v>
      </c>
      <c r="DM25" s="642"/>
      <c r="DN25" s="642"/>
      <c r="DO25" s="642"/>
      <c r="DP25" s="642"/>
      <c r="DQ25" s="642"/>
      <c r="DR25" s="642"/>
      <c r="DS25" s="642"/>
      <c r="DT25" s="642"/>
      <c r="DU25" s="642"/>
      <c r="DV25" s="643"/>
      <c r="DW25" s="615">
        <v>27.9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7371</v>
      </c>
      <c r="S26" s="611"/>
      <c r="T26" s="611"/>
      <c r="U26" s="611"/>
      <c r="V26" s="611"/>
      <c r="W26" s="611"/>
      <c r="X26" s="611"/>
      <c r="Y26" s="612"/>
      <c r="Z26" s="613">
        <v>0</v>
      </c>
      <c r="AA26" s="613"/>
      <c r="AB26" s="613"/>
      <c r="AC26" s="613"/>
      <c r="AD26" s="614">
        <v>7371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4324982</v>
      </c>
      <c r="CS26" s="611"/>
      <c r="CT26" s="611"/>
      <c r="CU26" s="611"/>
      <c r="CV26" s="611"/>
      <c r="CW26" s="611"/>
      <c r="CX26" s="611"/>
      <c r="CY26" s="612"/>
      <c r="CZ26" s="615">
        <v>8.6999999999999993</v>
      </c>
      <c r="DA26" s="640"/>
      <c r="DB26" s="640"/>
      <c r="DC26" s="644"/>
      <c r="DD26" s="619">
        <v>4004145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280717</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12013257</v>
      </c>
      <c r="BH27" s="611"/>
      <c r="BI27" s="611"/>
      <c r="BJ27" s="611"/>
      <c r="BK27" s="611"/>
      <c r="BL27" s="611"/>
      <c r="BM27" s="611"/>
      <c r="BN27" s="612"/>
      <c r="BO27" s="613">
        <v>100</v>
      </c>
      <c r="BP27" s="613"/>
      <c r="BQ27" s="613"/>
      <c r="BR27" s="613"/>
      <c r="BS27" s="614">
        <v>742663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10295050</v>
      </c>
      <c r="CS27" s="642"/>
      <c r="CT27" s="642"/>
      <c r="CU27" s="642"/>
      <c r="CV27" s="642"/>
      <c r="CW27" s="642"/>
      <c r="CX27" s="642"/>
      <c r="CY27" s="643"/>
      <c r="CZ27" s="615">
        <v>20.8</v>
      </c>
      <c r="DA27" s="640"/>
      <c r="DB27" s="640"/>
      <c r="DC27" s="644"/>
      <c r="DD27" s="619">
        <v>3767550</v>
      </c>
      <c r="DE27" s="642"/>
      <c r="DF27" s="642"/>
      <c r="DG27" s="642"/>
      <c r="DH27" s="642"/>
      <c r="DI27" s="642"/>
      <c r="DJ27" s="642"/>
      <c r="DK27" s="643"/>
      <c r="DL27" s="619">
        <v>2757398</v>
      </c>
      <c r="DM27" s="642"/>
      <c r="DN27" s="642"/>
      <c r="DO27" s="642"/>
      <c r="DP27" s="642"/>
      <c r="DQ27" s="642"/>
      <c r="DR27" s="642"/>
      <c r="DS27" s="642"/>
      <c r="DT27" s="642"/>
      <c r="DU27" s="642"/>
      <c r="DV27" s="643"/>
      <c r="DW27" s="615">
        <v>10.4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592321</v>
      </c>
      <c r="S28" s="611"/>
      <c r="T28" s="611"/>
      <c r="U28" s="611"/>
      <c r="V28" s="611"/>
      <c r="W28" s="611"/>
      <c r="X28" s="611"/>
      <c r="Y28" s="612"/>
      <c r="Z28" s="613">
        <v>1.2</v>
      </c>
      <c r="AA28" s="613"/>
      <c r="AB28" s="613"/>
      <c r="AC28" s="613"/>
      <c r="AD28" s="614">
        <v>204735</v>
      </c>
      <c r="AE28" s="614"/>
      <c r="AF28" s="614"/>
      <c r="AG28" s="614"/>
      <c r="AH28" s="614"/>
      <c r="AI28" s="614"/>
      <c r="AJ28" s="614"/>
      <c r="AK28" s="614"/>
      <c r="AL28" s="615">
        <v>0.8</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5771559</v>
      </c>
      <c r="CS28" s="611"/>
      <c r="CT28" s="611"/>
      <c r="CU28" s="611"/>
      <c r="CV28" s="611"/>
      <c r="CW28" s="611"/>
      <c r="CX28" s="611"/>
      <c r="CY28" s="612"/>
      <c r="CZ28" s="615">
        <v>11.6</v>
      </c>
      <c r="DA28" s="640"/>
      <c r="DB28" s="640"/>
      <c r="DC28" s="644"/>
      <c r="DD28" s="619">
        <v>5684512</v>
      </c>
      <c r="DE28" s="611"/>
      <c r="DF28" s="611"/>
      <c r="DG28" s="611"/>
      <c r="DH28" s="611"/>
      <c r="DI28" s="611"/>
      <c r="DJ28" s="611"/>
      <c r="DK28" s="612"/>
      <c r="DL28" s="619">
        <v>5173950</v>
      </c>
      <c r="DM28" s="611"/>
      <c r="DN28" s="611"/>
      <c r="DO28" s="611"/>
      <c r="DP28" s="611"/>
      <c r="DQ28" s="611"/>
      <c r="DR28" s="611"/>
      <c r="DS28" s="611"/>
      <c r="DT28" s="611"/>
      <c r="DU28" s="611"/>
      <c r="DV28" s="612"/>
      <c r="DW28" s="615">
        <v>19.5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499309</v>
      </c>
      <c r="S29" s="611"/>
      <c r="T29" s="611"/>
      <c r="U29" s="611"/>
      <c r="V29" s="611"/>
      <c r="W29" s="611"/>
      <c r="X29" s="611"/>
      <c r="Y29" s="612"/>
      <c r="Z29" s="613">
        <v>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5770750</v>
      </c>
      <c r="CS29" s="642"/>
      <c r="CT29" s="642"/>
      <c r="CU29" s="642"/>
      <c r="CV29" s="642"/>
      <c r="CW29" s="642"/>
      <c r="CX29" s="642"/>
      <c r="CY29" s="643"/>
      <c r="CZ29" s="615">
        <v>11.6</v>
      </c>
      <c r="DA29" s="640"/>
      <c r="DB29" s="640"/>
      <c r="DC29" s="644"/>
      <c r="DD29" s="619">
        <v>5683703</v>
      </c>
      <c r="DE29" s="642"/>
      <c r="DF29" s="642"/>
      <c r="DG29" s="642"/>
      <c r="DH29" s="642"/>
      <c r="DI29" s="642"/>
      <c r="DJ29" s="642"/>
      <c r="DK29" s="643"/>
      <c r="DL29" s="619">
        <v>5173141</v>
      </c>
      <c r="DM29" s="642"/>
      <c r="DN29" s="642"/>
      <c r="DO29" s="642"/>
      <c r="DP29" s="642"/>
      <c r="DQ29" s="642"/>
      <c r="DR29" s="642"/>
      <c r="DS29" s="642"/>
      <c r="DT29" s="642"/>
      <c r="DU29" s="642"/>
      <c r="DV29" s="643"/>
      <c r="DW29" s="615">
        <v>19.5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8302281</v>
      </c>
      <c r="S30" s="611"/>
      <c r="T30" s="611"/>
      <c r="U30" s="611"/>
      <c r="V30" s="611"/>
      <c r="W30" s="611"/>
      <c r="X30" s="611"/>
      <c r="Y30" s="612"/>
      <c r="Z30" s="613">
        <v>16.5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5582852</v>
      </c>
      <c r="CS30" s="611"/>
      <c r="CT30" s="611"/>
      <c r="CU30" s="611"/>
      <c r="CV30" s="611"/>
      <c r="CW30" s="611"/>
      <c r="CX30" s="611"/>
      <c r="CY30" s="612"/>
      <c r="CZ30" s="615">
        <v>11.3</v>
      </c>
      <c r="DA30" s="640"/>
      <c r="DB30" s="640"/>
      <c r="DC30" s="644"/>
      <c r="DD30" s="619">
        <v>5495805</v>
      </c>
      <c r="DE30" s="611"/>
      <c r="DF30" s="611"/>
      <c r="DG30" s="611"/>
      <c r="DH30" s="611"/>
      <c r="DI30" s="611"/>
      <c r="DJ30" s="611"/>
      <c r="DK30" s="612"/>
      <c r="DL30" s="619">
        <v>4985403</v>
      </c>
      <c r="DM30" s="611"/>
      <c r="DN30" s="611"/>
      <c r="DO30" s="611"/>
      <c r="DP30" s="611"/>
      <c r="DQ30" s="611"/>
      <c r="DR30" s="611"/>
      <c r="DS30" s="611"/>
      <c r="DT30" s="611"/>
      <c r="DU30" s="611"/>
      <c r="DV30" s="612"/>
      <c r="DW30" s="615">
        <v>18.8</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25726</v>
      </c>
      <c r="S31" s="611"/>
      <c r="T31" s="611"/>
      <c r="U31" s="611"/>
      <c r="V31" s="611"/>
      <c r="W31" s="611"/>
      <c r="X31" s="611"/>
      <c r="Y31" s="612"/>
      <c r="Z31" s="613">
        <v>0.1</v>
      </c>
      <c r="AA31" s="613"/>
      <c r="AB31" s="613"/>
      <c r="AC31" s="613"/>
      <c r="AD31" s="614">
        <v>25726</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98.8</v>
      </c>
      <c r="BN31" s="654"/>
      <c r="BO31" s="654"/>
      <c r="BP31" s="654"/>
      <c r="BQ31" s="655"/>
      <c r="BR31" s="666">
        <v>99.5</v>
      </c>
      <c r="BS31" s="654"/>
      <c r="BT31" s="654"/>
      <c r="BU31" s="654"/>
      <c r="BV31" s="654"/>
      <c r="BW31" s="654"/>
      <c r="BX31" s="605">
        <v>98.8</v>
      </c>
      <c r="BY31" s="654"/>
      <c r="BZ31" s="654"/>
      <c r="CA31" s="654"/>
      <c r="CB31" s="655"/>
      <c r="CD31" s="648"/>
      <c r="CE31" s="649"/>
      <c r="CF31" s="607" t="s">
        <v>300</v>
      </c>
      <c r="CG31" s="608"/>
      <c r="CH31" s="608"/>
      <c r="CI31" s="608"/>
      <c r="CJ31" s="608"/>
      <c r="CK31" s="608"/>
      <c r="CL31" s="608"/>
      <c r="CM31" s="608"/>
      <c r="CN31" s="608"/>
      <c r="CO31" s="608"/>
      <c r="CP31" s="608"/>
      <c r="CQ31" s="609"/>
      <c r="CR31" s="610">
        <v>187898</v>
      </c>
      <c r="CS31" s="642"/>
      <c r="CT31" s="642"/>
      <c r="CU31" s="642"/>
      <c r="CV31" s="642"/>
      <c r="CW31" s="642"/>
      <c r="CX31" s="642"/>
      <c r="CY31" s="643"/>
      <c r="CZ31" s="615">
        <v>0.4</v>
      </c>
      <c r="DA31" s="640"/>
      <c r="DB31" s="640"/>
      <c r="DC31" s="644"/>
      <c r="DD31" s="619">
        <v>187898</v>
      </c>
      <c r="DE31" s="642"/>
      <c r="DF31" s="642"/>
      <c r="DG31" s="642"/>
      <c r="DH31" s="642"/>
      <c r="DI31" s="642"/>
      <c r="DJ31" s="642"/>
      <c r="DK31" s="643"/>
      <c r="DL31" s="619">
        <v>187738</v>
      </c>
      <c r="DM31" s="642"/>
      <c r="DN31" s="642"/>
      <c r="DO31" s="642"/>
      <c r="DP31" s="642"/>
      <c r="DQ31" s="642"/>
      <c r="DR31" s="642"/>
      <c r="DS31" s="642"/>
      <c r="DT31" s="642"/>
      <c r="DU31" s="642"/>
      <c r="DV31" s="643"/>
      <c r="DW31" s="615">
        <v>0.7</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3370426</v>
      </c>
      <c r="S32" s="611"/>
      <c r="T32" s="611"/>
      <c r="U32" s="611"/>
      <c r="V32" s="611"/>
      <c r="W32" s="611"/>
      <c r="X32" s="611"/>
      <c r="Y32" s="612"/>
      <c r="Z32" s="613">
        <v>6.7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98.6</v>
      </c>
      <c r="BN32" s="642"/>
      <c r="BO32" s="642"/>
      <c r="BP32" s="642"/>
      <c r="BQ32" s="665"/>
      <c r="BR32" s="667">
        <v>99.4</v>
      </c>
      <c r="BS32" s="642"/>
      <c r="BT32" s="642"/>
      <c r="BU32" s="642"/>
      <c r="BV32" s="642"/>
      <c r="BW32" s="642"/>
      <c r="BX32" s="616">
        <v>98.6</v>
      </c>
      <c r="BY32" s="642"/>
      <c r="BZ32" s="642"/>
      <c r="CA32" s="642"/>
      <c r="CB32" s="665"/>
      <c r="CD32" s="650"/>
      <c r="CE32" s="651"/>
      <c r="CF32" s="607" t="s">
        <v>304</v>
      </c>
      <c r="CG32" s="608"/>
      <c r="CH32" s="608"/>
      <c r="CI32" s="608"/>
      <c r="CJ32" s="608"/>
      <c r="CK32" s="608"/>
      <c r="CL32" s="608"/>
      <c r="CM32" s="608"/>
      <c r="CN32" s="608"/>
      <c r="CO32" s="608"/>
      <c r="CP32" s="608"/>
      <c r="CQ32" s="609"/>
      <c r="CR32" s="610">
        <v>809</v>
      </c>
      <c r="CS32" s="611"/>
      <c r="CT32" s="611"/>
      <c r="CU32" s="611"/>
      <c r="CV32" s="611"/>
      <c r="CW32" s="611"/>
      <c r="CX32" s="611"/>
      <c r="CY32" s="612"/>
      <c r="CZ32" s="615">
        <v>0</v>
      </c>
      <c r="DA32" s="640"/>
      <c r="DB32" s="640"/>
      <c r="DC32" s="644"/>
      <c r="DD32" s="619">
        <v>809</v>
      </c>
      <c r="DE32" s="611"/>
      <c r="DF32" s="611"/>
      <c r="DG32" s="611"/>
      <c r="DH32" s="611"/>
      <c r="DI32" s="611"/>
      <c r="DJ32" s="611"/>
      <c r="DK32" s="612"/>
      <c r="DL32" s="619">
        <v>809</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301749</v>
      </c>
      <c r="S33" s="611"/>
      <c r="T33" s="611"/>
      <c r="U33" s="611"/>
      <c r="V33" s="611"/>
      <c r="W33" s="611"/>
      <c r="X33" s="611"/>
      <c r="Y33" s="612"/>
      <c r="Z33" s="613">
        <v>0.6</v>
      </c>
      <c r="AA33" s="613"/>
      <c r="AB33" s="613"/>
      <c r="AC33" s="613"/>
      <c r="AD33" s="614">
        <v>234856</v>
      </c>
      <c r="AE33" s="614"/>
      <c r="AF33" s="614"/>
      <c r="AG33" s="614"/>
      <c r="AH33" s="614"/>
      <c r="AI33" s="614"/>
      <c r="AJ33" s="614"/>
      <c r="AK33" s="614"/>
      <c r="AL33" s="615">
        <v>0.9</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99</v>
      </c>
      <c r="BN33" s="669"/>
      <c r="BO33" s="669"/>
      <c r="BP33" s="669"/>
      <c r="BQ33" s="671"/>
      <c r="BR33" s="668">
        <v>99.6</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16815139</v>
      </c>
      <c r="CS33" s="642"/>
      <c r="CT33" s="642"/>
      <c r="CU33" s="642"/>
      <c r="CV33" s="642"/>
      <c r="CW33" s="642"/>
      <c r="CX33" s="642"/>
      <c r="CY33" s="643"/>
      <c r="CZ33" s="615">
        <v>33.9</v>
      </c>
      <c r="DA33" s="640"/>
      <c r="DB33" s="640"/>
      <c r="DC33" s="644"/>
      <c r="DD33" s="619">
        <v>12526601</v>
      </c>
      <c r="DE33" s="642"/>
      <c r="DF33" s="642"/>
      <c r="DG33" s="642"/>
      <c r="DH33" s="642"/>
      <c r="DI33" s="642"/>
      <c r="DJ33" s="642"/>
      <c r="DK33" s="643"/>
      <c r="DL33" s="619">
        <v>10281833</v>
      </c>
      <c r="DM33" s="642"/>
      <c r="DN33" s="642"/>
      <c r="DO33" s="642"/>
      <c r="DP33" s="642"/>
      <c r="DQ33" s="642"/>
      <c r="DR33" s="642"/>
      <c r="DS33" s="642"/>
      <c r="DT33" s="642"/>
      <c r="DU33" s="642"/>
      <c r="DV33" s="643"/>
      <c r="DW33" s="615">
        <v>38.700000000000003</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557408</v>
      </c>
      <c r="S34" s="611"/>
      <c r="T34" s="611"/>
      <c r="U34" s="611"/>
      <c r="V34" s="611"/>
      <c r="W34" s="611"/>
      <c r="X34" s="611"/>
      <c r="Y34" s="612"/>
      <c r="Z34" s="613">
        <v>1.1000000000000001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5586620</v>
      </c>
      <c r="CS34" s="611"/>
      <c r="CT34" s="611"/>
      <c r="CU34" s="611"/>
      <c r="CV34" s="611"/>
      <c r="CW34" s="611"/>
      <c r="CX34" s="611"/>
      <c r="CY34" s="612"/>
      <c r="CZ34" s="615">
        <v>11.3</v>
      </c>
      <c r="DA34" s="640"/>
      <c r="DB34" s="640"/>
      <c r="DC34" s="644"/>
      <c r="DD34" s="619">
        <v>3716811</v>
      </c>
      <c r="DE34" s="611"/>
      <c r="DF34" s="611"/>
      <c r="DG34" s="611"/>
      <c r="DH34" s="611"/>
      <c r="DI34" s="611"/>
      <c r="DJ34" s="611"/>
      <c r="DK34" s="612"/>
      <c r="DL34" s="619">
        <v>3252660</v>
      </c>
      <c r="DM34" s="611"/>
      <c r="DN34" s="611"/>
      <c r="DO34" s="611"/>
      <c r="DP34" s="611"/>
      <c r="DQ34" s="611"/>
      <c r="DR34" s="611"/>
      <c r="DS34" s="611"/>
      <c r="DT34" s="611"/>
      <c r="DU34" s="611"/>
      <c r="DV34" s="612"/>
      <c r="DW34" s="615">
        <v>12.2</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2148984</v>
      </c>
      <c r="S35" s="611"/>
      <c r="T35" s="611"/>
      <c r="U35" s="611"/>
      <c r="V35" s="611"/>
      <c r="W35" s="611"/>
      <c r="X35" s="611"/>
      <c r="Y35" s="612"/>
      <c r="Z35" s="613">
        <v>4.3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369280</v>
      </c>
      <c r="CS35" s="642"/>
      <c r="CT35" s="642"/>
      <c r="CU35" s="642"/>
      <c r="CV35" s="642"/>
      <c r="CW35" s="642"/>
      <c r="CX35" s="642"/>
      <c r="CY35" s="643"/>
      <c r="CZ35" s="615">
        <v>0.7</v>
      </c>
      <c r="DA35" s="640"/>
      <c r="DB35" s="640"/>
      <c r="DC35" s="644"/>
      <c r="DD35" s="619">
        <v>310144</v>
      </c>
      <c r="DE35" s="642"/>
      <c r="DF35" s="642"/>
      <c r="DG35" s="642"/>
      <c r="DH35" s="642"/>
      <c r="DI35" s="642"/>
      <c r="DJ35" s="642"/>
      <c r="DK35" s="643"/>
      <c r="DL35" s="619">
        <v>186158</v>
      </c>
      <c r="DM35" s="642"/>
      <c r="DN35" s="642"/>
      <c r="DO35" s="642"/>
      <c r="DP35" s="642"/>
      <c r="DQ35" s="642"/>
      <c r="DR35" s="642"/>
      <c r="DS35" s="642"/>
      <c r="DT35" s="642"/>
      <c r="DU35" s="642"/>
      <c r="DV35" s="643"/>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806177</v>
      </c>
      <c r="S36" s="611"/>
      <c r="T36" s="611"/>
      <c r="U36" s="611"/>
      <c r="V36" s="611"/>
      <c r="W36" s="611"/>
      <c r="X36" s="611"/>
      <c r="Y36" s="612"/>
      <c r="Z36" s="613">
        <v>1.6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6603379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53425</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6628614</v>
      </c>
      <c r="CS36" s="611"/>
      <c r="CT36" s="611"/>
      <c r="CU36" s="611"/>
      <c r="CV36" s="611"/>
      <c r="CW36" s="611"/>
      <c r="CX36" s="611"/>
      <c r="CY36" s="612"/>
      <c r="CZ36" s="615">
        <v>13.4</v>
      </c>
      <c r="DA36" s="640"/>
      <c r="DB36" s="640"/>
      <c r="DC36" s="644"/>
      <c r="DD36" s="619">
        <v>5280374</v>
      </c>
      <c r="DE36" s="611"/>
      <c r="DF36" s="611"/>
      <c r="DG36" s="611"/>
      <c r="DH36" s="611"/>
      <c r="DI36" s="611"/>
      <c r="DJ36" s="611"/>
      <c r="DK36" s="612"/>
      <c r="DL36" s="619">
        <v>4108692</v>
      </c>
      <c r="DM36" s="611"/>
      <c r="DN36" s="611"/>
      <c r="DO36" s="611"/>
      <c r="DP36" s="611"/>
      <c r="DQ36" s="611"/>
      <c r="DR36" s="611"/>
      <c r="DS36" s="611"/>
      <c r="DT36" s="611"/>
      <c r="DU36" s="611"/>
      <c r="DV36" s="612"/>
      <c r="DW36" s="615">
        <v>15.5</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885529</v>
      </c>
      <c r="S37" s="611"/>
      <c r="T37" s="611"/>
      <c r="U37" s="611"/>
      <c r="V37" s="611"/>
      <c r="W37" s="611"/>
      <c r="X37" s="611"/>
      <c r="Y37" s="612"/>
      <c r="Z37" s="613">
        <v>1.8</v>
      </c>
      <c r="AA37" s="613"/>
      <c r="AB37" s="613"/>
      <c r="AC37" s="613"/>
      <c r="AD37" s="614">
        <v>56320</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1649688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-21326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99959</v>
      </c>
      <c r="CS37" s="642"/>
      <c r="CT37" s="642"/>
      <c r="CU37" s="642"/>
      <c r="CV37" s="642"/>
      <c r="CW37" s="642"/>
      <c r="CX37" s="642"/>
      <c r="CY37" s="643"/>
      <c r="CZ37" s="615">
        <v>0.2</v>
      </c>
      <c r="DA37" s="640"/>
      <c r="DB37" s="640"/>
      <c r="DC37" s="644"/>
      <c r="DD37" s="619">
        <v>97467</v>
      </c>
      <c r="DE37" s="642"/>
      <c r="DF37" s="642"/>
      <c r="DG37" s="642"/>
      <c r="DH37" s="642"/>
      <c r="DI37" s="642"/>
      <c r="DJ37" s="642"/>
      <c r="DK37" s="643"/>
      <c r="DL37" s="619">
        <v>97467</v>
      </c>
      <c r="DM37" s="642"/>
      <c r="DN37" s="642"/>
      <c r="DO37" s="642"/>
      <c r="DP37" s="642"/>
      <c r="DQ37" s="642"/>
      <c r="DR37" s="642"/>
      <c r="DS37" s="642"/>
      <c r="DT37" s="642"/>
      <c r="DU37" s="642"/>
      <c r="DV37" s="643"/>
      <c r="DW37" s="615">
        <v>0.4</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4798822</v>
      </c>
      <c r="S38" s="611"/>
      <c r="T38" s="611"/>
      <c r="U38" s="611"/>
      <c r="V38" s="611"/>
      <c r="W38" s="611"/>
      <c r="X38" s="611"/>
      <c r="Y38" s="612"/>
      <c r="Z38" s="613">
        <v>9.5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1365105</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7908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3209823</v>
      </c>
      <c r="CS38" s="611"/>
      <c r="CT38" s="611"/>
      <c r="CU38" s="611"/>
      <c r="CV38" s="611"/>
      <c r="CW38" s="611"/>
      <c r="CX38" s="611"/>
      <c r="CY38" s="612"/>
      <c r="CZ38" s="615">
        <v>6.5</v>
      </c>
      <c r="DA38" s="640"/>
      <c r="DB38" s="640"/>
      <c r="DC38" s="644"/>
      <c r="DD38" s="619">
        <v>2663364</v>
      </c>
      <c r="DE38" s="611"/>
      <c r="DF38" s="611"/>
      <c r="DG38" s="611"/>
      <c r="DH38" s="611"/>
      <c r="DI38" s="611"/>
      <c r="DJ38" s="611"/>
      <c r="DK38" s="612"/>
      <c r="DL38" s="619">
        <v>2526746</v>
      </c>
      <c r="DM38" s="611"/>
      <c r="DN38" s="611"/>
      <c r="DO38" s="611"/>
      <c r="DP38" s="611"/>
      <c r="DQ38" s="611"/>
      <c r="DR38" s="611"/>
      <c r="DS38" s="611"/>
      <c r="DT38" s="611"/>
      <c r="DU38" s="611"/>
      <c r="DV38" s="612"/>
      <c r="DW38" s="615">
        <v>9.5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378763</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11157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777833</v>
      </c>
      <c r="CS39" s="642"/>
      <c r="CT39" s="642"/>
      <c r="CU39" s="642"/>
      <c r="CV39" s="642"/>
      <c r="CW39" s="642"/>
      <c r="CX39" s="642"/>
      <c r="CY39" s="643"/>
      <c r="CZ39" s="615">
        <v>1.6</v>
      </c>
      <c r="DA39" s="640"/>
      <c r="DB39" s="640"/>
      <c r="DC39" s="644"/>
      <c r="DD39" s="619">
        <v>312939</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84822</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98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242969</v>
      </c>
      <c r="CS40" s="611"/>
      <c r="CT40" s="611"/>
      <c r="CU40" s="611"/>
      <c r="CV40" s="611"/>
      <c r="CW40" s="611"/>
      <c r="CX40" s="611"/>
      <c r="CY40" s="612"/>
      <c r="CZ40" s="615">
        <v>0.5</v>
      </c>
      <c r="DA40" s="640"/>
      <c r="DB40" s="640"/>
      <c r="DC40" s="644"/>
      <c r="DD40" s="619">
        <v>242969</v>
      </c>
      <c r="DE40" s="611"/>
      <c r="DF40" s="611"/>
      <c r="DG40" s="611"/>
      <c r="DH40" s="611"/>
      <c r="DI40" s="611"/>
      <c r="DJ40" s="611"/>
      <c r="DK40" s="612"/>
      <c r="DL40" s="619">
        <v>207577</v>
      </c>
      <c r="DM40" s="611"/>
      <c r="DN40" s="611"/>
      <c r="DO40" s="611"/>
      <c r="DP40" s="611"/>
      <c r="DQ40" s="611"/>
      <c r="DR40" s="611"/>
      <c r="DS40" s="611"/>
      <c r="DT40" s="611"/>
      <c r="DU40" s="611"/>
      <c r="DV40" s="612"/>
      <c r="DW40" s="615">
        <v>0.8</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50326246</v>
      </c>
      <c r="S41" s="683"/>
      <c r="T41" s="683"/>
      <c r="U41" s="683"/>
      <c r="V41" s="683"/>
      <c r="W41" s="683"/>
      <c r="X41" s="683"/>
      <c r="Y41" s="687"/>
      <c r="Z41" s="688">
        <v>100</v>
      </c>
      <c r="AA41" s="688"/>
      <c r="AB41" s="688"/>
      <c r="AC41" s="688"/>
      <c r="AD41" s="689">
        <v>26483691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579754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2630069</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415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8190640</v>
      </c>
      <c r="CS42" s="642"/>
      <c r="CT42" s="642"/>
      <c r="CU42" s="642"/>
      <c r="CV42" s="642"/>
      <c r="CW42" s="642"/>
      <c r="CX42" s="642"/>
      <c r="CY42" s="643"/>
      <c r="CZ42" s="615">
        <v>16.5</v>
      </c>
      <c r="DA42" s="640"/>
      <c r="DB42" s="640"/>
      <c r="DC42" s="644"/>
      <c r="DD42" s="619">
        <v>703355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375558</v>
      </c>
      <c r="CS43" s="642"/>
      <c r="CT43" s="642"/>
      <c r="CU43" s="642"/>
      <c r="CV43" s="642"/>
      <c r="CW43" s="642"/>
      <c r="CX43" s="642"/>
      <c r="CY43" s="643"/>
      <c r="CZ43" s="615">
        <v>0.8</v>
      </c>
      <c r="DA43" s="640"/>
      <c r="DB43" s="640"/>
      <c r="DC43" s="644"/>
      <c r="DD43" s="619">
        <v>374495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7116467</v>
      </c>
      <c r="CS44" s="611"/>
      <c r="CT44" s="611"/>
      <c r="CU44" s="611"/>
      <c r="CV44" s="611"/>
      <c r="CW44" s="611"/>
      <c r="CX44" s="611"/>
      <c r="CY44" s="612"/>
      <c r="CZ44" s="615">
        <v>14.3</v>
      </c>
      <c r="DA44" s="616"/>
      <c r="DB44" s="616"/>
      <c r="DC44" s="622"/>
      <c r="DD44" s="619">
        <v>626163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3076376</v>
      </c>
      <c r="CS45" s="642"/>
      <c r="CT45" s="642"/>
      <c r="CU45" s="642"/>
      <c r="CV45" s="642"/>
      <c r="CW45" s="642"/>
      <c r="CX45" s="642"/>
      <c r="CY45" s="643"/>
      <c r="CZ45" s="615">
        <v>6.2</v>
      </c>
      <c r="DA45" s="640"/>
      <c r="DB45" s="640"/>
      <c r="DC45" s="644"/>
      <c r="DD45" s="619">
        <v>75403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3992032</v>
      </c>
      <c r="CS46" s="611"/>
      <c r="CT46" s="611"/>
      <c r="CU46" s="611"/>
      <c r="CV46" s="611"/>
      <c r="CW46" s="611"/>
      <c r="CX46" s="611"/>
      <c r="CY46" s="612"/>
      <c r="CZ46" s="615">
        <v>8</v>
      </c>
      <c r="DA46" s="616"/>
      <c r="DB46" s="616"/>
      <c r="DC46" s="622"/>
      <c r="DD46" s="619">
        <v>539694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1074173</v>
      </c>
      <c r="CS47" s="642"/>
      <c r="CT47" s="642"/>
      <c r="CU47" s="642"/>
      <c r="CV47" s="642"/>
      <c r="CW47" s="642"/>
      <c r="CX47" s="642"/>
      <c r="CY47" s="643"/>
      <c r="CZ47" s="615">
        <v>2.2000000000000002</v>
      </c>
      <c r="DA47" s="640"/>
      <c r="DB47" s="640"/>
      <c r="DC47" s="644"/>
      <c r="DD47" s="619">
        <v>77192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49599046</v>
      </c>
      <c r="CS49" s="669"/>
      <c r="CT49" s="669"/>
      <c r="CU49" s="669"/>
      <c r="CV49" s="669"/>
      <c r="CW49" s="669"/>
      <c r="CX49" s="669"/>
      <c r="CY49" s="698"/>
      <c r="CZ49" s="690">
        <v>100</v>
      </c>
      <c r="DA49" s="699"/>
      <c r="DB49" s="699"/>
      <c r="DC49" s="700"/>
      <c r="DD49" s="701">
        <v>30387869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ppRIbTJf51miDWfMuUlJcxIkywZ2gpoQxt5DUPISUB5IaUr4YqOhkvzo4XGYF2uyOAxZA06Y8QaUvi7XuRk9g==" saltValue="u7UyYIFwLAxvV0JNzY/K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tabSelected="1" zoomScale="85" zoomScaleNormal="85" zoomScaleSheetLayoutView="70" workbookViewId="0">
      <selection activeCell="BI10" sqref="A9:BI10"/>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50307</v>
      </c>
      <c r="R7" s="740"/>
      <c r="S7" s="740"/>
      <c r="T7" s="740"/>
      <c r="U7" s="740"/>
      <c r="V7" s="740">
        <v>49580</v>
      </c>
      <c r="W7" s="740"/>
      <c r="X7" s="740"/>
      <c r="Y7" s="740"/>
      <c r="Z7" s="740"/>
      <c r="AA7" s="740">
        <v>727</v>
      </c>
      <c r="AB7" s="740"/>
      <c r="AC7" s="740"/>
      <c r="AD7" s="740"/>
      <c r="AE7" s="741"/>
      <c r="AF7" s="742">
        <v>660</v>
      </c>
      <c r="AG7" s="743"/>
      <c r="AH7" s="743"/>
      <c r="AI7" s="743"/>
      <c r="AJ7" s="744"/>
      <c r="AK7" s="745">
        <v>2149</v>
      </c>
      <c r="AL7" s="746"/>
      <c r="AM7" s="746"/>
      <c r="AN7" s="746"/>
      <c r="AO7" s="746"/>
      <c r="AP7" s="746">
        <v>44210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599</v>
      </c>
      <c r="BT7" s="734"/>
      <c r="BU7" s="734"/>
      <c r="BV7" s="734"/>
      <c r="BW7" s="734"/>
      <c r="BX7" s="734"/>
      <c r="BY7" s="734"/>
      <c r="BZ7" s="734"/>
      <c r="CA7" s="734"/>
      <c r="CB7" s="734"/>
      <c r="CC7" s="734"/>
      <c r="CD7" s="734"/>
      <c r="CE7" s="734"/>
      <c r="CF7" s="734"/>
      <c r="CG7" s="749"/>
      <c r="CH7" s="730" t="s">
        <v>564</v>
      </c>
      <c r="CI7" s="731"/>
      <c r="CJ7" s="731"/>
      <c r="CK7" s="731"/>
      <c r="CL7" s="732"/>
      <c r="CM7" s="730" t="s">
        <v>608</v>
      </c>
      <c r="CN7" s="731"/>
      <c r="CO7" s="731"/>
      <c r="CP7" s="731"/>
      <c r="CQ7" s="732"/>
      <c r="CR7" s="730" t="s">
        <v>609</v>
      </c>
      <c r="CS7" s="731"/>
      <c r="CT7" s="731"/>
      <c r="CU7" s="731"/>
      <c r="CV7" s="732"/>
      <c r="CW7" s="730" t="s">
        <v>610</v>
      </c>
      <c r="CX7" s="731"/>
      <c r="CY7" s="731"/>
      <c r="CZ7" s="731"/>
      <c r="DA7" s="732"/>
      <c r="DB7" s="730" t="s">
        <v>494</v>
      </c>
      <c r="DC7" s="731"/>
      <c r="DD7" s="731"/>
      <c r="DE7" s="731"/>
      <c r="DF7" s="732"/>
      <c r="DG7" s="730" t="s">
        <v>494</v>
      </c>
      <c r="DH7" s="731"/>
      <c r="DI7" s="731"/>
      <c r="DJ7" s="731"/>
      <c r="DK7" s="732"/>
      <c r="DL7" s="730" t="s">
        <v>494</v>
      </c>
      <c r="DM7" s="731"/>
      <c r="DN7" s="731"/>
      <c r="DO7" s="731"/>
      <c r="DP7" s="732"/>
      <c r="DQ7" s="730" t="s">
        <v>494</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26</v>
      </c>
      <c r="R8" s="771"/>
      <c r="S8" s="771"/>
      <c r="T8" s="771"/>
      <c r="U8" s="771"/>
      <c r="V8" s="771">
        <v>26</v>
      </c>
      <c r="W8" s="771"/>
      <c r="X8" s="771"/>
      <c r="Y8" s="771"/>
      <c r="Z8" s="771"/>
      <c r="AA8" s="771" t="s">
        <v>554</v>
      </c>
      <c r="AB8" s="771"/>
      <c r="AC8" s="771"/>
      <c r="AD8" s="771"/>
      <c r="AE8" s="772"/>
      <c r="AF8" s="773" t="s">
        <v>122</v>
      </c>
      <c r="AG8" s="774"/>
      <c r="AH8" s="774"/>
      <c r="AI8" s="774"/>
      <c r="AJ8" s="775"/>
      <c r="AK8" s="756"/>
      <c r="AL8" s="757"/>
      <c r="AM8" s="757"/>
      <c r="AN8" s="757"/>
      <c r="AO8" s="757"/>
      <c r="AP8" s="757" t="s">
        <v>554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600</v>
      </c>
      <c r="BT8" s="761"/>
      <c r="BU8" s="761"/>
      <c r="BV8" s="761"/>
      <c r="BW8" s="761"/>
      <c r="BX8" s="761"/>
      <c r="BY8" s="761"/>
      <c r="BZ8" s="761"/>
      <c r="CA8" s="761"/>
      <c r="CB8" s="761"/>
      <c r="CC8" s="761"/>
      <c r="CD8" s="761"/>
      <c r="CE8" s="761"/>
      <c r="CF8" s="761"/>
      <c r="CG8" s="762"/>
      <c r="CH8" s="763">
        <v>-4</v>
      </c>
      <c r="CI8" s="764"/>
      <c r="CJ8" s="764"/>
      <c r="CK8" s="764"/>
      <c r="CL8" s="765"/>
      <c r="CM8" s="763" t="s">
        <v>611</v>
      </c>
      <c r="CN8" s="764"/>
      <c r="CO8" s="764"/>
      <c r="CP8" s="764"/>
      <c r="CQ8" s="765"/>
      <c r="CR8" s="763" t="s">
        <v>612</v>
      </c>
      <c r="CS8" s="764"/>
      <c r="CT8" s="764"/>
      <c r="CU8" s="764"/>
      <c r="CV8" s="765"/>
      <c r="CW8" s="763" t="s">
        <v>494</v>
      </c>
      <c r="CX8" s="764"/>
      <c r="CY8" s="764"/>
      <c r="CZ8" s="764"/>
      <c r="DA8" s="765"/>
      <c r="DB8" s="763" t="s">
        <v>494</v>
      </c>
      <c r="DC8" s="764"/>
      <c r="DD8" s="764"/>
      <c r="DE8" s="764"/>
      <c r="DF8" s="765"/>
      <c r="DG8" s="763" t="s">
        <v>494</v>
      </c>
      <c r="DH8" s="764"/>
      <c r="DI8" s="764"/>
      <c r="DJ8" s="764"/>
      <c r="DK8" s="765"/>
      <c r="DL8" s="763" t="s">
        <v>494</v>
      </c>
      <c r="DM8" s="764"/>
      <c r="DN8" s="764"/>
      <c r="DO8" s="764"/>
      <c r="DP8" s="765"/>
      <c r="DQ8" s="763" t="s">
        <v>494</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601</v>
      </c>
      <c r="BT9" s="761"/>
      <c r="BU9" s="761"/>
      <c r="BV9" s="761"/>
      <c r="BW9" s="761"/>
      <c r="BX9" s="761"/>
      <c r="BY9" s="761"/>
      <c r="BZ9" s="761"/>
      <c r="CA9" s="761"/>
      <c r="CB9" s="761"/>
      <c r="CC9" s="761"/>
      <c r="CD9" s="761"/>
      <c r="CE9" s="761"/>
      <c r="CF9" s="761"/>
      <c r="CG9" s="762"/>
      <c r="CH9" s="763">
        <v>0</v>
      </c>
      <c r="CI9" s="764"/>
      <c r="CJ9" s="764"/>
      <c r="CK9" s="764"/>
      <c r="CL9" s="765"/>
      <c r="CM9" s="763" t="s">
        <v>613</v>
      </c>
      <c r="CN9" s="764"/>
      <c r="CO9" s="764"/>
      <c r="CP9" s="764"/>
      <c r="CQ9" s="765"/>
      <c r="CR9" s="763" t="s">
        <v>609</v>
      </c>
      <c r="CS9" s="764"/>
      <c r="CT9" s="764"/>
      <c r="CU9" s="764"/>
      <c r="CV9" s="765"/>
      <c r="CW9" s="763" t="s">
        <v>578</v>
      </c>
      <c r="CX9" s="764"/>
      <c r="CY9" s="764"/>
      <c r="CZ9" s="764"/>
      <c r="DA9" s="765"/>
      <c r="DB9" s="763" t="s">
        <v>494</v>
      </c>
      <c r="DC9" s="764"/>
      <c r="DD9" s="764"/>
      <c r="DE9" s="764"/>
      <c r="DF9" s="765"/>
      <c r="DG9" s="763" t="s">
        <v>494</v>
      </c>
      <c r="DH9" s="764"/>
      <c r="DI9" s="764"/>
      <c r="DJ9" s="764"/>
      <c r="DK9" s="765"/>
      <c r="DL9" s="763" t="s">
        <v>494</v>
      </c>
      <c r="DM9" s="764"/>
      <c r="DN9" s="764"/>
      <c r="DO9" s="764"/>
      <c r="DP9" s="765"/>
      <c r="DQ9" s="763" t="s">
        <v>494</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602</v>
      </c>
      <c r="BT10" s="761"/>
      <c r="BU10" s="761"/>
      <c r="BV10" s="761"/>
      <c r="BW10" s="761"/>
      <c r="BX10" s="761"/>
      <c r="BY10" s="761"/>
      <c r="BZ10" s="761"/>
      <c r="CA10" s="761"/>
      <c r="CB10" s="761"/>
      <c r="CC10" s="761"/>
      <c r="CD10" s="761"/>
      <c r="CE10" s="761"/>
      <c r="CF10" s="761"/>
      <c r="CG10" s="762"/>
      <c r="CH10" s="763" t="s">
        <v>614</v>
      </c>
      <c r="CI10" s="764"/>
      <c r="CJ10" s="764"/>
      <c r="CK10" s="764"/>
      <c r="CL10" s="765"/>
      <c r="CM10" s="763" t="s">
        <v>615</v>
      </c>
      <c r="CN10" s="764"/>
      <c r="CO10" s="764"/>
      <c r="CP10" s="764"/>
      <c r="CQ10" s="765"/>
      <c r="CR10" s="763" t="s">
        <v>616</v>
      </c>
      <c r="CS10" s="764"/>
      <c r="CT10" s="764"/>
      <c r="CU10" s="764"/>
      <c r="CV10" s="765"/>
      <c r="CW10" s="763" t="s">
        <v>578</v>
      </c>
      <c r="CX10" s="764"/>
      <c r="CY10" s="764"/>
      <c r="CZ10" s="764"/>
      <c r="DA10" s="765"/>
      <c r="DB10" s="763" t="s">
        <v>617</v>
      </c>
      <c r="DC10" s="764"/>
      <c r="DD10" s="764"/>
      <c r="DE10" s="764"/>
      <c r="DF10" s="765"/>
      <c r="DG10" s="763" t="s">
        <v>494</v>
      </c>
      <c r="DH10" s="764"/>
      <c r="DI10" s="764"/>
      <c r="DJ10" s="764"/>
      <c r="DK10" s="765"/>
      <c r="DL10" s="763" t="s">
        <v>494</v>
      </c>
      <c r="DM10" s="764"/>
      <c r="DN10" s="764"/>
      <c r="DO10" s="764"/>
      <c r="DP10" s="765"/>
      <c r="DQ10" s="763" t="s">
        <v>494</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603</v>
      </c>
      <c r="BT11" s="761"/>
      <c r="BU11" s="761"/>
      <c r="BV11" s="761"/>
      <c r="BW11" s="761"/>
      <c r="BX11" s="761"/>
      <c r="BY11" s="761"/>
      <c r="BZ11" s="761"/>
      <c r="CA11" s="761"/>
      <c r="CB11" s="761"/>
      <c r="CC11" s="761"/>
      <c r="CD11" s="761"/>
      <c r="CE11" s="761"/>
      <c r="CF11" s="761"/>
      <c r="CG11" s="762"/>
      <c r="CH11" s="763">
        <v>-29</v>
      </c>
      <c r="CI11" s="764"/>
      <c r="CJ11" s="764"/>
      <c r="CK11" s="764"/>
      <c r="CL11" s="765"/>
      <c r="CM11" s="763" t="s">
        <v>618</v>
      </c>
      <c r="CN11" s="764"/>
      <c r="CO11" s="764"/>
      <c r="CP11" s="764"/>
      <c r="CQ11" s="765"/>
      <c r="CR11" s="763" t="s">
        <v>610</v>
      </c>
      <c r="CS11" s="764"/>
      <c r="CT11" s="764"/>
      <c r="CU11" s="764"/>
      <c r="CV11" s="765"/>
      <c r="CW11" s="763" t="s">
        <v>494</v>
      </c>
      <c r="CX11" s="764"/>
      <c r="CY11" s="764"/>
      <c r="CZ11" s="764"/>
      <c r="DA11" s="765"/>
      <c r="DB11" s="763" t="s">
        <v>494</v>
      </c>
      <c r="DC11" s="764"/>
      <c r="DD11" s="764"/>
      <c r="DE11" s="764"/>
      <c r="DF11" s="765"/>
      <c r="DG11" s="763" t="s">
        <v>494</v>
      </c>
      <c r="DH11" s="764"/>
      <c r="DI11" s="764"/>
      <c r="DJ11" s="764"/>
      <c r="DK11" s="765"/>
      <c r="DL11" s="763" t="s">
        <v>494</v>
      </c>
      <c r="DM11" s="764"/>
      <c r="DN11" s="764"/>
      <c r="DO11" s="764"/>
      <c r="DP11" s="765"/>
      <c r="DQ11" s="763" t="s">
        <v>494</v>
      </c>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604</v>
      </c>
      <c r="BT12" s="761"/>
      <c r="BU12" s="761"/>
      <c r="BV12" s="761"/>
      <c r="BW12" s="761"/>
      <c r="BX12" s="761"/>
      <c r="BY12" s="761"/>
      <c r="BZ12" s="761"/>
      <c r="CA12" s="761"/>
      <c r="CB12" s="761"/>
      <c r="CC12" s="761"/>
      <c r="CD12" s="761"/>
      <c r="CE12" s="761"/>
      <c r="CF12" s="761"/>
      <c r="CG12" s="762"/>
      <c r="CH12" s="763" t="s">
        <v>578</v>
      </c>
      <c r="CI12" s="764"/>
      <c r="CJ12" s="764"/>
      <c r="CK12" s="764"/>
      <c r="CL12" s="765"/>
      <c r="CM12" s="763" t="s">
        <v>608</v>
      </c>
      <c r="CN12" s="764"/>
      <c r="CO12" s="764"/>
      <c r="CP12" s="764"/>
      <c r="CQ12" s="765"/>
      <c r="CR12" s="763" t="s">
        <v>619</v>
      </c>
      <c r="CS12" s="764"/>
      <c r="CT12" s="764"/>
      <c r="CU12" s="764"/>
      <c r="CV12" s="765"/>
      <c r="CW12" s="763" t="s">
        <v>494</v>
      </c>
      <c r="CX12" s="764"/>
      <c r="CY12" s="764"/>
      <c r="CZ12" s="764"/>
      <c r="DA12" s="765"/>
      <c r="DB12" s="763" t="s">
        <v>494</v>
      </c>
      <c r="DC12" s="764"/>
      <c r="DD12" s="764"/>
      <c r="DE12" s="764"/>
      <c r="DF12" s="765"/>
      <c r="DG12" s="763" t="s">
        <v>494</v>
      </c>
      <c r="DH12" s="764"/>
      <c r="DI12" s="764"/>
      <c r="DJ12" s="764"/>
      <c r="DK12" s="765"/>
      <c r="DL12" s="763" t="s">
        <v>494</v>
      </c>
      <c r="DM12" s="764"/>
      <c r="DN12" s="764"/>
      <c r="DO12" s="764"/>
      <c r="DP12" s="765"/>
      <c r="DQ12" s="763" t="s">
        <v>494</v>
      </c>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605</v>
      </c>
      <c r="BT13" s="761"/>
      <c r="BU13" s="761"/>
      <c r="BV13" s="761"/>
      <c r="BW13" s="761"/>
      <c r="BX13" s="761"/>
      <c r="BY13" s="761"/>
      <c r="BZ13" s="761"/>
      <c r="CA13" s="761"/>
      <c r="CB13" s="761"/>
      <c r="CC13" s="761"/>
      <c r="CD13" s="761"/>
      <c r="CE13" s="761"/>
      <c r="CF13" s="761"/>
      <c r="CG13" s="762"/>
      <c r="CH13" s="763" t="s">
        <v>620</v>
      </c>
      <c r="CI13" s="764"/>
      <c r="CJ13" s="764"/>
      <c r="CK13" s="764"/>
      <c r="CL13" s="765"/>
      <c r="CM13" s="763" t="s">
        <v>621</v>
      </c>
      <c r="CN13" s="764"/>
      <c r="CO13" s="764"/>
      <c r="CP13" s="764"/>
      <c r="CQ13" s="765"/>
      <c r="CR13" s="763" t="s">
        <v>622</v>
      </c>
      <c r="CS13" s="764"/>
      <c r="CT13" s="764"/>
      <c r="CU13" s="764"/>
      <c r="CV13" s="765"/>
      <c r="CW13" s="763" t="s">
        <v>625</v>
      </c>
      <c r="CX13" s="764"/>
      <c r="CY13" s="764"/>
      <c r="CZ13" s="764"/>
      <c r="DA13" s="765"/>
      <c r="DB13" s="763" t="s">
        <v>494</v>
      </c>
      <c r="DC13" s="764"/>
      <c r="DD13" s="764"/>
      <c r="DE13" s="764"/>
      <c r="DF13" s="765"/>
      <c r="DG13" s="763" t="s">
        <v>494</v>
      </c>
      <c r="DH13" s="764"/>
      <c r="DI13" s="764"/>
      <c r="DJ13" s="764"/>
      <c r="DK13" s="765"/>
      <c r="DL13" s="763" t="s">
        <v>494</v>
      </c>
      <c r="DM13" s="764"/>
      <c r="DN13" s="764"/>
      <c r="DO13" s="764"/>
      <c r="DP13" s="765"/>
      <c r="DQ13" s="763" t="s">
        <v>494</v>
      </c>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606</v>
      </c>
      <c r="BT14" s="761"/>
      <c r="BU14" s="761"/>
      <c r="BV14" s="761"/>
      <c r="BW14" s="761"/>
      <c r="BX14" s="761"/>
      <c r="BY14" s="761"/>
      <c r="BZ14" s="761"/>
      <c r="CA14" s="761"/>
      <c r="CB14" s="761"/>
      <c r="CC14" s="761"/>
      <c r="CD14" s="761"/>
      <c r="CE14" s="761"/>
      <c r="CF14" s="761"/>
      <c r="CG14" s="762"/>
      <c r="CH14" s="763" t="s">
        <v>575</v>
      </c>
      <c r="CI14" s="764"/>
      <c r="CJ14" s="764"/>
      <c r="CK14" s="764"/>
      <c r="CL14" s="765"/>
      <c r="CM14" s="763" t="s">
        <v>623</v>
      </c>
      <c r="CN14" s="764"/>
      <c r="CO14" s="764"/>
      <c r="CP14" s="764"/>
      <c r="CQ14" s="765"/>
      <c r="CR14" s="763" t="s">
        <v>624</v>
      </c>
      <c r="CS14" s="764"/>
      <c r="CT14" s="764"/>
      <c r="CU14" s="764"/>
      <c r="CV14" s="765"/>
      <c r="CW14" s="763" t="s">
        <v>494</v>
      </c>
      <c r="CX14" s="764"/>
      <c r="CY14" s="764"/>
      <c r="CZ14" s="764"/>
      <c r="DA14" s="765"/>
      <c r="DB14" s="763" t="s">
        <v>494</v>
      </c>
      <c r="DC14" s="764"/>
      <c r="DD14" s="764"/>
      <c r="DE14" s="764"/>
      <c r="DF14" s="765"/>
      <c r="DG14" s="763" t="s">
        <v>494</v>
      </c>
      <c r="DH14" s="764"/>
      <c r="DI14" s="764"/>
      <c r="DJ14" s="764"/>
      <c r="DK14" s="765"/>
      <c r="DL14" s="763" t="s">
        <v>494</v>
      </c>
      <c r="DM14" s="764"/>
      <c r="DN14" s="764"/>
      <c r="DO14" s="764"/>
      <c r="DP14" s="765"/>
      <c r="DQ14" s="763" t="s">
        <v>494</v>
      </c>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607</v>
      </c>
      <c r="BT15" s="761"/>
      <c r="BU15" s="761"/>
      <c r="BV15" s="761"/>
      <c r="BW15" s="761"/>
      <c r="BX15" s="761"/>
      <c r="BY15" s="761"/>
      <c r="BZ15" s="761"/>
      <c r="CA15" s="761"/>
      <c r="CB15" s="761"/>
      <c r="CC15" s="761"/>
      <c r="CD15" s="761"/>
      <c r="CE15" s="761"/>
      <c r="CF15" s="761"/>
      <c r="CG15" s="762"/>
      <c r="CH15" s="763" t="s">
        <v>494</v>
      </c>
      <c r="CI15" s="764"/>
      <c r="CJ15" s="764"/>
      <c r="CK15" s="764"/>
      <c r="CL15" s="765"/>
      <c r="CM15" s="763" t="s">
        <v>494</v>
      </c>
      <c r="CN15" s="764"/>
      <c r="CO15" s="764"/>
      <c r="CP15" s="764"/>
      <c r="CQ15" s="765"/>
      <c r="CR15" s="763" t="s">
        <v>564</v>
      </c>
      <c r="CS15" s="764"/>
      <c r="CT15" s="764"/>
      <c r="CU15" s="764"/>
      <c r="CV15" s="765"/>
      <c r="CW15" s="763" t="s">
        <v>494</v>
      </c>
      <c r="CX15" s="764"/>
      <c r="CY15" s="764"/>
      <c r="CZ15" s="764"/>
      <c r="DA15" s="765"/>
      <c r="DB15" s="763" t="s">
        <v>494</v>
      </c>
      <c r="DC15" s="764"/>
      <c r="DD15" s="764"/>
      <c r="DE15" s="764"/>
      <c r="DF15" s="765"/>
      <c r="DG15" s="763" t="s">
        <v>494</v>
      </c>
      <c r="DH15" s="764"/>
      <c r="DI15" s="764"/>
      <c r="DJ15" s="764"/>
      <c r="DK15" s="765"/>
      <c r="DL15" s="763" t="s">
        <v>494</v>
      </c>
      <c r="DM15" s="764"/>
      <c r="DN15" s="764"/>
      <c r="DO15" s="764"/>
      <c r="DP15" s="765"/>
      <c r="DQ15" s="763" t="s">
        <v>494</v>
      </c>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50326</v>
      </c>
      <c r="R23" s="780"/>
      <c r="S23" s="780"/>
      <c r="T23" s="780"/>
      <c r="U23" s="780"/>
      <c r="V23" s="780">
        <v>49599</v>
      </c>
      <c r="W23" s="780"/>
      <c r="X23" s="780"/>
      <c r="Y23" s="780"/>
      <c r="Z23" s="780"/>
      <c r="AA23" s="780" t="s">
        <v>626</v>
      </c>
      <c r="AB23" s="780"/>
      <c r="AC23" s="780"/>
      <c r="AD23" s="780"/>
      <c r="AE23" s="781"/>
      <c r="AF23" s="782">
        <v>660</v>
      </c>
      <c r="AG23" s="780"/>
      <c r="AH23" s="780"/>
      <c r="AI23" s="780"/>
      <c r="AJ23" s="783"/>
      <c r="AK23" s="784"/>
      <c r="AL23" s="785"/>
      <c r="AM23" s="785"/>
      <c r="AN23" s="785"/>
      <c r="AO23" s="785"/>
      <c r="AP23" s="780">
        <v>44210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t="s">
        <v>558</v>
      </c>
      <c r="R28" s="810"/>
      <c r="S28" s="810"/>
      <c r="T28" s="810"/>
      <c r="U28" s="810"/>
      <c r="V28" s="810" t="s">
        <v>559</v>
      </c>
      <c r="W28" s="810"/>
      <c r="X28" s="810"/>
      <c r="Y28" s="810"/>
      <c r="Z28" s="810"/>
      <c r="AA28" s="810">
        <v>53</v>
      </c>
      <c r="AB28" s="810"/>
      <c r="AC28" s="810"/>
      <c r="AD28" s="810"/>
      <c r="AE28" s="811"/>
      <c r="AF28" s="812">
        <v>53</v>
      </c>
      <c r="AG28" s="810"/>
      <c r="AH28" s="810"/>
      <c r="AI28" s="810"/>
      <c r="AJ28" s="813"/>
      <c r="AK28" s="814">
        <v>811</v>
      </c>
      <c r="AL28" s="815"/>
      <c r="AM28" s="815"/>
      <c r="AN28" s="815"/>
      <c r="AO28" s="815"/>
      <c r="AP28" s="815" t="s">
        <v>494</v>
      </c>
      <c r="AQ28" s="815"/>
      <c r="AR28" s="815"/>
      <c r="AS28" s="815"/>
      <c r="AT28" s="815"/>
      <c r="AU28" s="815" t="s">
        <v>494</v>
      </c>
      <c r="AV28" s="815"/>
      <c r="AW28" s="815"/>
      <c r="AX28" s="815"/>
      <c r="AY28" s="815"/>
      <c r="AZ28" s="816" t="s">
        <v>494</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t="s">
        <v>555</v>
      </c>
      <c r="R29" s="771"/>
      <c r="S29" s="771"/>
      <c r="T29" s="771"/>
      <c r="U29" s="771"/>
      <c r="V29" s="771" t="s">
        <v>555</v>
      </c>
      <c r="W29" s="771"/>
      <c r="X29" s="771"/>
      <c r="Y29" s="771"/>
      <c r="Z29" s="771"/>
      <c r="AA29" s="771" t="s">
        <v>494</v>
      </c>
      <c r="AB29" s="771"/>
      <c r="AC29" s="771"/>
      <c r="AD29" s="771"/>
      <c r="AE29" s="772"/>
      <c r="AF29" s="773" t="s">
        <v>122</v>
      </c>
      <c r="AG29" s="774"/>
      <c r="AH29" s="774"/>
      <c r="AI29" s="774"/>
      <c r="AJ29" s="775"/>
      <c r="AK29" s="821">
        <v>15</v>
      </c>
      <c r="AL29" s="817"/>
      <c r="AM29" s="817"/>
      <c r="AN29" s="817"/>
      <c r="AO29" s="817"/>
      <c r="AP29" s="817" t="s">
        <v>494</v>
      </c>
      <c r="AQ29" s="817"/>
      <c r="AR29" s="817"/>
      <c r="AS29" s="817"/>
      <c r="AT29" s="817"/>
      <c r="AU29" s="817" t="s">
        <v>494</v>
      </c>
      <c r="AV29" s="817"/>
      <c r="AW29" s="817"/>
      <c r="AX29" s="817"/>
      <c r="AY29" s="817"/>
      <c r="AZ29" s="818" t="s">
        <v>494</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t="s">
        <v>560</v>
      </c>
      <c r="R30" s="771"/>
      <c r="S30" s="771"/>
      <c r="T30" s="771"/>
      <c r="U30" s="771"/>
      <c r="V30" s="771" t="s">
        <v>561</v>
      </c>
      <c r="W30" s="771"/>
      <c r="X30" s="771"/>
      <c r="Y30" s="771"/>
      <c r="Z30" s="771"/>
      <c r="AA30" s="771">
        <v>99</v>
      </c>
      <c r="AB30" s="771"/>
      <c r="AC30" s="771"/>
      <c r="AD30" s="771"/>
      <c r="AE30" s="772"/>
      <c r="AF30" s="773">
        <v>99</v>
      </c>
      <c r="AG30" s="774"/>
      <c r="AH30" s="774"/>
      <c r="AI30" s="774"/>
      <c r="AJ30" s="775"/>
      <c r="AK30" s="821">
        <v>1287</v>
      </c>
      <c r="AL30" s="817"/>
      <c r="AM30" s="817"/>
      <c r="AN30" s="817"/>
      <c r="AO30" s="817"/>
      <c r="AP30" s="817" t="s">
        <v>494</v>
      </c>
      <c r="AQ30" s="817"/>
      <c r="AR30" s="817"/>
      <c r="AS30" s="817"/>
      <c r="AT30" s="817"/>
      <c r="AU30" s="817" t="s">
        <v>494</v>
      </c>
      <c r="AV30" s="817"/>
      <c r="AW30" s="817"/>
      <c r="AX30" s="817"/>
      <c r="AY30" s="817"/>
      <c r="AZ30" s="818" t="s">
        <v>494</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t="s">
        <v>556</v>
      </c>
      <c r="R31" s="771"/>
      <c r="S31" s="771"/>
      <c r="T31" s="771"/>
      <c r="U31" s="771"/>
      <c r="V31" s="771" t="s">
        <v>557</v>
      </c>
      <c r="W31" s="771"/>
      <c r="X31" s="771"/>
      <c r="Y31" s="771"/>
      <c r="Z31" s="771"/>
      <c r="AA31" s="771">
        <v>2</v>
      </c>
      <c r="AB31" s="771"/>
      <c r="AC31" s="771"/>
      <c r="AD31" s="771"/>
      <c r="AE31" s="772"/>
      <c r="AF31" s="773">
        <v>2</v>
      </c>
      <c r="AG31" s="774"/>
      <c r="AH31" s="774"/>
      <c r="AI31" s="774"/>
      <c r="AJ31" s="775"/>
      <c r="AK31" s="821">
        <v>10</v>
      </c>
      <c r="AL31" s="817"/>
      <c r="AM31" s="817"/>
      <c r="AN31" s="817"/>
      <c r="AO31" s="817"/>
      <c r="AP31" s="817" t="s">
        <v>494</v>
      </c>
      <c r="AQ31" s="817"/>
      <c r="AR31" s="817"/>
      <c r="AS31" s="817"/>
      <c r="AT31" s="817"/>
      <c r="AU31" s="817" t="s">
        <v>494</v>
      </c>
      <c r="AV31" s="817"/>
      <c r="AW31" s="817"/>
      <c r="AX31" s="817"/>
      <c r="AY31" s="817"/>
      <c r="AZ31" s="818" t="s">
        <v>494</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t="s">
        <v>562</v>
      </c>
      <c r="R32" s="771"/>
      <c r="S32" s="771"/>
      <c r="T32" s="771"/>
      <c r="U32" s="771"/>
      <c r="V32" s="771" t="s">
        <v>563</v>
      </c>
      <c r="W32" s="771"/>
      <c r="X32" s="771"/>
      <c r="Y32" s="771"/>
      <c r="Z32" s="771"/>
      <c r="AA32" s="771">
        <v>31</v>
      </c>
      <c r="AB32" s="771"/>
      <c r="AC32" s="771"/>
      <c r="AD32" s="771"/>
      <c r="AE32" s="772"/>
      <c r="AF32" s="773">
        <v>31</v>
      </c>
      <c r="AG32" s="774"/>
      <c r="AH32" s="774"/>
      <c r="AI32" s="774"/>
      <c r="AJ32" s="775"/>
      <c r="AK32" s="821">
        <v>1366</v>
      </c>
      <c r="AL32" s="817"/>
      <c r="AM32" s="817"/>
      <c r="AN32" s="817"/>
      <c r="AO32" s="817"/>
      <c r="AP32" s="817" t="s">
        <v>494</v>
      </c>
      <c r="AQ32" s="817"/>
      <c r="AR32" s="817"/>
      <c r="AS32" s="817"/>
      <c r="AT32" s="817"/>
      <c r="AU32" s="817" t="s">
        <v>494</v>
      </c>
      <c r="AV32" s="817"/>
      <c r="AW32" s="817"/>
      <c r="AX32" s="817"/>
      <c r="AY32" s="817"/>
      <c r="AZ32" s="818" t="s">
        <v>494</v>
      </c>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16840</v>
      </c>
      <c r="R33" s="771"/>
      <c r="S33" s="771"/>
      <c r="T33" s="771"/>
      <c r="U33" s="771"/>
      <c r="V33" s="771">
        <v>16897</v>
      </c>
      <c r="W33" s="771"/>
      <c r="X33" s="771"/>
      <c r="Y33" s="771"/>
      <c r="Z33" s="771"/>
      <c r="AA33" s="771">
        <v>-57</v>
      </c>
      <c r="AB33" s="771"/>
      <c r="AC33" s="771"/>
      <c r="AD33" s="771"/>
      <c r="AE33" s="772"/>
      <c r="AF33" s="773">
        <v>7951</v>
      </c>
      <c r="AG33" s="774"/>
      <c r="AH33" s="774"/>
      <c r="AI33" s="774"/>
      <c r="AJ33" s="775"/>
      <c r="AK33" s="821">
        <v>1365</v>
      </c>
      <c r="AL33" s="817"/>
      <c r="AM33" s="817"/>
      <c r="AN33" s="817"/>
      <c r="AO33" s="817"/>
      <c r="AP33" s="817" t="s">
        <v>567</v>
      </c>
      <c r="AQ33" s="817"/>
      <c r="AR33" s="817"/>
      <c r="AS33" s="817"/>
      <c r="AT33" s="817"/>
      <c r="AU33" s="817" t="s">
        <v>570</v>
      </c>
      <c r="AV33" s="817"/>
      <c r="AW33" s="817"/>
      <c r="AX33" s="817"/>
      <c r="AY33" s="817"/>
      <c r="AZ33" s="818" t="s">
        <v>494</v>
      </c>
      <c r="BA33" s="818"/>
      <c r="BB33" s="818"/>
      <c r="BC33" s="818"/>
      <c r="BD33" s="818"/>
      <c r="BE33" s="819" t="s">
        <v>395</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2176</v>
      </c>
      <c r="R34" s="771"/>
      <c r="S34" s="771"/>
      <c r="T34" s="771"/>
      <c r="U34" s="771"/>
      <c r="V34" s="771">
        <v>2102</v>
      </c>
      <c r="W34" s="771"/>
      <c r="X34" s="771"/>
      <c r="Y34" s="771"/>
      <c r="Z34" s="771"/>
      <c r="AA34" s="771">
        <v>74</v>
      </c>
      <c r="AB34" s="771"/>
      <c r="AC34" s="771"/>
      <c r="AD34" s="771"/>
      <c r="AE34" s="772"/>
      <c r="AF34" s="773">
        <v>1367</v>
      </c>
      <c r="AG34" s="774"/>
      <c r="AH34" s="774"/>
      <c r="AI34" s="774"/>
      <c r="AJ34" s="775"/>
      <c r="AK34" s="821">
        <v>379</v>
      </c>
      <c r="AL34" s="817"/>
      <c r="AM34" s="817"/>
      <c r="AN34" s="817"/>
      <c r="AO34" s="817"/>
      <c r="AP34" s="817" t="s">
        <v>568</v>
      </c>
      <c r="AQ34" s="817"/>
      <c r="AR34" s="817"/>
      <c r="AS34" s="817"/>
      <c r="AT34" s="817"/>
      <c r="AU34" s="817" t="s">
        <v>571</v>
      </c>
      <c r="AV34" s="817"/>
      <c r="AW34" s="817"/>
      <c r="AX34" s="817"/>
      <c r="AY34" s="817"/>
      <c r="AZ34" s="818" t="s">
        <v>494</v>
      </c>
      <c r="BA34" s="818"/>
      <c r="BB34" s="818"/>
      <c r="BC34" s="818"/>
      <c r="BD34" s="818"/>
      <c r="BE34" s="819" t="s">
        <v>395</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397</v>
      </c>
      <c r="C35" s="768"/>
      <c r="D35" s="768"/>
      <c r="E35" s="768"/>
      <c r="F35" s="768"/>
      <c r="G35" s="768"/>
      <c r="H35" s="768"/>
      <c r="I35" s="768"/>
      <c r="J35" s="768"/>
      <c r="K35" s="768"/>
      <c r="L35" s="768"/>
      <c r="M35" s="768"/>
      <c r="N35" s="768"/>
      <c r="O35" s="768"/>
      <c r="P35" s="769"/>
      <c r="Q35" s="770">
        <v>4748</v>
      </c>
      <c r="R35" s="771"/>
      <c r="S35" s="771"/>
      <c r="T35" s="771"/>
      <c r="U35" s="771"/>
      <c r="V35" s="771">
        <v>4403</v>
      </c>
      <c r="W35" s="771"/>
      <c r="X35" s="771"/>
      <c r="Y35" s="771"/>
      <c r="Z35" s="771"/>
      <c r="AA35" s="771">
        <v>345</v>
      </c>
      <c r="AB35" s="771"/>
      <c r="AC35" s="771"/>
      <c r="AD35" s="771"/>
      <c r="AE35" s="772"/>
      <c r="AF35" s="773">
        <v>514</v>
      </c>
      <c r="AG35" s="774"/>
      <c r="AH35" s="774"/>
      <c r="AI35" s="774"/>
      <c r="AJ35" s="775"/>
      <c r="AK35" s="821">
        <v>1650</v>
      </c>
      <c r="AL35" s="817"/>
      <c r="AM35" s="817"/>
      <c r="AN35" s="817"/>
      <c r="AO35" s="817"/>
      <c r="AP35" s="817" t="s">
        <v>569</v>
      </c>
      <c r="AQ35" s="817"/>
      <c r="AR35" s="817"/>
      <c r="AS35" s="817"/>
      <c r="AT35" s="817"/>
      <c r="AU35" s="817" t="s">
        <v>572</v>
      </c>
      <c r="AV35" s="817"/>
      <c r="AW35" s="817"/>
      <c r="AX35" s="817"/>
      <c r="AY35" s="817"/>
      <c r="AZ35" s="818" t="s">
        <v>494</v>
      </c>
      <c r="BA35" s="818"/>
      <c r="BB35" s="818"/>
      <c r="BC35" s="818"/>
      <c r="BD35" s="818"/>
      <c r="BE35" s="819" t="s">
        <v>395</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398</v>
      </c>
      <c r="C36" s="768"/>
      <c r="D36" s="768"/>
      <c r="E36" s="768"/>
      <c r="F36" s="768"/>
      <c r="G36" s="768"/>
      <c r="H36" s="768"/>
      <c r="I36" s="768"/>
      <c r="J36" s="768"/>
      <c r="K36" s="768"/>
      <c r="L36" s="768"/>
      <c r="M36" s="768"/>
      <c r="N36" s="768"/>
      <c r="O36" s="768"/>
      <c r="P36" s="769"/>
      <c r="Q36" s="770" t="s">
        <v>564</v>
      </c>
      <c r="R36" s="771"/>
      <c r="S36" s="771"/>
      <c r="T36" s="771"/>
      <c r="U36" s="771"/>
      <c r="V36" s="771" t="s">
        <v>564</v>
      </c>
      <c r="W36" s="771"/>
      <c r="X36" s="771"/>
      <c r="Y36" s="771"/>
      <c r="Z36" s="771"/>
      <c r="AA36" s="771">
        <v>0</v>
      </c>
      <c r="AB36" s="771"/>
      <c r="AC36" s="771"/>
      <c r="AD36" s="771"/>
      <c r="AE36" s="772"/>
      <c r="AF36" s="773" t="s">
        <v>122</v>
      </c>
      <c r="AG36" s="774"/>
      <c r="AH36" s="774"/>
      <c r="AI36" s="774"/>
      <c r="AJ36" s="775"/>
      <c r="AK36" s="821">
        <v>0</v>
      </c>
      <c r="AL36" s="817"/>
      <c r="AM36" s="817"/>
      <c r="AN36" s="817"/>
      <c r="AO36" s="817"/>
      <c r="AP36" s="817" t="s">
        <v>494</v>
      </c>
      <c r="AQ36" s="817"/>
      <c r="AR36" s="817"/>
      <c r="AS36" s="817"/>
      <c r="AT36" s="817"/>
      <c r="AU36" s="817" t="s">
        <v>494</v>
      </c>
      <c r="AV36" s="817"/>
      <c r="AW36" s="817"/>
      <c r="AX36" s="817"/>
      <c r="AY36" s="817"/>
      <c r="AZ36" s="818" t="s">
        <v>494</v>
      </c>
      <c r="BA36" s="818"/>
      <c r="BB36" s="818"/>
      <c r="BC36" s="818"/>
      <c r="BD36" s="818"/>
      <c r="BE36" s="819" t="s">
        <v>399</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400</v>
      </c>
      <c r="C37" s="768"/>
      <c r="D37" s="768"/>
      <c r="E37" s="768"/>
      <c r="F37" s="768"/>
      <c r="G37" s="768"/>
      <c r="H37" s="768"/>
      <c r="I37" s="768"/>
      <c r="J37" s="768"/>
      <c r="K37" s="768"/>
      <c r="L37" s="768"/>
      <c r="M37" s="768"/>
      <c r="N37" s="768"/>
      <c r="O37" s="768"/>
      <c r="P37" s="769"/>
      <c r="Q37" s="770" t="s">
        <v>494</v>
      </c>
      <c r="R37" s="771"/>
      <c r="S37" s="771"/>
      <c r="T37" s="771"/>
      <c r="U37" s="771"/>
      <c r="V37" s="771" t="s">
        <v>565</v>
      </c>
      <c r="W37" s="771"/>
      <c r="X37" s="771"/>
      <c r="Y37" s="771"/>
      <c r="Z37" s="771"/>
      <c r="AA37" s="771">
        <v>-171</v>
      </c>
      <c r="AB37" s="771"/>
      <c r="AC37" s="771"/>
      <c r="AD37" s="771"/>
      <c r="AE37" s="772"/>
      <c r="AF37" s="773">
        <v>30</v>
      </c>
      <c r="AG37" s="774"/>
      <c r="AH37" s="774"/>
      <c r="AI37" s="774"/>
      <c r="AJ37" s="775"/>
      <c r="AK37" s="821">
        <v>0</v>
      </c>
      <c r="AL37" s="817"/>
      <c r="AM37" s="817"/>
      <c r="AN37" s="817"/>
      <c r="AO37" s="817"/>
      <c r="AP37" s="817" t="s">
        <v>494</v>
      </c>
      <c r="AQ37" s="817"/>
      <c r="AR37" s="817"/>
      <c r="AS37" s="817"/>
      <c r="AT37" s="817"/>
      <c r="AU37" s="817" t="s">
        <v>494</v>
      </c>
      <c r="AV37" s="817"/>
      <c r="AW37" s="817"/>
      <c r="AX37" s="817"/>
      <c r="AY37" s="817"/>
      <c r="AZ37" s="818" t="s">
        <v>494</v>
      </c>
      <c r="BA37" s="818"/>
      <c r="BB37" s="818"/>
      <c r="BC37" s="818"/>
      <c r="BD37" s="818"/>
      <c r="BE37" s="819" t="s">
        <v>399</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t="s">
        <v>401</v>
      </c>
      <c r="C38" s="768"/>
      <c r="D38" s="768"/>
      <c r="E38" s="768"/>
      <c r="F38" s="768"/>
      <c r="G38" s="768"/>
      <c r="H38" s="768"/>
      <c r="I38" s="768"/>
      <c r="J38" s="768"/>
      <c r="K38" s="768"/>
      <c r="L38" s="768"/>
      <c r="M38" s="768"/>
      <c r="N38" s="768"/>
      <c r="O38" s="768"/>
      <c r="P38" s="769"/>
      <c r="Q38" s="770" t="s">
        <v>494</v>
      </c>
      <c r="R38" s="771"/>
      <c r="S38" s="771"/>
      <c r="T38" s="771"/>
      <c r="U38" s="771"/>
      <c r="V38" s="771" t="s">
        <v>566</v>
      </c>
      <c r="W38" s="771"/>
      <c r="X38" s="771"/>
      <c r="Y38" s="771"/>
      <c r="Z38" s="771"/>
      <c r="AA38" s="771">
        <v>-7</v>
      </c>
      <c r="AB38" s="771"/>
      <c r="AC38" s="771"/>
      <c r="AD38" s="771"/>
      <c r="AE38" s="772"/>
      <c r="AF38" s="773">
        <v>59</v>
      </c>
      <c r="AG38" s="774"/>
      <c r="AH38" s="774"/>
      <c r="AI38" s="774"/>
      <c r="AJ38" s="775"/>
      <c r="AK38" s="821">
        <v>0</v>
      </c>
      <c r="AL38" s="817"/>
      <c r="AM38" s="817"/>
      <c r="AN38" s="817"/>
      <c r="AO38" s="817"/>
      <c r="AP38" s="817" t="s">
        <v>494</v>
      </c>
      <c r="AQ38" s="817"/>
      <c r="AR38" s="817"/>
      <c r="AS38" s="817"/>
      <c r="AT38" s="817"/>
      <c r="AU38" s="817" t="s">
        <v>494</v>
      </c>
      <c r="AV38" s="817"/>
      <c r="AW38" s="817"/>
      <c r="AX38" s="817"/>
      <c r="AY38" s="817"/>
      <c r="AZ38" s="818" t="s">
        <v>494</v>
      </c>
      <c r="BA38" s="818"/>
      <c r="BB38" s="818"/>
      <c r="BC38" s="818"/>
      <c r="BD38" s="818"/>
      <c r="BE38" s="819" t="s">
        <v>399</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402</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10106</v>
      </c>
      <c r="AG63" s="831"/>
      <c r="AH63" s="831"/>
      <c r="AI63" s="831"/>
      <c r="AJ63" s="832"/>
      <c r="AK63" s="833"/>
      <c r="AL63" s="828"/>
      <c r="AM63" s="828"/>
      <c r="AN63" s="828"/>
      <c r="AO63" s="828"/>
      <c r="AP63" s="831" t="s">
        <v>627</v>
      </c>
      <c r="AQ63" s="831"/>
      <c r="AR63" s="831"/>
      <c r="AS63" s="831"/>
      <c r="AT63" s="831"/>
      <c r="AU63" s="831" t="s">
        <v>628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405</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406</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593</v>
      </c>
      <c r="C68" s="857"/>
      <c r="D68" s="857"/>
      <c r="E68" s="857"/>
      <c r="F68" s="857"/>
      <c r="G68" s="857"/>
      <c r="H68" s="857"/>
      <c r="I68" s="857"/>
      <c r="J68" s="857"/>
      <c r="K68" s="857"/>
      <c r="L68" s="857"/>
      <c r="M68" s="857"/>
      <c r="N68" s="857"/>
      <c r="O68" s="857"/>
      <c r="P68" s="858"/>
      <c r="Q68" s="859" t="s">
        <v>573</v>
      </c>
      <c r="R68" s="853"/>
      <c r="S68" s="853"/>
      <c r="T68" s="853"/>
      <c r="U68" s="853"/>
      <c r="V68" s="853" t="s">
        <v>574</v>
      </c>
      <c r="W68" s="853"/>
      <c r="X68" s="853"/>
      <c r="Y68" s="853"/>
      <c r="Z68" s="853"/>
      <c r="AA68" s="853" t="s">
        <v>575</v>
      </c>
      <c r="AB68" s="853"/>
      <c r="AC68" s="853"/>
      <c r="AD68" s="853"/>
      <c r="AE68" s="853"/>
      <c r="AF68" s="853" t="s">
        <v>575</v>
      </c>
      <c r="AG68" s="853"/>
      <c r="AH68" s="853"/>
      <c r="AI68" s="853"/>
      <c r="AJ68" s="853"/>
      <c r="AK68" s="853" t="s">
        <v>578</v>
      </c>
      <c r="AL68" s="853"/>
      <c r="AM68" s="853"/>
      <c r="AN68" s="853"/>
      <c r="AO68" s="853"/>
      <c r="AP68" s="853" t="s">
        <v>494</v>
      </c>
      <c r="AQ68" s="853"/>
      <c r="AR68" s="853"/>
      <c r="AS68" s="853"/>
      <c r="AT68" s="853"/>
      <c r="AU68" s="853" t="s">
        <v>494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594</v>
      </c>
      <c r="C69" s="861"/>
      <c r="D69" s="861"/>
      <c r="E69" s="861"/>
      <c r="F69" s="861"/>
      <c r="G69" s="861"/>
      <c r="H69" s="861"/>
      <c r="I69" s="861"/>
      <c r="J69" s="861"/>
      <c r="K69" s="861"/>
      <c r="L69" s="861"/>
      <c r="M69" s="861"/>
      <c r="N69" s="861"/>
      <c r="O69" s="861"/>
      <c r="P69" s="862"/>
      <c r="Q69" s="863" t="s">
        <v>576</v>
      </c>
      <c r="R69" s="817"/>
      <c r="S69" s="817"/>
      <c r="T69" s="817"/>
      <c r="U69" s="817"/>
      <c r="V69" s="817" t="s">
        <v>577</v>
      </c>
      <c r="W69" s="817"/>
      <c r="X69" s="817"/>
      <c r="Y69" s="817"/>
      <c r="Z69" s="817"/>
      <c r="AA69" s="817" t="s">
        <v>578</v>
      </c>
      <c r="AB69" s="817"/>
      <c r="AC69" s="817"/>
      <c r="AD69" s="817"/>
      <c r="AE69" s="817"/>
      <c r="AF69" s="817" t="s">
        <v>578</v>
      </c>
      <c r="AG69" s="817"/>
      <c r="AH69" s="817"/>
      <c r="AI69" s="817"/>
      <c r="AJ69" s="817"/>
      <c r="AK69" s="817" t="s">
        <v>579</v>
      </c>
      <c r="AL69" s="817"/>
      <c r="AM69" s="817"/>
      <c r="AN69" s="817"/>
      <c r="AO69" s="817"/>
      <c r="AP69" s="817" t="s">
        <v>494</v>
      </c>
      <c r="AQ69" s="817"/>
      <c r="AR69" s="817"/>
      <c r="AS69" s="817"/>
      <c r="AT69" s="817"/>
      <c r="AU69" s="817" t="s">
        <v>494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595</v>
      </c>
      <c r="C70" s="861"/>
      <c r="D70" s="861"/>
      <c r="E70" s="861"/>
      <c r="F70" s="861"/>
      <c r="G70" s="861"/>
      <c r="H70" s="861"/>
      <c r="I70" s="861"/>
      <c r="J70" s="861"/>
      <c r="K70" s="861"/>
      <c r="L70" s="861"/>
      <c r="M70" s="861"/>
      <c r="N70" s="861"/>
      <c r="O70" s="861"/>
      <c r="P70" s="862"/>
      <c r="Q70" s="863" t="s">
        <v>580</v>
      </c>
      <c r="R70" s="817"/>
      <c r="S70" s="817"/>
      <c r="T70" s="817"/>
      <c r="U70" s="817"/>
      <c r="V70" s="817" t="s">
        <v>581</v>
      </c>
      <c r="W70" s="817"/>
      <c r="X70" s="817"/>
      <c r="Y70" s="817"/>
      <c r="Z70" s="817"/>
      <c r="AA70" s="817" t="s">
        <v>582</v>
      </c>
      <c r="AB70" s="817"/>
      <c r="AC70" s="817"/>
      <c r="AD70" s="817"/>
      <c r="AE70" s="817"/>
      <c r="AF70" s="817" t="s">
        <v>582</v>
      </c>
      <c r="AG70" s="817"/>
      <c r="AH70" s="817"/>
      <c r="AI70" s="817"/>
      <c r="AJ70" s="817"/>
      <c r="AK70" s="817" t="s">
        <v>583</v>
      </c>
      <c r="AL70" s="817"/>
      <c r="AM70" s="817"/>
      <c r="AN70" s="817"/>
      <c r="AO70" s="817"/>
      <c r="AP70" s="817" t="s">
        <v>494</v>
      </c>
      <c r="AQ70" s="817"/>
      <c r="AR70" s="817"/>
      <c r="AS70" s="817"/>
      <c r="AT70" s="817"/>
      <c r="AU70" s="817" t="s">
        <v>494</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596</v>
      </c>
      <c r="C71" s="861"/>
      <c r="D71" s="861"/>
      <c r="E71" s="861"/>
      <c r="F71" s="861"/>
      <c r="G71" s="861"/>
      <c r="H71" s="861"/>
      <c r="I71" s="861"/>
      <c r="J71" s="861"/>
      <c r="K71" s="861"/>
      <c r="L71" s="861"/>
      <c r="M71" s="861"/>
      <c r="N71" s="861"/>
      <c r="O71" s="861"/>
      <c r="P71" s="862"/>
      <c r="Q71" s="863" t="s">
        <v>584</v>
      </c>
      <c r="R71" s="817"/>
      <c r="S71" s="817"/>
      <c r="T71" s="817"/>
      <c r="U71" s="817"/>
      <c r="V71" s="817" t="s">
        <v>585</v>
      </c>
      <c r="W71" s="817"/>
      <c r="X71" s="817"/>
      <c r="Y71" s="817"/>
      <c r="Z71" s="817"/>
      <c r="AA71" s="817" t="s">
        <v>583</v>
      </c>
      <c r="AB71" s="817"/>
      <c r="AC71" s="817"/>
      <c r="AD71" s="817"/>
      <c r="AE71" s="817"/>
      <c r="AF71" s="817" t="s">
        <v>583</v>
      </c>
      <c r="AG71" s="817"/>
      <c r="AH71" s="817"/>
      <c r="AI71" s="817"/>
      <c r="AJ71" s="817"/>
      <c r="AK71" s="817" t="s">
        <v>586</v>
      </c>
      <c r="AL71" s="817"/>
      <c r="AM71" s="817"/>
      <c r="AN71" s="817"/>
      <c r="AO71" s="817"/>
      <c r="AP71" s="817" t="s">
        <v>494</v>
      </c>
      <c r="AQ71" s="817"/>
      <c r="AR71" s="817"/>
      <c r="AS71" s="817"/>
      <c r="AT71" s="817"/>
      <c r="AU71" s="817" t="s">
        <v>494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597</v>
      </c>
      <c r="C72" s="861"/>
      <c r="D72" s="861"/>
      <c r="E72" s="861"/>
      <c r="F72" s="861"/>
      <c r="G72" s="861"/>
      <c r="H72" s="861"/>
      <c r="I72" s="861"/>
      <c r="J72" s="861"/>
      <c r="K72" s="861"/>
      <c r="L72" s="861"/>
      <c r="M72" s="861"/>
      <c r="N72" s="861"/>
      <c r="O72" s="861"/>
      <c r="P72" s="862"/>
      <c r="Q72" s="863" t="s">
        <v>587</v>
      </c>
      <c r="R72" s="817"/>
      <c r="S72" s="817"/>
      <c r="T72" s="817"/>
      <c r="U72" s="817"/>
      <c r="V72" s="817" t="s">
        <v>588</v>
      </c>
      <c r="W72" s="817"/>
      <c r="X72" s="817"/>
      <c r="Y72" s="817"/>
      <c r="Z72" s="817"/>
      <c r="AA72" s="817" t="s">
        <v>589</v>
      </c>
      <c r="AB72" s="817"/>
      <c r="AC72" s="817"/>
      <c r="AD72" s="817"/>
      <c r="AE72" s="817"/>
      <c r="AF72" s="817" t="s">
        <v>589</v>
      </c>
      <c r="AG72" s="817"/>
      <c r="AH72" s="817"/>
      <c r="AI72" s="817"/>
      <c r="AJ72" s="817"/>
      <c r="AK72" s="817" t="s">
        <v>590</v>
      </c>
      <c r="AL72" s="817"/>
      <c r="AM72" s="817"/>
      <c r="AN72" s="817"/>
      <c r="AO72" s="817"/>
      <c r="AP72" s="817" t="s">
        <v>494</v>
      </c>
      <c r="AQ72" s="817"/>
      <c r="AR72" s="817"/>
      <c r="AS72" s="817"/>
      <c r="AT72" s="817"/>
      <c r="AU72" s="817" t="s">
        <v>494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598</v>
      </c>
      <c r="C73" s="861"/>
      <c r="D73" s="861"/>
      <c r="E73" s="861"/>
      <c r="F73" s="861"/>
      <c r="G73" s="861"/>
      <c r="H73" s="861"/>
      <c r="I73" s="861"/>
      <c r="J73" s="861"/>
      <c r="K73" s="861"/>
      <c r="L73" s="861"/>
      <c r="M73" s="861"/>
      <c r="N73" s="861"/>
      <c r="O73" s="861"/>
      <c r="P73" s="862"/>
      <c r="Q73" s="863" t="s">
        <v>591</v>
      </c>
      <c r="R73" s="817"/>
      <c r="S73" s="817"/>
      <c r="T73" s="817"/>
      <c r="U73" s="817"/>
      <c r="V73" s="817" t="s">
        <v>592</v>
      </c>
      <c r="W73" s="817"/>
      <c r="X73" s="817"/>
      <c r="Y73" s="817"/>
      <c r="Z73" s="817"/>
      <c r="AA73" s="817" t="s">
        <v>578</v>
      </c>
      <c r="AB73" s="817"/>
      <c r="AC73" s="817"/>
      <c r="AD73" s="817"/>
      <c r="AE73" s="817"/>
      <c r="AF73" s="817" t="s">
        <v>578</v>
      </c>
      <c r="AG73" s="817"/>
      <c r="AH73" s="817"/>
      <c r="AI73" s="817"/>
      <c r="AJ73" s="817"/>
      <c r="AK73" s="817" t="s">
        <v>494</v>
      </c>
      <c r="AL73" s="817"/>
      <c r="AM73" s="817"/>
      <c r="AN73" s="817"/>
      <c r="AO73" s="817"/>
      <c r="AP73" s="817" t="s">
        <v>494</v>
      </c>
      <c r="AQ73" s="817"/>
      <c r="AR73" s="817"/>
      <c r="AS73" s="817"/>
      <c r="AT73" s="817"/>
      <c r="AU73" s="817" t="s">
        <v>494</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8796</v>
      </c>
      <c r="AG88" s="831"/>
      <c r="AH88" s="831"/>
      <c r="AI88" s="831"/>
      <c r="AJ88" s="831"/>
      <c r="AK88" s="828"/>
      <c r="AL88" s="828"/>
      <c r="AM88" s="828"/>
      <c r="AN88" s="828"/>
      <c r="AO88" s="828"/>
      <c r="AP88" s="831" t="s">
        <v>494</v>
      </c>
      <c r="AQ88" s="831"/>
      <c r="AR88" s="831"/>
      <c r="AS88" s="831"/>
      <c r="AT88" s="831"/>
      <c r="AU88" s="831" t="s">
        <v>494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629</v>
      </c>
      <c r="CS102" s="839"/>
      <c r="CT102" s="839"/>
      <c r="CU102" s="839"/>
      <c r="CV102" s="878"/>
      <c r="CW102" s="877" t="s">
        <v>630</v>
      </c>
      <c r="CX102" s="839"/>
      <c r="CY102" s="839"/>
      <c r="CZ102" s="839"/>
      <c r="DA102" s="878"/>
      <c r="DB102" s="877" t="s">
        <v>617</v>
      </c>
      <c r="DC102" s="839"/>
      <c r="DD102" s="839"/>
      <c r="DE102" s="839"/>
      <c r="DF102" s="878"/>
      <c r="DG102" s="877" t="s">
        <v>494</v>
      </c>
      <c r="DH102" s="839"/>
      <c r="DI102" s="839"/>
      <c r="DJ102" s="839"/>
      <c r="DK102" s="878"/>
      <c r="DL102" s="877" t="s">
        <v>494</v>
      </c>
      <c r="DM102" s="839"/>
      <c r="DN102" s="839"/>
      <c r="DO102" s="839"/>
      <c r="DP102" s="878"/>
      <c r="DQ102" s="877" t="s">
        <v>494</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416</v>
      </c>
      <c r="AB109" s="880"/>
      <c r="AC109" s="880"/>
      <c r="AD109" s="880"/>
      <c r="AE109" s="881"/>
      <c r="AF109" s="879" t="s">
        <v>417</v>
      </c>
      <c r="AG109" s="880"/>
      <c r="AH109" s="880"/>
      <c r="AI109" s="880"/>
      <c r="AJ109" s="881"/>
      <c r="AK109" s="879" t="s">
        <v>294</v>
      </c>
      <c r="AL109" s="880"/>
      <c r="AM109" s="880"/>
      <c r="AN109" s="880"/>
      <c r="AO109" s="881"/>
      <c r="AP109" s="879" t="s">
        <v>418</v>
      </c>
      <c r="AQ109" s="880"/>
      <c r="AR109" s="880"/>
      <c r="AS109" s="880"/>
      <c r="AT109" s="882"/>
      <c r="AU109" s="899" t="s">
        <v>415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416</v>
      </c>
      <c r="BR109" s="880"/>
      <c r="BS109" s="880"/>
      <c r="BT109" s="880"/>
      <c r="BU109" s="881"/>
      <c r="BV109" s="879" t="s">
        <v>417</v>
      </c>
      <c r="BW109" s="880"/>
      <c r="BX109" s="880"/>
      <c r="BY109" s="880"/>
      <c r="BZ109" s="881"/>
      <c r="CA109" s="879" t="s">
        <v>294</v>
      </c>
      <c r="CB109" s="880"/>
      <c r="CC109" s="880"/>
      <c r="CD109" s="880"/>
      <c r="CE109" s="881"/>
      <c r="CF109" s="900" t="s">
        <v>418</v>
      </c>
      <c r="CG109" s="900"/>
      <c r="CH109" s="900"/>
      <c r="CI109" s="900"/>
      <c r="CJ109" s="900"/>
      <c r="CK109" s="879" t="s">
        <v>419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416</v>
      </c>
      <c r="DH109" s="880"/>
      <c r="DI109" s="880"/>
      <c r="DJ109" s="880"/>
      <c r="DK109" s="881"/>
      <c r="DL109" s="879" t="s">
        <v>417</v>
      </c>
      <c r="DM109" s="880"/>
      <c r="DN109" s="880"/>
      <c r="DO109" s="880"/>
      <c r="DP109" s="881"/>
      <c r="DQ109" s="879" t="s">
        <v>294</v>
      </c>
      <c r="DR109" s="880"/>
      <c r="DS109" s="880"/>
      <c r="DT109" s="880"/>
      <c r="DU109" s="881"/>
      <c r="DV109" s="879" t="s">
        <v>418</v>
      </c>
      <c r="DW109" s="880"/>
      <c r="DX109" s="880"/>
      <c r="DY109" s="880"/>
      <c r="DZ109" s="882"/>
    </row>
    <row r="110" spans="1:131" s="212" customFormat="1" ht="26.25" customHeight="1" x14ac:dyDescent="0.15">
      <c r="A110" s="883" t="s">
        <v>420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5170037</v>
      </c>
      <c r="AB110" s="887"/>
      <c r="AC110" s="887"/>
      <c r="AD110" s="887"/>
      <c r="AE110" s="888"/>
      <c r="AF110" s="889">
        <v>5275977</v>
      </c>
      <c r="AG110" s="887"/>
      <c r="AH110" s="887"/>
      <c r="AI110" s="887"/>
      <c r="AJ110" s="888"/>
      <c r="AK110" s="889">
        <v>5260348</v>
      </c>
      <c r="AL110" s="887"/>
      <c r="AM110" s="887"/>
      <c r="AN110" s="887"/>
      <c r="AO110" s="888"/>
      <c r="AP110" s="890">
        <v>25.5</v>
      </c>
      <c r="AQ110" s="891"/>
      <c r="AR110" s="891"/>
      <c r="AS110" s="891"/>
      <c r="AT110" s="892"/>
      <c r="AU110" s="893" t="s">
        <v>69</v>
      </c>
      <c r="AV110" s="894"/>
      <c r="AW110" s="894"/>
      <c r="AX110" s="894"/>
      <c r="AY110" s="894"/>
      <c r="AZ110" s="916" t="s">
        <v>421</v>
      </c>
      <c r="BA110" s="884"/>
      <c r="BB110" s="884"/>
      <c r="BC110" s="884"/>
      <c r="BD110" s="884"/>
      <c r="BE110" s="884"/>
      <c r="BF110" s="884"/>
      <c r="BG110" s="884"/>
      <c r="BH110" s="884"/>
      <c r="BI110" s="884"/>
      <c r="BJ110" s="884"/>
      <c r="BK110" s="884"/>
      <c r="BL110" s="884"/>
      <c r="BM110" s="884"/>
      <c r="BN110" s="884"/>
      <c r="BO110" s="884"/>
      <c r="BP110" s="885"/>
      <c r="BQ110" s="917">
        <v>45001399</v>
      </c>
      <c r="BR110" s="918"/>
      <c r="BS110" s="918"/>
      <c r="BT110" s="918"/>
      <c r="BU110" s="918"/>
      <c r="BV110" s="918">
        <v>44993947</v>
      </c>
      <c r="BW110" s="918"/>
      <c r="BX110" s="918"/>
      <c r="BY110" s="918"/>
      <c r="BZ110" s="918"/>
      <c r="CA110" s="918">
        <v>44209917</v>
      </c>
      <c r="CB110" s="918"/>
      <c r="CC110" s="918"/>
      <c r="CD110" s="918"/>
      <c r="CE110" s="918"/>
      <c r="CF110" s="931">
        <v>214.2</v>
      </c>
      <c r="CG110" s="932"/>
      <c r="CH110" s="932"/>
      <c r="CI110" s="932"/>
      <c r="CJ110" s="932"/>
      <c r="CK110" s="933" t="s">
        <v>422</v>
      </c>
      <c r="CL110" s="934"/>
      <c r="CM110" s="916" t="s">
        <v>423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425</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427</v>
      </c>
      <c r="B112" s="940"/>
      <c r="C112" s="910" t="s">
        <v>428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429</v>
      </c>
      <c r="BA112" s="910"/>
      <c r="BB112" s="910"/>
      <c r="BC112" s="910"/>
      <c r="BD112" s="910"/>
      <c r="BE112" s="910"/>
      <c r="BF112" s="910"/>
      <c r="BG112" s="910"/>
      <c r="BH112" s="910"/>
      <c r="BI112" s="910"/>
      <c r="BJ112" s="910"/>
      <c r="BK112" s="910"/>
      <c r="BL112" s="910"/>
      <c r="BM112" s="910"/>
      <c r="BN112" s="910"/>
      <c r="BO112" s="910"/>
      <c r="BP112" s="911"/>
      <c r="BQ112" s="912">
        <v>17363563</v>
      </c>
      <c r="BR112" s="913"/>
      <c r="BS112" s="913"/>
      <c r="BT112" s="913"/>
      <c r="BU112" s="913"/>
      <c r="BV112" s="913">
        <v>15748316</v>
      </c>
      <c r="BW112" s="913"/>
      <c r="BX112" s="913"/>
      <c r="BY112" s="913"/>
      <c r="BZ112" s="913"/>
      <c r="CA112" s="913">
        <v>16011645</v>
      </c>
      <c r="CB112" s="913"/>
      <c r="CC112" s="913"/>
      <c r="CD112" s="913"/>
      <c r="CE112" s="913"/>
      <c r="CF112" s="907">
        <v>77.599999999999994</v>
      </c>
      <c r="CG112" s="908"/>
      <c r="CH112" s="908"/>
      <c r="CI112" s="908"/>
      <c r="CJ112" s="908"/>
      <c r="CK112" s="935"/>
      <c r="CL112" s="936"/>
      <c r="CM112" s="909" t="s">
        <v>430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1786831</v>
      </c>
      <c r="AB113" s="925"/>
      <c r="AC113" s="925"/>
      <c r="AD113" s="925"/>
      <c r="AE113" s="926"/>
      <c r="AF113" s="927">
        <v>1715906</v>
      </c>
      <c r="AG113" s="925"/>
      <c r="AH113" s="925"/>
      <c r="AI113" s="925"/>
      <c r="AJ113" s="926"/>
      <c r="AK113" s="927">
        <v>1913661</v>
      </c>
      <c r="AL113" s="925"/>
      <c r="AM113" s="925"/>
      <c r="AN113" s="925"/>
      <c r="AO113" s="926"/>
      <c r="AP113" s="928">
        <v>9.3000000000000007</v>
      </c>
      <c r="AQ113" s="929"/>
      <c r="AR113" s="929"/>
      <c r="AS113" s="929"/>
      <c r="AT113" s="930"/>
      <c r="AU113" s="895"/>
      <c r="AV113" s="896"/>
      <c r="AW113" s="896"/>
      <c r="AX113" s="896"/>
      <c r="AY113" s="896"/>
      <c r="AZ113" s="909" t="s">
        <v>432</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435</v>
      </c>
      <c r="BA114" s="910"/>
      <c r="BB114" s="910"/>
      <c r="BC114" s="910"/>
      <c r="BD114" s="910"/>
      <c r="BE114" s="910"/>
      <c r="BF114" s="910"/>
      <c r="BG114" s="910"/>
      <c r="BH114" s="910"/>
      <c r="BI114" s="910"/>
      <c r="BJ114" s="910"/>
      <c r="BK114" s="910"/>
      <c r="BL114" s="910"/>
      <c r="BM114" s="910"/>
      <c r="BN114" s="910"/>
      <c r="BO114" s="910"/>
      <c r="BP114" s="911"/>
      <c r="BQ114" s="912">
        <v>5477113</v>
      </c>
      <c r="BR114" s="913"/>
      <c r="BS114" s="913"/>
      <c r="BT114" s="913"/>
      <c r="BU114" s="913"/>
      <c r="BV114" s="913">
        <v>5444317</v>
      </c>
      <c r="BW114" s="913"/>
      <c r="BX114" s="913"/>
      <c r="BY114" s="913"/>
      <c r="BZ114" s="913"/>
      <c r="CA114" s="913">
        <v>5451616</v>
      </c>
      <c r="CB114" s="913"/>
      <c r="CC114" s="913"/>
      <c r="CD114" s="913"/>
      <c r="CE114" s="913"/>
      <c r="CF114" s="907">
        <v>26.4</v>
      </c>
      <c r="CG114" s="908"/>
      <c r="CH114" s="908"/>
      <c r="CI114" s="908"/>
      <c r="CJ114" s="908"/>
      <c r="CK114" s="935"/>
      <c r="CL114" s="936"/>
      <c r="CM114" s="909" t="s">
        <v>436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21721</v>
      </c>
      <c r="AB115" s="925"/>
      <c r="AC115" s="925"/>
      <c r="AD115" s="925"/>
      <c r="AE115" s="926"/>
      <c r="AF115" s="927">
        <v>8719</v>
      </c>
      <c r="AG115" s="925"/>
      <c r="AH115" s="925"/>
      <c r="AI115" s="925"/>
      <c r="AJ115" s="926"/>
      <c r="AK115" s="927">
        <v>29938</v>
      </c>
      <c r="AL115" s="925"/>
      <c r="AM115" s="925"/>
      <c r="AN115" s="925"/>
      <c r="AO115" s="926"/>
      <c r="AP115" s="928">
        <v>0.1</v>
      </c>
      <c r="AQ115" s="929"/>
      <c r="AR115" s="929"/>
      <c r="AS115" s="929"/>
      <c r="AT115" s="930"/>
      <c r="AU115" s="895"/>
      <c r="AV115" s="896"/>
      <c r="AW115" s="896"/>
      <c r="AX115" s="896"/>
      <c r="AY115" s="896"/>
      <c r="AZ115" s="909" t="s">
        <v>438</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440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39</v>
      </c>
      <c r="AL116" s="946"/>
      <c r="AM116" s="946"/>
      <c r="AN116" s="946"/>
      <c r="AO116" s="947"/>
      <c r="AP116" s="949">
        <v>0</v>
      </c>
      <c r="AQ116" s="950"/>
      <c r="AR116" s="950"/>
      <c r="AS116" s="950"/>
      <c r="AT116" s="951"/>
      <c r="AU116" s="895"/>
      <c r="AV116" s="896"/>
      <c r="AW116" s="896"/>
      <c r="AX116" s="896"/>
      <c r="AY116" s="896"/>
      <c r="AZ116" s="954" t="s">
        <v>441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443</v>
      </c>
      <c r="Z117" s="881"/>
      <c r="AA117" s="965">
        <v>6978589</v>
      </c>
      <c r="AB117" s="966"/>
      <c r="AC117" s="966"/>
      <c r="AD117" s="966"/>
      <c r="AE117" s="967"/>
      <c r="AF117" s="968">
        <v>7000602</v>
      </c>
      <c r="AG117" s="966"/>
      <c r="AH117" s="966"/>
      <c r="AI117" s="966"/>
      <c r="AJ117" s="967"/>
      <c r="AK117" s="968">
        <v>7203986</v>
      </c>
      <c r="AL117" s="966"/>
      <c r="AM117" s="966"/>
      <c r="AN117" s="966"/>
      <c r="AO117" s="967"/>
      <c r="AP117" s="969"/>
      <c r="AQ117" s="970"/>
      <c r="AR117" s="970"/>
      <c r="AS117" s="970"/>
      <c r="AT117" s="971"/>
      <c r="AU117" s="895"/>
      <c r="AV117" s="896"/>
      <c r="AW117" s="896"/>
      <c r="AX117" s="896"/>
      <c r="AY117" s="896"/>
      <c r="AZ117" s="961" t="s">
        <v>444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416</v>
      </c>
      <c r="AB118" s="880"/>
      <c r="AC118" s="880"/>
      <c r="AD118" s="880"/>
      <c r="AE118" s="881"/>
      <c r="AF118" s="879" t="s">
        <v>417</v>
      </c>
      <c r="AG118" s="880"/>
      <c r="AH118" s="880"/>
      <c r="AI118" s="880"/>
      <c r="AJ118" s="881"/>
      <c r="AK118" s="879" t="s">
        <v>294</v>
      </c>
      <c r="AL118" s="880"/>
      <c r="AM118" s="880"/>
      <c r="AN118" s="880"/>
      <c r="AO118" s="881"/>
      <c r="AP118" s="957" t="s">
        <v>418</v>
      </c>
      <c r="AQ118" s="958"/>
      <c r="AR118" s="958"/>
      <c r="AS118" s="958"/>
      <c r="AT118" s="959"/>
      <c r="AU118" s="895"/>
      <c r="AV118" s="896"/>
      <c r="AW118" s="896"/>
      <c r="AX118" s="896"/>
      <c r="AY118" s="896"/>
      <c r="AZ118" s="960" t="s">
        <v>446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422</v>
      </c>
      <c r="B119" s="934"/>
      <c r="C119" s="916" t="s">
        <v>423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448</v>
      </c>
      <c r="BP119" s="992"/>
      <c r="BQ119" s="986">
        <v>67842075</v>
      </c>
      <c r="BR119" s="987"/>
      <c r="BS119" s="987"/>
      <c r="BT119" s="987"/>
      <c r="BU119" s="987"/>
      <c r="BV119" s="987">
        <v>66186580</v>
      </c>
      <c r="BW119" s="987"/>
      <c r="BX119" s="987"/>
      <c r="BY119" s="987"/>
      <c r="BZ119" s="987"/>
      <c r="CA119" s="987">
        <v>65673178</v>
      </c>
      <c r="CB119" s="987"/>
      <c r="CC119" s="987"/>
      <c r="CD119" s="987"/>
      <c r="CE119" s="987"/>
      <c r="CF119" s="988"/>
      <c r="CG119" s="989"/>
      <c r="CH119" s="989"/>
      <c r="CI119" s="989"/>
      <c r="CJ119" s="990"/>
      <c r="CK119" s="937"/>
      <c r="CL119" s="938"/>
      <c r="CM119" s="960" t="s">
        <v>449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450</v>
      </c>
      <c r="AV120" s="979"/>
      <c r="AW120" s="979"/>
      <c r="AX120" s="979"/>
      <c r="AY120" s="980"/>
      <c r="AZ120" s="916" t="s">
        <v>451</v>
      </c>
      <c r="BA120" s="884"/>
      <c r="BB120" s="884"/>
      <c r="BC120" s="884"/>
      <c r="BD120" s="884"/>
      <c r="BE120" s="884"/>
      <c r="BF120" s="884"/>
      <c r="BG120" s="884"/>
      <c r="BH120" s="884"/>
      <c r="BI120" s="884"/>
      <c r="BJ120" s="884"/>
      <c r="BK120" s="884"/>
      <c r="BL120" s="884"/>
      <c r="BM120" s="884"/>
      <c r="BN120" s="884"/>
      <c r="BO120" s="884"/>
      <c r="BP120" s="885"/>
      <c r="BQ120" s="917">
        <v>10812237</v>
      </c>
      <c r="BR120" s="918"/>
      <c r="BS120" s="918"/>
      <c r="BT120" s="918"/>
      <c r="BU120" s="918"/>
      <c r="BV120" s="918">
        <v>10383970</v>
      </c>
      <c r="BW120" s="918"/>
      <c r="BX120" s="918"/>
      <c r="BY120" s="918"/>
      <c r="BZ120" s="918"/>
      <c r="CA120" s="918">
        <v>9919025</v>
      </c>
      <c r="CB120" s="918"/>
      <c r="CC120" s="918"/>
      <c r="CD120" s="918"/>
      <c r="CE120" s="918"/>
      <c r="CF120" s="931">
        <v>48.1</v>
      </c>
      <c r="CG120" s="932"/>
      <c r="CH120" s="932"/>
      <c r="CI120" s="932"/>
      <c r="CJ120" s="932"/>
      <c r="CK120" s="993" t="s">
        <v>452</v>
      </c>
      <c r="CL120" s="994"/>
      <c r="CM120" s="994"/>
      <c r="CN120" s="994"/>
      <c r="CO120" s="995"/>
      <c r="CP120" s="1001" t="s">
        <v>397</v>
      </c>
      <c r="CQ120" s="1002"/>
      <c r="CR120" s="1002"/>
      <c r="CS120" s="1002"/>
      <c r="CT120" s="1002"/>
      <c r="CU120" s="1002"/>
      <c r="CV120" s="1002"/>
      <c r="CW120" s="1002"/>
      <c r="CX120" s="1002"/>
      <c r="CY120" s="1002"/>
      <c r="CZ120" s="1002"/>
      <c r="DA120" s="1002"/>
      <c r="DB120" s="1002"/>
      <c r="DC120" s="1002"/>
      <c r="DD120" s="1002"/>
      <c r="DE120" s="1002"/>
      <c r="DF120" s="1003"/>
      <c r="DG120" s="917">
        <v>5636066</v>
      </c>
      <c r="DH120" s="918"/>
      <c r="DI120" s="918"/>
      <c r="DJ120" s="918"/>
      <c r="DK120" s="918"/>
      <c r="DL120" s="918">
        <v>7467900</v>
      </c>
      <c r="DM120" s="918"/>
      <c r="DN120" s="918"/>
      <c r="DO120" s="918"/>
      <c r="DP120" s="918"/>
      <c r="DQ120" s="918">
        <v>8116515</v>
      </c>
      <c r="DR120" s="918"/>
      <c r="DS120" s="918"/>
      <c r="DT120" s="918"/>
      <c r="DU120" s="918"/>
      <c r="DV120" s="919">
        <v>39.299999999999997</v>
      </c>
      <c r="DW120" s="919"/>
      <c r="DX120" s="919"/>
      <c r="DY120" s="919"/>
      <c r="DZ120" s="920"/>
    </row>
    <row r="121" spans="1:130" s="212" customFormat="1" ht="26.25" customHeight="1" x14ac:dyDescent="0.15">
      <c r="A121" s="1044"/>
      <c r="B121" s="936"/>
      <c r="C121" s="961" t="s">
        <v>453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454</v>
      </c>
      <c r="BA121" s="910"/>
      <c r="BB121" s="910"/>
      <c r="BC121" s="910"/>
      <c r="BD121" s="910"/>
      <c r="BE121" s="910"/>
      <c r="BF121" s="910"/>
      <c r="BG121" s="910"/>
      <c r="BH121" s="910"/>
      <c r="BI121" s="910"/>
      <c r="BJ121" s="910"/>
      <c r="BK121" s="910"/>
      <c r="BL121" s="910"/>
      <c r="BM121" s="910"/>
      <c r="BN121" s="910"/>
      <c r="BO121" s="910"/>
      <c r="BP121" s="911"/>
      <c r="BQ121" s="912">
        <v>3915971</v>
      </c>
      <c r="BR121" s="913"/>
      <c r="BS121" s="913"/>
      <c r="BT121" s="913"/>
      <c r="BU121" s="913"/>
      <c r="BV121" s="913">
        <v>4316031</v>
      </c>
      <c r="BW121" s="913"/>
      <c r="BX121" s="913"/>
      <c r="BY121" s="913"/>
      <c r="BZ121" s="913"/>
      <c r="CA121" s="913">
        <v>4694018</v>
      </c>
      <c r="CB121" s="913"/>
      <c r="CC121" s="913"/>
      <c r="CD121" s="913"/>
      <c r="CE121" s="913"/>
      <c r="CF121" s="907">
        <v>22.7</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4903871</v>
      </c>
      <c r="DH121" s="913"/>
      <c r="DI121" s="913"/>
      <c r="DJ121" s="913"/>
      <c r="DK121" s="913"/>
      <c r="DL121" s="913">
        <v>5093711</v>
      </c>
      <c r="DM121" s="913"/>
      <c r="DN121" s="913"/>
      <c r="DO121" s="913"/>
      <c r="DP121" s="913"/>
      <c r="DQ121" s="913">
        <v>4746262</v>
      </c>
      <c r="DR121" s="913"/>
      <c r="DS121" s="913"/>
      <c r="DT121" s="913"/>
      <c r="DU121" s="913"/>
      <c r="DV121" s="914">
        <v>23</v>
      </c>
      <c r="DW121" s="914"/>
      <c r="DX121" s="914"/>
      <c r="DY121" s="914"/>
      <c r="DZ121" s="915"/>
    </row>
    <row r="122" spans="1:130" s="212" customFormat="1" ht="26.25" customHeight="1" x14ac:dyDescent="0.15">
      <c r="A122" s="1044"/>
      <c r="B122" s="936"/>
      <c r="C122" s="909" t="s">
        <v>436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455</v>
      </c>
      <c r="BA122" s="952"/>
      <c r="BB122" s="952"/>
      <c r="BC122" s="952"/>
      <c r="BD122" s="952"/>
      <c r="BE122" s="952"/>
      <c r="BF122" s="952"/>
      <c r="BG122" s="952"/>
      <c r="BH122" s="952"/>
      <c r="BI122" s="952"/>
      <c r="BJ122" s="952"/>
      <c r="BK122" s="952"/>
      <c r="BL122" s="952"/>
      <c r="BM122" s="952"/>
      <c r="BN122" s="952"/>
      <c r="BO122" s="952"/>
      <c r="BP122" s="953"/>
      <c r="BQ122" s="986">
        <v>46476000</v>
      </c>
      <c r="BR122" s="987"/>
      <c r="BS122" s="987"/>
      <c r="BT122" s="987"/>
      <c r="BU122" s="987"/>
      <c r="BV122" s="987">
        <v>45845795</v>
      </c>
      <c r="BW122" s="987"/>
      <c r="BX122" s="987"/>
      <c r="BY122" s="987"/>
      <c r="BZ122" s="987"/>
      <c r="CA122" s="987">
        <v>45204339</v>
      </c>
      <c r="CB122" s="987"/>
      <c r="CC122" s="987"/>
      <c r="CD122" s="987"/>
      <c r="CE122" s="987"/>
      <c r="CF122" s="1004">
        <v>219.1</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3259257</v>
      </c>
      <c r="DH122" s="913"/>
      <c r="DI122" s="913"/>
      <c r="DJ122" s="913"/>
      <c r="DK122" s="913"/>
      <c r="DL122" s="913">
        <v>3186705</v>
      </c>
      <c r="DM122" s="913"/>
      <c r="DN122" s="913"/>
      <c r="DO122" s="913"/>
      <c r="DP122" s="913"/>
      <c r="DQ122" s="913">
        <v>3148868</v>
      </c>
      <c r="DR122" s="913"/>
      <c r="DS122" s="913"/>
      <c r="DT122" s="913"/>
      <c r="DU122" s="913"/>
      <c r="DV122" s="914">
        <v>15.3</v>
      </c>
      <c r="DW122" s="914"/>
      <c r="DX122" s="914"/>
      <c r="DY122" s="914"/>
      <c r="DZ122" s="915"/>
    </row>
    <row r="123" spans="1:130" s="212" customFormat="1" ht="26.25" customHeight="1" x14ac:dyDescent="0.15">
      <c r="A123" s="1044"/>
      <c r="B123" s="936"/>
      <c r="C123" s="909" t="s">
        <v>442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456</v>
      </c>
      <c r="BP123" s="992"/>
      <c r="BQ123" s="1050">
        <v>61204208</v>
      </c>
      <c r="BR123" s="1051"/>
      <c r="BS123" s="1051"/>
      <c r="BT123" s="1051"/>
      <c r="BU123" s="1051"/>
      <c r="BV123" s="1051">
        <v>60545796</v>
      </c>
      <c r="BW123" s="1051"/>
      <c r="BX123" s="1051"/>
      <c r="BY123" s="1051"/>
      <c r="BZ123" s="1051"/>
      <c r="CA123" s="1051">
        <v>59817382</v>
      </c>
      <c r="CB123" s="1051"/>
      <c r="CC123" s="1051"/>
      <c r="CD123" s="1051"/>
      <c r="CE123" s="1051"/>
      <c r="CF123" s="988"/>
      <c r="CG123" s="989"/>
      <c r="CH123" s="989"/>
      <c r="CI123" s="989"/>
      <c r="CJ123" s="990"/>
      <c r="CK123" s="996"/>
      <c r="CL123" s="997"/>
      <c r="CM123" s="997"/>
      <c r="CN123" s="997"/>
      <c r="CO123" s="998"/>
      <c r="CP123" s="1006" t="s">
        <v>398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33.799999999999997</v>
      </c>
      <c r="BR124" s="1014"/>
      <c r="BS124" s="1014"/>
      <c r="BT124" s="1014"/>
      <c r="BU124" s="1014"/>
      <c r="BV124" s="1014">
        <v>28.2</v>
      </c>
      <c r="BW124" s="1014"/>
      <c r="BX124" s="1014"/>
      <c r="BY124" s="1014"/>
      <c r="BZ124" s="1014"/>
      <c r="CA124" s="1014">
        <v>28.3</v>
      </c>
      <c r="CB124" s="1014"/>
      <c r="CC124" s="1014"/>
      <c r="CD124" s="1014"/>
      <c r="CE124" s="1014"/>
      <c r="CF124" s="1015"/>
      <c r="CG124" s="1016"/>
      <c r="CH124" s="1016"/>
      <c r="CI124" s="1016"/>
      <c r="CJ124" s="1017"/>
      <c r="CK124" s="999"/>
      <c r="CL124" s="999"/>
      <c r="CM124" s="999"/>
      <c r="CN124" s="999"/>
      <c r="CO124" s="1000"/>
      <c r="CP124" s="1006" t="s">
        <v>458</v>
      </c>
      <c r="CQ124" s="1007"/>
      <c r="CR124" s="1007"/>
      <c r="CS124" s="1007"/>
      <c r="CT124" s="1007"/>
      <c r="CU124" s="1007"/>
      <c r="CV124" s="1007"/>
      <c r="CW124" s="1007"/>
      <c r="CX124" s="1007"/>
      <c r="CY124" s="1007"/>
      <c r="CZ124" s="1007"/>
      <c r="DA124" s="1007"/>
      <c r="DB124" s="1007"/>
      <c r="DC124" s="1007"/>
      <c r="DD124" s="1007"/>
      <c r="DE124" s="1007"/>
      <c r="DF124" s="1008"/>
      <c r="DG124" s="991">
        <v>3564369</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459</v>
      </c>
      <c r="CL125" s="994"/>
      <c r="CM125" s="994"/>
      <c r="CN125" s="994"/>
      <c r="CO125" s="995"/>
      <c r="CP125" s="916" t="s">
        <v>460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21721</v>
      </c>
      <c r="AB127" s="946"/>
      <c r="AC127" s="946"/>
      <c r="AD127" s="946"/>
      <c r="AE127" s="947"/>
      <c r="AF127" s="948">
        <v>8719</v>
      </c>
      <c r="AG127" s="946"/>
      <c r="AH127" s="946"/>
      <c r="AI127" s="946"/>
      <c r="AJ127" s="947"/>
      <c r="AK127" s="948">
        <v>29938</v>
      </c>
      <c r="AL127" s="946"/>
      <c r="AM127" s="946"/>
      <c r="AN127" s="946"/>
      <c r="AO127" s="947"/>
      <c r="AP127" s="949">
        <v>0.1</v>
      </c>
      <c r="AQ127" s="950"/>
      <c r="AR127" s="950"/>
      <c r="AS127" s="950"/>
      <c r="AT127" s="951"/>
      <c r="AU127" s="214"/>
      <c r="AV127" s="214"/>
      <c r="AW127" s="214"/>
      <c r="AX127" s="1018" t="s">
        <v>463</v>
      </c>
      <c r="AY127" s="1019"/>
      <c r="AZ127" s="1019"/>
      <c r="BA127" s="1019"/>
      <c r="BB127" s="1019"/>
      <c r="BC127" s="1019"/>
      <c r="BD127" s="1019"/>
      <c r="BE127" s="1020"/>
      <c r="BF127" s="1021" t="s">
        <v>464</v>
      </c>
      <c r="BG127" s="1019"/>
      <c r="BH127" s="1019"/>
      <c r="BI127" s="1019"/>
      <c r="BJ127" s="1019"/>
      <c r="BK127" s="1019"/>
      <c r="BL127" s="1020"/>
      <c r="BM127" s="1021" t="s">
        <v>465</v>
      </c>
      <c r="BN127" s="1019"/>
      <c r="BO127" s="1019"/>
      <c r="BP127" s="1019"/>
      <c r="BQ127" s="1019"/>
      <c r="BR127" s="1019"/>
      <c r="BS127" s="1020"/>
      <c r="BT127" s="1021" t="s">
        <v>466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469</v>
      </c>
      <c r="X128" s="1030"/>
      <c r="Y128" s="1030"/>
      <c r="Z128" s="1031"/>
      <c r="AA128" s="1032">
        <v>241150</v>
      </c>
      <c r="AB128" s="1033"/>
      <c r="AC128" s="1033"/>
      <c r="AD128" s="1033"/>
      <c r="AE128" s="1034"/>
      <c r="AF128" s="1035">
        <v>295309</v>
      </c>
      <c r="AG128" s="1033"/>
      <c r="AH128" s="1033"/>
      <c r="AI128" s="1033"/>
      <c r="AJ128" s="1034"/>
      <c r="AK128" s="1035">
        <v>295677</v>
      </c>
      <c r="AL128" s="1033"/>
      <c r="AM128" s="1033"/>
      <c r="AN128" s="1033"/>
      <c r="AO128" s="1034"/>
      <c r="AP128" s="1036"/>
      <c r="AQ128" s="1037"/>
      <c r="AR128" s="1037"/>
      <c r="AS128" s="1037"/>
      <c r="AT128" s="1038"/>
      <c r="AU128" s="214"/>
      <c r="AV128" s="214"/>
      <c r="AW128" s="214"/>
      <c r="AX128" s="883" t="s">
        <v>470</v>
      </c>
      <c r="AY128" s="884"/>
      <c r="AZ128" s="884"/>
      <c r="BA128" s="884"/>
      <c r="BB128" s="884"/>
      <c r="BC128" s="884"/>
      <c r="BD128" s="884"/>
      <c r="BE128" s="885"/>
      <c r="BF128" s="1039" t="s">
        <v>122</v>
      </c>
      <c r="BG128" s="1040"/>
      <c r="BH128" s="1040"/>
      <c r="BI128" s="1040"/>
      <c r="BJ128" s="1040"/>
      <c r="BK128" s="1040"/>
      <c r="BL128" s="1041"/>
      <c r="BM128" s="1039">
        <v>12.06</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471</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472</v>
      </c>
      <c r="X129" s="1058"/>
      <c r="Y129" s="1058"/>
      <c r="Z129" s="1059"/>
      <c r="AA129" s="945">
        <v>24416312</v>
      </c>
      <c r="AB129" s="946"/>
      <c r="AC129" s="946"/>
      <c r="AD129" s="946"/>
      <c r="AE129" s="947"/>
      <c r="AF129" s="948">
        <v>24785130</v>
      </c>
      <c r="AG129" s="946"/>
      <c r="AH129" s="946"/>
      <c r="AI129" s="946"/>
      <c r="AJ129" s="947"/>
      <c r="AK129" s="948">
        <v>25290991</v>
      </c>
      <c r="AL129" s="946"/>
      <c r="AM129" s="946"/>
      <c r="AN129" s="946"/>
      <c r="AO129" s="947"/>
      <c r="AP129" s="1060"/>
      <c r="AQ129" s="1061"/>
      <c r="AR129" s="1061"/>
      <c r="AS129" s="1061"/>
      <c r="AT129" s="1062"/>
      <c r="AU129" s="215"/>
      <c r="AV129" s="215"/>
      <c r="AW129" s="215"/>
      <c r="AX129" s="1052" t="s">
        <v>473</v>
      </c>
      <c r="AY129" s="910"/>
      <c r="AZ129" s="910"/>
      <c r="BA129" s="910"/>
      <c r="BB129" s="910"/>
      <c r="BC129" s="910"/>
      <c r="BD129" s="910"/>
      <c r="BE129" s="911"/>
      <c r="BF129" s="1053" t="s">
        <v>122</v>
      </c>
      <c r="BG129" s="1054"/>
      <c r="BH129" s="1054"/>
      <c r="BI129" s="1054"/>
      <c r="BJ129" s="1054"/>
      <c r="BK129" s="1054"/>
      <c r="BL129" s="1055"/>
      <c r="BM129" s="1053">
        <v>17.059999999999999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475</v>
      </c>
      <c r="X130" s="1058"/>
      <c r="Y130" s="1058"/>
      <c r="Z130" s="1059"/>
      <c r="AA130" s="945">
        <v>4830257</v>
      </c>
      <c r="AB130" s="946"/>
      <c r="AC130" s="946"/>
      <c r="AD130" s="946"/>
      <c r="AE130" s="947"/>
      <c r="AF130" s="948">
        <v>4795296</v>
      </c>
      <c r="AG130" s="946"/>
      <c r="AH130" s="946"/>
      <c r="AI130" s="946"/>
      <c r="AJ130" s="947"/>
      <c r="AK130" s="948">
        <v>4654513</v>
      </c>
      <c r="AL130" s="946"/>
      <c r="AM130" s="946"/>
      <c r="AN130" s="946"/>
      <c r="AO130" s="947"/>
      <c r="AP130" s="1060"/>
      <c r="AQ130" s="1061"/>
      <c r="AR130" s="1061"/>
      <c r="AS130" s="1061"/>
      <c r="AT130" s="1062"/>
      <c r="AU130" s="215"/>
      <c r="AV130" s="215"/>
      <c r="AW130" s="215"/>
      <c r="AX130" s="1052" t="s">
        <v>476</v>
      </c>
      <c r="AY130" s="910"/>
      <c r="AZ130" s="910"/>
      <c r="BA130" s="910"/>
      <c r="BB130" s="910"/>
      <c r="BC130" s="910"/>
      <c r="BD130" s="910"/>
      <c r="BE130" s="911"/>
      <c r="BF130" s="1088">
        <v>10</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477</v>
      </c>
      <c r="X131" s="1095"/>
      <c r="Y131" s="1095"/>
      <c r="Z131" s="1096"/>
      <c r="AA131" s="991">
        <v>19586055</v>
      </c>
      <c r="AB131" s="973"/>
      <c r="AC131" s="973"/>
      <c r="AD131" s="973"/>
      <c r="AE131" s="974"/>
      <c r="AF131" s="972">
        <v>19989834</v>
      </c>
      <c r="AG131" s="973"/>
      <c r="AH131" s="973"/>
      <c r="AI131" s="973"/>
      <c r="AJ131" s="974"/>
      <c r="AK131" s="972">
        <v>20636478</v>
      </c>
      <c r="AL131" s="973"/>
      <c r="AM131" s="973"/>
      <c r="AN131" s="973"/>
      <c r="AO131" s="974"/>
      <c r="AP131" s="1097"/>
      <c r="AQ131" s="1098"/>
      <c r="AR131" s="1098"/>
      <c r="AS131" s="1098"/>
      <c r="AT131" s="1099"/>
      <c r="AU131" s="215"/>
      <c r="AV131" s="215"/>
      <c r="AW131" s="215"/>
      <c r="AX131" s="1070" t="s">
        <v>478</v>
      </c>
      <c r="AY131" s="713"/>
      <c r="AZ131" s="713"/>
      <c r="BA131" s="713"/>
      <c r="BB131" s="713"/>
      <c r="BC131" s="713"/>
      <c r="BD131" s="713"/>
      <c r="BE131" s="1023"/>
      <c r="BF131" s="1071">
        <v>28.3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480</v>
      </c>
      <c r="W132" s="1081"/>
      <c r="X132" s="1081"/>
      <c r="Y132" s="1081"/>
      <c r="Z132" s="1082"/>
      <c r="AA132" s="1083">
        <v>9.7374484040000002</v>
      </c>
      <c r="AB132" s="1084"/>
      <c r="AC132" s="1084"/>
      <c r="AD132" s="1084"/>
      <c r="AE132" s="1085"/>
      <c r="AF132" s="1086">
        <v>9.5548417259999994</v>
      </c>
      <c r="AG132" s="1084"/>
      <c r="AH132" s="1084"/>
      <c r="AI132" s="1084"/>
      <c r="AJ132" s="1085"/>
      <c r="AK132" s="1086">
        <v>10.921417160000001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481</v>
      </c>
      <c r="W133" s="1064"/>
      <c r="X133" s="1064"/>
      <c r="Y133" s="1064"/>
      <c r="Z133" s="1065"/>
      <c r="AA133" s="1066">
        <v>9.6</v>
      </c>
      <c r="AB133" s="1067"/>
      <c r="AC133" s="1067"/>
      <c r="AD133" s="1067"/>
      <c r="AE133" s="1068"/>
      <c r="AF133" s="1066">
        <v>9.8000000000000007</v>
      </c>
      <c r="AG133" s="1067"/>
      <c r="AH133" s="1067"/>
      <c r="AI133" s="1067"/>
      <c r="AJ133" s="1068"/>
      <c r="AK133" s="1066">
        <v>10</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4hq4hJvUojLn5ZNN/5UPa7RI9M6L7UNnuO4eKe2I81+/3aVju8J294FqvJQ1Bcpu7GSbk8oyO/x3KjyVt4y9A==" saltValue="iAOQ97qhIV5Bmc7NdRfK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topLeftCell="W21" zoomScale="85" zoomScaleNormal="85" zoomScaleSheetLayoutView="85" workbookViewId="0">
      <selection activeCell="CU27" sqref="CU27"/>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u54X/Y/EiDBL/5VEaGiDPZaQ9UXqGaxeTflzUZ4BtW5RIGnjmRMxRsqT2GriCC0emjIoLazqwD48hv8TjR8Gw==" saltValue="KO7iR0Ed9kcuJfc71Cdc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topLeftCell="AB16" zoomScaleNormal="100" zoomScaleSheetLayoutView="55" workbookViewId="0">
      <selection activeCell="B27" sqref="B27:Y27"/>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1nAaROvU2gXiFZ7mlY+H5pJ1XoA4v/Wfg0VULI1WZ27AIGfDztgRU7aRODzjbCpC2QEMQYCEsdnOlp5TKIEQQ==" saltValue="gALwpRoGpBq810OZbFY2d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70" zoomScaleSheetLayoutView="70" workbookViewId="0">
      <selection activeCell="Q27" sqref="Q27:V2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484</v>
      </c>
      <c r="AL6" s="248"/>
      <c r="AM6" s="248"/>
      <c r="AN6" s="248"/>
    </row>
    <row r="7" spans="1:46" ht="13.5" customHeight="1" x14ac:dyDescent="0.15">
      <c r="A7" s="247"/>
      <c r="AK7" s="250"/>
      <c r="AL7" s="251"/>
      <c r="AM7" s="251"/>
      <c r="AN7" s="252"/>
      <c r="AO7" s="1101" t="s">
        <v>485</v>
      </c>
      <c r="AP7" s="253"/>
      <c r="AQ7" s="254" t="s">
        <v>486</v>
      </c>
      <c r="AR7" s="255"/>
    </row>
    <row r="8" spans="1:46" x14ac:dyDescent="0.15">
      <c r="A8" s="247"/>
      <c r="AK8" s="256"/>
      <c r="AL8" s="257"/>
      <c r="AM8" s="257"/>
      <c r="AN8" s="258"/>
      <c r="AO8" s="1102"/>
      <c r="AP8" s="259" t="s">
        <v>487</v>
      </c>
      <c r="AQ8" s="260" t="s">
        <v>488</v>
      </c>
      <c r="AR8" s="261" t="s">
        <v>489</v>
      </c>
    </row>
    <row r="9" spans="1:46" x14ac:dyDescent="0.15">
      <c r="A9" s="247"/>
      <c r="AK9" s="1103" t="s">
        <v>490</v>
      </c>
      <c r="AL9" s="1104"/>
      <c r="AM9" s="1104"/>
      <c r="AN9" s="1105"/>
      <c r="AO9" s="262">
        <v>8526658</v>
      </c>
      <c r="AP9" s="262">
        <v>114390</v>
      </c>
      <c r="AQ9" s="263">
        <v>80646</v>
      </c>
      <c r="AR9" s="264">
        <v>41.8</v>
      </c>
    </row>
    <row r="10" spans="1:46" ht="13.5" customHeight="1" x14ac:dyDescent="0.15">
      <c r="A10" s="247"/>
      <c r="AK10" s="1103" t="s">
        <v>491</v>
      </c>
      <c r="AL10" s="1104"/>
      <c r="AM10" s="1104"/>
      <c r="AN10" s="1105"/>
      <c r="AO10" s="265">
        <v>4815</v>
      </c>
      <c r="AP10" s="265">
        <v>65</v>
      </c>
      <c r="AQ10" s="266">
        <v>6637</v>
      </c>
      <c r="AR10" s="267">
        <v>-99</v>
      </c>
    </row>
    <row r="11" spans="1:46" ht="13.5" customHeight="1" x14ac:dyDescent="0.15">
      <c r="A11" s="247"/>
      <c r="AK11" s="1103" t="s">
        <v>492</v>
      </c>
      <c r="AL11" s="1104"/>
      <c r="AM11" s="1104"/>
      <c r="AN11" s="1105"/>
      <c r="AO11" s="265">
        <v>614714</v>
      </c>
      <c r="AP11" s="265">
        <v>8247</v>
      </c>
      <c r="AQ11" s="266">
        <v>1119</v>
      </c>
      <c r="AR11" s="267">
        <v>637</v>
      </c>
    </row>
    <row r="12" spans="1:46" ht="13.5" customHeight="1" x14ac:dyDescent="0.15">
      <c r="A12" s="247"/>
      <c r="AK12" s="1103" t="s">
        <v>493</v>
      </c>
      <c r="AL12" s="1104"/>
      <c r="AM12" s="1104"/>
      <c r="AN12" s="1105"/>
      <c r="AO12" s="265" t="s">
        <v>494</v>
      </c>
      <c r="AP12" s="265" t="s">
        <v>494</v>
      </c>
      <c r="AQ12" s="266">
        <v>8</v>
      </c>
      <c r="AR12" s="267" t="s">
        <v>494</v>
      </c>
    </row>
    <row r="13" spans="1:46" ht="13.5" customHeight="1" x14ac:dyDescent="0.15">
      <c r="A13" s="247"/>
      <c r="AK13" s="1103" t="s">
        <v>495</v>
      </c>
      <c r="AL13" s="1104"/>
      <c r="AM13" s="1104"/>
      <c r="AN13" s="1105"/>
      <c r="AO13" s="265">
        <v>264949</v>
      </c>
      <c r="AP13" s="265">
        <v>3554</v>
      </c>
      <c r="AQ13" s="266">
        <v>2502</v>
      </c>
      <c r="AR13" s="267">
        <v>42</v>
      </c>
    </row>
    <row r="14" spans="1:46" ht="13.5" customHeight="1" x14ac:dyDescent="0.15">
      <c r="A14" s="247"/>
      <c r="AK14" s="1103" t="s">
        <v>496</v>
      </c>
      <c r="AL14" s="1104"/>
      <c r="AM14" s="1104"/>
      <c r="AN14" s="1105"/>
      <c r="AO14" s="265">
        <v>375558</v>
      </c>
      <c r="AP14" s="265">
        <v>5038</v>
      </c>
      <c r="AQ14" s="266">
        <v>1863</v>
      </c>
      <c r="AR14" s="267">
        <v>170.4</v>
      </c>
    </row>
    <row r="15" spans="1:46" ht="13.5" customHeight="1" x14ac:dyDescent="0.15">
      <c r="A15" s="247"/>
      <c r="AK15" s="1106" t="s">
        <v>497</v>
      </c>
      <c r="AL15" s="1107"/>
      <c r="AM15" s="1107"/>
      <c r="AN15" s="1108"/>
      <c r="AO15" s="265">
        <v>-496610</v>
      </c>
      <c r="AP15" s="265">
        <v>-6662</v>
      </c>
      <c r="AQ15" s="266">
        <v>-4800</v>
      </c>
      <c r="AR15" s="267">
        <v>38.799999999999997</v>
      </c>
    </row>
    <row r="16" spans="1:46" x14ac:dyDescent="0.15">
      <c r="A16" s="247"/>
      <c r="AK16" s="1106" t="s">
        <v>177</v>
      </c>
      <c r="AL16" s="1107"/>
      <c r="AM16" s="1107"/>
      <c r="AN16" s="1108"/>
      <c r="AO16" s="265">
        <v>9290084</v>
      </c>
      <c r="AP16" s="265">
        <v>124632</v>
      </c>
      <c r="AQ16" s="266">
        <v>87975</v>
      </c>
      <c r="AR16" s="267">
        <v>41.7</v>
      </c>
    </row>
    <row r="17" spans="1:46" x14ac:dyDescent="0.15">
      <c r="A17" s="247"/>
    </row>
    <row r="18" spans="1:46" x14ac:dyDescent="0.15">
      <c r="A18" s="247"/>
      <c r="AQ18" s="268"/>
      <c r="AR18" s="268"/>
    </row>
    <row r="19" spans="1:46" x14ac:dyDescent="0.15">
      <c r="A19" s="247"/>
      <c r="AK19" s="243" t="s">
        <v>498</v>
      </c>
    </row>
    <row r="20" spans="1:46" x14ac:dyDescent="0.15">
      <c r="A20" s="247"/>
      <c r="AK20" s="269"/>
      <c r="AL20" s="270"/>
      <c r="AM20" s="270"/>
      <c r="AN20" s="271"/>
      <c r="AO20" s="272" t="s">
        <v>499</v>
      </c>
      <c r="AP20" s="273" t="s">
        <v>500</v>
      </c>
      <c r="AQ20" s="274" t="s">
        <v>501</v>
      </c>
      <c r="AR20" s="275"/>
    </row>
    <row r="21" spans="1:46" s="248" customFormat="1" x14ac:dyDescent="0.15">
      <c r="A21" s="276"/>
      <c r="AK21" s="1109" t="s">
        <v>502</v>
      </c>
      <c r="AL21" s="1110"/>
      <c r="AM21" s="1110"/>
      <c r="AN21" s="1111"/>
      <c r="AO21" s="277">
        <v>9.58</v>
      </c>
      <c r="AP21" s="278">
        <v>7.71</v>
      </c>
      <c r="AQ21" s="279">
        <v>1.87</v>
      </c>
      <c r="AS21" s="280"/>
      <c r="AT21" s="276"/>
    </row>
    <row r="22" spans="1:46" s="248" customFormat="1" x14ac:dyDescent="0.15">
      <c r="A22" s="276"/>
      <c r="AK22" s="1109" t="s">
        <v>503</v>
      </c>
      <c r="AL22" s="1110"/>
      <c r="AM22" s="1110"/>
      <c r="AN22" s="1111"/>
      <c r="AO22" s="281">
        <v>99.5</v>
      </c>
      <c r="AP22" s="282">
        <v>98.3</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506</v>
      </c>
      <c r="AL29" s="248"/>
      <c r="AM29" s="248"/>
      <c r="AN29" s="248"/>
      <c r="AS29" s="290"/>
    </row>
    <row r="30" spans="1:46" ht="13.5" customHeight="1" x14ac:dyDescent="0.15">
      <c r="A30" s="247"/>
      <c r="AK30" s="250"/>
      <c r="AL30" s="251"/>
      <c r="AM30" s="251"/>
      <c r="AN30" s="252"/>
      <c r="AO30" s="1101" t="s">
        <v>485</v>
      </c>
      <c r="AP30" s="253"/>
      <c r="AQ30" s="254" t="s">
        <v>486</v>
      </c>
      <c r="AR30" s="255"/>
    </row>
    <row r="31" spans="1:46" x14ac:dyDescent="0.15">
      <c r="A31" s="247"/>
      <c r="AK31" s="256"/>
      <c r="AL31" s="257"/>
      <c r="AM31" s="257"/>
      <c r="AN31" s="258"/>
      <c r="AO31" s="1102"/>
      <c r="AP31" s="259" t="s">
        <v>487</v>
      </c>
      <c r="AQ31" s="260" t="s">
        <v>488</v>
      </c>
      <c r="AR31" s="261" t="s">
        <v>489</v>
      </c>
    </row>
    <row r="32" spans="1:46" ht="27" customHeight="1" x14ac:dyDescent="0.15">
      <c r="A32" s="247"/>
      <c r="AK32" s="1117" t="s">
        <v>507</v>
      </c>
      <c r="AL32" s="1118"/>
      <c r="AM32" s="1118"/>
      <c r="AN32" s="1119"/>
      <c r="AO32" s="291">
        <v>5260348</v>
      </c>
      <c r="AP32" s="291">
        <v>70571</v>
      </c>
      <c r="AQ32" s="292">
        <v>41451</v>
      </c>
      <c r="AR32" s="293">
        <v>70.3</v>
      </c>
    </row>
    <row r="33" spans="1:46" ht="13.5" customHeight="1" x14ac:dyDescent="0.15">
      <c r="A33" s="247"/>
      <c r="AK33" s="1117" t="s">
        <v>508</v>
      </c>
      <c r="AL33" s="1118"/>
      <c r="AM33" s="1118"/>
      <c r="AN33" s="1119"/>
      <c r="AO33" s="291" t="s">
        <v>494</v>
      </c>
      <c r="AP33" s="291" t="s">
        <v>494</v>
      </c>
      <c r="AQ33" s="292" t="s">
        <v>494</v>
      </c>
      <c r="AR33" s="293" t="s">
        <v>494</v>
      </c>
    </row>
    <row r="34" spans="1:46" ht="27" customHeight="1" x14ac:dyDescent="0.15">
      <c r="A34" s="247"/>
      <c r="AK34" s="1117" t="s">
        <v>509</v>
      </c>
      <c r="AL34" s="1118"/>
      <c r="AM34" s="1118"/>
      <c r="AN34" s="1119"/>
      <c r="AO34" s="291" t="s">
        <v>494</v>
      </c>
      <c r="AP34" s="291" t="s">
        <v>494</v>
      </c>
      <c r="AQ34" s="292">
        <v>35</v>
      </c>
      <c r="AR34" s="293" t="s">
        <v>494</v>
      </c>
    </row>
    <row r="35" spans="1:46" ht="27" customHeight="1" x14ac:dyDescent="0.15">
      <c r="A35" s="247"/>
      <c r="AK35" s="1117" t="s">
        <v>510</v>
      </c>
      <c r="AL35" s="1118"/>
      <c r="AM35" s="1118"/>
      <c r="AN35" s="1119"/>
      <c r="AO35" s="291">
        <v>1913661</v>
      </c>
      <c r="AP35" s="291">
        <v>25673</v>
      </c>
      <c r="AQ35" s="292">
        <v>11775</v>
      </c>
      <c r="AR35" s="293">
        <v>118</v>
      </c>
    </row>
    <row r="36" spans="1:46" ht="27" customHeight="1" x14ac:dyDescent="0.15">
      <c r="A36" s="247"/>
      <c r="AK36" s="1117" t="s">
        <v>511</v>
      </c>
      <c r="AL36" s="1118"/>
      <c r="AM36" s="1118"/>
      <c r="AN36" s="1119"/>
      <c r="AO36" s="291" t="s">
        <v>494</v>
      </c>
      <c r="AP36" s="291" t="s">
        <v>494</v>
      </c>
      <c r="AQ36" s="292">
        <v>2188</v>
      </c>
      <c r="AR36" s="293" t="s">
        <v>494</v>
      </c>
    </row>
    <row r="37" spans="1:46" ht="13.5" customHeight="1" x14ac:dyDescent="0.15">
      <c r="A37" s="247"/>
      <c r="AK37" s="1117" t="s">
        <v>512</v>
      </c>
      <c r="AL37" s="1118"/>
      <c r="AM37" s="1118"/>
      <c r="AN37" s="1119"/>
      <c r="AO37" s="291">
        <v>29938</v>
      </c>
      <c r="AP37" s="291">
        <v>402</v>
      </c>
      <c r="AQ37" s="292">
        <v>531</v>
      </c>
      <c r="AR37" s="293">
        <v>-24.3</v>
      </c>
    </row>
    <row r="38" spans="1:46" ht="27" customHeight="1" x14ac:dyDescent="0.15">
      <c r="A38" s="247"/>
      <c r="AK38" s="1120" t="s">
        <v>513</v>
      </c>
      <c r="AL38" s="1121"/>
      <c r="AM38" s="1121"/>
      <c r="AN38" s="1122"/>
      <c r="AO38" s="294">
        <v>39</v>
      </c>
      <c r="AP38" s="294">
        <v>1</v>
      </c>
      <c r="AQ38" s="295">
        <v>1</v>
      </c>
      <c r="AR38" s="283">
        <v>0</v>
      </c>
      <c r="AS38" s="290"/>
    </row>
    <row r="39" spans="1:46" x14ac:dyDescent="0.15">
      <c r="A39" s="247"/>
      <c r="AK39" s="1120" t="s">
        <v>514</v>
      </c>
      <c r="AL39" s="1121"/>
      <c r="AM39" s="1121"/>
      <c r="AN39" s="1122"/>
      <c r="AO39" s="291">
        <v>-295677</v>
      </c>
      <c r="AP39" s="291">
        <v>-3967</v>
      </c>
      <c r="AQ39" s="292">
        <v>-5414</v>
      </c>
      <c r="AR39" s="293">
        <v>-26.7</v>
      </c>
      <c r="AS39" s="290"/>
    </row>
    <row r="40" spans="1:46" ht="27" customHeight="1" x14ac:dyDescent="0.15">
      <c r="A40" s="247"/>
      <c r="AK40" s="1117" t="s">
        <v>515</v>
      </c>
      <c r="AL40" s="1118"/>
      <c r="AM40" s="1118"/>
      <c r="AN40" s="1119"/>
      <c r="AO40" s="291">
        <v>-4654513</v>
      </c>
      <c r="AP40" s="291">
        <v>-62443</v>
      </c>
      <c r="AQ40" s="292">
        <v>-35360</v>
      </c>
      <c r="AR40" s="293">
        <v>76.599999999999994</v>
      </c>
      <c r="AS40" s="290"/>
    </row>
    <row r="41" spans="1:46" x14ac:dyDescent="0.15">
      <c r="A41" s="247"/>
      <c r="AK41" s="1123" t="s">
        <v>287</v>
      </c>
      <c r="AL41" s="1124"/>
      <c r="AM41" s="1124"/>
      <c r="AN41" s="1125"/>
      <c r="AO41" s="291">
        <v>2253796</v>
      </c>
      <c r="AP41" s="291">
        <v>30236</v>
      </c>
      <c r="AQ41" s="292">
        <v>15207</v>
      </c>
      <c r="AR41" s="293">
        <v>98.8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112" t="s">
        <v>485</v>
      </c>
      <c r="AN49" s="1114" t="s">
        <v>518</v>
      </c>
      <c r="AO49" s="1115"/>
      <c r="AP49" s="1115"/>
      <c r="AQ49" s="1115"/>
      <c r="AR49" s="1116"/>
    </row>
    <row r="50" spans="1:44" x14ac:dyDescent="0.15">
      <c r="A50" s="247"/>
      <c r="AK50" s="305"/>
      <c r="AL50" s="306"/>
      <c r="AM50" s="1113"/>
      <c r="AN50" s="307" t="s">
        <v>519</v>
      </c>
      <c r="AO50" s="308" t="s">
        <v>520</v>
      </c>
      <c r="AP50" s="309" t="s">
        <v>521</v>
      </c>
      <c r="AQ50" s="310" t="s">
        <v>522</v>
      </c>
      <c r="AR50" s="311" t="s">
        <v>523</v>
      </c>
    </row>
    <row r="51" spans="1:44" x14ac:dyDescent="0.15">
      <c r="A51" s="247"/>
      <c r="AK51" s="303" t="s">
        <v>524</v>
      </c>
      <c r="AL51" s="304"/>
      <c r="AM51" s="312">
        <v>5725146</v>
      </c>
      <c r="AN51" s="313">
        <v>74294</v>
      </c>
      <c r="AO51" s="314">
        <v>10.3</v>
      </c>
      <c r="AP51" s="315">
        <v>70329</v>
      </c>
      <c r="AQ51" s="316">
        <v>0.2</v>
      </c>
      <c r="AR51" s="317">
        <v>10.1</v>
      </c>
    </row>
    <row r="52" spans="1:44" x14ac:dyDescent="0.15">
      <c r="A52" s="247"/>
      <c r="AK52" s="318"/>
      <c r="AL52" s="319" t="s">
        <v>525</v>
      </c>
      <c r="AM52" s="320">
        <v>3245735</v>
      </c>
      <c r="AN52" s="321">
        <v>42119</v>
      </c>
      <c r="AO52" s="322">
        <v>20.3</v>
      </c>
      <c r="AP52" s="323">
        <v>39403</v>
      </c>
      <c r="AQ52" s="324">
        <v>9.1</v>
      </c>
      <c r="AR52" s="325">
        <v>11.2</v>
      </c>
    </row>
    <row r="53" spans="1:44" x14ac:dyDescent="0.15">
      <c r="A53" s="247"/>
      <c r="AK53" s="303" t="s">
        <v>526</v>
      </c>
      <c r="AL53" s="304"/>
      <c r="AM53" s="312">
        <v>4335057</v>
      </c>
      <c r="AN53" s="313">
        <v>56617</v>
      </c>
      <c r="AO53" s="314">
        <v>-23.8</v>
      </c>
      <c r="AP53" s="315">
        <v>54225</v>
      </c>
      <c r="AQ53" s="316">
        <v>-22.9</v>
      </c>
      <c r="AR53" s="317">
        <v>-0.9</v>
      </c>
    </row>
    <row r="54" spans="1:44" x14ac:dyDescent="0.15">
      <c r="A54" s="247"/>
      <c r="AK54" s="318"/>
      <c r="AL54" s="319" t="s">
        <v>525</v>
      </c>
      <c r="AM54" s="320">
        <v>2391530</v>
      </c>
      <c r="AN54" s="321">
        <v>31234</v>
      </c>
      <c r="AO54" s="322">
        <v>-25.8</v>
      </c>
      <c r="AP54" s="323">
        <v>27337</v>
      </c>
      <c r="AQ54" s="324">
        <v>-30.6</v>
      </c>
      <c r="AR54" s="325">
        <v>4.8</v>
      </c>
    </row>
    <row r="55" spans="1:44" x14ac:dyDescent="0.15">
      <c r="A55" s="247"/>
      <c r="AK55" s="303" t="s">
        <v>527</v>
      </c>
      <c r="AL55" s="304"/>
      <c r="AM55" s="312">
        <v>5951928</v>
      </c>
      <c r="AN55" s="313">
        <v>78238</v>
      </c>
      <c r="AO55" s="314">
        <v>38.200000000000003</v>
      </c>
      <c r="AP55" s="315">
        <v>54016</v>
      </c>
      <c r="AQ55" s="316">
        <v>-0.4</v>
      </c>
      <c r="AR55" s="317">
        <v>38.6</v>
      </c>
    </row>
    <row r="56" spans="1:44" x14ac:dyDescent="0.15">
      <c r="A56" s="247"/>
      <c r="AK56" s="318"/>
      <c r="AL56" s="319" t="s">
        <v>525</v>
      </c>
      <c r="AM56" s="320">
        <v>3475558</v>
      </c>
      <c r="AN56" s="321">
        <v>45686</v>
      </c>
      <c r="AO56" s="322">
        <v>46.3</v>
      </c>
      <c r="AP56" s="323">
        <v>28078</v>
      </c>
      <c r="AQ56" s="324">
        <v>2.7</v>
      </c>
      <c r="AR56" s="325">
        <v>43.6</v>
      </c>
    </row>
    <row r="57" spans="1:44" x14ac:dyDescent="0.15">
      <c r="A57" s="247"/>
      <c r="AK57" s="303" t="s">
        <v>528</v>
      </c>
      <c r="AL57" s="304"/>
      <c r="AM57" s="312">
        <v>8414364</v>
      </c>
      <c r="AN57" s="313">
        <v>111619</v>
      </c>
      <c r="AO57" s="314">
        <v>42.7</v>
      </c>
      <c r="AP57" s="315">
        <v>52786</v>
      </c>
      <c r="AQ57" s="316">
        <v>-2.2999999999999998</v>
      </c>
      <c r="AR57" s="317">
        <v>45</v>
      </c>
    </row>
    <row r="58" spans="1:44" x14ac:dyDescent="0.15">
      <c r="A58" s="247"/>
      <c r="AK58" s="318"/>
      <c r="AL58" s="319" t="s">
        <v>525</v>
      </c>
      <c r="AM58" s="320">
        <v>5625685</v>
      </c>
      <c r="AN58" s="321">
        <v>74626</v>
      </c>
      <c r="AO58" s="322">
        <v>63.3</v>
      </c>
      <c r="AP58" s="323">
        <v>28742</v>
      </c>
      <c r="AQ58" s="324">
        <v>2.4</v>
      </c>
      <c r="AR58" s="325">
        <v>60.9</v>
      </c>
    </row>
    <row r="59" spans="1:44" x14ac:dyDescent="0.15">
      <c r="A59" s="247"/>
      <c r="AK59" s="303" t="s">
        <v>529</v>
      </c>
      <c r="AL59" s="304"/>
      <c r="AM59" s="312">
        <v>7116467</v>
      </c>
      <c r="AN59" s="313">
        <v>95472</v>
      </c>
      <c r="AO59" s="314">
        <v>-14.5</v>
      </c>
      <c r="AP59" s="315">
        <v>58465</v>
      </c>
      <c r="AQ59" s="316">
        <v>10.8</v>
      </c>
      <c r="AR59" s="317">
        <v>-25.3</v>
      </c>
    </row>
    <row r="60" spans="1:44" x14ac:dyDescent="0.15">
      <c r="A60" s="247"/>
      <c r="AK60" s="318"/>
      <c r="AL60" s="319" t="s">
        <v>525</v>
      </c>
      <c r="AM60" s="320">
        <v>3992032</v>
      </c>
      <c r="AN60" s="321">
        <v>53556</v>
      </c>
      <c r="AO60" s="322">
        <v>-28.2</v>
      </c>
      <c r="AP60" s="323">
        <v>34452</v>
      </c>
      <c r="AQ60" s="324">
        <v>19.899999999999999</v>
      </c>
      <c r="AR60" s="325">
        <v>-48.1</v>
      </c>
    </row>
    <row r="61" spans="1:44" x14ac:dyDescent="0.15">
      <c r="A61" s="247"/>
      <c r="AK61" s="303" t="s">
        <v>530</v>
      </c>
      <c r="AL61" s="326"/>
      <c r="AM61" s="312">
        <v>6308592</v>
      </c>
      <c r="AN61" s="313">
        <v>83248</v>
      </c>
      <c r="AO61" s="314">
        <v>10.6</v>
      </c>
      <c r="AP61" s="315">
        <v>57964</v>
      </c>
      <c r="AQ61" s="327">
        <v>-2.9</v>
      </c>
      <c r="AR61" s="317">
        <v>13.5</v>
      </c>
    </row>
    <row r="62" spans="1:44" x14ac:dyDescent="0.15">
      <c r="A62" s="247"/>
      <c r="AK62" s="318"/>
      <c r="AL62" s="319" t="s">
        <v>525</v>
      </c>
      <c r="AM62" s="320">
        <v>3746108</v>
      </c>
      <c r="AN62" s="321">
        <v>49444</v>
      </c>
      <c r="AO62" s="322">
        <v>15.2</v>
      </c>
      <c r="AP62" s="323">
        <v>31602</v>
      </c>
      <c r="AQ62" s="324">
        <v>0.7</v>
      </c>
      <c r="AR62" s="325">
        <v>14.5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OJpx4P43OAtzrz48HjYfmHJJfXYP8QvofxhjAI20gIqstghuSIol29aLzDIo6quknYozUWOZlClNSr/DXsJseQ==" saltValue="5IGz33eLoTa8otHr8wLC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topLeftCell="A61" zoomScale="70" zoomScaleNormal="70" zoomScaleSheetLayoutView="55" workbookViewId="0">
      <selection activeCell="BJ102" sqref="BJ10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482</v>
      </c>
    </row>
    <row r="121" spans="125:125" ht="13.5" hidden="1" customHeight="1" x14ac:dyDescent="0.15">
      <c r="DU121" s="241"/>
    </row>
  </sheetData>
  <sheetProtection algorithmName="SHA-512" hashValue="9KqfItT0Ys4CFKgTD/ozxV+KUS3BKaiVMk/gRl33xS197oH9IL096LBA96Eu/ePdCHg5T451/QliXBYIhFgQkQ==" saltValue="ZQumtI14CRdte2utMFGU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topLeftCell="A81" zoomScale="85" zoomScaleNormal="85" zoomScaleSheetLayoutView="55" workbookViewId="0">
      <selection activeCell="Q27" sqref="Q27:V27"/>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sheetData>
  <sheetProtection algorithmName="SHA-512" hashValue="Cve714TsGNqg4AowhX57Yw4fwg6RaBDKJAdKPZ2SEhiprdaBRq1tCJdkEkCLhaXObyySkCKRhpF13HOE3na0iA==" saltValue="olfyswmr8GXUjfOn3YUL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8" zoomScale="85" zoomScaleNormal="85" zoomScaleSheetLayoutView="100" workbookViewId="0">
      <selection activeCell="Q27" sqref="Q2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6" t="s">
        <v>3</v>
      </c>
      <c r="D47" s="1126"/>
      <c r="E47" s="1127"/>
      <c r="F47" s="11">
        <v>13.21</v>
      </c>
      <c r="G47" s="12">
        <v>13.33</v>
      </c>
      <c r="H47" s="12">
        <v>13.86</v>
      </c>
      <c r="I47" s="12">
        <v>14.03</v>
      </c>
      <c r="J47" s="13">
        <v>14.18</v>
      </c>
    </row>
    <row r="48" spans="2:10" ht="57.75" customHeight="1" x14ac:dyDescent="0.15">
      <c r="B48" s="14"/>
      <c r="C48" s="1128" t="s">
        <v>4</v>
      </c>
      <c r="D48" s="1128"/>
      <c r="E48" s="1129"/>
      <c r="F48" s="15">
        <v>4.37</v>
      </c>
      <c r="G48" s="16">
        <v>4.0599999999999996</v>
      </c>
      <c r="H48" s="16">
        <v>4.66</v>
      </c>
      <c r="I48" s="16">
        <v>3.63</v>
      </c>
      <c r="J48" s="17">
        <v>2.61</v>
      </c>
    </row>
    <row r="49" spans="2:10" ht="57.75" customHeight="1" thickBot="1" x14ac:dyDescent="0.2">
      <c r="B49" s="18"/>
      <c r="C49" s="1130" t="s">
        <v>5</v>
      </c>
      <c r="D49" s="1130"/>
      <c r="E49" s="1131"/>
      <c r="F49" s="19">
        <v>4.3099999999999996</v>
      </c>
      <c r="G49" s="20">
        <v>0.25</v>
      </c>
      <c r="H49" s="20">
        <v>1.34</v>
      </c>
      <c r="I49" s="20" t="s">
        <v>537</v>
      </c>
      <c r="J49" s="21" t="s">
        <v>538</v>
      </c>
    </row>
    <row r="50" spans="2:10" x14ac:dyDescent="0.15"/>
  </sheetData>
  <sheetProtection algorithmName="SHA-512" hashValue="dXUlA1fW3aYeGGPEcfepAZspk4UNkFSsyEiaiCF8A9ordkU5eHL58K9vUlPiFVLyjz7FJVnqViZfe1Q1yImRdA==" saltValue="ApXSJA4D8eh+Nnj0gYI8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大槻 拓也</dc:creator>
  <cp:lastModifiedBy> </cp:lastModifiedBy>
  <cp:lastPrinted>2026-03-24T01:46:30Z</cp:lastPrinted>
  <dcterms:created xsi:type="dcterms:W3CDTF">2026-03-24T01:50:06Z</dcterms:created>
  <dcterms:modified xsi:type="dcterms:W3CDTF">2026-03-24T01:50:06Z</dcterms:modified>
</cp:coreProperties>
</file>