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0期）\要項\HP掲載用\"/>
    </mc:Choice>
  </mc:AlternateContent>
  <xr:revisionPtr revIDLastSave="0" documentId="13_ncr:1_{445B7608-8005-476B-8323-EC4E934C7E6B}" xr6:coauthVersionLast="36" xr6:coauthVersionMax="36" xr10:uidLastSave="{00000000-0000-0000-0000-000000000000}"/>
  <bookViews>
    <workbookView xWindow="0" yWindow="0" windowWidth="20490" windowHeight="7455" xr2:uid="{C9D20B95-FA08-4221-BFA0-F98AD097637B}"/>
  </bookViews>
  <sheets>
    <sheet name="記載例" sheetId="2" r:id="rId1"/>
    <sheet name="支給額計算書" sheetId="1" r:id="rId2"/>
  </sheets>
  <definedNames>
    <definedName name="_xlnm.Print_Area" localSheetId="0">記載例!$A$2:$AS$493</definedName>
    <definedName name="_xlnm.Print_Area" localSheetId="1">支給額計算書!$A$2:$AS$493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81" i="2" l="1"/>
  <c r="L481" i="2"/>
  <c r="BA477" i="2"/>
  <c r="L477" i="2"/>
  <c r="L473" i="2"/>
  <c r="L469" i="2"/>
  <c r="L465" i="2"/>
  <c r="L461" i="2"/>
  <c r="L457" i="2"/>
  <c r="L453" i="2"/>
  <c r="L449" i="2"/>
  <c r="L445" i="2"/>
  <c r="L441" i="2"/>
  <c r="L437" i="2"/>
  <c r="L433" i="2"/>
  <c r="L429" i="2"/>
  <c r="L425" i="2"/>
  <c r="L421" i="2"/>
  <c r="L417" i="2"/>
  <c r="L413" i="2"/>
  <c r="L409" i="2"/>
  <c r="L405" i="2"/>
  <c r="BB397" i="2"/>
  <c r="BA397" i="2"/>
  <c r="R397" i="2"/>
  <c r="L397" i="2"/>
  <c r="BB393" i="2"/>
  <c r="BA393" i="2"/>
  <c r="R393" i="2"/>
  <c r="L393" i="2"/>
  <c r="BB389" i="2"/>
  <c r="BA389" i="2"/>
  <c r="R389" i="2"/>
  <c r="L389" i="2"/>
  <c r="BB385" i="2"/>
  <c r="BA385" i="2"/>
  <c r="R385" i="2"/>
  <c r="L385" i="2"/>
  <c r="BB381" i="2"/>
  <c r="BA381" i="2"/>
  <c r="R381" i="2"/>
  <c r="L381" i="2"/>
  <c r="BB377" i="2"/>
  <c r="BA377" i="2"/>
  <c r="R377" i="2"/>
  <c r="L377" i="2"/>
  <c r="BB373" i="2"/>
  <c r="BA373" i="2"/>
  <c r="R373" i="2"/>
  <c r="L373" i="2"/>
  <c r="BB369" i="2"/>
  <c r="BA369" i="2"/>
  <c r="R369" i="2"/>
  <c r="L369" i="2"/>
  <c r="BB365" i="2"/>
  <c r="BA365" i="2"/>
  <c r="R365" i="2"/>
  <c r="L365" i="2"/>
  <c r="BB361" i="2"/>
  <c r="BA361" i="2"/>
  <c r="R361" i="2"/>
  <c r="L361" i="2"/>
  <c r="BB357" i="2"/>
  <c r="BA357" i="2"/>
  <c r="R357" i="2"/>
  <c r="L357" i="2"/>
  <c r="BB353" i="2"/>
  <c r="BA353" i="2"/>
  <c r="R353" i="2"/>
  <c r="L353" i="2"/>
  <c r="BB349" i="2"/>
  <c r="BA349" i="2"/>
  <c r="R349" i="2"/>
  <c r="L349" i="2"/>
  <c r="BB345" i="2"/>
  <c r="BA345" i="2"/>
  <c r="R345" i="2"/>
  <c r="L345" i="2"/>
  <c r="BB341" i="2"/>
  <c r="BA341" i="2"/>
  <c r="R341" i="2"/>
  <c r="L341" i="2"/>
  <c r="BB337" i="2"/>
  <c r="BA337" i="2"/>
  <c r="R337" i="2"/>
  <c r="L337" i="2"/>
  <c r="BB333" i="2"/>
  <c r="BA333" i="2"/>
  <c r="R333" i="2"/>
  <c r="L333" i="2"/>
  <c r="BB329" i="2"/>
  <c r="BA329" i="2"/>
  <c r="R329" i="2"/>
  <c r="L329" i="2"/>
  <c r="BB325" i="2"/>
  <c r="BA325" i="2"/>
  <c r="R325" i="2"/>
  <c r="L325" i="2"/>
  <c r="BB321" i="2"/>
  <c r="BA321" i="2"/>
  <c r="R321" i="2"/>
  <c r="L321" i="2"/>
  <c r="BA313" i="2"/>
  <c r="BB313" i="2" s="1"/>
  <c r="L313" i="2"/>
  <c r="BA309" i="2"/>
  <c r="BB309" i="2" s="1"/>
  <c r="R309" i="2"/>
  <c r="AD309" i="2" s="1"/>
  <c r="L309" i="2"/>
  <c r="L305" i="2"/>
  <c r="L301" i="2"/>
  <c r="L297" i="2"/>
  <c r="L293" i="2"/>
  <c r="L289" i="2"/>
  <c r="L285" i="2"/>
  <c r="L281" i="2"/>
  <c r="L277" i="2"/>
  <c r="L273" i="2"/>
  <c r="L269" i="2"/>
  <c r="L265" i="2"/>
  <c r="L261" i="2"/>
  <c r="L257" i="2"/>
  <c r="L253" i="2"/>
  <c r="L249" i="2"/>
  <c r="BC204" i="2"/>
  <c r="AZ204" i="2"/>
  <c r="AW204" i="2" s="1"/>
  <c r="AZ199" i="2"/>
  <c r="AJ199" i="2" s="1"/>
  <c r="AN199" i="2" s="1"/>
  <c r="AW199" i="2"/>
  <c r="AW209" i="2" s="1"/>
  <c r="BC185" i="2"/>
  <c r="AZ185" i="2"/>
  <c r="AW185" i="2"/>
  <c r="AZ180" i="2"/>
  <c r="AL190" i="2" s="1"/>
  <c r="AW180" i="2"/>
  <c r="AW190" i="2" s="1"/>
  <c r="AJ180" i="2"/>
  <c r="AN180" i="2" s="1"/>
  <c r="BC166" i="2"/>
  <c r="AZ166" i="2"/>
  <c r="AW166" i="2" s="1"/>
  <c r="AZ161" i="2"/>
  <c r="AJ161" i="2" s="1"/>
  <c r="AN161" i="2" s="1"/>
  <c r="AW161" i="2"/>
  <c r="AW171" i="2" s="1"/>
  <c r="BC147" i="2"/>
  <c r="AZ147" i="2"/>
  <c r="AW147" i="2"/>
  <c r="AZ142" i="2"/>
  <c r="AL152" i="2" s="1"/>
  <c r="AW142" i="2"/>
  <c r="AW152" i="2" s="1"/>
  <c r="AJ142" i="2"/>
  <c r="AN142" i="2" s="1"/>
  <c r="BC128" i="2"/>
  <c r="AZ128" i="2"/>
  <c r="AW128" i="2" s="1"/>
  <c r="AZ123" i="2"/>
  <c r="AW123" i="2"/>
  <c r="BC109" i="2"/>
  <c r="AZ109" i="2"/>
  <c r="AW109" i="2"/>
  <c r="AZ104" i="2"/>
  <c r="AL114" i="2" s="1"/>
  <c r="AW104" i="2"/>
  <c r="AW114" i="2" s="1"/>
  <c r="AJ104" i="2"/>
  <c r="AN104" i="2" s="1"/>
  <c r="BC90" i="2"/>
  <c r="AZ90" i="2"/>
  <c r="AW90" i="2" s="1"/>
  <c r="AZ85" i="2"/>
  <c r="AJ85" i="2" s="1"/>
  <c r="AW85" i="2"/>
  <c r="AW95" i="2" s="1"/>
  <c r="AJ90" i="2" s="1"/>
  <c r="AN85" i="2"/>
  <c r="BC71" i="2"/>
  <c r="AZ71" i="2"/>
  <c r="AW71" i="2"/>
  <c r="AZ66" i="2"/>
  <c r="AL76" i="2" s="1"/>
  <c r="AW66" i="2"/>
  <c r="AW76" i="2" s="1"/>
  <c r="AJ66" i="2"/>
  <c r="AN66" i="2" s="1"/>
  <c r="BB52" i="2"/>
  <c r="AY52" i="2"/>
  <c r="AV52" i="2" s="1"/>
  <c r="AY47" i="2"/>
  <c r="AJ47" i="2" s="1"/>
  <c r="AV47" i="2"/>
  <c r="AN47" i="2"/>
  <c r="BB31" i="2"/>
  <c r="AY31" i="2"/>
  <c r="AV31" i="2"/>
  <c r="AY26" i="2"/>
  <c r="AV26" i="2"/>
  <c r="AV36" i="2" s="1"/>
  <c r="AJ26" i="2"/>
  <c r="AN26" i="2" s="1"/>
  <c r="AJ71" i="2" l="1"/>
  <c r="AN71" i="2" s="1"/>
  <c r="AJ31" i="2"/>
  <c r="AN31" i="2" s="1"/>
  <c r="AJ109" i="2"/>
  <c r="AN109" i="2" s="1"/>
  <c r="AL36" i="2"/>
  <c r="AN90" i="2"/>
  <c r="AJ123" i="2"/>
  <c r="AN123" i="2" s="1"/>
  <c r="AL133" i="2"/>
  <c r="AJ166" i="2"/>
  <c r="AN166" i="2" s="1"/>
  <c r="AJ204" i="2"/>
  <c r="AN204" i="2" s="1"/>
  <c r="AV57" i="2"/>
  <c r="AL95" i="2"/>
  <c r="AW133" i="2"/>
  <c r="AJ147" i="2"/>
  <c r="AN147" i="2" s="1"/>
  <c r="AJ185" i="2"/>
  <c r="AN185" i="2" s="1"/>
  <c r="AL171" i="2"/>
  <c r="AL209" i="2"/>
  <c r="BB477" i="2"/>
  <c r="R477" i="2"/>
  <c r="BA305" i="2"/>
  <c r="R313" i="2"/>
  <c r="AD313" i="2" s="1"/>
  <c r="BA473" i="2"/>
  <c r="BB481" i="2"/>
  <c r="R481" i="2"/>
  <c r="BA481" i="1"/>
  <c r="L481" i="1"/>
  <c r="BA477" i="1"/>
  <c r="BA473" i="1" s="1"/>
  <c r="BA469" i="1" s="1"/>
  <c r="BA465" i="1" s="1"/>
  <c r="BA461" i="1" s="1"/>
  <c r="BA457" i="1" s="1"/>
  <c r="BA453" i="1" s="1"/>
  <c r="BA449" i="1" s="1"/>
  <c r="BA445" i="1" s="1"/>
  <c r="BA441" i="1" s="1"/>
  <c r="BA437" i="1" s="1"/>
  <c r="BA433" i="1" s="1"/>
  <c r="BA429" i="1" s="1"/>
  <c r="BA425" i="1" s="1"/>
  <c r="BA421" i="1" s="1"/>
  <c r="L477" i="1"/>
  <c r="L473" i="1"/>
  <c r="L469" i="1"/>
  <c r="L465" i="1"/>
  <c r="AD461" i="1"/>
  <c r="L461" i="1"/>
  <c r="L457" i="1"/>
  <c r="L453" i="1"/>
  <c r="L449" i="1"/>
  <c r="L445" i="1"/>
  <c r="L441" i="1"/>
  <c r="L437" i="1"/>
  <c r="AD433" i="1"/>
  <c r="L433" i="1"/>
  <c r="L429" i="1"/>
  <c r="L425" i="1"/>
  <c r="L421" i="1"/>
  <c r="L417" i="1"/>
  <c r="L413" i="1"/>
  <c r="L409" i="1"/>
  <c r="L405" i="1"/>
  <c r="BA397" i="1"/>
  <c r="L397" i="1"/>
  <c r="L393" i="1"/>
  <c r="L389" i="1"/>
  <c r="L385" i="1"/>
  <c r="L381" i="1"/>
  <c r="L377" i="1"/>
  <c r="L373" i="1"/>
  <c r="L369" i="1"/>
  <c r="L365" i="1"/>
  <c r="L361" i="1"/>
  <c r="L357" i="1"/>
  <c r="L353" i="1"/>
  <c r="L349" i="1"/>
  <c r="L345" i="1"/>
  <c r="L341" i="1"/>
  <c r="L337" i="1"/>
  <c r="L333" i="1"/>
  <c r="L329" i="1"/>
  <c r="L325" i="1"/>
  <c r="L321" i="1"/>
  <c r="BA313" i="1"/>
  <c r="R313" i="1" s="1"/>
  <c r="AD313" i="1" s="1"/>
  <c r="L313" i="1"/>
  <c r="L309" i="1"/>
  <c r="L305" i="1"/>
  <c r="L301" i="1"/>
  <c r="L297" i="1"/>
  <c r="L293" i="1"/>
  <c r="L289" i="1"/>
  <c r="L285" i="1"/>
  <c r="L281" i="1"/>
  <c r="L277" i="1"/>
  <c r="L273" i="1"/>
  <c r="L269" i="1"/>
  <c r="L265" i="1"/>
  <c r="L261" i="1"/>
  <c r="L257" i="1"/>
  <c r="L253" i="1"/>
  <c r="L249" i="1"/>
  <c r="BC204" i="1"/>
  <c r="AZ204" i="1"/>
  <c r="AZ199" i="1"/>
  <c r="AL209" i="1" s="1"/>
  <c r="AW199" i="1"/>
  <c r="AJ199" i="1"/>
  <c r="AN199" i="1" s="1"/>
  <c r="BC185" i="1"/>
  <c r="AZ185" i="1"/>
  <c r="AZ180" i="1"/>
  <c r="AL190" i="1" s="1"/>
  <c r="AW180" i="1"/>
  <c r="BC166" i="1"/>
  <c r="AZ166" i="1"/>
  <c r="AZ161" i="1"/>
  <c r="AL171" i="1" s="1"/>
  <c r="AW161" i="1"/>
  <c r="AJ161" i="1"/>
  <c r="AN161" i="1" s="1"/>
  <c r="BC147" i="1"/>
  <c r="AZ147" i="1"/>
  <c r="AZ142" i="1"/>
  <c r="AL152" i="1" s="1"/>
  <c r="AW142" i="1"/>
  <c r="BC128" i="1"/>
  <c r="AZ128" i="1"/>
  <c r="AZ123" i="1"/>
  <c r="AL133" i="1" s="1"/>
  <c r="AW123" i="1"/>
  <c r="AJ123" i="1"/>
  <c r="AN123" i="1" s="1"/>
  <c r="BC109" i="1"/>
  <c r="AZ109" i="1"/>
  <c r="AZ104" i="1"/>
  <c r="AL114" i="1" s="1"/>
  <c r="AW104" i="1"/>
  <c r="BC90" i="1"/>
  <c r="AZ90" i="1"/>
  <c r="AZ85" i="1"/>
  <c r="AW85" i="1"/>
  <c r="AJ85" i="1"/>
  <c r="AN85" i="1" s="1"/>
  <c r="BC71" i="1"/>
  <c r="AZ71" i="1"/>
  <c r="AZ66" i="1"/>
  <c r="AW66" i="1"/>
  <c r="BB52" i="1"/>
  <c r="AY52" i="1"/>
  <c r="AY47" i="1"/>
  <c r="AV47" i="1"/>
  <c r="AJ47" i="1"/>
  <c r="AN47" i="1" s="1"/>
  <c r="BB31" i="1"/>
  <c r="AY31" i="1"/>
  <c r="AY26" i="1"/>
  <c r="AV26" i="1"/>
  <c r="AJ26" i="1"/>
  <c r="AN26" i="1" s="1"/>
  <c r="AW90" i="1" l="1"/>
  <c r="AW95" i="1" s="1"/>
  <c r="AW109" i="1"/>
  <c r="AW114" i="1" s="1"/>
  <c r="AJ109" i="1" s="1"/>
  <c r="AN109" i="1" s="1"/>
  <c r="AW166" i="1"/>
  <c r="AW185" i="1"/>
  <c r="AW190" i="1" s="1"/>
  <c r="AJ128" i="2"/>
  <c r="AN128" i="2" s="1"/>
  <c r="AJ52" i="2"/>
  <c r="AN52" i="2" s="1"/>
  <c r="AL57" i="2"/>
  <c r="BB473" i="2"/>
  <c r="R473" i="2"/>
  <c r="BA469" i="2"/>
  <c r="R305" i="2"/>
  <c r="AD305" i="2" s="1"/>
  <c r="BB305" i="2"/>
  <c r="BA301" i="2"/>
  <c r="AA397" i="2"/>
  <c r="AD397" i="2" s="1"/>
  <c r="AA389" i="2"/>
  <c r="AD389" i="2" s="1"/>
  <c r="AA385" i="2"/>
  <c r="AD385" i="2" s="1"/>
  <c r="AA381" i="2"/>
  <c r="AD381" i="2" s="1"/>
  <c r="AA377" i="2"/>
  <c r="AD377" i="2" s="1"/>
  <c r="AA373" i="2"/>
  <c r="AD373" i="2" s="1"/>
  <c r="AA369" i="2"/>
  <c r="AD369" i="2" s="1"/>
  <c r="AA361" i="2"/>
  <c r="AD361" i="2" s="1"/>
  <c r="AA357" i="2"/>
  <c r="AD357" i="2" s="1"/>
  <c r="AA353" i="2"/>
  <c r="AD353" i="2" s="1"/>
  <c r="AA349" i="2"/>
  <c r="AD349" i="2" s="1"/>
  <c r="AA345" i="2"/>
  <c r="AD345" i="2" s="1"/>
  <c r="AA341" i="2"/>
  <c r="AD341" i="2" s="1"/>
  <c r="AA333" i="2"/>
  <c r="AD333" i="2" s="1"/>
  <c r="AA329" i="2"/>
  <c r="AD329" i="2" s="1"/>
  <c r="AA325" i="2"/>
  <c r="AD325" i="2" s="1"/>
  <c r="AA321" i="2"/>
  <c r="AD321" i="2" s="1"/>
  <c r="AA477" i="2"/>
  <c r="AD477" i="2" s="1"/>
  <c r="AA469" i="2"/>
  <c r="AA461" i="2"/>
  <c r="AA445" i="2"/>
  <c r="AA437" i="2"/>
  <c r="AA429" i="2"/>
  <c r="AA421" i="2"/>
  <c r="AA413" i="2"/>
  <c r="AA405" i="2"/>
  <c r="AA473" i="2"/>
  <c r="AA465" i="2"/>
  <c r="AA457" i="2"/>
  <c r="AA449" i="2"/>
  <c r="AA441" i="2"/>
  <c r="AA433" i="2"/>
  <c r="AA417" i="2"/>
  <c r="AA409" i="2"/>
  <c r="BB397" i="1"/>
  <c r="R397" i="1"/>
  <c r="BB473" i="1"/>
  <c r="R473" i="1"/>
  <c r="BB477" i="1"/>
  <c r="R477" i="1"/>
  <c r="BB481" i="1"/>
  <c r="R481" i="1"/>
  <c r="BB453" i="1"/>
  <c r="R453" i="1"/>
  <c r="BB457" i="1"/>
  <c r="R457" i="1"/>
  <c r="BB461" i="1"/>
  <c r="R461" i="1"/>
  <c r="BB465" i="1"/>
  <c r="R465" i="1"/>
  <c r="BB469" i="1"/>
  <c r="R469" i="1"/>
  <c r="BB429" i="1"/>
  <c r="R429" i="1"/>
  <c r="BB433" i="1"/>
  <c r="R433" i="1"/>
  <c r="BB437" i="1"/>
  <c r="R437" i="1"/>
  <c r="BB441" i="1"/>
  <c r="R441" i="1"/>
  <c r="BB445" i="1"/>
  <c r="R445" i="1"/>
  <c r="BB449" i="1"/>
  <c r="R449" i="1"/>
  <c r="BB421" i="1"/>
  <c r="R421" i="1"/>
  <c r="BA417" i="1"/>
  <c r="BB425" i="1"/>
  <c r="R425" i="1"/>
  <c r="AW71" i="1"/>
  <c r="AV52" i="1"/>
  <c r="AV57" i="1" s="1"/>
  <c r="AL57" i="1" s="1"/>
  <c r="AW128" i="1"/>
  <c r="AW133" i="1" s="1"/>
  <c r="AJ128" i="1" s="1"/>
  <c r="AN128" i="1" s="1"/>
  <c r="AW147" i="1"/>
  <c r="AW152" i="1" s="1"/>
  <c r="AW204" i="1"/>
  <c r="AV31" i="1"/>
  <c r="BA393" i="1"/>
  <c r="R393" i="1" s="1"/>
  <c r="AD329" i="1"/>
  <c r="AD361" i="1"/>
  <c r="AJ66" i="1"/>
  <c r="AN66" i="1" s="1"/>
  <c r="AJ104" i="1"/>
  <c r="AN104" i="1" s="1"/>
  <c r="AJ142" i="1"/>
  <c r="AN142" i="1" s="1"/>
  <c r="AJ180" i="1"/>
  <c r="AN180" i="1" s="1"/>
  <c r="BB313" i="1"/>
  <c r="BA309" i="1"/>
  <c r="R309" i="1" s="1"/>
  <c r="AD309" i="1" s="1"/>
  <c r="AD409" i="1"/>
  <c r="AD417" i="1"/>
  <c r="AD425" i="1"/>
  <c r="AD437" i="1"/>
  <c r="AD441" i="1"/>
  <c r="AD445" i="1"/>
  <c r="AD449" i="1"/>
  <c r="AD453" i="1"/>
  <c r="AD457" i="1"/>
  <c r="AD465" i="1"/>
  <c r="AD473" i="1"/>
  <c r="AD481" i="1"/>
  <c r="AD377" i="1"/>
  <c r="AD381" i="1"/>
  <c r="AD385" i="1"/>
  <c r="AD389" i="1"/>
  <c r="AD393" i="1"/>
  <c r="AD397" i="1"/>
  <c r="AJ147" i="1" l="1"/>
  <c r="AN147" i="1" s="1"/>
  <c r="AJ185" i="1"/>
  <c r="AN185" i="1" s="1"/>
  <c r="AW171" i="1"/>
  <c r="AJ166" i="1" s="1"/>
  <c r="AN166" i="1" s="1"/>
  <c r="AW209" i="1"/>
  <c r="AJ204" i="1" s="1"/>
  <c r="AN204" i="1" s="1"/>
  <c r="AJ90" i="1"/>
  <c r="AN90" i="1" s="1"/>
  <c r="AL95" i="1"/>
  <c r="AW76" i="1"/>
  <c r="AL76" i="1" s="1"/>
  <c r="AJ52" i="1"/>
  <c r="AN52" i="1" s="1"/>
  <c r="AV36" i="1"/>
  <c r="AL36" i="1" s="1"/>
  <c r="BB469" i="2"/>
  <c r="R469" i="2"/>
  <c r="AD469" i="2" s="1"/>
  <c r="BA465" i="2"/>
  <c r="AA393" i="2"/>
  <c r="AD393" i="2" s="1"/>
  <c r="AA365" i="2"/>
  <c r="AD365" i="2" s="1"/>
  <c r="AA337" i="2"/>
  <c r="AD337" i="2" s="1"/>
  <c r="AB401" i="2" s="1"/>
  <c r="AA453" i="2"/>
  <c r="AA481" i="2"/>
  <c r="AD481" i="2" s="1"/>
  <c r="AA425" i="2"/>
  <c r="BB301" i="2"/>
  <c r="BA297" i="2"/>
  <c r="R301" i="2"/>
  <c r="AD301" i="2" s="1"/>
  <c r="AD473" i="2"/>
  <c r="BB417" i="1"/>
  <c r="R417" i="1"/>
  <c r="BA413" i="1"/>
  <c r="BB393" i="1"/>
  <c r="BA389" i="1"/>
  <c r="R389" i="1" s="1"/>
  <c r="BB309" i="1"/>
  <c r="BA305" i="1"/>
  <c r="R305" i="1" s="1"/>
  <c r="AD305" i="1" s="1"/>
  <c r="AJ71" i="1" l="1"/>
  <c r="AN71" i="1" s="1"/>
  <c r="AA389" i="1"/>
  <c r="AA397" i="1"/>
  <c r="AA333" i="1"/>
  <c r="AA433" i="1"/>
  <c r="AA429" i="1"/>
  <c r="AD429" i="1" s="1"/>
  <c r="AA353" i="1"/>
  <c r="AD353" i="1" s="1"/>
  <c r="AA365" i="1"/>
  <c r="AD365" i="1" s="1"/>
  <c r="AA465" i="1"/>
  <c r="AA337" i="1"/>
  <c r="AD337" i="1" s="1"/>
  <c r="AA385" i="1"/>
  <c r="AA469" i="1"/>
  <c r="AD469" i="1" s="1"/>
  <c r="AJ31" i="1"/>
  <c r="AN31" i="1" s="1"/>
  <c r="AA437" i="1"/>
  <c r="AA329" i="1"/>
  <c r="AA369" i="1"/>
  <c r="AD369" i="1" s="1"/>
  <c r="AA405" i="1"/>
  <c r="AA461" i="1"/>
  <c r="AA417" i="1"/>
  <c r="AA449" i="1"/>
  <c r="AA481" i="1"/>
  <c r="AA349" i="1"/>
  <c r="AD349" i="1" s="1"/>
  <c r="AA381" i="1"/>
  <c r="AA413" i="1"/>
  <c r="AA453" i="1"/>
  <c r="AA321" i="1"/>
  <c r="AA345" i="1"/>
  <c r="AA361" i="1"/>
  <c r="AA377" i="1"/>
  <c r="AA393" i="1"/>
  <c r="AA421" i="1"/>
  <c r="AD421" i="1" s="1"/>
  <c r="AA445" i="1"/>
  <c r="AA477" i="1"/>
  <c r="AD477" i="1" s="1"/>
  <c r="AA409" i="1"/>
  <c r="AA425" i="1"/>
  <c r="AA441" i="1"/>
  <c r="AA457" i="1"/>
  <c r="AA473" i="1"/>
  <c r="AA325" i="1"/>
  <c r="AD325" i="1" s="1"/>
  <c r="AA341" i="1"/>
  <c r="AD341" i="1" s="1"/>
  <c r="AA357" i="1"/>
  <c r="AD357" i="1" s="1"/>
  <c r="AA373" i="1"/>
  <c r="AD373" i="1" s="1"/>
  <c r="R297" i="2"/>
  <c r="AD297" i="2" s="1"/>
  <c r="BB297" i="2"/>
  <c r="BA293" i="2"/>
  <c r="BB465" i="2"/>
  <c r="R465" i="2"/>
  <c r="AD465" i="2" s="1"/>
  <c r="BA461" i="2"/>
  <c r="BA409" i="1"/>
  <c r="R413" i="1"/>
  <c r="AD413" i="1" s="1"/>
  <c r="BB413" i="1"/>
  <c r="BB389" i="1"/>
  <c r="BA385" i="1"/>
  <c r="R385" i="1" s="1"/>
  <c r="BB305" i="1"/>
  <c r="BA301" i="1"/>
  <c r="R301" i="1" s="1"/>
  <c r="AD301" i="1" s="1"/>
  <c r="BB461" i="2" l="1"/>
  <c r="R461" i="2"/>
  <c r="AD461" i="2" s="1"/>
  <c r="BA457" i="2"/>
  <c r="BB293" i="2"/>
  <c r="BA289" i="2"/>
  <c r="R293" i="2"/>
  <c r="AD293" i="2" s="1"/>
  <c r="BA405" i="1"/>
  <c r="R409" i="1"/>
  <c r="BB409" i="1"/>
  <c r="BB385" i="1"/>
  <c r="BA381" i="1"/>
  <c r="R381" i="1" s="1"/>
  <c r="BB301" i="1"/>
  <c r="BA297" i="1"/>
  <c r="R297" i="1" s="1"/>
  <c r="AD297" i="1" s="1"/>
  <c r="R289" i="2" l="1"/>
  <c r="AD289" i="2" s="1"/>
  <c r="BB289" i="2"/>
  <c r="BA285" i="2"/>
  <c r="BB457" i="2"/>
  <c r="R457" i="2"/>
  <c r="AD457" i="2" s="1"/>
  <c r="BA453" i="2"/>
  <c r="R405" i="1"/>
  <c r="AD405" i="1" s="1"/>
  <c r="AB485" i="1" s="1"/>
  <c r="BB405" i="1"/>
  <c r="BB381" i="1"/>
  <c r="BA377" i="1"/>
  <c r="R377" i="1" s="1"/>
  <c r="BB297" i="1"/>
  <c r="BA293" i="1"/>
  <c r="R293" i="1" s="1"/>
  <c r="AD293" i="1" s="1"/>
  <c r="BB453" i="2" l="1"/>
  <c r="R453" i="2"/>
  <c r="AD453" i="2" s="1"/>
  <c r="BA449" i="2"/>
  <c r="BB285" i="2"/>
  <c r="BA281" i="2"/>
  <c r="R285" i="2"/>
  <c r="AD285" i="2" s="1"/>
  <c r="BB377" i="1"/>
  <c r="BA373" i="1"/>
  <c r="R373" i="1" s="1"/>
  <c r="BB293" i="1"/>
  <c r="BA289" i="1"/>
  <c r="R289" i="1" s="1"/>
  <c r="AD289" i="1" s="1"/>
  <c r="R281" i="2" l="1"/>
  <c r="AD281" i="2" s="1"/>
  <c r="BB281" i="2"/>
  <c r="BA277" i="2"/>
  <c r="BB449" i="2"/>
  <c r="R449" i="2"/>
  <c r="AD449" i="2" s="1"/>
  <c r="BA445" i="2"/>
  <c r="BB373" i="1"/>
  <c r="BA369" i="1"/>
  <c r="R369" i="1" s="1"/>
  <c r="BB289" i="1"/>
  <c r="BA285" i="1"/>
  <c r="R285" i="1" s="1"/>
  <c r="AD285" i="1" s="1"/>
  <c r="BB445" i="2" l="1"/>
  <c r="R445" i="2"/>
  <c r="AD445" i="2" s="1"/>
  <c r="BA441" i="2"/>
  <c r="BB277" i="2"/>
  <c r="BA273" i="2"/>
  <c r="R277" i="2"/>
  <c r="AD277" i="2" s="1"/>
  <c r="BB369" i="1"/>
  <c r="BA365" i="1"/>
  <c r="R365" i="1" s="1"/>
  <c r="BB285" i="1"/>
  <c r="BA281" i="1"/>
  <c r="R281" i="1" s="1"/>
  <c r="AD281" i="1" s="1"/>
  <c r="R273" i="2" l="1"/>
  <c r="AD273" i="2" s="1"/>
  <c r="BB273" i="2"/>
  <c r="BA269" i="2"/>
  <c r="BB441" i="2"/>
  <c r="R441" i="2"/>
  <c r="AD441" i="2" s="1"/>
  <c r="BA437" i="2"/>
  <c r="BB365" i="1"/>
  <c r="BA361" i="1"/>
  <c r="R361" i="1" s="1"/>
  <c r="BB281" i="1"/>
  <c r="BA277" i="1"/>
  <c r="R277" i="1" s="1"/>
  <c r="AD277" i="1" s="1"/>
  <c r="BB437" i="2" l="1"/>
  <c r="R437" i="2"/>
  <c r="AD437" i="2" s="1"/>
  <c r="BA433" i="2"/>
  <c r="BB269" i="2"/>
  <c r="BA265" i="2"/>
  <c r="R269" i="2"/>
  <c r="AD269" i="2" s="1"/>
  <c r="BB361" i="1"/>
  <c r="BA357" i="1"/>
  <c r="R357" i="1" s="1"/>
  <c r="BB277" i="1"/>
  <c r="BA273" i="1"/>
  <c r="R273" i="1" s="1"/>
  <c r="AD273" i="1" s="1"/>
  <c r="R265" i="2" l="1"/>
  <c r="AD265" i="2" s="1"/>
  <c r="BB265" i="2"/>
  <c r="BA261" i="2"/>
  <c r="BB433" i="2"/>
  <c r="R433" i="2"/>
  <c r="AD433" i="2" s="1"/>
  <c r="BA429" i="2"/>
  <c r="BB357" i="1"/>
  <c r="BA353" i="1"/>
  <c r="R353" i="1" s="1"/>
  <c r="BB273" i="1"/>
  <c r="BA269" i="1"/>
  <c r="R269" i="1" s="1"/>
  <c r="AD269" i="1" s="1"/>
  <c r="BB429" i="2" l="1"/>
  <c r="R429" i="2"/>
  <c r="AD429" i="2" s="1"/>
  <c r="BA425" i="2"/>
  <c r="BB261" i="2"/>
  <c r="BA257" i="2"/>
  <c r="R261" i="2"/>
  <c r="AD261" i="2" s="1"/>
  <c r="BB353" i="1"/>
  <c r="BA349" i="1"/>
  <c r="R349" i="1" s="1"/>
  <c r="BB269" i="1"/>
  <c r="BA265" i="1"/>
  <c r="R265" i="1" s="1"/>
  <c r="AD265" i="1" s="1"/>
  <c r="R257" i="2" l="1"/>
  <c r="AD257" i="2" s="1"/>
  <c r="BB257" i="2"/>
  <c r="BA253" i="2"/>
  <c r="BB425" i="2"/>
  <c r="R425" i="2"/>
  <c r="AD425" i="2" s="1"/>
  <c r="BA421" i="2"/>
  <c r="BB349" i="1"/>
  <c r="BA345" i="1"/>
  <c r="R345" i="1" s="1"/>
  <c r="AD345" i="1" s="1"/>
  <c r="BB265" i="1"/>
  <c r="BA261" i="1"/>
  <c r="R261" i="1" s="1"/>
  <c r="AD261" i="1" s="1"/>
  <c r="BB421" i="2" l="1"/>
  <c r="R421" i="2"/>
  <c r="AD421" i="2" s="1"/>
  <c r="BA417" i="2"/>
  <c r="BB253" i="2"/>
  <c r="BA249" i="2"/>
  <c r="R253" i="2"/>
  <c r="AD253" i="2" s="1"/>
  <c r="BB345" i="1"/>
  <c r="BA341" i="1"/>
  <c r="R341" i="1" s="1"/>
  <c r="BB261" i="1"/>
  <c r="BA257" i="1"/>
  <c r="R257" i="1" s="1"/>
  <c r="AD257" i="1" s="1"/>
  <c r="R249" i="2" l="1"/>
  <c r="AD249" i="2" s="1"/>
  <c r="AB317" i="2" s="1"/>
  <c r="BB249" i="2"/>
  <c r="BB417" i="2"/>
  <c r="R417" i="2"/>
  <c r="AD417" i="2" s="1"/>
  <c r="BA413" i="2"/>
  <c r="BB341" i="1"/>
  <c r="BA337" i="1"/>
  <c r="R337" i="1" s="1"/>
  <c r="BB257" i="1"/>
  <c r="BA253" i="1"/>
  <c r="R253" i="1" s="1"/>
  <c r="AD253" i="1" s="1"/>
  <c r="BB413" i="2" l="1"/>
  <c r="R413" i="2"/>
  <c r="AD413" i="2" s="1"/>
  <c r="BA409" i="2"/>
  <c r="BB337" i="1"/>
  <c r="BA333" i="1"/>
  <c r="R333" i="1" s="1"/>
  <c r="AD333" i="1" s="1"/>
  <c r="BB253" i="1"/>
  <c r="BA249" i="1"/>
  <c r="R249" i="1" s="1"/>
  <c r="AD249" i="1" s="1"/>
  <c r="AB317" i="1" s="1"/>
  <c r="BB409" i="2" l="1"/>
  <c r="R409" i="2"/>
  <c r="AD409" i="2" s="1"/>
  <c r="BA405" i="2"/>
  <c r="BB333" i="1"/>
  <c r="BA329" i="1"/>
  <c r="R329" i="1" s="1"/>
  <c r="BB249" i="1"/>
  <c r="BB405" i="2" l="1"/>
  <c r="BB489" i="2" s="1"/>
  <c r="R405" i="2"/>
  <c r="AD405" i="2" s="1"/>
  <c r="AB485" i="2" s="1"/>
  <c r="AB489" i="2" s="1"/>
  <c r="BA489" i="2"/>
  <c r="BB329" i="1"/>
  <c r="BA325" i="1"/>
  <c r="R325" i="1" s="1"/>
  <c r="BB325" i="1" l="1"/>
  <c r="BA321" i="1"/>
  <c r="R321" i="1" s="1"/>
  <c r="AD321" i="1" s="1"/>
  <c r="AB401" i="1" s="1"/>
  <c r="AB489" i="1" s="1"/>
  <c r="BB321" i="1" l="1"/>
  <c r="BB489" i="1" s="1"/>
  <c r="BA489" i="1"/>
</calcChain>
</file>

<file path=xl/sharedStrings.xml><?xml version="1.0" encoding="utf-8"?>
<sst xmlns="http://schemas.openxmlformats.org/spreadsheetml/2006/main" count="1699" uniqueCount="150">
  <si>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</si>
  <si>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</si>
  <si>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</si>
  <si>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</si>
  <si>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</si>
  <si>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＜時短要請期間等＞</t>
    <rPh sb="1" eb="3">
      <t>ジタン</t>
    </rPh>
    <rPh sb="3" eb="5">
      <t>ヨウセイ</t>
    </rPh>
    <rPh sb="5" eb="7">
      <t>キカン</t>
    </rPh>
    <rPh sb="7" eb="8">
      <t>トウ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</si>
  <si>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</si>
  <si>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</si>
  <si>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要請内容</t>
    <rPh sb="0" eb="2">
      <t>ヨウセイ</t>
    </rPh>
    <rPh sb="2" eb="4">
      <t>ナイヨウ</t>
    </rPh>
    <phoneticPr fontId="3"/>
  </si>
  <si>
    <t>備考</t>
    <rPh sb="0" eb="2">
      <t>ビコウ</t>
    </rPh>
    <phoneticPr fontId="3"/>
  </si>
  <si>
    <t>4/25～5/11</t>
    <phoneticPr fontId="3"/>
  </si>
  <si>
    <t>全日</t>
    <rPh sb="0" eb="2">
      <t>ゼンジツ</t>
    </rPh>
    <phoneticPr fontId="3"/>
  </si>
  <si>
    <t>無観客開催要請</t>
    <rPh sb="0" eb="3">
      <t>ムカンキャク</t>
    </rPh>
    <rPh sb="3" eb="5">
      <t>カイサイ</t>
    </rPh>
    <rPh sb="5" eb="7">
      <t>ヨウセイ</t>
    </rPh>
    <phoneticPr fontId="3"/>
  </si>
  <si>
    <r>
      <t>無観客開催要請に伴い</t>
    </r>
    <r>
      <rPr>
        <u/>
        <sz val="16"/>
        <rFont val="ＭＳ ゴシック"/>
        <family val="3"/>
        <charset val="128"/>
      </rPr>
      <t>休業したテナント</t>
    </r>
    <r>
      <rPr>
        <sz val="16"/>
        <rFont val="ＭＳ ゴシック"/>
        <family val="3"/>
        <charset val="128"/>
      </rPr>
      <t>は、協力金の支給対象
5/12以降の時短要請は、イベント開催以外の場合は20時まで
イベント開催（観客等を入れるもの）の場合は21時まで</t>
    </r>
    <rPh sb="0" eb="1">
      <t>ム</t>
    </rPh>
    <rPh sb="1" eb="3">
      <t>カンキャク</t>
    </rPh>
    <rPh sb="3" eb="5">
      <t>カイサイ</t>
    </rPh>
    <rPh sb="5" eb="7">
      <t>ヨウセイ</t>
    </rPh>
    <rPh sb="8" eb="9">
      <t>トモナ</t>
    </rPh>
    <rPh sb="10" eb="12">
      <t>キュウギョウ</t>
    </rPh>
    <rPh sb="20" eb="23">
      <t>キョウリョクキン</t>
    </rPh>
    <rPh sb="24" eb="28">
      <t>シキュウタイショウ</t>
    </rPh>
    <rPh sb="34" eb="36">
      <t>イコウ</t>
    </rPh>
    <rPh sb="37" eb="41">
      <t>ジタンヨウセイ</t>
    </rPh>
    <rPh sb="47" eb="49">
      <t>カイサイ</t>
    </rPh>
    <rPh sb="49" eb="51">
      <t>イガイ</t>
    </rPh>
    <rPh sb="52" eb="54">
      <t>バアイ</t>
    </rPh>
    <rPh sb="57" eb="58">
      <t>ジ</t>
    </rPh>
    <rPh sb="65" eb="67">
      <t>カイサイ</t>
    </rPh>
    <rPh sb="68" eb="70">
      <t>カンキャク</t>
    </rPh>
    <rPh sb="70" eb="71">
      <t>トウ</t>
    </rPh>
    <rPh sb="72" eb="73">
      <t>イ</t>
    </rPh>
    <rPh sb="79" eb="81">
      <t>バアイ</t>
    </rPh>
    <rPh sb="84" eb="85">
      <t>ジ</t>
    </rPh>
    <phoneticPr fontId="3"/>
  </si>
  <si>
    <t>5/12～6/20</t>
    <phoneticPr fontId="3"/>
  </si>
  <si>
    <t>時短要請</t>
    <rPh sb="0" eb="2">
      <t>ジタン</t>
    </rPh>
    <rPh sb="2" eb="4">
      <t>ヨウセイ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</si>
  <si>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</si>
  <si>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</si>
  <si>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</si>
  <si>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</si>
  <si>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</si>
  <si>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</si>
  <si>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</si>
  <si>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</si>
  <si>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</si>
  <si>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</si>
  <si>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</si>
  <si>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</si>
  <si>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</si>
  <si>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</si>
  <si>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</si>
  <si>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</si>
  <si>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</si>
  <si>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</si>
  <si>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</si>
  <si>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</si>
  <si>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[時短要請期間中（5/12～6/20)]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</si>
  <si>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</si>
  <si>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</si>
  <si>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</si>
  <si>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</si>
  <si>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</si>
  <si>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</si>
  <si>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</si>
  <si>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</si>
  <si>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</si>
  <si>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</si>
  <si>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</si>
  <si>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</si>
  <si>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</si>
  <si>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</si>
  <si>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</si>
  <si>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</si>
  <si>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</si>
  <si>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☑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</si>
  <si>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</si>
  <si>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</si>
  <si>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</si>
  <si>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</si>
  <si>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</si>
  <si>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</si>
  <si>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</si>
  <si>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</si>
  <si>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[時短要請期間中（5/12～5/31)]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</si>
  <si>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</si>
  <si>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</si>
  <si>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イベント関連施設におけるイベント開催時の営業パターンである</t>
    <rPh sb="4" eb="6">
      <t>カンレン</t>
    </rPh>
    <rPh sb="6" eb="8">
      <t>シセツ</t>
    </rPh>
    <rPh sb="16" eb="18">
      <t>カイサイ</t>
    </rPh>
    <rPh sb="18" eb="19">
      <t>ジ</t>
    </rPh>
    <rPh sb="20" eb="22">
      <t>エイギョウ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</si>
  <si>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</si>
  <si>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</si>
  <si>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</si>
  <si>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</si>
  <si>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</si>
  <si>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</si>
  <si>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</si>
  <si>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</si>
  <si>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５．協力金額</t>
    <rPh sb="2" eb="4">
      <t>キョウリョク</t>
    </rPh>
    <rPh sb="4" eb="6">
      <t>キンガク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</si>
  <si>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</si>
  <si>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</si>
  <si>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</si>
  <si>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</si>
  <si>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</si>
  <si>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</si>
  <si>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休業時の支給額
×
時短比率</t>
    <rPh sb="4" eb="6">
      <t>シキュウ</t>
    </rPh>
    <phoneticPr fontId="3"/>
  </si>
  <si>
    <t>算定単位　×　２万円　＝　１日あたり支給額（休業時）</t>
    <rPh sb="0" eb="4">
      <t>サンテイタンイ</t>
    </rPh>
    <rPh sb="8" eb="10">
      <t>マンエン</t>
    </rPh>
    <rPh sb="14" eb="15">
      <t>ニチ</t>
    </rPh>
    <rPh sb="18" eb="21">
      <t>シキュウガク</t>
    </rPh>
    <rPh sb="22" eb="25">
      <t>キュウギョウジ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</si>
  <si>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</si>
  <si>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r>
      <t>算定対象店舗</t>
    </r>
    <r>
      <rPr>
        <sz val="16"/>
        <rFont val="ＭＳ ゴシック"/>
        <family val="3"/>
        <charset val="128"/>
      </rPr>
      <t>面積等</t>
    </r>
    <rPh sb="0" eb="2">
      <t>サンテイ</t>
    </rPh>
    <rPh sb="2" eb="4">
      <t>タイショウ</t>
    </rPh>
    <rPh sb="4" eb="6">
      <t>テンポ</t>
    </rPh>
    <rPh sb="6" eb="8">
      <t>メンセキ</t>
    </rPh>
    <rPh sb="8" eb="9">
      <t>トウ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</si>
  <si>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</si>
  <si>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</si>
  <si>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対象となる店舗面積の合計を記入してください。
施設内で複数の店舗を出店している場合は、合計面積を記載してください。
実施期間ごと対象となる店舗面積が異なる場合がありますので、ご注意ください。
実施期間中の日単位で店舗面積が異なる場合は、下表の面積欄に直接入力してください。
例）
・衣料品の販売店は6/1から生活必需物資と扱うため、原則として6/1以降の対象面積から除外してください。
・食品販売は生活必需物資ですが、大規模施設の閉鎖により営業できなかった期間は、対象面積に含めることができます。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ジッシ</t>
    </rPh>
    <rPh sb="60" eb="62">
      <t>キカン</t>
    </rPh>
    <rPh sb="64" eb="66">
      <t>タイショウ</t>
    </rPh>
    <rPh sb="69" eb="71">
      <t>テンポ</t>
    </rPh>
    <rPh sb="71" eb="73">
      <t>メンセキ</t>
    </rPh>
    <rPh sb="74" eb="75">
      <t>コト</t>
    </rPh>
    <rPh sb="77" eb="79">
      <t>バアイ</t>
    </rPh>
    <rPh sb="88" eb="90">
      <t>チュウイ</t>
    </rPh>
    <rPh sb="96" eb="98">
      <t>ジッシ</t>
    </rPh>
    <rPh sb="98" eb="100">
      <t>キカン</t>
    </rPh>
    <rPh sb="100" eb="101">
      <t>ナカ</t>
    </rPh>
    <rPh sb="102" eb="103">
      <t>ヒ</t>
    </rPh>
    <rPh sb="103" eb="105">
      <t>タンイ</t>
    </rPh>
    <rPh sb="106" eb="108">
      <t>テンポ</t>
    </rPh>
    <rPh sb="108" eb="110">
      <t>メンセキ</t>
    </rPh>
    <rPh sb="111" eb="112">
      <t>コト</t>
    </rPh>
    <rPh sb="114" eb="116">
      <t>バアイ</t>
    </rPh>
    <rPh sb="118" eb="120">
      <t>カヒョウ</t>
    </rPh>
    <rPh sb="121" eb="124">
      <t>メンセキラン</t>
    </rPh>
    <rPh sb="125" eb="127">
      <t>チョクセツ</t>
    </rPh>
    <rPh sb="127" eb="129">
      <t>ニュウリョク</t>
    </rPh>
    <rPh sb="137" eb="138">
      <t>レイ</t>
    </rPh>
    <rPh sb="141" eb="144">
      <t>イリョウヒン</t>
    </rPh>
    <rPh sb="145" eb="147">
      <t>ハンバイ</t>
    </rPh>
    <rPh sb="147" eb="148">
      <t>テン</t>
    </rPh>
    <rPh sb="154" eb="160">
      <t>セイカツヒツジュブッシ</t>
    </rPh>
    <rPh sb="161" eb="162">
      <t>アツカ</t>
    </rPh>
    <rPh sb="166" eb="168">
      <t>ゲンソク</t>
    </rPh>
    <rPh sb="174" eb="176">
      <t>イコウ</t>
    </rPh>
    <rPh sb="177" eb="181">
      <t>タイショウメンセキ</t>
    </rPh>
    <rPh sb="183" eb="185">
      <t>ジョガイ</t>
    </rPh>
    <rPh sb="194" eb="196">
      <t>ショクヒン</t>
    </rPh>
    <rPh sb="196" eb="198">
      <t>ハンバイ</t>
    </rPh>
    <rPh sb="199" eb="205">
      <t>セイカツヒツジュブッシ</t>
    </rPh>
    <rPh sb="209" eb="214">
      <t>ダイキボシセツ</t>
    </rPh>
    <rPh sb="215" eb="217">
      <t>ヘイサ</t>
    </rPh>
    <rPh sb="220" eb="222">
      <t>エイギョウ</t>
    </rPh>
    <rPh sb="228" eb="230">
      <t>キカン</t>
    </rPh>
    <rPh sb="232" eb="236">
      <t>タイショウメンセキ</t>
    </rPh>
    <rPh sb="237" eb="238">
      <t>フク</t>
    </rPh>
    <phoneticPr fontId="3"/>
  </si>
  <si>
    <t>4/25～5/11</t>
  </si>
  <si>
    <t>5/12～5/20</t>
  </si>
  <si>
    <t>6/1～6/20</t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</si>
  <si>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</si>
  <si>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</si>
  <si>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</si>
  <si>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</si>
  <si>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「休業等」欄には、休業要請に応じた日に「○」を、時短要請に応じた日に「△」を、通常時の</t>
    <rPh sb="1" eb="3">
      <t>キュウギョウ</t>
    </rPh>
    <rPh sb="3" eb="4">
      <t>トウ</t>
    </rPh>
    <rPh sb="5" eb="6">
      <t>ラン</t>
    </rPh>
    <rPh sb="9" eb="11">
      <t>キュウギョウ</t>
    </rPh>
    <rPh sb="11" eb="13">
      <t>ヨウセイ</t>
    </rPh>
    <rPh sb="14" eb="15">
      <t>オウ</t>
    </rPh>
    <rPh sb="17" eb="18">
      <t>ヒ</t>
    </rPh>
    <rPh sb="24" eb="26">
      <t>ジタン</t>
    </rPh>
    <rPh sb="26" eb="28">
      <t>ヨウセイ</t>
    </rPh>
    <rPh sb="29" eb="30">
      <t>オウ</t>
    </rPh>
    <rPh sb="32" eb="33">
      <t>ヒ</t>
    </rPh>
    <phoneticPr fontId="3"/>
  </si>
  <si>
    <t>※</t>
    <phoneticPr fontId="3"/>
  </si>
  <si>
    <t>月日</t>
    <rPh sb="0" eb="2">
      <t>ツキヒ</t>
    </rPh>
    <phoneticPr fontId="3"/>
  </si>
  <si>
    <t>休業等</t>
    <rPh sb="0" eb="2">
      <t>キュウギョウ</t>
    </rPh>
    <rPh sb="2" eb="3">
      <t>トウ</t>
    </rPh>
    <phoneticPr fontId="3"/>
  </si>
  <si>
    <t>テナント
事業者等
（α）</t>
    <rPh sb="5" eb="8">
      <t>ジギョウシャ</t>
    </rPh>
    <rPh sb="8" eb="9">
      <t>トウ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</si>
  <si>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</si>
  <si>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</si>
  <si>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</si>
  <si>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</si>
  <si>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</si>
  <si>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</si>
  <si>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</si>
  <si>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</si>
  <si>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</si>
  <si>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</si>
  <si>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</si>
  <si>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</si>
  <si>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</si>
  <si>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</si>
  <si>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</si>
  <si>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</si>
  <si>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</si>
  <si>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小計（4/25～5/11）</t>
    <rPh sb="0" eb="2">
      <t>ショウケイ</t>
    </rPh>
    <phoneticPr fontId="3"/>
  </si>
  <si>
    <t>万円</t>
    <rPh sb="0" eb="2">
      <t>マンエン</t>
    </rPh>
    <phoneticPr fontId="3"/>
  </si>
  <si>
    <t>小計（5/12～5/31）</t>
    <rPh sb="0" eb="2">
      <t>ショウケイ</t>
    </rPh>
    <phoneticPr fontId="3"/>
  </si>
  <si>
    <t>小計（6/1～6/20）</t>
    <rPh sb="0" eb="2">
      <t>ショウケイ</t>
    </rPh>
    <phoneticPr fontId="3"/>
  </si>
  <si>
    <t>合　　　　計</t>
    <rPh sb="0" eb="1">
      <t>ゴウ</t>
    </rPh>
    <rPh sb="5" eb="6">
      <t>ケイ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</si>
  <si>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</si>
  <si>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支給額計算書</t>
    <rPh sb="0" eb="3">
      <t>シキュウガク</t>
    </rPh>
    <rPh sb="3" eb="6">
      <t>ケイサンショ</t>
    </rPh>
    <phoneticPr fontId="3"/>
  </si>
  <si>
    <t>（様式Ｇ）</t>
    <rPh sb="1" eb="3">
      <t>ヨウシキ</t>
    </rPh>
    <phoneticPr fontId="3"/>
  </si>
  <si>
    <t>イベント関連施設内のテナント事業者</t>
    <rPh sb="4" eb="6">
      <t>カンレン</t>
    </rPh>
    <rPh sb="6" eb="8">
      <t>シセツ</t>
    </rPh>
    <rPh sb="8" eb="9">
      <t>ナイ</t>
    </rPh>
    <rPh sb="14" eb="17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</si>
  <si>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</si>
  <si>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</si>
  <si>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</si>
  <si>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</si>
  <si>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※　24時間表記で記入してください。
※　例えば、営業終了時間が翌日午前２時である場合は、26時と記入
　してください。
※　特措法に基づく要請分(イベント開催時は21時までの時短)が協力金
　の対象のため、21時以前に営業を終了した場合でも、通常の営業終了
　時間から21時までに短縮した時間となります。
※　イベント開催以外の場合は、21時を20時に読み替えますので、下の
　ボックスのチェック☑を外してしてください。</t>
    <rPh sb="63" eb="66">
      <t>トクソホウ</t>
    </rPh>
    <rPh sb="67" eb="68">
      <t>モト</t>
    </rPh>
    <rPh sb="78" eb="80">
      <t>カイサイ</t>
    </rPh>
    <rPh sb="80" eb="81">
      <t>ジ</t>
    </rPh>
    <rPh sb="162" eb="164">
      <t>イガイ</t>
    </rPh>
    <rPh sb="165" eb="167">
      <t>バアイ</t>
    </rPh>
    <rPh sb="201" eb="202">
      <t>ハズ</t>
    </rPh>
    <phoneticPr fontId="3"/>
  </si>
  <si>
    <t>定休日及び不定休による店休日には「定」を、要請に応じなかった日に「×」を記入してください。</t>
    <rPh sb="21" eb="23">
      <t>ヨウセイ</t>
    </rPh>
    <rPh sb="24" eb="25">
      <t>オウ</t>
    </rPh>
    <phoneticPr fontId="3"/>
  </si>
  <si>
    <t>場合は「－」を記入してください。</t>
    <rPh sb="0" eb="2">
      <t>バアイ</t>
    </rPh>
    <phoneticPr fontId="3"/>
  </si>
  <si>
    <t>5/12以降の土日は休業要請期間です。休業した場合のみ「○」を記入してください。</t>
    <rPh sb="4" eb="6">
      <t>イコウ</t>
    </rPh>
    <rPh sb="19" eb="21">
      <t>キュウギョウ</t>
    </rPh>
    <rPh sb="23" eb="25">
      <t>バアイ</t>
    </rPh>
    <rPh sb="31" eb="33">
      <t>キニュウ</t>
    </rPh>
    <phoneticPr fontId="3"/>
  </si>
  <si>
    <t>5/12以降の平日は時短要請期間です。休業した場合でも「△」を記入してください。</t>
    <phoneticPr fontId="3"/>
  </si>
  <si>
    <t>要請の対象とならない日（5/12以降の平日で、通常の営業終了時間が21時以前の場合など）がある</t>
    <rPh sb="0" eb="2">
      <t>ヨウセイ</t>
    </rPh>
    <rPh sb="3" eb="5">
      <t>タイショウ</t>
    </rPh>
    <rPh sb="10" eb="11">
      <t>ヒ</t>
    </rPh>
    <rPh sb="16" eb="18">
      <t>イコウ</t>
    </rPh>
    <rPh sb="19" eb="21">
      <t>ヘイジツ</t>
    </rPh>
    <rPh sb="23" eb="25">
      <t>ツウジョウ</t>
    </rPh>
    <rPh sb="26" eb="32">
      <t>エイギョウシュウリョウジカン</t>
    </rPh>
    <rPh sb="35" eb="36">
      <t>ジ</t>
    </rPh>
    <rPh sb="36" eb="38">
      <t>イゼン</t>
    </rPh>
    <rPh sb="39" eb="41">
      <t>バアイ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</si>
  <si>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>
      <rPr>
        <sz val="16"/>
        <rFont val="ＭＳ ゴシック"/>
        <family val="2"/>
        <charset val="128"/>
      </rPr>
      <t xml:space="preserve">
</t>
    </r>
    <r>
      <rPr>
        <sz val="14"/>
        <rFont val="ＭＳ ゴシック"/>
        <family val="3"/>
        <charset val="128"/>
      </rPr>
      <t>※千円未満切上</t>
    </r>
    <rPh sb="0" eb="2">
      <t>イチニチ</t>
    </rPh>
    <rPh sb="6" eb="9">
      <t>シキュウガク</t>
    </rPh>
    <rPh sb="19" eb="23">
      <t>センエンミマン</t>
    </rPh>
    <rPh sb="23" eb="24">
      <t>キ</t>
    </rPh>
    <rPh sb="24" eb="25">
      <t>ア</t>
    </rPh>
    <phoneticPr fontId="3"/>
  </si>
  <si>
    <t>○○劇場</t>
    <rPh sb="2" eb="4">
      <t>ゲキジョウ</t>
    </rPh>
    <phoneticPr fontId="3"/>
  </si>
  <si>
    <t>〇〇株式会社</t>
    <rPh sb="2" eb="6">
      <t>カブシキガイシャ</t>
    </rPh>
    <phoneticPr fontId="3"/>
  </si>
  <si>
    <t>グッズショップ○○</t>
    <phoneticPr fontId="3"/>
  </si>
  <si>
    <t>※　24時間表記で記入してください。
※　例えば、営業終了時間が翌日午前２時である場合は、26時と記入
　してください。
※　特措法に基づく要請分(イベント開催時は21時までの時短)が協力
　金の対象のため、21時以前に営業を終了した場合でも、通常の営業
  終了時間から21時までに短縮した時間となります。
※　イベント開催以外の場合は、21時を20時に読み替えますので、
　下のボックスのチェック☑を外してしてください。</t>
    <rPh sb="63" eb="66">
      <t>トクソホウ</t>
    </rPh>
    <rPh sb="67" eb="68">
      <t>モト</t>
    </rPh>
    <rPh sb="78" eb="80">
      <t>カイサイ</t>
    </rPh>
    <rPh sb="80" eb="81">
      <t>ジ</t>
    </rPh>
    <rPh sb="163" eb="165">
      <t>イガイ</t>
    </rPh>
    <rPh sb="166" eb="168">
      <t>バアイ</t>
    </rPh>
    <rPh sb="202" eb="203">
      <t>ハズ</t>
    </rPh>
    <phoneticPr fontId="3"/>
  </si>
  <si>
    <t>□</t>
  </si>
  <si>
    <t>要請の対象とならない日（通常の営業終了時間が21時以前の場合の5/12以降の平日など）がある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rPh sb="35" eb="37">
      <t>イコウ</t>
    </rPh>
    <rPh sb="38" eb="40">
      <t>ヘイジツ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</si>
  <si>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Ph sb="0" eb="2">
      <t>イチニチ</t>
    </rPh>
    <rPh sb="6" eb="9">
      <t>シキュウガク</t>
    </rPh>
    <phoneticPr fontId="3"/>
  </si>
  <si>
    <t>○</t>
  </si>
  <si>
    <t>△</t>
  </si>
  <si>
    <t>※千円未満切上</t>
    <rPh sb="1" eb="3">
      <t>センエン</t>
    </rPh>
    <rPh sb="3" eb="5">
      <t>ミマン</t>
    </rPh>
    <rPh sb="5" eb="6">
      <t>キ</t>
    </rPh>
    <rPh sb="6" eb="7">
      <t>ア</t>
    </rPh>
    <phoneticPr fontId="3"/>
  </si>
  <si>
    <t>※　24時間表記で記入してください。
※　24時間営業の場合は「5時00分～29時00分」と記入してください
※　特措法に基づく要請分(イベント開催時は21時までの時短)が協力金
　の対象のため、21時以前に営業を終了した場合でも、通常の営業終了
　時間から21時までに短縮した時間となります。
※　イベント開催以外の場合は、21時を20時に読み替えますので、下の
　ボックスのチェック☑を外してしてください。</t>
    <rPh sb="57" eb="60">
      <t>トクソホウ</t>
    </rPh>
    <rPh sb="61" eb="62">
      <t>モト</t>
    </rPh>
    <rPh sb="72" eb="74">
      <t>カイサイ</t>
    </rPh>
    <rPh sb="74" eb="75">
      <t>ジ</t>
    </rPh>
    <rPh sb="156" eb="158">
      <t>イガイ</t>
    </rPh>
    <rPh sb="159" eb="161">
      <t>バアイ</t>
    </rPh>
    <rPh sb="195" eb="196">
      <t>ハズ</t>
    </rPh>
    <phoneticPr fontId="3"/>
  </si>
  <si>
    <t>※複数店舗を申請される場合は、全ての店舗の店舗名を記載してください。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1" eb="23">
      <t>テンポ</t>
    </rPh>
    <rPh sb="23" eb="24">
      <t>メイ</t>
    </rPh>
    <rPh sb="25" eb="2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</si>
</sst>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0;;0.00"/>
    <numFmt numFmtId="182" formatCode="0.0&quot;万&quot;&quot;円&quot;"/>
    <numFmt numFmtId="183" formatCode="#,##0.0;[Red]\-#,##0.0"/>
    <numFmt numFmtId="184" formatCode="0.000;;"/>
  </numFmts>
  <fonts count="45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b/>
      <sz val="16"/>
      <color theme="0" tint="-0.34998626667073579"/>
      <name val="HGS創英角ｺﾞｼｯｸUB"/>
      <family val="3"/>
      <charset val="128"/>
    </font>
    <font>
      <b/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sz val="24"/>
      <color theme="4" tint="-0.249977111117893"/>
      <name val="ＭＳ ゴシック"/>
      <family val="2"/>
      <charset val="128"/>
    </font>
    <font>
      <sz val="14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2"/>
      <charset val="128"/>
    </font>
    <font>
      <sz val="16"/>
      <color theme="4" tint="-0.249977111117893"/>
      <name val="ＭＳ ゴシック"/>
      <family val="2"/>
      <charset val="128"/>
    </font>
    <font>
      <sz val="16"/>
      <color theme="4" tint="-0.249977111117893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26" fillId="0" borderId="0" xfId="0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vertical="center" wrapText="1" shrinkToFit="1"/>
      <protection hidden="1"/>
    </xf>
    <xf numFmtId="0" fontId="8" fillId="0" borderId="11" xfId="0" applyFont="1" applyBorder="1" applyProtection="1">
      <alignment vertical="center"/>
      <protection hidden="1"/>
    </xf>
    <xf numFmtId="0" fontId="15" fillId="0" borderId="11" xfId="0" applyFont="1" applyBorder="1" applyProtection="1">
      <alignment vertical="center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28" fillId="4" borderId="0" xfId="0" applyFont="1" applyFill="1" applyBorder="1" applyProtection="1">
      <alignment vertical="center"/>
      <protection hidden="1"/>
    </xf>
    <xf numFmtId="0" fontId="16" fillId="4" borderId="14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6" fillId="4" borderId="0" xfId="0" applyFont="1" applyFill="1" applyProtection="1">
      <alignment vertical="center"/>
      <protection hidden="1"/>
    </xf>
    <xf numFmtId="0" fontId="15" fillId="0" borderId="0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7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2" fillId="0" borderId="14" xfId="0" applyFont="1" applyBorder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38" fontId="4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5" fillId="0" borderId="12" xfId="0" applyFont="1" applyFill="1" applyBorder="1" applyAlignment="1" applyProtection="1">
      <alignment horizontal="left" vertical="top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5" fillId="0" borderId="13" xfId="0" applyFont="1" applyFill="1" applyBorder="1" applyAlignment="1" applyProtection="1">
      <alignment horizontal="right" vertical="top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13" xfId="0" applyFont="1" applyFill="1" applyBorder="1" applyProtection="1">
      <alignment vertical="center"/>
      <protection hidden="1"/>
    </xf>
    <xf numFmtId="0" fontId="15" fillId="0" borderId="10" xfId="0" applyFont="1" applyFill="1" applyBorder="1" applyAlignment="1" applyProtection="1">
      <alignment horizontal="left" vertical="center"/>
      <protection hidden="1"/>
    </xf>
    <xf numFmtId="0" fontId="17" fillId="0" borderId="1" xfId="0" applyFont="1" applyFill="1" applyBorder="1" applyProtection="1">
      <alignment vertical="center"/>
      <protection hidden="1"/>
    </xf>
    <xf numFmtId="0" fontId="2" fillId="0" borderId="1" xfId="0" applyFont="1" applyFill="1" applyBorder="1" applyProtection="1">
      <alignment vertical="center"/>
      <protection hidden="1"/>
    </xf>
    <xf numFmtId="0" fontId="15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29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5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0" fillId="0" borderId="0" xfId="0" applyFont="1" applyFill="1" applyBorder="1" applyAlignment="1" applyProtection="1">
      <alignment vertical="center" wrapText="1" shrinkToFit="1"/>
      <protection hidden="1"/>
    </xf>
    <xf numFmtId="0" fontId="32" fillId="0" borderId="0" xfId="0" applyFont="1" applyBorder="1" applyAlignment="1" applyProtection="1">
      <alignment vertical="center" wrapText="1" shrinkToFit="1"/>
      <protection hidden="1"/>
    </xf>
    <xf numFmtId="0" fontId="36" fillId="0" borderId="0" xfId="0" applyFont="1" applyBorder="1" applyAlignment="1" applyProtection="1">
      <alignment vertical="center" shrinkToFit="1"/>
      <protection hidden="1"/>
    </xf>
    <xf numFmtId="0" fontId="35" fillId="0" borderId="0" xfId="0" applyFont="1" applyFill="1" applyBorder="1" applyAlignment="1" applyProtection="1">
      <alignment vertical="center" wrapText="1" shrinkToFit="1"/>
      <protection hidden="1"/>
    </xf>
    <xf numFmtId="0" fontId="31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5" fillId="0" borderId="0" xfId="0" applyFont="1" applyFill="1" applyBorder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vertical="center" wrapText="1"/>
      <protection hidden="1"/>
    </xf>
    <xf numFmtId="0" fontId="41" fillId="0" borderId="0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183" fontId="21" fillId="0" borderId="68" xfId="1" applyNumberFormat="1" applyFont="1" applyFill="1" applyBorder="1" applyAlignment="1" applyProtection="1">
      <alignment horizontal="right" vertical="center"/>
      <protection hidden="1"/>
    </xf>
    <xf numFmtId="183" fontId="21" fillId="0" borderId="0" xfId="1" applyNumberFormat="1" applyFont="1" applyFill="1" applyBorder="1" applyAlignment="1" applyProtection="1">
      <alignment horizontal="right" vertical="center"/>
      <protection hidden="1"/>
    </xf>
    <xf numFmtId="183" fontId="21" fillId="0" borderId="71" xfId="1" applyNumberFormat="1" applyFont="1" applyFill="1" applyBorder="1" applyAlignment="1" applyProtection="1">
      <alignment horizontal="right" vertical="center"/>
      <protection hidden="1"/>
    </xf>
    <xf numFmtId="183" fontId="21" fillId="0" borderId="60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69" xfId="1" applyFont="1" applyFill="1" applyBorder="1" applyAlignment="1" applyProtection="1">
      <alignment horizontal="center" vertical="center"/>
      <protection hidden="1"/>
    </xf>
    <xf numFmtId="38" fontId="2" fillId="0" borderId="60" xfId="1" applyFont="1" applyFill="1" applyBorder="1" applyAlignment="1" applyProtection="1">
      <alignment horizontal="center" vertical="center"/>
      <protection hidden="1"/>
    </xf>
    <xf numFmtId="38" fontId="2" fillId="0" borderId="72" xfId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0" fontId="2" fillId="5" borderId="53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" fillId="5" borderId="57" xfId="0" applyFont="1" applyFill="1" applyBorder="1" applyAlignment="1" applyProtection="1">
      <alignment horizontal="center" vertical="center"/>
      <protection hidden="1"/>
    </xf>
    <xf numFmtId="0" fontId="2" fillId="5" borderId="59" xfId="0" applyFont="1" applyFill="1" applyBorder="1" applyAlignment="1" applyProtection="1">
      <alignment horizontal="center" vertical="center"/>
      <protection hidden="1"/>
    </xf>
    <xf numFmtId="0" fontId="2" fillId="5" borderId="60" xfId="0" applyFont="1" applyFill="1" applyBorder="1" applyAlignment="1" applyProtection="1">
      <alignment horizontal="center" vertical="center"/>
      <protection hidden="1"/>
    </xf>
    <xf numFmtId="0" fontId="2" fillId="5" borderId="61" xfId="0" applyFont="1" applyFill="1" applyBorder="1" applyAlignment="1" applyProtection="1">
      <alignment horizontal="center" vertical="center"/>
      <protection hidden="1"/>
    </xf>
    <xf numFmtId="183" fontId="21" fillId="5" borderId="54" xfId="1" applyNumberFormat="1" applyFont="1" applyFill="1" applyBorder="1" applyAlignment="1" applyProtection="1">
      <alignment horizontal="right" vertical="center"/>
      <protection hidden="1"/>
    </xf>
    <xf numFmtId="183" fontId="21" fillId="5" borderId="55" xfId="1" applyNumberFormat="1" applyFont="1" applyFill="1" applyBorder="1" applyAlignment="1" applyProtection="1">
      <alignment horizontal="right" vertical="center"/>
      <protection hidden="1"/>
    </xf>
    <xf numFmtId="183" fontId="21" fillId="5" borderId="58" xfId="1" applyNumberFormat="1" applyFont="1" applyFill="1" applyBorder="1" applyAlignment="1" applyProtection="1">
      <alignment horizontal="right" vertical="center"/>
      <protection hidden="1"/>
    </xf>
    <xf numFmtId="183" fontId="21" fillId="5" borderId="0" xfId="1" applyNumberFormat="1" applyFont="1" applyFill="1" applyBorder="1" applyAlignment="1" applyProtection="1">
      <alignment horizontal="right" vertical="center"/>
      <protection hidden="1"/>
    </xf>
    <xf numFmtId="183" fontId="21" fillId="5" borderId="62" xfId="1" applyNumberFormat="1" applyFont="1" applyFill="1" applyBorder="1" applyAlignment="1" applyProtection="1">
      <alignment horizontal="right" vertical="center"/>
      <protection hidden="1"/>
    </xf>
    <xf numFmtId="183" fontId="21" fillId="5" borderId="63" xfId="1" applyNumberFormat="1" applyFont="1" applyFill="1" applyBorder="1" applyAlignment="1" applyProtection="1">
      <alignment horizontal="right" vertical="center"/>
      <protection hidden="1"/>
    </xf>
    <xf numFmtId="38" fontId="2" fillId="5" borderId="55" xfId="1" applyFont="1" applyFill="1" applyBorder="1" applyAlignment="1" applyProtection="1">
      <alignment horizontal="center" vertical="center"/>
      <protection hidden="1"/>
    </xf>
    <xf numFmtId="38" fontId="2" fillId="5" borderId="56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57" xfId="1" applyFont="1" applyFill="1" applyBorder="1" applyAlignment="1" applyProtection="1">
      <alignment horizontal="center" vertical="center"/>
      <protection hidden="1"/>
    </xf>
    <xf numFmtId="38" fontId="2" fillId="5" borderId="63" xfId="1" applyFont="1" applyFill="1" applyBorder="1" applyAlignment="1" applyProtection="1">
      <alignment horizontal="center" vertical="center"/>
      <protection hidden="1"/>
    </xf>
    <xf numFmtId="38" fontId="2" fillId="5" borderId="64" xfId="1" applyFont="1" applyFill="1" applyBorder="1" applyAlignment="1" applyProtection="1">
      <alignment horizontal="center" vertical="center"/>
      <protection hidden="1"/>
    </xf>
    <xf numFmtId="0" fontId="43" fillId="3" borderId="29" xfId="0" applyFont="1" applyFill="1" applyBorder="1" applyAlignment="1" applyProtection="1">
      <alignment horizontal="center" vertical="center"/>
      <protection locked="0"/>
    </xf>
    <xf numFmtId="0" fontId="44" fillId="3" borderId="0" xfId="0" applyFont="1" applyFill="1" applyBorder="1" applyAlignment="1" applyProtection="1">
      <alignment horizontal="center" vertical="center"/>
      <protection locked="0"/>
    </xf>
    <xf numFmtId="0" fontId="44" fillId="3" borderId="30" xfId="0" applyFont="1" applyFill="1" applyBorder="1" applyAlignment="1" applyProtection="1">
      <alignment horizontal="center" vertical="center"/>
      <protection locked="0"/>
    </xf>
    <xf numFmtId="0" fontId="44" fillId="3" borderId="31" xfId="0" applyFont="1" applyFill="1" applyBorder="1" applyAlignment="1" applyProtection="1">
      <alignment horizontal="center" vertical="center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44" fillId="3" borderId="32" xfId="0" applyFont="1" applyFill="1" applyBorder="1" applyAlignment="1" applyProtection="1">
      <alignment horizontal="center" vertical="center"/>
      <protection locked="0"/>
    </xf>
    <xf numFmtId="179" fontId="44" fillId="3" borderId="38" xfId="0" applyNumberFormat="1" applyFont="1" applyFill="1" applyBorder="1" applyAlignment="1" applyProtection="1">
      <alignment horizontal="center" vertical="center"/>
      <protection locked="0"/>
    </xf>
    <xf numFmtId="179" fontId="44" fillId="3" borderId="4" xfId="0" applyNumberFormat="1" applyFont="1" applyFill="1" applyBorder="1" applyAlignment="1" applyProtection="1">
      <alignment horizontal="center" vertical="center"/>
      <protection locked="0"/>
    </xf>
    <xf numFmtId="179" fontId="44" fillId="3" borderId="39" xfId="0" applyNumberFormat="1" applyFont="1" applyFill="1" applyBorder="1" applyAlignment="1" applyProtection="1">
      <alignment horizontal="center" vertical="center"/>
      <protection locked="0"/>
    </xf>
    <xf numFmtId="179" fontId="44" fillId="3" borderId="29" xfId="0" applyNumberFormat="1" applyFont="1" applyFill="1" applyBorder="1" applyAlignment="1" applyProtection="1">
      <alignment horizontal="center" vertical="center"/>
      <protection locked="0"/>
    </xf>
    <xf numFmtId="179" fontId="44" fillId="3" borderId="0" xfId="0" applyNumberFormat="1" applyFont="1" applyFill="1" applyBorder="1" applyAlignment="1" applyProtection="1">
      <alignment horizontal="center" vertical="center"/>
      <protection locked="0"/>
    </xf>
    <xf numFmtId="179" fontId="44" fillId="3" borderId="30" xfId="0" applyNumberFormat="1" applyFont="1" applyFill="1" applyBorder="1" applyAlignment="1" applyProtection="1">
      <alignment horizontal="center" vertical="center"/>
      <protection locked="0"/>
    </xf>
    <xf numFmtId="179" fontId="44" fillId="3" borderId="31" xfId="0" applyNumberFormat="1" applyFont="1" applyFill="1" applyBorder="1" applyAlignment="1" applyProtection="1">
      <alignment horizontal="center" vertical="center"/>
      <protection locked="0"/>
    </xf>
    <xf numFmtId="179" fontId="44" fillId="3" borderId="1" xfId="0" applyNumberFormat="1" applyFont="1" applyFill="1" applyBorder="1" applyAlignment="1" applyProtection="1">
      <alignment horizontal="center" vertical="center"/>
      <protection locked="0"/>
    </xf>
    <xf numFmtId="179" fontId="44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8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0" fontId="43" fillId="3" borderId="0" xfId="0" applyFont="1" applyFill="1" applyBorder="1" applyAlignment="1" applyProtection="1">
      <alignment horizontal="center" vertical="center"/>
      <protection locked="0"/>
    </xf>
    <xf numFmtId="0" fontId="43" fillId="3" borderId="13" xfId="0" applyFont="1" applyFill="1" applyBorder="1" applyAlignment="1" applyProtection="1">
      <alignment horizontal="center" vertical="center"/>
      <protection locked="0"/>
    </xf>
    <xf numFmtId="0" fontId="43" fillId="3" borderId="31" xfId="0" applyFont="1" applyFill="1" applyBorder="1" applyAlignment="1" applyProtection="1">
      <alignment horizontal="center" vertical="center"/>
      <protection locked="0"/>
    </xf>
    <xf numFmtId="0" fontId="43" fillId="3" borderId="1" xfId="0" applyFont="1" applyFill="1" applyBorder="1" applyAlignment="1" applyProtection="1">
      <alignment horizontal="center" vertical="center"/>
      <protection locked="0"/>
    </xf>
    <xf numFmtId="0" fontId="43" fillId="3" borderId="6" xfId="0" applyFont="1" applyFill="1" applyBorder="1" applyAlignment="1" applyProtection="1">
      <alignment horizontal="center" vertical="center"/>
      <protection locked="0"/>
    </xf>
    <xf numFmtId="18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182" fontId="2" fillId="0" borderId="36" xfId="0" applyNumberFormat="1" applyFont="1" applyBorder="1" applyAlignment="1" applyProtection="1">
      <alignment horizontal="right" vertical="center"/>
      <protection hidden="1"/>
    </xf>
    <xf numFmtId="182" fontId="2" fillId="0" borderId="8" xfId="0" applyNumberFormat="1" applyFont="1" applyBorder="1" applyAlignment="1" applyProtection="1">
      <alignment horizontal="right" vertical="center"/>
      <protection hidden="1"/>
    </xf>
    <xf numFmtId="182" fontId="2" fillId="0" borderId="9" xfId="0" applyNumberFormat="1" applyFont="1" applyBorder="1" applyAlignment="1" applyProtection="1">
      <alignment horizontal="right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4" xfId="0" applyFont="1" applyFill="1" applyBorder="1" applyAlignment="1" applyProtection="1">
      <alignment horizontal="center" vertical="center" shrinkToFit="1"/>
      <protection hidden="1"/>
    </xf>
    <xf numFmtId="0" fontId="2" fillId="8" borderId="0" xfId="0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 applyProtection="1">
      <alignment horizontal="center" vertical="center" shrinkToFit="1"/>
      <protection hidden="1"/>
    </xf>
    <xf numFmtId="0" fontId="4" fillId="8" borderId="4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 vertical="center" shrinkToFit="1"/>
      <protection hidden="1"/>
    </xf>
    <xf numFmtId="0" fontId="2" fillId="7" borderId="40" xfId="0" applyFont="1" applyFill="1" applyBorder="1" applyAlignment="1" applyProtection="1">
      <alignment horizontal="center" vertical="center"/>
      <protection hidden="1"/>
    </xf>
    <xf numFmtId="0" fontId="2" fillId="7" borderId="41" xfId="0" applyFont="1" applyFill="1" applyBorder="1" applyAlignment="1" applyProtection="1">
      <alignment horizontal="center" vertical="center"/>
      <protection hidden="1"/>
    </xf>
    <xf numFmtId="0" fontId="2" fillId="7" borderId="42" xfId="0" applyFont="1" applyFill="1" applyBorder="1" applyAlignment="1" applyProtection="1">
      <alignment horizontal="center" vertical="center"/>
      <protection hidden="1"/>
    </xf>
    <xf numFmtId="0" fontId="2" fillId="7" borderId="45" xfId="0" applyFont="1" applyFill="1" applyBorder="1" applyAlignment="1" applyProtection="1">
      <alignment horizontal="center" vertical="center"/>
      <protection hidden="1"/>
    </xf>
    <xf numFmtId="0" fontId="2" fillId="7" borderId="46" xfId="0" applyFont="1" applyFill="1" applyBorder="1" applyAlignment="1" applyProtection="1">
      <alignment horizontal="center" vertical="center"/>
      <protection hidden="1"/>
    </xf>
    <xf numFmtId="0" fontId="2" fillId="7" borderId="47" xfId="0" applyFont="1" applyFill="1" applyBorder="1" applyAlignment="1" applyProtection="1">
      <alignment horizontal="center" vertical="center"/>
      <protection hidden="1"/>
    </xf>
    <xf numFmtId="0" fontId="2" fillId="7" borderId="48" xfId="0" applyFont="1" applyFill="1" applyBorder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center" vertical="center"/>
      <protection hidden="1"/>
    </xf>
    <xf numFmtId="0" fontId="2" fillId="7" borderId="50" xfId="0" applyFont="1" applyFill="1" applyBorder="1" applyAlignment="1" applyProtection="1">
      <alignment horizontal="center" vertical="center"/>
      <protection hidden="1"/>
    </xf>
    <xf numFmtId="181" fontId="2" fillId="7" borderId="43" xfId="0" applyNumberFormat="1" applyFont="1" applyFill="1" applyBorder="1" applyAlignment="1" applyProtection="1">
      <alignment horizontal="center" vertical="center" wrapText="1"/>
      <protection hidden="1"/>
    </xf>
    <xf numFmtId="181" fontId="2" fillId="7" borderId="43" xfId="0" applyNumberFormat="1" applyFont="1" applyFill="1" applyBorder="1" applyAlignment="1" applyProtection="1">
      <alignment horizontal="center" vertical="center"/>
      <protection hidden="1"/>
    </xf>
    <xf numFmtId="181" fontId="2" fillId="7" borderId="44" xfId="0" applyNumberFormat="1" applyFont="1" applyFill="1" applyBorder="1" applyAlignment="1" applyProtection="1">
      <alignment horizontal="center" vertical="center"/>
      <protection hidden="1"/>
    </xf>
    <xf numFmtId="181" fontId="2" fillId="7" borderId="51" xfId="0" applyNumberFormat="1" applyFont="1" applyFill="1" applyBorder="1" applyAlignment="1" applyProtection="1">
      <alignment horizontal="center" vertical="center"/>
      <protection hidden="1"/>
    </xf>
    <xf numFmtId="181" fontId="2" fillId="7" borderId="52" xfId="0" applyNumberFormat="1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0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3" fillId="3" borderId="38" xfId="0" applyFont="1" applyFill="1" applyBorder="1" applyAlignment="1" applyProtection="1">
      <alignment horizontal="center" vertical="center"/>
      <protection locked="0"/>
    </xf>
    <xf numFmtId="0" fontId="44" fillId="3" borderId="4" xfId="0" applyFont="1" applyFill="1" applyBorder="1" applyAlignment="1" applyProtection="1">
      <alignment horizontal="center" vertical="center"/>
      <protection locked="0"/>
    </xf>
    <xf numFmtId="0" fontId="44" fillId="3" borderId="39" xfId="0" applyFont="1" applyFill="1" applyBorder="1" applyAlignment="1" applyProtection="1">
      <alignment horizontal="center" vertical="center"/>
      <protection locked="0"/>
    </xf>
    <xf numFmtId="0" fontId="44" fillId="3" borderId="29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10" xfId="1" applyFont="1" applyFill="1" applyBorder="1" applyAlignment="1" applyProtection="1">
      <alignment horizontal="center" vertical="center" shrinkToFit="1"/>
      <protection hidden="1"/>
    </xf>
    <xf numFmtId="38" fontId="10" fillId="0" borderId="1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38" fontId="40" fillId="3" borderId="7" xfId="1" applyFont="1" applyFill="1" applyBorder="1" applyAlignment="1" applyProtection="1">
      <alignment horizontal="center" vertical="center"/>
      <protection locked="0"/>
    </xf>
    <xf numFmtId="38" fontId="40" fillId="3" borderId="4" xfId="1" applyFont="1" applyFill="1" applyBorder="1" applyAlignment="1" applyProtection="1">
      <alignment horizontal="center" vertical="center"/>
      <protection locked="0"/>
    </xf>
    <xf numFmtId="38" fontId="40" fillId="3" borderId="10" xfId="1" applyFont="1" applyFill="1" applyBorder="1" applyAlignment="1" applyProtection="1">
      <alignment horizontal="center" vertical="center"/>
      <protection locked="0"/>
    </xf>
    <xf numFmtId="38" fontId="40" fillId="3" borderId="1" xfId="1" applyFont="1" applyFill="1" applyBorder="1" applyAlignment="1" applyProtection="1">
      <alignment horizontal="center" vertical="center"/>
      <protection locked="0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38" fontId="11" fillId="0" borderId="13" xfId="1" applyFont="1" applyFill="1" applyBorder="1" applyAlignment="1" applyProtection="1">
      <alignment horizontal="center" vertical="center" shrinkToFit="1"/>
      <protection hidden="1"/>
    </xf>
    <xf numFmtId="38" fontId="11" fillId="0" borderId="1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178" fontId="28" fillId="0" borderId="0" xfId="1" applyNumberFormat="1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10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/>
      <protection hidden="1"/>
    </xf>
    <xf numFmtId="176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left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10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9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7" xfId="0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2" fillId="0" borderId="10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10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76" fontId="9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176" fontId="40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40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40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4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2" fillId="0" borderId="73" xfId="0" applyFont="1" applyBorder="1" applyAlignment="1" applyProtection="1">
      <alignment horizontal="center" vertical="center" wrapText="1" shrinkToFit="1"/>
      <protection hidden="1"/>
    </xf>
    <xf numFmtId="0" fontId="32" fillId="0" borderId="74" xfId="0" applyFont="1" applyBorder="1" applyAlignment="1" applyProtection="1">
      <alignment horizontal="center" vertical="center" wrapText="1" shrinkToFit="1"/>
      <protection hidden="1"/>
    </xf>
    <xf numFmtId="0" fontId="32" fillId="0" borderId="76" xfId="0" applyFont="1" applyBorder="1" applyAlignment="1" applyProtection="1">
      <alignment horizontal="center" vertical="center" wrapText="1" shrinkToFit="1"/>
      <protection hidden="1"/>
    </xf>
    <xf numFmtId="0" fontId="32" fillId="0" borderId="2" xfId="0" applyFont="1" applyBorder="1" applyAlignment="1" applyProtection="1">
      <alignment horizontal="center" vertical="center" wrapText="1" shrinkToFit="1"/>
      <protection hidden="1"/>
    </xf>
    <xf numFmtId="0" fontId="30" fillId="0" borderId="74" xfId="0" applyFont="1" applyFill="1" applyBorder="1" applyAlignment="1" applyProtection="1">
      <alignment horizontal="center" vertical="center" wrapText="1" shrinkToFit="1"/>
      <protection hidden="1"/>
    </xf>
    <xf numFmtId="0" fontId="30" fillId="0" borderId="2" xfId="0" applyFont="1" applyFill="1" applyBorder="1" applyAlignment="1" applyProtection="1">
      <alignment horizontal="center" vertical="center" wrapText="1" shrinkToFit="1"/>
      <protection hidden="1"/>
    </xf>
    <xf numFmtId="0" fontId="30" fillId="0" borderId="75" xfId="0" applyFont="1" applyFill="1" applyBorder="1" applyAlignment="1" applyProtection="1">
      <alignment horizontal="center" vertical="center" wrapText="1" shrinkToFit="1"/>
      <protection hidden="1"/>
    </xf>
    <xf numFmtId="0" fontId="30" fillId="0" borderId="77" xfId="0" applyFont="1" applyFill="1" applyBorder="1" applyAlignment="1" applyProtection="1">
      <alignment horizontal="center" vertical="center" wrapText="1" shrinkToFi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38" fillId="9" borderId="76" xfId="0" applyFont="1" applyFill="1" applyBorder="1" applyAlignment="1" applyProtection="1">
      <alignment horizontal="center" vertical="center" wrapText="1" shrinkToFit="1"/>
      <protection locked="0"/>
    </xf>
    <xf numFmtId="0" fontId="38" fillId="9" borderId="2" xfId="0" applyFont="1" applyFill="1" applyBorder="1" applyAlignment="1" applyProtection="1">
      <alignment horizontal="center" vertical="center" wrapText="1" shrinkToFit="1"/>
      <protection locked="0"/>
    </xf>
    <xf numFmtId="0" fontId="38" fillId="9" borderId="78" xfId="0" applyFont="1" applyFill="1" applyBorder="1" applyAlignment="1" applyProtection="1">
      <alignment horizontal="center" vertical="center" wrapText="1" shrinkToFit="1"/>
      <protection locked="0"/>
    </xf>
    <xf numFmtId="0" fontId="38" fillId="9" borderId="79" xfId="0" applyFont="1" applyFill="1" applyBorder="1" applyAlignment="1" applyProtection="1">
      <alignment horizontal="center" vertical="center" wrapText="1" shrinkToFit="1"/>
      <protection locked="0"/>
    </xf>
    <xf numFmtId="0" fontId="39" fillId="9" borderId="2" xfId="0" applyFont="1" applyFill="1" applyBorder="1" applyAlignment="1" applyProtection="1">
      <alignment horizontal="center" vertical="center" shrinkToFit="1"/>
      <protection locked="0"/>
    </xf>
    <xf numFmtId="0" fontId="39" fillId="9" borderId="79" xfId="0" applyFont="1" applyFill="1" applyBorder="1" applyAlignment="1" applyProtection="1">
      <alignment horizontal="center" vertical="center" shrinkToFit="1"/>
      <protection locked="0"/>
    </xf>
    <xf numFmtId="0" fontId="39" fillId="9" borderId="77" xfId="0" applyFont="1" applyFill="1" applyBorder="1" applyAlignment="1" applyProtection="1">
      <alignment horizontal="center" vertical="center" shrinkToFit="1"/>
      <protection locked="0"/>
    </xf>
    <xf numFmtId="0" fontId="39" fillId="9" borderId="80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35" fillId="9" borderId="76" xfId="0" applyFont="1" applyFill="1" applyBorder="1" applyAlignment="1" applyProtection="1">
      <alignment horizontal="center" vertical="center" wrapText="1" shrinkToFit="1"/>
      <protection locked="0"/>
    </xf>
    <xf numFmtId="0" fontId="35" fillId="9" borderId="2" xfId="0" applyFont="1" applyFill="1" applyBorder="1" applyAlignment="1" applyProtection="1">
      <alignment horizontal="center" vertical="center" wrapText="1" shrinkToFit="1"/>
      <protection locked="0"/>
    </xf>
    <xf numFmtId="0" fontId="35" fillId="9" borderId="78" xfId="0" applyFont="1" applyFill="1" applyBorder="1" applyAlignment="1" applyProtection="1">
      <alignment horizontal="center" vertical="center" wrapText="1" shrinkToFit="1"/>
      <protection locked="0"/>
    </xf>
    <xf numFmtId="0" fontId="35" fillId="9" borderId="79" xfId="0" applyFont="1" applyFill="1" applyBorder="1" applyAlignment="1" applyProtection="1">
      <alignment horizontal="center" vertical="center" wrapText="1" shrinkToFit="1"/>
      <protection locked="0"/>
    </xf>
    <xf numFmtId="0" fontId="31" fillId="9" borderId="2" xfId="0" applyFont="1" applyFill="1" applyBorder="1" applyAlignment="1" applyProtection="1">
      <alignment horizontal="center" vertical="center" shrinkToFit="1"/>
      <protection locked="0"/>
    </xf>
    <xf numFmtId="0" fontId="31" fillId="9" borderId="79" xfId="0" applyFont="1" applyFill="1" applyBorder="1" applyAlignment="1" applyProtection="1">
      <alignment horizontal="center" vertical="center" shrinkToFit="1"/>
      <protection locked="0"/>
    </xf>
    <xf numFmtId="0" fontId="31" fillId="9" borderId="77" xfId="0" applyFont="1" applyFill="1" applyBorder="1" applyAlignment="1" applyProtection="1">
      <alignment horizontal="center" vertical="center" shrinkToFit="1"/>
      <protection locked="0"/>
    </xf>
    <xf numFmtId="0" fontId="31" fillId="9" borderId="8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183" fontId="9" fillId="3" borderId="7" xfId="1" applyNumberFormat="1" applyFont="1" applyFill="1" applyBorder="1" applyAlignment="1" applyProtection="1">
      <alignment horizontal="center" vertical="center"/>
      <protection locked="0"/>
    </xf>
    <xf numFmtId="183" fontId="9" fillId="3" borderId="4" xfId="1" applyNumberFormat="1" applyFont="1" applyFill="1" applyBorder="1" applyAlignment="1" applyProtection="1">
      <alignment horizontal="center" vertical="center"/>
      <protection locked="0"/>
    </xf>
    <xf numFmtId="183" fontId="9" fillId="3" borderId="10" xfId="1" applyNumberFormat="1" applyFont="1" applyFill="1" applyBorder="1" applyAlignment="1" applyProtection="1">
      <alignment horizontal="center" vertical="center"/>
      <protection locked="0"/>
    </xf>
    <xf numFmtId="183" fontId="9" fillId="3" borderId="1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</cellXfs>
  <cellStyles count="2">
    <cellStyle name="桁区切り" xfId="1" builtinId="6"/>
    <cellStyle name="標準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28</xdr:row>
      <xdr:rowOff>57150</xdr:rowOff>
    </xdr:from>
    <xdr:to>
      <xdr:col>22</xdr:col>
      <xdr:colOff>202407</xdr:colOff>
      <xdr:row>29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500FAAD-9693-4301-A6A9-86BB76AE60DD}"/>
            </a:ext>
          </a:extLst>
        </xdr:cNvPr>
        <xdr:cNvSpPr/>
      </xdr:nvSpPr>
      <xdr:spPr>
        <a:xfrm>
          <a:off x="5769769" y="98393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49</xdr:row>
      <xdr:rowOff>57150</xdr:rowOff>
    </xdr:from>
    <xdr:to>
      <xdr:col>22</xdr:col>
      <xdr:colOff>202407</xdr:colOff>
      <xdr:row>50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CAF3D89F-C2F7-4C84-9DF7-6E18C0519FF4}"/>
            </a:ext>
          </a:extLst>
        </xdr:cNvPr>
        <xdr:cNvSpPr/>
      </xdr:nvSpPr>
      <xdr:spPr>
        <a:xfrm>
          <a:off x="5769769" y="164211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68</xdr:row>
      <xdr:rowOff>57150</xdr:rowOff>
    </xdr:from>
    <xdr:to>
      <xdr:col>22</xdr:col>
      <xdr:colOff>202407</xdr:colOff>
      <xdr:row>69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F55E68FB-BE03-44D3-A220-52ABA156BEB9}"/>
            </a:ext>
          </a:extLst>
        </xdr:cNvPr>
        <xdr:cNvSpPr/>
      </xdr:nvSpPr>
      <xdr:spPr>
        <a:xfrm>
          <a:off x="5769769" y="22564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209550</xdr:colOff>
      <xdr:row>9</xdr:row>
      <xdr:rowOff>13710</xdr:rowOff>
    </xdr:from>
    <xdr:to>
      <xdr:col>44</xdr:col>
      <xdr:colOff>161057</xdr:colOff>
      <xdr:row>12</xdr:row>
      <xdr:rowOff>337848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A6A26FB-D3AE-4C30-BAF5-C5AF6DFFF6D7}"/>
            </a:ext>
          </a:extLst>
        </xdr:cNvPr>
        <xdr:cNvSpPr/>
      </xdr:nvSpPr>
      <xdr:spPr>
        <a:xfrm>
          <a:off x="6410325" y="3376035"/>
          <a:ext cx="5628407" cy="93373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25</xdr:col>
      <xdr:colOff>23446</xdr:colOff>
      <xdr:row>9</xdr:row>
      <xdr:rowOff>185448</xdr:rowOff>
    </xdr:from>
    <xdr:to>
      <xdr:col>28</xdr:col>
      <xdr:colOff>57295</xdr:colOff>
      <xdr:row>12</xdr:row>
      <xdr:rowOff>147348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546D778-B630-4926-AD98-4FBEA2EBCED2}"/>
            </a:ext>
          </a:extLst>
        </xdr:cNvPr>
        <xdr:cNvSpPr/>
      </xdr:nvSpPr>
      <xdr:spPr>
        <a:xfrm>
          <a:off x="6738571" y="3547773"/>
          <a:ext cx="805374" cy="5715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6</xdr:col>
      <xdr:colOff>122465</xdr:colOff>
      <xdr:row>56</xdr:row>
      <xdr:rowOff>81643</xdr:rowOff>
    </xdr:from>
    <xdr:to>
      <xdr:col>21</xdr:col>
      <xdr:colOff>203076</xdr:colOff>
      <xdr:row>60</xdr:row>
      <xdr:rowOff>145864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A36E97D-8F01-4B0A-A531-8FE216FC7D62}"/>
            </a:ext>
          </a:extLst>
        </xdr:cNvPr>
        <xdr:cNvSpPr/>
      </xdr:nvSpPr>
      <xdr:spPr>
        <a:xfrm>
          <a:off x="1940874" y="18854552"/>
          <a:ext cx="3977202" cy="1501630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イベント開催以外の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営業パターンの場合は、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チェックを外してくだ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</a:p>
      </xdr:txBody>
    </xdr:sp>
    <xdr:clientData/>
  </xdr:twoCellAnchor>
  <xdr:twoCellAnchor editAs="oneCell">
    <xdr:from>
      <xdr:col>15</xdr:col>
      <xdr:colOff>97518</xdr:colOff>
      <xdr:row>56</xdr:row>
      <xdr:rowOff>256268</xdr:rowOff>
    </xdr:from>
    <xdr:to>
      <xdr:col>21</xdr:col>
      <xdr:colOff>62745</xdr:colOff>
      <xdr:row>59</xdr:row>
      <xdr:rowOff>233590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7D28A0D-6A48-4328-A11D-0327440A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893" y="18906218"/>
          <a:ext cx="1508277" cy="1072697"/>
        </a:xfrm>
        <a:prstGeom prst="rect">
          <a:avLst/>
        </a:prstGeom>
      </xdr:spPr>
    </xdr:pic>
    <xdr:clientData/>
  </xdr:twoCellAnchor>
  <xdr:twoCellAnchor>
    <xdr:from>
      <xdr:col>18</xdr:col>
      <xdr:colOff>203182</xdr:colOff>
      <xdr:row>311</xdr:row>
      <xdr:rowOff>38168</xdr:rowOff>
    </xdr:from>
    <xdr:to>
      <xdr:col>35</xdr:col>
      <xdr:colOff>187316</xdr:colOff>
      <xdr:row>315</xdr:row>
      <xdr:rowOff>42870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CD7EB3D7-5441-48FC-98F8-456BCA601722}"/>
            </a:ext>
          </a:extLst>
        </xdr:cNvPr>
        <xdr:cNvSpPr/>
      </xdr:nvSpPr>
      <xdr:spPr>
        <a:xfrm>
          <a:off x="5118082" y="47234543"/>
          <a:ext cx="4432309" cy="538102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18</xdr:col>
      <xdr:colOff>60843</xdr:colOff>
      <xdr:row>394</xdr:row>
      <xdr:rowOff>7419</xdr:rowOff>
    </xdr:from>
    <xdr:to>
      <xdr:col>35</xdr:col>
      <xdr:colOff>38771</xdr:colOff>
      <xdr:row>398</xdr:row>
      <xdr:rowOff>12120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65E0057-D911-4C7D-A126-A17E97F80CF1}"/>
            </a:ext>
          </a:extLst>
        </xdr:cNvPr>
        <xdr:cNvSpPr/>
      </xdr:nvSpPr>
      <xdr:spPr>
        <a:xfrm>
          <a:off x="4975743" y="58424244"/>
          <a:ext cx="4426103" cy="538101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18</xdr:col>
      <xdr:colOff>71592</xdr:colOff>
      <xdr:row>477</xdr:row>
      <xdr:rowOff>0</xdr:rowOff>
    </xdr:from>
    <xdr:to>
      <xdr:col>35</xdr:col>
      <xdr:colOff>48510</xdr:colOff>
      <xdr:row>481</xdr:row>
      <xdr:rowOff>97936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2B4546A-BBC4-4FBE-A8B5-811897FCF5D4}"/>
            </a:ext>
          </a:extLst>
        </xdr:cNvPr>
        <xdr:cNvSpPr/>
      </xdr:nvSpPr>
      <xdr:spPr>
        <a:xfrm>
          <a:off x="4986492" y="69637275"/>
          <a:ext cx="4425093" cy="631336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4</xdr:col>
      <xdr:colOff>95250</xdr:colOff>
      <xdr:row>257</xdr:row>
      <xdr:rowOff>81643</xdr:rowOff>
    </xdr:from>
    <xdr:to>
      <xdr:col>15</xdr:col>
      <xdr:colOff>192972</xdr:colOff>
      <xdr:row>268</xdr:row>
      <xdr:rowOff>108861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35C61E4-3364-474F-BB24-B46314159B9F}"/>
            </a:ext>
          </a:extLst>
        </xdr:cNvPr>
        <xdr:cNvSpPr/>
      </xdr:nvSpPr>
      <xdr:spPr>
        <a:xfrm>
          <a:off x="1352550" y="40077118"/>
          <a:ext cx="2983797" cy="1494068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17</xdr:col>
      <xdr:colOff>13606</xdr:colOff>
      <xdr:row>259</xdr:row>
      <xdr:rowOff>54429</xdr:rowOff>
    </xdr:from>
    <xdr:to>
      <xdr:col>34</xdr:col>
      <xdr:colOff>45766</xdr:colOff>
      <xdr:row>269</xdr:row>
      <xdr:rowOff>96489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ECE8829-3C0A-406D-9625-1EF06B37CD3E}"/>
            </a:ext>
          </a:extLst>
        </xdr:cNvPr>
        <xdr:cNvSpPr/>
      </xdr:nvSpPr>
      <xdr:spPr>
        <a:xfrm>
          <a:off x="4671331" y="40316604"/>
          <a:ext cx="4461285" cy="1375560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4</xdr:col>
      <xdr:colOff>81643</xdr:colOff>
      <xdr:row>329</xdr:row>
      <xdr:rowOff>27214</xdr:rowOff>
    </xdr:from>
    <xdr:to>
      <xdr:col>15</xdr:col>
      <xdr:colOff>179365</xdr:colOff>
      <xdr:row>340</xdr:row>
      <xdr:rowOff>54432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C3BAF766-9D5C-45D2-820D-65410D7F0286}"/>
            </a:ext>
          </a:extLst>
        </xdr:cNvPr>
        <xdr:cNvSpPr/>
      </xdr:nvSpPr>
      <xdr:spPr>
        <a:xfrm>
          <a:off x="1338943" y="49776289"/>
          <a:ext cx="2983797" cy="1494068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▼を押すと「△」「定「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注：時短協力は「△」</a:t>
          </a:r>
        </a:p>
      </xdr:txBody>
    </xdr:sp>
    <xdr:clientData/>
  </xdr:twoCellAnchor>
  <xdr:twoCellAnchor>
    <xdr:from>
      <xdr:col>18</xdr:col>
      <xdr:colOff>258534</xdr:colOff>
      <xdr:row>341</xdr:row>
      <xdr:rowOff>95248</xdr:rowOff>
    </xdr:from>
    <xdr:to>
      <xdr:col>36</xdr:col>
      <xdr:colOff>4945</xdr:colOff>
      <xdr:row>347</xdr:row>
      <xdr:rowOff>40819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982F4F10-FC86-419C-9F91-0CCDEF155E14}"/>
            </a:ext>
          </a:extLst>
        </xdr:cNvPr>
        <xdr:cNvSpPr/>
      </xdr:nvSpPr>
      <xdr:spPr>
        <a:xfrm>
          <a:off x="5173434" y="51444523"/>
          <a:ext cx="4470811" cy="745671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37</xdr:col>
      <xdr:colOff>54429</xdr:colOff>
      <xdr:row>1</xdr:row>
      <xdr:rowOff>136071</xdr:rowOff>
    </xdr:from>
    <xdr:to>
      <xdr:col>43</xdr:col>
      <xdr:colOff>291936</xdr:colOff>
      <xdr:row>3</xdr:row>
      <xdr:rowOff>274616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A3A621C-754B-4B8B-A686-ECC1B9AEABFB}"/>
            </a:ext>
          </a:extLst>
        </xdr:cNvPr>
        <xdr:cNvSpPr txBox="1"/>
      </xdr:nvSpPr>
      <xdr:spPr>
        <a:xfrm>
          <a:off x="9974036" y="503464"/>
          <a:ext cx="1870364" cy="100940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28</xdr:row>
      <xdr:rowOff>57150</xdr:rowOff>
    </xdr:from>
    <xdr:to>
      <xdr:col>22</xdr:col>
      <xdr:colOff>202407</xdr:colOff>
      <xdr:row>29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594CAEB-9CE0-43FE-8D12-60594CA9ADD3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49</xdr:row>
      <xdr:rowOff>57150</xdr:rowOff>
    </xdr:from>
    <xdr:to>
      <xdr:col>22</xdr:col>
      <xdr:colOff>202407</xdr:colOff>
      <xdr:row>50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65AB3A33-DE99-418C-A4FF-2008C2B1CEB0}"/>
            </a:ext>
          </a:extLst>
        </xdr:cNvPr>
        <xdr:cNvSpPr/>
      </xdr:nvSpPr>
      <xdr:spPr>
        <a:xfrm>
          <a:off x="5769769" y="290798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68</xdr:row>
      <xdr:rowOff>57150</xdr:rowOff>
    </xdr:from>
    <xdr:to>
      <xdr:col>22</xdr:col>
      <xdr:colOff>202407</xdr:colOff>
      <xdr:row>69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1FC83FDE-8928-4798-927B-E8A5361FBFEB}"/>
            </a:ext>
          </a:extLst>
        </xdr:cNvPr>
        <xdr:cNvSpPr/>
      </xdr:nvSpPr>
      <xdr:spPr>
        <a:xfrm>
          <a:off x="5769769" y="352234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CADB-8FA7-4F9B-AFD6-A417CA6DBB6F}">
  <sheetPr>
    <pageSetUpPr fitToPage="1"/>
  </sheetPr>
  <dimension ref="A1:BG494"/>
  <sheetViews>
    <sheetView showZeros="0" tabSelected="1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5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1" width="9" style="1"/>
    <col min="52" max="52" width="9" style="1" customWidth="1"/>
    <col min="53" max="16384" width="9" style="1"/>
  </cols>
  <sheetData>
    <row r="1" spans="1:59" ht="29.25" customHeight="1" x14ac:dyDescent="0.15">
      <c r="D1" s="2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9" ht="35.1" customHeight="1" x14ac:dyDescent="0.15">
      <c r="A2" s="412" t="s">
        <v>125</v>
      </c>
      <c r="B2" s="412"/>
      <c r="C2" s="412"/>
      <c r="D2" s="412"/>
      <c r="E2" s="412"/>
      <c r="F2" s="412"/>
      <c r="G2" s="412"/>
      <c r="H2" s="412"/>
      <c r="I2" s="413" t="s">
        <v>124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9" ht="35.1" customHeight="1" x14ac:dyDescent="0.15">
      <c r="A3" s="413" t="s">
        <v>126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9" ht="27.75" customHeight="1" thickBo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21"/>
      <c r="AT4" s="141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</row>
    <row r="5" spans="1:59" ht="27.75" customHeight="1" x14ac:dyDescent="0.15">
      <c r="A5" s="124"/>
      <c r="B5" s="124"/>
      <c r="C5" s="414" t="s">
        <v>128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8" t="s">
        <v>129</v>
      </c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 t="s">
        <v>130</v>
      </c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20"/>
      <c r="AR5" s="123"/>
      <c r="AS5" s="123"/>
      <c r="AT5" s="141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</row>
    <row r="6" spans="1:59" ht="27.75" customHeight="1" x14ac:dyDescent="0.15">
      <c r="A6" s="124"/>
      <c r="B6" s="124"/>
      <c r="C6" s="416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21"/>
      <c r="AR6" s="123"/>
      <c r="AS6" s="123"/>
      <c r="AT6" s="141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</row>
    <row r="7" spans="1:59" ht="27.75" customHeight="1" x14ac:dyDescent="0.15">
      <c r="A7" s="126"/>
      <c r="B7" s="126"/>
      <c r="C7" s="431" t="s">
        <v>138</v>
      </c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5" t="s">
        <v>139</v>
      </c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 t="s">
        <v>140</v>
      </c>
      <c r="AD7" s="435"/>
      <c r="AE7" s="435"/>
      <c r="AF7" s="435"/>
      <c r="AG7" s="435"/>
      <c r="AH7" s="435"/>
      <c r="AI7" s="435"/>
      <c r="AJ7" s="435"/>
      <c r="AK7" s="435"/>
      <c r="AL7" s="435"/>
      <c r="AM7" s="435"/>
      <c r="AN7" s="435"/>
      <c r="AO7" s="435"/>
      <c r="AP7" s="435"/>
      <c r="AQ7" s="437"/>
      <c r="AR7" s="127"/>
      <c r="AS7" s="127"/>
      <c r="AT7" s="141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</row>
    <row r="8" spans="1:59" ht="27.75" customHeight="1" thickBot="1" x14ac:dyDescent="0.2">
      <c r="A8" s="126"/>
      <c r="B8" s="126"/>
      <c r="C8" s="433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8"/>
      <c r="AR8" s="127"/>
      <c r="AS8" s="127"/>
      <c r="AT8" s="141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</row>
    <row r="9" spans="1:59" ht="27.75" customHeight="1" x14ac:dyDescent="0.15">
      <c r="A9" s="141"/>
      <c r="B9" s="125"/>
      <c r="C9" s="439" t="s">
        <v>149</v>
      </c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125"/>
      <c r="AS9" s="125"/>
      <c r="AT9" s="141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</row>
    <row r="10" spans="1:59" s="10" customFormat="1" ht="28.5" customHeight="1" x14ac:dyDescent="0.15">
      <c r="A10" s="5" t="s">
        <v>123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T12" s="142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</row>
    <row r="16" spans="1:59" s="10" customFormat="1" ht="39" customHeight="1" x14ac:dyDescent="0.15">
      <c r="A16" s="18"/>
      <c r="B16" s="311" t="s">
        <v>4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</row>
    <row r="17" spans="1:58" s="22" customFormat="1" ht="28.5" customHeight="1" x14ac:dyDescent="0.15">
      <c r="B17" s="19"/>
      <c r="C17" s="23" t="s">
        <v>5</v>
      </c>
      <c r="D17" s="24"/>
      <c r="X17" s="13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6" customFormat="1" ht="28.5" customHeight="1" x14ac:dyDescent="0.15">
      <c r="B18" s="19"/>
      <c r="C18" s="422" t="s">
        <v>6</v>
      </c>
      <c r="D18" s="422"/>
      <c r="E18" s="422"/>
      <c r="F18" s="422"/>
      <c r="G18" s="422"/>
      <c r="H18" s="422"/>
      <c r="I18" s="422" t="s">
        <v>7</v>
      </c>
      <c r="J18" s="422"/>
      <c r="K18" s="422"/>
      <c r="L18" s="422"/>
      <c r="M18" s="422" t="s">
        <v>8</v>
      </c>
      <c r="N18" s="422"/>
      <c r="O18" s="422"/>
      <c r="P18" s="422"/>
      <c r="Q18" s="422"/>
      <c r="R18" s="422"/>
      <c r="S18" s="440" t="s">
        <v>9</v>
      </c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2"/>
      <c r="AS18" s="23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26" customFormat="1" ht="46.5" customHeight="1" x14ac:dyDescent="0.15">
      <c r="B19" s="19"/>
      <c r="C19" s="422" t="s">
        <v>10</v>
      </c>
      <c r="D19" s="422"/>
      <c r="E19" s="422"/>
      <c r="F19" s="422"/>
      <c r="G19" s="422"/>
      <c r="H19" s="422"/>
      <c r="I19" s="422" t="s">
        <v>11</v>
      </c>
      <c r="J19" s="422"/>
      <c r="K19" s="422"/>
      <c r="L19" s="422"/>
      <c r="M19" s="423" t="s">
        <v>12</v>
      </c>
      <c r="N19" s="424"/>
      <c r="O19" s="424"/>
      <c r="P19" s="424"/>
      <c r="Q19" s="424"/>
      <c r="R19" s="425"/>
      <c r="S19" s="426" t="s">
        <v>13</v>
      </c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10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s="26" customFormat="1" ht="47.25" customHeight="1" x14ac:dyDescent="0.15">
      <c r="B20" s="19"/>
      <c r="C20" s="422" t="s">
        <v>14</v>
      </c>
      <c r="D20" s="422"/>
      <c r="E20" s="422"/>
      <c r="F20" s="422"/>
      <c r="G20" s="422"/>
      <c r="H20" s="422"/>
      <c r="I20" s="422" t="s">
        <v>11</v>
      </c>
      <c r="J20" s="422"/>
      <c r="K20" s="422"/>
      <c r="L20" s="422"/>
      <c r="M20" s="428" t="s">
        <v>15</v>
      </c>
      <c r="N20" s="429"/>
      <c r="O20" s="429"/>
      <c r="P20" s="429"/>
      <c r="Q20" s="429"/>
      <c r="R20" s="430"/>
      <c r="S20" s="427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4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s="10" customFormat="1" ht="28.5" customHeight="1" x14ac:dyDescent="0.15">
      <c r="A21" s="18"/>
      <c r="B21" s="19"/>
      <c r="D21" s="20"/>
      <c r="X21" s="13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1:58" s="17" customFormat="1" ht="4.5" customHeight="1" x14ac:dyDescent="0.15">
      <c r="A22" s="15"/>
      <c r="B22" s="15"/>
      <c r="C22" s="16"/>
      <c r="F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T22" s="142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ht="25.5" customHeight="1" x14ac:dyDescent="0.15">
      <c r="A23" s="399" t="s">
        <v>16</v>
      </c>
      <c r="B23" s="400"/>
      <c r="C23" s="400"/>
      <c r="D23" s="400"/>
      <c r="E23" s="400"/>
      <c r="F23" s="400"/>
      <c r="G23" s="400"/>
      <c r="H23" s="400"/>
      <c r="I23" s="401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3"/>
      <c r="AU23" s="3" t="s">
        <v>17</v>
      </c>
      <c r="AV23" s="21"/>
      <c r="AW23" s="21"/>
      <c r="AX23" s="21"/>
      <c r="AY23" s="21"/>
      <c r="AZ23" s="3"/>
      <c r="BA23" s="21"/>
      <c r="BB23" s="21"/>
      <c r="BC23" s="21"/>
      <c r="BD23" s="21"/>
      <c r="BE23" s="21"/>
      <c r="BF23" s="21"/>
    </row>
    <row r="24" spans="1:58" ht="17.25" customHeight="1" x14ac:dyDescent="0.15">
      <c r="A24" s="402"/>
      <c r="B24" s="403"/>
      <c r="C24" s="403"/>
      <c r="D24" s="403"/>
      <c r="E24" s="403"/>
      <c r="F24" s="403"/>
      <c r="G24" s="403"/>
      <c r="H24" s="403"/>
      <c r="I24" s="40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30"/>
      <c r="Z24" s="30"/>
      <c r="AA24" s="30"/>
      <c r="AB24" s="30"/>
      <c r="AC24" s="30"/>
      <c r="AD24" s="30"/>
      <c r="AE24" s="31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2"/>
      <c r="AQ24" s="32"/>
      <c r="AR24" s="32"/>
      <c r="AS24" s="32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28.5" customHeight="1" x14ac:dyDescent="0.15">
      <c r="A25" s="33"/>
      <c r="B25" s="34" t="s">
        <v>18</v>
      </c>
      <c r="C25" s="35"/>
      <c r="D25" s="35"/>
      <c r="E25" s="35"/>
      <c r="F25" s="36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39"/>
      <c r="AC25" s="39"/>
      <c r="AD25" s="39"/>
      <c r="AE25" s="34" t="s">
        <v>19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"/>
      <c r="AU25" s="3"/>
      <c r="AV25" s="3" t="s">
        <v>20</v>
      </c>
      <c r="AW25" s="3"/>
      <c r="AX25" s="3"/>
      <c r="AY25" s="3" t="s">
        <v>21</v>
      </c>
      <c r="AZ25" s="3"/>
      <c r="BA25" s="3"/>
      <c r="BB25" s="3"/>
      <c r="BC25" s="3"/>
      <c r="BD25" s="3"/>
      <c r="BE25" s="3"/>
      <c r="BF25" s="3"/>
    </row>
    <row r="26" spans="1:58" ht="25.5" customHeight="1" x14ac:dyDescent="0.15">
      <c r="A26" s="33"/>
      <c r="B26" s="275" t="s">
        <v>22</v>
      </c>
      <c r="C26" s="330"/>
      <c r="D26" s="330"/>
      <c r="E26" s="331"/>
      <c r="F26" s="335" t="s">
        <v>23</v>
      </c>
      <c r="G26" s="335"/>
      <c r="H26" s="409">
        <v>10</v>
      </c>
      <c r="I26" s="409"/>
      <c r="J26" s="340" t="s">
        <v>24</v>
      </c>
      <c r="K26" s="340"/>
      <c r="L26" s="409">
        <v>0</v>
      </c>
      <c r="M26" s="409"/>
      <c r="N26" s="340" t="s">
        <v>25</v>
      </c>
      <c r="O26" s="342"/>
      <c r="P26" s="344" t="s">
        <v>26</v>
      </c>
      <c r="Q26" s="342"/>
      <c r="R26" s="369" t="s">
        <v>27</v>
      </c>
      <c r="S26" s="369"/>
      <c r="T26" s="409">
        <v>23</v>
      </c>
      <c r="U26" s="409"/>
      <c r="V26" s="340" t="s">
        <v>24</v>
      </c>
      <c r="W26" s="340"/>
      <c r="X26" s="409">
        <v>0</v>
      </c>
      <c r="Y26" s="409"/>
      <c r="Z26" s="340" t="s">
        <v>25</v>
      </c>
      <c r="AA26" s="342"/>
      <c r="AB26" s="36"/>
      <c r="AC26" s="36"/>
      <c r="AD26" s="36"/>
      <c r="AE26" s="371" t="s">
        <v>28</v>
      </c>
      <c r="AF26" s="367"/>
      <c r="AG26" s="367"/>
      <c r="AH26" s="367"/>
      <c r="AI26" s="372"/>
      <c r="AJ26" s="365">
        <f>ROUNDDOWN(AY26/60,0)</f>
        <v>13</v>
      </c>
      <c r="AK26" s="365"/>
      <c r="AL26" s="367" t="s">
        <v>29</v>
      </c>
      <c r="AM26" s="367"/>
      <c r="AN26" s="365">
        <f>AY26-AJ26*60</f>
        <v>0</v>
      </c>
      <c r="AO26" s="365"/>
      <c r="AP26" s="340" t="s">
        <v>25</v>
      </c>
      <c r="AQ26" s="342"/>
      <c r="AR26" s="39"/>
      <c r="AS26" s="36"/>
      <c r="AT26" s="328"/>
      <c r="AU26" s="328" t="s">
        <v>30</v>
      </c>
      <c r="AV26" s="329">
        <f>T26*60+X26</f>
        <v>1380</v>
      </c>
      <c r="AW26" s="3"/>
      <c r="AX26" s="328" t="s">
        <v>31</v>
      </c>
      <c r="AY26" s="329">
        <f>(T26*60+X26)-(H26*60+L26)</f>
        <v>780</v>
      </c>
      <c r="AZ26" s="3"/>
      <c r="BA26" s="3"/>
      <c r="BB26" s="3"/>
      <c r="BC26" s="3"/>
      <c r="BD26" s="3"/>
      <c r="BE26" s="3"/>
      <c r="BF26" s="3"/>
    </row>
    <row r="27" spans="1:58" ht="35.25" customHeight="1" x14ac:dyDescent="0.15">
      <c r="A27" s="33"/>
      <c r="B27" s="332"/>
      <c r="C27" s="333"/>
      <c r="D27" s="333"/>
      <c r="E27" s="334"/>
      <c r="F27" s="335"/>
      <c r="G27" s="335"/>
      <c r="H27" s="411"/>
      <c r="I27" s="411"/>
      <c r="J27" s="341"/>
      <c r="K27" s="341"/>
      <c r="L27" s="411"/>
      <c r="M27" s="411"/>
      <c r="N27" s="341"/>
      <c r="O27" s="343"/>
      <c r="P27" s="345"/>
      <c r="Q27" s="343"/>
      <c r="R27" s="370"/>
      <c r="S27" s="370"/>
      <c r="T27" s="411"/>
      <c r="U27" s="411"/>
      <c r="V27" s="341"/>
      <c r="W27" s="341"/>
      <c r="X27" s="411"/>
      <c r="Y27" s="411"/>
      <c r="Z27" s="341"/>
      <c r="AA27" s="343"/>
      <c r="AB27" s="36"/>
      <c r="AC27" s="36"/>
      <c r="AD27" s="36"/>
      <c r="AE27" s="373"/>
      <c r="AF27" s="368"/>
      <c r="AG27" s="368"/>
      <c r="AH27" s="368"/>
      <c r="AI27" s="374"/>
      <c r="AJ27" s="366"/>
      <c r="AK27" s="366"/>
      <c r="AL27" s="368"/>
      <c r="AM27" s="368"/>
      <c r="AN27" s="366"/>
      <c r="AO27" s="366"/>
      <c r="AP27" s="341"/>
      <c r="AQ27" s="343"/>
      <c r="AR27" s="39"/>
      <c r="AS27" s="36"/>
      <c r="AT27" s="328"/>
      <c r="AU27" s="328"/>
      <c r="AV27" s="329"/>
      <c r="AW27" s="3"/>
      <c r="AX27" s="328"/>
      <c r="AY27" s="329"/>
      <c r="AZ27" s="3"/>
      <c r="BA27" s="3"/>
      <c r="BB27" s="3"/>
      <c r="BC27" s="3"/>
      <c r="BD27" s="3"/>
      <c r="BE27" s="3"/>
      <c r="BF27" s="3"/>
    </row>
    <row r="28" spans="1:58" ht="17.25" customHeight="1" x14ac:dyDescent="0.15">
      <c r="A28" s="33"/>
      <c r="B28" s="40"/>
      <c r="C28" s="40"/>
      <c r="D28" s="40"/>
      <c r="E28" s="40"/>
      <c r="F28" s="41"/>
      <c r="G28" s="41"/>
      <c r="H28" s="42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9"/>
      <c r="Y28" s="39"/>
      <c r="Z28" s="37"/>
      <c r="AA28" s="38"/>
      <c r="AB28" s="39"/>
      <c r="AC28" s="39"/>
      <c r="AD28" s="39"/>
      <c r="AE28" s="43"/>
      <c r="AF28" s="43"/>
      <c r="AG28" s="43"/>
      <c r="AH28" s="43"/>
      <c r="AI28" s="43"/>
      <c r="AJ28" s="44" t="s">
        <v>32</v>
      </c>
      <c r="AK28" s="43"/>
      <c r="AL28" s="43"/>
      <c r="AM28" s="43"/>
      <c r="AN28" s="43"/>
      <c r="AO28" s="43"/>
      <c r="AP28" s="43"/>
      <c r="AQ28" s="43"/>
      <c r="AR28" s="39"/>
      <c r="AS28" s="36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s="36" customFormat="1" ht="25.5" customHeight="1" x14ac:dyDescent="0.15">
      <c r="A29" s="33"/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9"/>
      <c r="Y29" s="39"/>
      <c r="Z29" s="37"/>
      <c r="AA29" s="38"/>
      <c r="AB29" s="39"/>
      <c r="AC29" s="39"/>
      <c r="AD29" s="3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39"/>
      <c r="AT29" s="3"/>
      <c r="AU29" s="3"/>
      <c r="AV29" s="45" t="s">
        <v>33</v>
      </c>
      <c r="AW29" s="3"/>
      <c r="AX29" s="3"/>
      <c r="AY29" s="3" t="s">
        <v>34</v>
      </c>
      <c r="AZ29" s="3"/>
      <c r="BA29" s="3"/>
      <c r="BB29" s="3" t="s">
        <v>35</v>
      </c>
      <c r="BC29" s="3"/>
      <c r="BD29" s="3"/>
      <c r="BE29" s="3"/>
      <c r="BF29" s="3"/>
    </row>
    <row r="30" spans="1:58" s="53" customFormat="1" ht="25.5" customHeight="1" x14ac:dyDescent="0.15">
      <c r="A30" s="46"/>
      <c r="B30" s="47" t="s">
        <v>36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7"/>
      <c r="Q30" s="47"/>
      <c r="R30" s="47"/>
      <c r="S30" s="47"/>
      <c r="T30" s="47"/>
      <c r="U30" s="13"/>
      <c r="V30" s="47"/>
      <c r="W30" s="47"/>
      <c r="X30" s="39"/>
      <c r="Y30" s="39"/>
      <c r="Z30" s="37"/>
      <c r="AA30" s="38"/>
      <c r="AB30" s="39"/>
      <c r="AC30" s="39"/>
      <c r="AD30" s="39"/>
      <c r="AE30" s="49" t="s">
        <v>37</v>
      </c>
      <c r="AF30" s="50"/>
      <c r="AG30" s="51"/>
      <c r="AH30" s="51"/>
      <c r="AI30" s="51"/>
      <c r="AJ30" s="51"/>
      <c r="AK30" s="51"/>
      <c r="AL30" s="51"/>
      <c r="AM30" s="51"/>
      <c r="AN30" s="43"/>
      <c r="AO30" s="43"/>
      <c r="AP30" s="43"/>
      <c r="AQ30" s="52"/>
      <c r="AR30" s="39"/>
      <c r="AS30" s="36"/>
      <c r="AT30" s="45"/>
      <c r="AU30" s="45"/>
      <c r="AV30" s="45" t="s">
        <v>38</v>
      </c>
      <c r="AW30" s="45"/>
      <c r="AX30" s="45"/>
      <c r="AY30" s="3" t="s">
        <v>39</v>
      </c>
      <c r="AZ30" s="45"/>
      <c r="BA30" s="3"/>
      <c r="BB30" s="3" t="s">
        <v>40</v>
      </c>
      <c r="BC30" s="45"/>
      <c r="BD30" s="3"/>
      <c r="BE30" s="45"/>
      <c r="BF30" s="45"/>
    </row>
    <row r="31" spans="1:58" ht="25.5" customHeight="1" x14ac:dyDescent="0.15">
      <c r="A31" s="33"/>
      <c r="B31" s="275" t="s">
        <v>22</v>
      </c>
      <c r="C31" s="330"/>
      <c r="D31" s="330"/>
      <c r="E31" s="331"/>
      <c r="F31" s="335" t="s">
        <v>23</v>
      </c>
      <c r="G31" s="335"/>
      <c r="H31" s="408">
        <v>10</v>
      </c>
      <c r="I31" s="409"/>
      <c r="J31" s="340" t="s">
        <v>24</v>
      </c>
      <c r="K31" s="340"/>
      <c r="L31" s="409">
        <v>0</v>
      </c>
      <c r="M31" s="409"/>
      <c r="N31" s="340" t="s">
        <v>25</v>
      </c>
      <c r="O31" s="342"/>
      <c r="P31" s="344" t="s">
        <v>26</v>
      </c>
      <c r="Q31" s="342"/>
      <c r="R31" s="369" t="s">
        <v>27</v>
      </c>
      <c r="S31" s="369"/>
      <c r="T31" s="408">
        <v>21</v>
      </c>
      <c r="U31" s="409"/>
      <c r="V31" s="340" t="s">
        <v>24</v>
      </c>
      <c r="W31" s="340"/>
      <c r="X31" s="409">
        <v>0</v>
      </c>
      <c r="Y31" s="409"/>
      <c r="Z31" s="340" t="s">
        <v>25</v>
      </c>
      <c r="AA31" s="342"/>
      <c r="AB31" s="39"/>
      <c r="AC31" s="39"/>
      <c r="AD31" s="39"/>
      <c r="AE31" s="407" t="s">
        <v>41</v>
      </c>
      <c r="AF31" s="340"/>
      <c r="AG31" s="340"/>
      <c r="AH31" s="340"/>
      <c r="AI31" s="342"/>
      <c r="AJ31" s="405">
        <f>ROUNDDOWN(AV36/60,0)</f>
        <v>2</v>
      </c>
      <c r="AK31" s="365"/>
      <c r="AL31" s="340" t="s">
        <v>24</v>
      </c>
      <c r="AM31" s="340"/>
      <c r="AN31" s="365">
        <f>AV36-AJ31*60</f>
        <v>0</v>
      </c>
      <c r="AO31" s="365"/>
      <c r="AP31" s="340" t="s">
        <v>25</v>
      </c>
      <c r="AQ31" s="342"/>
      <c r="AR31" s="39"/>
      <c r="AS31" s="54"/>
      <c r="AT31" s="3"/>
      <c r="AU31" s="328" t="s">
        <v>42</v>
      </c>
      <c r="AV31" s="329">
        <f>IF(AY31&lt;=BB31,BB31,AV26)</f>
        <v>1260</v>
      </c>
      <c r="AW31" s="149"/>
      <c r="AX31" s="328" t="s">
        <v>43</v>
      </c>
      <c r="AY31" s="329">
        <f>T31*60+X31</f>
        <v>1260</v>
      </c>
      <c r="AZ31" s="149"/>
      <c r="BA31" s="328" t="s">
        <v>44</v>
      </c>
      <c r="BB31" s="329">
        <f>IF(C40="☑",21*60,20*60)</f>
        <v>1260</v>
      </c>
      <c r="BC31" s="3"/>
      <c r="BD31" s="3"/>
      <c r="BE31" s="3"/>
      <c r="BF31" s="3"/>
    </row>
    <row r="32" spans="1:58" ht="35.25" customHeight="1" x14ac:dyDescent="0.15">
      <c r="A32" s="33"/>
      <c r="B32" s="332"/>
      <c r="C32" s="333"/>
      <c r="D32" s="333"/>
      <c r="E32" s="334"/>
      <c r="F32" s="335"/>
      <c r="G32" s="335"/>
      <c r="H32" s="410"/>
      <c r="I32" s="411"/>
      <c r="J32" s="341"/>
      <c r="K32" s="341"/>
      <c r="L32" s="411"/>
      <c r="M32" s="411"/>
      <c r="N32" s="341"/>
      <c r="O32" s="343"/>
      <c r="P32" s="345"/>
      <c r="Q32" s="343"/>
      <c r="R32" s="370"/>
      <c r="S32" s="370"/>
      <c r="T32" s="410"/>
      <c r="U32" s="411"/>
      <c r="V32" s="341"/>
      <c r="W32" s="341"/>
      <c r="X32" s="411"/>
      <c r="Y32" s="411"/>
      <c r="Z32" s="341"/>
      <c r="AA32" s="343"/>
      <c r="AB32" s="36"/>
      <c r="AC32" s="36"/>
      <c r="AD32" s="36"/>
      <c r="AE32" s="345"/>
      <c r="AF32" s="341"/>
      <c r="AG32" s="341"/>
      <c r="AH32" s="341"/>
      <c r="AI32" s="343"/>
      <c r="AJ32" s="406"/>
      <c r="AK32" s="366"/>
      <c r="AL32" s="341"/>
      <c r="AM32" s="341"/>
      <c r="AN32" s="366"/>
      <c r="AO32" s="366"/>
      <c r="AP32" s="341"/>
      <c r="AQ32" s="343"/>
      <c r="AR32" s="39"/>
      <c r="AS32" s="54"/>
      <c r="AT32" s="3"/>
      <c r="AU32" s="328"/>
      <c r="AV32" s="329"/>
      <c r="AW32" s="149"/>
      <c r="AX32" s="328"/>
      <c r="AY32" s="329"/>
      <c r="AZ32" s="149"/>
      <c r="BA32" s="328"/>
      <c r="BB32" s="329"/>
      <c r="BC32" s="3"/>
      <c r="BD32" s="3"/>
      <c r="BE32" s="3"/>
      <c r="BF32" s="3"/>
    </row>
    <row r="33" spans="1:58" ht="17.25" customHeight="1" x14ac:dyDescent="0.15">
      <c r="A33" s="55"/>
      <c r="B33" s="40"/>
      <c r="C33" s="40"/>
      <c r="D33" s="40"/>
      <c r="E33" s="40"/>
      <c r="F33" s="36"/>
      <c r="G33" s="40"/>
      <c r="H33" s="42"/>
      <c r="I33" s="40"/>
      <c r="J33" s="40"/>
      <c r="K33" s="40"/>
      <c r="L33" s="40"/>
      <c r="M33" s="40"/>
      <c r="N33" s="40"/>
      <c r="O33" s="40"/>
      <c r="P33" s="56"/>
      <c r="Q33" s="40"/>
      <c r="R33" s="40"/>
      <c r="S33" s="40"/>
      <c r="T33" s="40"/>
      <c r="U33" s="40"/>
      <c r="V33" s="40"/>
      <c r="W33" s="40"/>
      <c r="X33" s="39"/>
      <c r="Y33" s="39"/>
      <c r="Z33" s="37"/>
      <c r="AA33" s="36"/>
      <c r="AB33" s="36"/>
      <c r="AC33" s="36"/>
      <c r="AD33" s="36"/>
      <c r="AE33" s="52"/>
      <c r="AF33" s="52"/>
      <c r="AG33" s="52"/>
      <c r="AH33" s="52"/>
      <c r="AI33" s="52"/>
      <c r="AJ33" s="44" t="s">
        <v>32</v>
      </c>
      <c r="AK33" s="52"/>
      <c r="AL33" s="52"/>
      <c r="AM33" s="52"/>
      <c r="AN33" s="52"/>
      <c r="AO33" s="52"/>
      <c r="AP33" s="52"/>
      <c r="AQ33" s="52"/>
      <c r="AR33" s="36"/>
      <c r="AS33" s="36"/>
      <c r="AT33" s="3"/>
      <c r="AU33" s="3"/>
      <c r="AV33" s="3"/>
      <c r="AW33" s="3"/>
      <c r="AX33" s="3"/>
      <c r="AY33" s="143" t="s">
        <v>45</v>
      </c>
      <c r="AZ33" s="3"/>
      <c r="BA33" s="3"/>
      <c r="BB33" s="3"/>
      <c r="BC33" s="3"/>
      <c r="BD33" s="3"/>
      <c r="BE33" s="3"/>
      <c r="BF33" s="3"/>
    </row>
    <row r="34" spans="1:58" ht="25.5" customHeight="1" x14ac:dyDescent="0.2">
      <c r="A34" s="55"/>
      <c r="B34" s="36"/>
      <c r="C34" s="382" t="s">
        <v>141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D34" s="36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36"/>
      <c r="AS34" s="36"/>
      <c r="AT34" s="3"/>
      <c r="AU34" s="3"/>
      <c r="AV34" s="3"/>
      <c r="AW34" s="3"/>
      <c r="AX34" s="3"/>
      <c r="AY34" s="144" t="s">
        <v>46</v>
      </c>
      <c r="AZ34" s="3"/>
      <c r="BA34" s="3"/>
      <c r="BB34" s="3"/>
      <c r="BC34" s="3"/>
      <c r="BD34" s="3"/>
      <c r="BE34" s="3"/>
      <c r="BF34" s="3"/>
    </row>
    <row r="35" spans="1:58" ht="25.5" customHeight="1" x14ac:dyDescent="0.15">
      <c r="A35" s="55"/>
      <c r="B35" s="36"/>
      <c r="C35" s="385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7"/>
      <c r="AD35" s="36"/>
      <c r="AE35" s="49" t="s">
        <v>47</v>
      </c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36"/>
      <c r="AS35" s="36"/>
      <c r="AT35" s="3"/>
      <c r="AU35" s="3"/>
      <c r="AV35" s="3" t="s">
        <v>48</v>
      </c>
      <c r="AW35" s="3"/>
      <c r="AX35" s="3"/>
      <c r="AY35" s="3" t="s">
        <v>49</v>
      </c>
      <c r="AZ35" s="145"/>
      <c r="BA35" s="3"/>
      <c r="BB35" s="3"/>
      <c r="BC35" s="3"/>
      <c r="BD35" s="3"/>
      <c r="BE35" s="3"/>
      <c r="BF35" s="3"/>
    </row>
    <row r="36" spans="1:58" s="53" customFormat="1" ht="25.5" customHeight="1" x14ac:dyDescent="0.15">
      <c r="A36" s="55"/>
      <c r="B36" s="36"/>
      <c r="C36" s="385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7"/>
      <c r="AC36" s="1"/>
      <c r="AD36" s="36"/>
      <c r="AE36" s="371" t="s">
        <v>50</v>
      </c>
      <c r="AF36" s="388"/>
      <c r="AG36" s="388"/>
      <c r="AH36" s="388"/>
      <c r="AI36" s="388"/>
      <c r="AJ36" s="388"/>
      <c r="AK36" s="389"/>
      <c r="AL36" s="393">
        <f>IF(AY26=0,0,ROUNDUP(AV36/AY26,3))</f>
        <v>0.154</v>
      </c>
      <c r="AM36" s="394"/>
      <c r="AN36" s="394"/>
      <c r="AO36" s="394"/>
      <c r="AP36" s="394"/>
      <c r="AQ36" s="395"/>
      <c r="AR36" s="36"/>
      <c r="AS36" s="36"/>
      <c r="AT36" s="45"/>
      <c r="AU36" s="328" t="s">
        <v>51</v>
      </c>
      <c r="AV36" s="326">
        <f>IF(AV26-AV31&gt;0,AV26-AV31,0)</f>
        <v>120</v>
      </c>
      <c r="AW36" s="327" t="s">
        <v>52</v>
      </c>
      <c r="AX36" s="327"/>
      <c r="AY36" s="145"/>
      <c r="AZ36" s="145"/>
      <c r="BA36" s="45"/>
      <c r="BB36" s="45"/>
      <c r="BC36" s="45"/>
      <c r="BD36" s="45"/>
      <c r="BE36" s="45"/>
      <c r="BF36" s="45"/>
    </row>
    <row r="37" spans="1:58" ht="35.25" customHeight="1" x14ac:dyDescent="0.15">
      <c r="A37" s="55"/>
      <c r="B37" s="36"/>
      <c r="C37" s="385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7"/>
      <c r="AD37" s="36"/>
      <c r="AE37" s="390"/>
      <c r="AF37" s="391"/>
      <c r="AG37" s="391"/>
      <c r="AH37" s="391"/>
      <c r="AI37" s="391"/>
      <c r="AJ37" s="391"/>
      <c r="AK37" s="392"/>
      <c r="AL37" s="396"/>
      <c r="AM37" s="397"/>
      <c r="AN37" s="397"/>
      <c r="AO37" s="397"/>
      <c r="AP37" s="397"/>
      <c r="AQ37" s="398"/>
      <c r="AR37" s="36"/>
      <c r="AS37" s="36"/>
      <c r="AT37" s="328"/>
      <c r="AU37" s="328"/>
      <c r="AV37" s="326"/>
      <c r="AW37" s="327"/>
      <c r="AX37" s="327"/>
      <c r="AY37" s="3"/>
      <c r="AZ37" s="3"/>
      <c r="BA37" s="3"/>
      <c r="BB37" s="3"/>
      <c r="BC37" s="3"/>
      <c r="BD37" s="3"/>
      <c r="BE37" s="3"/>
      <c r="BF37" s="3"/>
    </row>
    <row r="38" spans="1:58" ht="25.5" customHeight="1" x14ac:dyDescent="0.15">
      <c r="A38" s="55"/>
      <c r="B38" s="36"/>
      <c r="C38" s="385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7"/>
      <c r="AD38" s="36"/>
      <c r="AE38" s="36"/>
      <c r="AF38" s="36"/>
      <c r="AG38" s="36"/>
      <c r="AH38" s="36"/>
      <c r="AI38" s="36"/>
      <c r="AJ38" s="36"/>
      <c r="AK38" s="57" t="s">
        <v>32</v>
      </c>
      <c r="AL38" s="36"/>
      <c r="AM38" s="39"/>
      <c r="AN38" s="39"/>
      <c r="AO38" s="39"/>
      <c r="AP38" s="36"/>
      <c r="AQ38" s="36"/>
      <c r="AR38" s="36"/>
      <c r="AS38" s="36"/>
      <c r="AT38" s="32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ht="25.5" customHeight="1" x14ac:dyDescent="0.15">
      <c r="A39" s="55"/>
      <c r="B39" s="36"/>
      <c r="C39" s="385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7"/>
      <c r="AD39" s="36"/>
      <c r="AE39" s="36"/>
      <c r="AF39" s="36"/>
      <c r="AG39" s="36"/>
      <c r="AH39" s="36"/>
      <c r="AI39" s="36"/>
      <c r="AJ39" s="36"/>
      <c r="AK39" s="58" t="s">
        <v>53</v>
      </c>
      <c r="AL39" s="36"/>
      <c r="AM39" s="39"/>
      <c r="AN39" s="39"/>
      <c r="AO39" s="39"/>
      <c r="AP39" s="36"/>
      <c r="AQ39" s="36"/>
      <c r="AR39" s="36"/>
      <c r="AS39" s="36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25.5" customHeight="1" x14ac:dyDescent="0.15">
      <c r="A40" s="55"/>
      <c r="B40" s="36"/>
      <c r="C40" s="375" t="s">
        <v>54</v>
      </c>
      <c r="D40" s="376"/>
      <c r="E40" s="377" t="s">
        <v>55</v>
      </c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8"/>
      <c r="AD40" s="36"/>
      <c r="AE40" s="36"/>
      <c r="AF40" s="36"/>
      <c r="AG40" s="36"/>
      <c r="AJ40" s="36"/>
      <c r="AK40" s="58"/>
      <c r="AL40" s="36"/>
      <c r="AM40" s="39"/>
      <c r="AN40" s="39"/>
      <c r="AO40" s="39"/>
      <c r="AP40" s="36"/>
      <c r="AQ40" s="36"/>
      <c r="AR40" s="36"/>
      <c r="AS40" s="36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17.25" customHeight="1" x14ac:dyDescent="0.15">
      <c r="A41" s="59"/>
      <c r="B41" s="60"/>
      <c r="C41" s="60"/>
      <c r="D41" s="60"/>
      <c r="E41" s="60"/>
      <c r="F41" s="61"/>
      <c r="G41" s="60"/>
      <c r="H41" s="60"/>
      <c r="I41" s="60"/>
      <c r="J41" s="60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  <c r="AL41" s="62"/>
      <c r="AM41" s="64"/>
      <c r="AN41" s="64"/>
      <c r="AO41" s="64"/>
      <c r="AP41" s="62"/>
      <c r="AQ41" s="62"/>
      <c r="AR41" s="62"/>
      <c r="AS41" s="62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17.25" customHeight="1" x14ac:dyDescent="0.15">
      <c r="A42" s="41"/>
      <c r="B42" s="41"/>
      <c r="C42" s="41"/>
      <c r="D42" s="41"/>
      <c r="E42" s="41"/>
      <c r="F42" s="65"/>
      <c r="G42" s="41"/>
      <c r="H42" s="41"/>
      <c r="I42" s="41"/>
      <c r="J42" s="41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58"/>
      <c r="AL42" s="36"/>
      <c r="AM42" s="39"/>
      <c r="AN42" s="39"/>
      <c r="AO42" s="39"/>
      <c r="AP42" s="36"/>
      <c r="AQ42" s="36"/>
      <c r="AR42" s="36"/>
      <c r="AS42" s="36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17.25" customHeight="1" x14ac:dyDescent="0.15">
      <c r="A43" s="41"/>
      <c r="B43" s="41"/>
      <c r="C43" s="41"/>
      <c r="D43" s="41"/>
      <c r="E43" s="41"/>
      <c r="F43" s="65"/>
      <c r="G43" s="41"/>
      <c r="H43" s="41"/>
      <c r="I43" s="41"/>
      <c r="J43" s="41"/>
      <c r="AK43" s="66"/>
      <c r="AM43" s="10"/>
      <c r="AN43" s="10"/>
      <c r="AO43" s="10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25.5" customHeight="1" x14ac:dyDescent="0.15">
      <c r="A44" s="399" t="s">
        <v>56</v>
      </c>
      <c r="B44" s="400"/>
      <c r="C44" s="400"/>
      <c r="D44" s="400"/>
      <c r="E44" s="400"/>
      <c r="F44" s="400"/>
      <c r="G44" s="400"/>
      <c r="H44" s="400"/>
      <c r="I44" s="401"/>
      <c r="J44" s="28"/>
      <c r="K44" s="67" t="s">
        <v>57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28"/>
      <c r="AP44" s="28"/>
      <c r="AQ44" s="28"/>
      <c r="AR44" s="28"/>
      <c r="AS44" s="28"/>
      <c r="AT44" s="3"/>
      <c r="AU44" s="3" t="s">
        <v>17</v>
      </c>
      <c r="AV44" s="21"/>
      <c r="AW44" s="21"/>
      <c r="AX44" s="21"/>
      <c r="AY44" s="21"/>
      <c r="AZ44" s="3"/>
      <c r="BA44" s="21"/>
      <c r="BB44" s="21"/>
      <c r="BC44" s="21"/>
      <c r="BD44" s="21"/>
      <c r="BE44" s="21"/>
      <c r="BF44" s="21"/>
    </row>
    <row r="45" spans="1:58" ht="17.25" customHeight="1" x14ac:dyDescent="0.15">
      <c r="A45" s="402"/>
      <c r="B45" s="403"/>
      <c r="C45" s="403"/>
      <c r="D45" s="403"/>
      <c r="E45" s="403"/>
      <c r="F45" s="403"/>
      <c r="G45" s="403"/>
      <c r="H45" s="403"/>
      <c r="I45" s="40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30"/>
      <c r="Z45" s="30"/>
      <c r="AA45" s="30"/>
      <c r="AB45" s="30"/>
      <c r="AC45" s="30"/>
      <c r="AD45" s="30"/>
      <c r="AE45" s="31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2"/>
      <c r="AQ45" s="32"/>
      <c r="AR45" s="32"/>
      <c r="AS45" s="32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28.5" customHeight="1" x14ac:dyDescent="0.15">
      <c r="A46" s="33"/>
      <c r="B46" s="34" t="s">
        <v>18</v>
      </c>
      <c r="C46" s="35"/>
      <c r="D46" s="35"/>
      <c r="E46" s="35"/>
      <c r="F46" s="36"/>
      <c r="G46" s="37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39"/>
      <c r="AC46" s="39"/>
      <c r="AD46" s="39"/>
      <c r="AE46" s="34" t="s">
        <v>19</v>
      </c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"/>
      <c r="AU46" s="3"/>
      <c r="AV46" s="3" t="s">
        <v>20</v>
      </c>
      <c r="AW46" s="3"/>
      <c r="AX46" s="3"/>
      <c r="AY46" s="3" t="s">
        <v>21</v>
      </c>
      <c r="AZ46" s="3"/>
      <c r="BA46" s="3"/>
      <c r="BB46" s="3"/>
      <c r="BC46" s="3"/>
      <c r="BD46" s="3"/>
      <c r="BE46" s="3"/>
      <c r="BF46" s="3"/>
    </row>
    <row r="47" spans="1:58" ht="25.5" customHeight="1" x14ac:dyDescent="0.15">
      <c r="A47" s="33"/>
      <c r="B47" s="275" t="s">
        <v>22</v>
      </c>
      <c r="C47" s="330"/>
      <c r="D47" s="330"/>
      <c r="E47" s="331"/>
      <c r="F47" s="335" t="s">
        <v>23</v>
      </c>
      <c r="G47" s="335"/>
      <c r="H47" s="409">
        <v>10</v>
      </c>
      <c r="I47" s="409"/>
      <c r="J47" s="340" t="s">
        <v>24</v>
      </c>
      <c r="K47" s="340"/>
      <c r="L47" s="409">
        <v>0</v>
      </c>
      <c r="M47" s="409"/>
      <c r="N47" s="340" t="s">
        <v>25</v>
      </c>
      <c r="O47" s="342"/>
      <c r="P47" s="344" t="s">
        <v>26</v>
      </c>
      <c r="Q47" s="342"/>
      <c r="R47" s="369" t="s">
        <v>27</v>
      </c>
      <c r="S47" s="369"/>
      <c r="T47" s="409">
        <v>23</v>
      </c>
      <c r="U47" s="409"/>
      <c r="V47" s="340" t="s">
        <v>24</v>
      </c>
      <c r="W47" s="340"/>
      <c r="X47" s="409">
        <v>0</v>
      </c>
      <c r="Y47" s="409"/>
      <c r="Z47" s="340" t="s">
        <v>25</v>
      </c>
      <c r="AA47" s="342"/>
      <c r="AB47" s="36"/>
      <c r="AC47" s="36"/>
      <c r="AD47" s="36"/>
      <c r="AE47" s="371" t="s">
        <v>58</v>
      </c>
      <c r="AF47" s="367"/>
      <c r="AG47" s="367"/>
      <c r="AH47" s="367"/>
      <c r="AI47" s="372"/>
      <c r="AJ47" s="365">
        <f>ROUNDDOWN(AY47/60,0)</f>
        <v>13</v>
      </c>
      <c r="AK47" s="365"/>
      <c r="AL47" s="367" t="s">
        <v>29</v>
      </c>
      <c r="AM47" s="367"/>
      <c r="AN47" s="365">
        <f>AY47-AJ47*60</f>
        <v>0</v>
      </c>
      <c r="AO47" s="365"/>
      <c r="AP47" s="340" t="s">
        <v>25</v>
      </c>
      <c r="AQ47" s="342"/>
      <c r="AR47" s="39"/>
      <c r="AS47" s="36"/>
      <c r="AT47" s="328"/>
      <c r="AU47" s="328" t="s">
        <v>30</v>
      </c>
      <c r="AV47" s="329">
        <f>T47*60+X47</f>
        <v>1380</v>
      </c>
      <c r="AW47" s="3"/>
      <c r="AX47" s="328" t="s">
        <v>31</v>
      </c>
      <c r="AY47" s="329">
        <f>(T47*60+X47)-(H47*60+L47)</f>
        <v>780</v>
      </c>
      <c r="AZ47" s="3"/>
      <c r="BA47" s="3"/>
      <c r="BB47" s="3"/>
      <c r="BC47" s="3"/>
      <c r="BD47" s="3"/>
      <c r="BE47" s="3"/>
      <c r="BF47" s="3"/>
    </row>
    <row r="48" spans="1:58" ht="35.25" customHeight="1" x14ac:dyDescent="0.15">
      <c r="A48" s="33"/>
      <c r="B48" s="332"/>
      <c r="C48" s="333"/>
      <c r="D48" s="333"/>
      <c r="E48" s="334"/>
      <c r="F48" s="335"/>
      <c r="G48" s="335"/>
      <c r="H48" s="411"/>
      <c r="I48" s="411"/>
      <c r="J48" s="341"/>
      <c r="K48" s="341"/>
      <c r="L48" s="411"/>
      <c r="M48" s="411"/>
      <c r="N48" s="341"/>
      <c r="O48" s="343"/>
      <c r="P48" s="345"/>
      <c r="Q48" s="343"/>
      <c r="R48" s="370"/>
      <c r="S48" s="370"/>
      <c r="T48" s="411"/>
      <c r="U48" s="411"/>
      <c r="V48" s="341"/>
      <c r="W48" s="341"/>
      <c r="X48" s="411"/>
      <c r="Y48" s="411"/>
      <c r="Z48" s="341"/>
      <c r="AA48" s="343"/>
      <c r="AB48" s="36"/>
      <c r="AC48" s="36"/>
      <c r="AD48" s="36"/>
      <c r="AE48" s="373"/>
      <c r="AF48" s="368"/>
      <c r="AG48" s="368"/>
      <c r="AH48" s="368"/>
      <c r="AI48" s="374"/>
      <c r="AJ48" s="366"/>
      <c r="AK48" s="366"/>
      <c r="AL48" s="368"/>
      <c r="AM48" s="368"/>
      <c r="AN48" s="366"/>
      <c r="AO48" s="366"/>
      <c r="AP48" s="341"/>
      <c r="AQ48" s="343"/>
      <c r="AR48" s="39"/>
      <c r="AS48" s="36"/>
      <c r="AT48" s="328"/>
      <c r="AU48" s="328"/>
      <c r="AV48" s="329"/>
      <c r="AW48" s="3"/>
      <c r="AX48" s="328"/>
      <c r="AY48" s="329"/>
      <c r="AZ48" s="3"/>
      <c r="BA48" s="3"/>
      <c r="BB48" s="3"/>
      <c r="BC48" s="3"/>
      <c r="BD48" s="3"/>
      <c r="BE48" s="3"/>
      <c r="BF48" s="3"/>
    </row>
    <row r="49" spans="1:59" ht="17.25" customHeight="1" x14ac:dyDescent="0.15">
      <c r="A49" s="33"/>
      <c r="B49" s="40"/>
      <c r="C49" s="40"/>
      <c r="D49" s="40"/>
      <c r="E49" s="40"/>
      <c r="F49" s="41"/>
      <c r="G49" s="41"/>
      <c r="H49" s="4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9"/>
      <c r="Y49" s="39"/>
      <c r="Z49" s="37"/>
      <c r="AA49" s="38"/>
      <c r="AB49" s="39"/>
      <c r="AC49" s="39"/>
      <c r="AD49" s="39"/>
      <c r="AE49" s="43"/>
      <c r="AF49" s="43"/>
      <c r="AG49" s="43"/>
      <c r="AH49" s="43"/>
      <c r="AI49" s="43"/>
      <c r="AJ49" s="44" t="s">
        <v>32</v>
      </c>
      <c r="AK49" s="43"/>
      <c r="AL49" s="43"/>
      <c r="AM49" s="43"/>
      <c r="AN49" s="43"/>
      <c r="AO49" s="43"/>
      <c r="AP49" s="43"/>
      <c r="AQ49" s="43"/>
      <c r="AR49" s="39"/>
      <c r="AS49" s="36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9" s="36" customFormat="1" ht="25.5" customHeight="1" x14ac:dyDescent="0.15">
      <c r="A50" s="33"/>
      <c r="B50" s="34"/>
      <c r="C50" s="35"/>
      <c r="D50" s="35"/>
      <c r="E50" s="35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39"/>
      <c r="Y50" s="39"/>
      <c r="Z50" s="37"/>
      <c r="AA50" s="38"/>
      <c r="AB50" s="39"/>
      <c r="AC50" s="39"/>
      <c r="AD50" s="39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39"/>
      <c r="AT50" s="3"/>
      <c r="AU50" s="3"/>
      <c r="AV50" s="45" t="s">
        <v>33</v>
      </c>
      <c r="AW50" s="3"/>
      <c r="AX50" s="3"/>
      <c r="AY50" s="3" t="s">
        <v>34</v>
      </c>
      <c r="AZ50" s="3"/>
      <c r="BA50" s="3"/>
      <c r="BB50" s="3" t="s">
        <v>35</v>
      </c>
      <c r="BC50" s="3"/>
      <c r="BD50" s="3"/>
      <c r="BE50" s="3"/>
      <c r="BF50" s="3"/>
    </row>
    <row r="51" spans="1:59" s="53" customFormat="1" ht="25.5" customHeight="1" x14ac:dyDescent="0.15">
      <c r="A51" s="46"/>
      <c r="B51" s="47" t="s">
        <v>36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7"/>
      <c r="Q51" s="47"/>
      <c r="R51" s="47"/>
      <c r="S51" s="47"/>
      <c r="T51" s="47"/>
      <c r="U51" s="13"/>
      <c r="V51" s="47"/>
      <c r="W51" s="47"/>
      <c r="X51" s="39"/>
      <c r="Y51" s="39"/>
      <c r="Z51" s="37"/>
      <c r="AA51" s="38"/>
      <c r="AB51" s="39"/>
      <c r="AC51" s="39"/>
      <c r="AD51" s="39"/>
      <c r="AE51" s="49" t="s">
        <v>37</v>
      </c>
      <c r="AF51" s="50"/>
      <c r="AG51" s="51"/>
      <c r="AH51" s="51"/>
      <c r="AI51" s="51"/>
      <c r="AJ51" s="51"/>
      <c r="AK51" s="51"/>
      <c r="AL51" s="51"/>
      <c r="AM51" s="51"/>
      <c r="AN51" s="43"/>
      <c r="AO51" s="43"/>
      <c r="AP51" s="43"/>
      <c r="AQ51" s="52"/>
      <c r="AR51" s="39"/>
      <c r="AS51" s="36"/>
      <c r="AT51" s="45"/>
      <c r="AU51" s="45"/>
      <c r="AV51" s="45" t="s">
        <v>38</v>
      </c>
      <c r="AW51" s="45"/>
      <c r="AX51" s="45"/>
      <c r="AY51" s="3" t="s">
        <v>39</v>
      </c>
      <c r="AZ51" s="45"/>
      <c r="BA51" s="3"/>
      <c r="BB51" s="3" t="s">
        <v>40</v>
      </c>
      <c r="BC51" s="45"/>
      <c r="BD51" s="3"/>
      <c r="BE51" s="45"/>
      <c r="BF51" s="45"/>
    </row>
    <row r="52" spans="1:59" ht="25.5" customHeight="1" x14ac:dyDescent="0.15">
      <c r="A52" s="33"/>
      <c r="B52" s="275" t="s">
        <v>22</v>
      </c>
      <c r="C52" s="330"/>
      <c r="D52" s="330"/>
      <c r="E52" s="331"/>
      <c r="F52" s="335" t="s">
        <v>23</v>
      </c>
      <c r="G52" s="335"/>
      <c r="H52" s="408">
        <v>10</v>
      </c>
      <c r="I52" s="409"/>
      <c r="J52" s="340" t="s">
        <v>24</v>
      </c>
      <c r="K52" s="340"/>
      <c r="L52" s="409">
        <v>0</v>
      </c>
      <c r="M52" s="409"/>
      <c r="N52" s="340" t="s">
        <v>25</v>
      </c>
      <c r="O52" s="342"/>
      <c r="P52" s="344" t="s">
        <v>26</v>
      </c>
      <c r="Q52" s="342"/>
      <c r="R52" s="369" t="s">
        <v>27</v>
      </c>
      <c r="S52" s="369"/>
      <c r="T52" s="408">
        <v>20</v>
      </c>
      <c r="U52" s="409"/>
      <c r="V52" s="340" t="s">
        <v>24</v>
      </c>
      <c r="W52" s="340"/>
      <c r="X52" s="409">
        <v>0</v>
      </c>
      <c r="Y52" s="409"/>
      <c r="Z52" s="340" t="s">
        <v>25</v>
      </c>
      <c r="AA52" s="342"/>
      <c r="AB52" s="39"/>
      <c r="AC52" s="39"/>
      <c r="AD52" s="39"/>
      <c r="AE52" s="407" t="s">
        <v>59</v>
      </c>
      <c r="AF52" s="340"/>
      <c r="AG52" s="340"/>
      <c r="AH52" s="340"/>
      <c r="AI52" s="342"/>
      <c r="AJ52" s="405">
        <f>ROUNDDOWN(AV57/60,0)</f>
        <v>3</v>
      </c>
      <c r="AK52" s="365"/>
      <c r="AL52" s="340" t="s">
        <v>24</v>
      </c>
      <c r="AM52" s="340"/>
      <c r="AN52" s="365">
        <f>AV57-AJ52*60</f>
        <v>0</v>
      </c>
      <c r="AO52" s="365"/>
      <c r="AP52" s="340" t="s">
        <v>25</v>
      </c>
      <c r="AQ52" s="342"/>
      <c r="AR52" s="39"/>
      <c r="AS52" s="54"/>
      <c r="AT52" s="3"/>
      <c r="AU52" s="328" t="s">
        <v>42</v>
      </c>
      <c r="AV52" s="329">
        <f>IF(AY52&lt;=BB52,BB52,AV47)</f>
        <v>1200</v>
      </c>
      <c r="AW52" s="149"/>
      <c r="AX52" s="328" t="s">
        <v>43</v>
      </c>
      <c r="AY52" s="329">
        <f>T52*60+X52</f>
        <v>1200</v>
      </c>
      <c r="AZ52" s="149"/>
      <c r="BA52" s="328" t="s">
        <v>44</v>
      </c>
      <c r="BB52" s="329">
        <f>IF(C61="☑",21*60,20*60)</f>
        <v>1200</v>
      </c>
      <c r="BC52" s="3"/>
      <c r="BD52" s="3"/>
      <c r="BE52" s="3"/>
      <c r="BF52" s="3"/>
    </row>
    <row r="53" spans="1:59" ht="35.25" customHeight="1" x14ac:dyDescent="0.15">
      <c r="A53" s="33"/>
      <c r="B53" s="332"/>
      <c r="C53" s="333"/>
      <c r="D53" s="333"/>
      <c r="E53" s="334"/>
      <c r="F53" s="335"/>
      <c r="G53" s="335"/>
      <c r="H53" s="410"/>
      <c r="I53" s="411"/>
      <c r="J53" s="341"/>
      <c r="K53" s="341"/>
      <c r="L53" s="411"/>
      <c r="M53" s="411"/>
      <c r="N53" s="341"/>
      <c r="O53" s="343"/>
      <c r="P53" s="345"/>
      <c r="Q53" s="343"/>
      <c r="R53" s="370"/>
      <c r="S53" s="370"/>
      <c r="T53" s="410"/>
      <c r="U53" s="411"/>
      <c r="V53" s="341"/>
      <c r="W53" s="341"/>
      <c r="X53" s="411"/>
      <c r="Y53" s="411"/>
      <c r="Z53" s="341"/>
      <c r="AA53" s="343"/>
      <c r="AB53" s="36"/>
      <c r="AC53" s="36"/>
      <c r="AD53" s="36"/>
      <c r="AE53" s="345"/>
      <c r="AF53" s="341"/>
      <c r="AG53" s="341"/>
      <c r="AH53" s="341"/>
      <c r="AI53" s="343"/>
      <c r="AJ53" s="406"/>
      <c r="AK53" s="366"/>
      <c r="AL53" s="341"/>
      <c r="AM53" s="341"/>
      <c r="AN53" s="366"/>
      <c r="AO53" s="366"/>
      <c r="AP53" s="341"/>
      <c r="AQ53" s="343"/>
      <c r="AR53" s="39"/>
      <c r="AS53" s="54"/>
      <c r="AT53" s="3"/>
      <c r="AU53" s="328"/>
      <c r="AV53" s="329"/>
      <c r="AW53" s="149"/>
      <c r="AX53" s="328"/>
      <c r="AY53" s="329"/>
      <c r="AZ53" s="149"/>
      <c r="BA53" s="328"/>
      <c r="BB53" s="329"/>
      <c r="BC53" s="3"/>
      <c r="BD53" s="3"/>
      <c r="BE53" s="3"/>
      <c r="BF53" s="3"/>
    </row>
    <row r="54" spans="1:59" ht="17.25" customHeight="1" x14ac:dyDescent="0.15">
      <c r="A54" s="55"/>
      <c r="B54" s="40"/>
      <c r="C54" s="40"/>
      <c r="D54" s="40"/>
      <c r="E54" s="40"/>
      <c r="F54" s="36"/>
      <c r="G54" s="40"/>
      <c r="H54" s="42"/>
      <c r="I54" s="40"/>
      <c r="J54" s="40"/>
      <c r="K54" s="40"/>
      <c r="L54" s="40"/>
      <c r="M54" s="40"/>
      <c r="N54" s="40"/>
      <c r="O54" s="40"/>
      <c r="P54" s="56"/>
      <c r="Q54" s="40"/>
      <c r="R54" s="40"/>
      <c r="S54" s="40"/>
      <c r="T54" s="40"/>
      <c r="U54" s="40"/>
      <c r="V54" s="40"/>
      <c r="W54" s="40"/>
      <c r="X54" s="39"/>
      <c r="Y54" s="39"/>
      <c r="Z54" s="37"/>
      <c r="AA54" s="36"/>
      <c r="AB54" s="36"/>
      <c r="AC54" s="36"/>
      <c r="AD54" s="36"/>
      <c r="AE54" s="52"/>
      <c r="AF54" s="52"/>
      <c r="AG54" s="52"/>
      <c r="AH54" s="52"/>
      <c r="AI54" s="52"/>
      <c r="AJ54" s="44" t="s">
        <v>32</v>
      </c>
      <c r="AK54" s="52"/>
      <c r="AL54" s="52"/>
      <c r="AM54" s="52"/>
      <c r="AN54" s="52"/>
      <c r="AO54" s="52"/>
      <c r="AP54" s="52"/>
      <c r="AQ54" s="52"/>
      <c r="AR54" s="36"/>
      <c r="AS54" s="36"/>
      <c r="AT54" s="3"/>
      <c r="AU54" s="3"/>
      <c r="AV54" s="3"/>
      <c r="AW54" s="3"/>
      <c r="AX54" s="3"/>
      <c r="AY54" s="143" t="s">
        <v>45</v>
      </c>
      <c r="AZ54" s="3"/>
      <c r="BA54" s="3"/>
      <c r="BB54" s="3"/>
      <c r="BC54" s="3"/>
      <c r="BD54" s="3"/>
      <c r="BE54" s="3"/>
      <c r="BF54" s="3"/>
    </row>
    <row r="55" spans="1:59" ht="25.5" customHeight="1" x14ac:dyDescent="0.2">
      <c r="A55" s="55"/>
      <c r="B55" s="36"/>
      <c r="C55" s="382" t="s">
        <v>141</v>
      </c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4"/>
      <c r="AC55" s="36"/>
      <c r="AD55" s="36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  <c r="AS55" s="36"/>
      <c r="AT55" s="3"/>
      <c r="AU55" s="3"/>
      <c r="AV55" s="3"/>
      <c r="AW55" s="3"/>
      <c r="AX55" s="3"/>
      <c r="AY55" s="144" t="s">
        <v>46</v>
      </c>
      <c r="AZ55" s="3"/>
      <c r="BA55" s="3"/>
      <c r="BB55" s="3"/>
      <c r="BC55" s="3"/>
      <c r="BD55" s="3"/>
      <c r="BE55" s="3"/>
      <c r="BF55" s="3"/>
    </row>
    <row r="56" spans="1:59" ht="25.5" customHeight="1" x14ac:dyDescent="0.15">
      <c r="A56" s="55"/>
      <c r="B56" s="36"/>
      <c r="C56" s="385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7"/>
      <c r="AC56" s="36"/>
      <c r="AD56" s="36"/>
      <c r="AE56" s="49" t="s">
        <v>47</v>
      </c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36"/>
      <c r="AS56" s="36"/>
      <c r="AT56" s="3"/>
      <c r="AU56" s="3"/>
      <c r="AV56" s="3" t="s">
        <v>48</v>
      </c>
      <c r="AW56" s="3"/>
      <c r="AX56" s="3"/>
      <c r="AY56" s="3" t="s">
        <v>49</v>
      </c>
      <c r="AZ56" s="145"/>
      <c r="BA56" s="3"/>
      <c r="BB56" s="3"/>
      <c r="BC56" s="3"/>
      <c r="BD56" s="3"/>
      <c r="BE56" s="3"/>
      <c r="BF56" s="3"/>
    </row>
    <row r="57" spans="1:59" s="53" customFormat="1" ht="25.5" customHeight="1" x14ac:dyDescent="0.15">
      <c r="A57" s="55"/>
      <c r="B57" s="36"/>
      <c r="C57" s="385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7"/>
      <c r="AC57" s="39"/>
      <c r="AD57" s="39"/>
      <c r="AE57" s="371" t="s">
        <v>60</v>
      </c>
      <c r="AF57" s="388"/>
      <c r="AG57" s="388"/>
      <c r="AH57" s="388"/>
      <c r="AI57" s="388"/>
      <c r="AJ57" s="388"/>
      <c r="AK57" s="389"/>
      <c r="AL57" s="393">
        <f>IF(AY47=0,0,ROUNDUP(AV57/AY47,3))</f>
        <v>0.23100000000000001</v>
      </c>
      <c r="AM57" s="394"/>
      <c r="AN57" s="394"/>
      <c r="AO57" s="394"/>
      <c r="AP57" s="394"/>
      <c r="AQ57" s="395"/>
      <c r="AR57" s="36"/>
      <c r="AS57" s="36"/>
      <c r="AT57" s="45"/>
      <c r="AU57" s="328" t="s">
        <v>51</v>
      </c>
      <c r="AV57" s="326">
        <f>IF(AV47-AV52&gt;0,AV47-AV52,0)</f>
        <v>180</v>
      </c>
      <c r="AW57" s="327" t="s">
        <v>52</v>
      </c>
      <c r="AX57" s="327"/>
      <c r="AY57" s="145"/>
      <c r="AZ57" s="145"/>
      <c r="BA57" s="45"/>
      <c r="BB57" s="45"/>
      <c r="BC57" s="45"/>
      <c r="BD57" s="45"/>
      <c r="BE57" s="45"/>
      <c r="BF57" s="45"/>
    </row>
    <row r="58" spans="1:59" ht="35.25" customHeight="1" x14ac:dyDescent="0.15">
      <c r="A58" s="68"/>
      <c r="B58" s="36"/>
      <c r="C58" s="385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7"/>
      <c r="AC58" s="36"/>
      <c r="AD58" s="36"/>
      <c r="AE58" s="390"/>
      <c r="AF58" s="391"/>
      <c r="AG58" s="391"/>
      <c r="AH58" s="391"/>
      <c r="AI58" s="391"/>
      <c r="AJ58" s="391"/>
      <c r="AK58" s="392"/>
      <c r="AL58" s="396"/>
      <c r="AM58" s="397"/>
      <c r="AN58" s="397"/>
      <c r="AO58" s="397"/>
      <c r="AP58" s="397"/>
      <c r="AQ58" s="398"/>
      <c r="AR58" s="36"/>
      <c r="AS58" s="36"/>
      <c r="AT58" s="328"/>
      <c r="AU58" s="328"/>
      <c r="AV58" s="326"/>
      <c r="AW58" s="327"/>
      <c r="AX58" s="327"/>
      <c r="AY58" s="3"/>
      <c r="AZ58" s="3"/>
      <c r="BA58" s="3"/>
      <c r="BB58" s="3"/>
      <c r="BC58" s="3"/>
      <c r="BD58" s="3"/>
      <c r="BE58" s="3"/>
      <c r="BF58" s="3"/>
    </row>
    <row r="59" spans="1:59" ht="25.5" customHeight="1" x14ac:dyDescent="0.15">
      <c r="A59" s="68"/>
      <c r="B59" s="36"/>
      <c r="C59" s="385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7"/>
      <c r="AC59" s="36"/>
      <c r="AD59" s="36"/>
      <c r="AE59" s="36"/>
      <c r="AF59" s="36"/>
      <c r="AG59" s="36"/>
      <c r="AH59" s="36"/>
      <c r="AI59" s="36"/>
      <c r="AJ59" s="36"/>
      <c r="AK59" s="57" t="s">
        <v>32</v>
      </c>
      <c r="AL59" s="36"/>
      <c r="AM59" s="39"/>
      <c r="AN59" s="39"/>
      <c r="AO59" s="39"/>
      <c r="AP59" s="36"/>
      <c r="AQ59" s="36"/>
      <c r="AR59" s="36"/>
      <c r="AS59" s="36"/>
      <c r="AT59" s="328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9" ht="25.5" customHeight="1" x14ac:dyDescent="0.15">
      <c r="A60" s="55"/>
      <c r="B60" s="35"/>
      <c r="C60" s="385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7"/>
      <c r="AC60" s="36"/>
      <c r="AD60" s="36"/>
      <c r="AE60" s="36"/>
      <c r="AF60" s="36"/>
      <c r="AG60" s="36"/>
      <c r="AH60" s="36"/>
      <c r="AI60" s="36"/>
      <c r="AJ60" s="36"/>
      <c r="AK60" s="58" t="s">
        <v>53</v>
      </c>
      <c r="AL60" s="36"/>
      <c r="AM60" s="39"/>
      <c r="AN60" s="39"/>
      <c r="AO60" s="39"/>
      <c r="AP60" s="36"/>
      <c r="AQ60" s="36"/>
      <c r="AR60" s="36"/>
      <c r="AS60" s="36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9" ht="25.5" customHeight="1" x14ac:dyDescent="0.15">
      <c r="A61" s="55"/>
      <c r="B61" s="35"/>
      <c r="C61" s="375" t="s">
        <v>142</v>
      </c>
      <c r="D61" s="376"/>
      <c r="E61" s="377" t="s">
        <v>55</v>
      </c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8"/>
      <c r="AC61" s="36"/>
      <c r="AD61" s="36"/>
      <c r="AE61" s="36"/>
      <c r="AF61" s="36"/>
      <c r="AG61" s="36"/>
      <c r="AH61" s="36"/>
      <c r="AI61" s="36"/>
      <c r="AJ61" s="36"/>
      <c r="AK61" s="58"/>
      <c r="AL61" s="36"/>
      <c r="AM61" s="39"/>
      <c r="AN61" s="39"/>
      <c r="AO61" s="39"/>
      <c r="AP61" s="36"/>
      <c r="AQ61" s="36"/>
      <c r="AR61" s="36"/>
      <c r="AS61" s="36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9" ht="17.25" customHeight="1" x14ac:dyDescent="0.15">
      <c r="A62" s="59"/>
      <c r="B62" s="60"/>
      <c r="C62" s="60"/>
      <c r="D62" s="60"/>
      <c r="E62" s="60"/>
      <c r="F62" s="61"/>
      <c r="G62" s="60"/>
      <c r="H62" s="60"/>
      <c r="I62" s="60"/>
      <c r="J62" s="60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3"/>
      <c r="AL62" s="62"/>
      <c r="AM62" s="64"/>
      <c r="AN62" s="64"/>
      <c r="AO62" s="64"/>
      <c r="AP62" s="62"/>
      <c r="AQ62" s="62"/>
      <c r="AR62" s="62"/>
      <c r="AS62" s="62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9" ht="25.5" customHeight="1" x14ac:dyDescent="0.15">
      <c r="A63" s="399" t="s">
        <v>61</v>
      </c>
      <c r="B63" s="400"/>
      <c r="C63" s="400"/>
      <c r="D63" s="400"/>
      <c r="E63" s="400"/>
      <c r="F63" s="400"/>
      <c r="G63" s="400"/>
      <c r="H63" s="400"/>
      <c r="I63" s="401"/>
      <c r="J63" s="28"/>
      <c r="K63" s="67" t="s">
        <v>62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28"/>
      <c r="AP63" s="28"/>
      <c r="AQ63" s="28"/>
      <c r="AR63" s="28"/>
      <c r="AS63" s="28"/>
      <c r="AT63" s="146"/>
      <c r="AU63" s="3"/>
      <c r="AV63" s="3" t="s">
        <v>17</v>
      </c>
      <c r="AW63" s="21"/>
      <c r="AX63" s="21"/>
      <c r="AY63" s="21"/>
      <c r="AZ63" s="21"/>
      <c r="BA63" s="3"/>
      <c r="BB63" s="21"/>
      <c r="BC63" s="21"/>
      <c r="BD63" s="21"/>
      <c r="BE63" s="21"/>
      <c r="BF63" s="21"/>
      <c r="BG63" s="10"/>
    </row>
    <row r="64" spans="1:59" ht="17.25" customHeight="1" x14ac:dyDescent="0.15">
      <c r="A64" s="402"/>
      <c r="B64" s="403"/>
      <c r="C64" s="403"/>
      <c r="D64" s="403"/>
      <c r="E64" s="403"/>
      <c r="F64" s="403"/>
      <c r="G64" s="403"/>
      <c r="H64" s="403"/>
      <c r="I64" s="40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30"/>
      <c r="Y64" s="30"/>
      <c r="Z64" s="30"/>
      <c r="AA64" s="30"/>
      <c r="AB64" s="30"/>
      <c r="AC64" s="30"/>
      <c r="AD64" s="30"/>
      <c r="AE64" s="31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2"/>
      <c r="AQ64" s="32"/>
      <c r="AR64" s="32"/>
      <c r="AS64" s="32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6"/>
    </row>
    <row r="65" spans="1:59" ht="28.5" customHeight="1" x14ac:dyDescent="0.15">
      <c r="A65" s="33"/>
      <c r="B65" s="34" t="s">
        <v>18</v>
      </c>
      <c r="C65" s="35"/>
      <c r="D65" s="35"/>
      <c r="E65" s="35"/>
      <c r="F65" s="36"/>
      <c r="G65" s="37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39"/>
      <c r="AC65" s="39"/>
      <c r="AD65" s="39"/>
      <c r="AE65" s="34" t="s">
        <v>19</v>
      </c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21"/>
      <c r="AU65" s="3"/>
      <c r="AV65" s="3"/>
      <c r="AW65" s="3" t="s">
        <v>20</v>
      </c>
      <c r="AX65" s="3"/>
      <c r="AY65" s="3"/>
      <c r="AZ65" s="3" t="s">
        <v>21</v>
      </c>
      <c r="BA65" s="3"/>
      <c r="BB65" s="3"/>
      <c r="BC65" s="3"/>
      <c r="BD65" s="3"/>
      <c r="BE65" s="3"/>
      <c r="BF65" s="3"/>
      <c r="BG65" s="36"/>
    </row>
    <row r="66" spans="1:59" ht="25.5" customHeight="1" x14ac:dyDescent="0.15">
      <c r="A66" s="33"/>
      <c r="B66" s="275" t="s">
        <v>22</v>
      </c>
      <c r="C66" s="330"/>
      <c r="D66" s="330"/>
      <c r="E66" s="331"/>
      <c r="F66" s="335" t="s">
        <v>23</v>
      </c>
      <c r="G66" s="335"/>
      <c r="H66" s="337"/>
      <c r="I66" s="337"/>
      <c r="J66" s="340" t="s">
        <v>24</v>
      </c>
      <c r="K66" s="340"/>
      <c r="L66" s="337"/>
      <c r="M66" s="337"/>
      <c r="N66" s="340" t="s">
        <v>25</v>
      </c>
      <c r="O66" s="342"/>
      <c r="P66" s="344" t="s">
        <v>26</v>
      </c>
      <c r="Q66" s="342"/>
      <c r="R66" s="369" t="s">
        <v>27</v>
      </c>
      <c r="S66" s="369"/>
      <c r="T66" s="337"/>
      <c r="U66" s="337"/>
      <c r="V66" s="340" t="s">
        <v>24</v>
      </c>
      <c r="W66" s="340"/>
      <c r="X66" s="337"/>
      <c r="Y66" s="337"/>
      <c r="Z66" s="340" t="s">
        <v>25</v>
      </c>
      <c r="AA66" s="342"/>
      <c r="AB66" s="36"/>
      <c r="AC66" s="36"/>
      <c r="AD66" s="36"/>
      <c r="AE66" s="371" t="s">
        <v>58</v>
      </c>
      <c r="AF66" s="367"/>
      <c r="AG66" s="367"/>
      <c r="AH66" s="367"/>
      <c r="AI66" s="372"/>
      <c r="AJ66" s="365">
        <f>ROUNDDOWN(AZ66/60,0)</f>
        <v>0</v>
      </c>
      <c r="AK66" s="365"/>
      <c r="AL66" s="367" t="s">
        <v>29</v>
      </c>
      <c r="AM66" s="367"/>
      <c r="AN66" s="365">
        <f>AZ66-AJ66*60</f>
        <v>0</v>
      </c>
      <c r="AO66" s="365"/>
      <c r="AP66" s="340" t="s">
        <v>25</v>
      </c>
      <c r="AQ66" s="342"/>
      <c r="AR66" s="39"/>
      <c r="AS66" s="36"/>
      <c r="AT66" s="3"/>
      <c r="AU66" s="328"/>
      <c r="AV66" s="328" t="s">
        <v>30</v>
      </c>
      <c r="AW66" s="329">
        <f>T66*60+X66</f>
        <v>0</v>
      </c>
      <c r="AX66" s="3"/>
      <c r="AY66" s="328" t="s">
        <v>31</v>
      </c>
      <c r="AZ66" s="329">
        <f>(T66*60+X66)-(H66*60+L66)</f>
        <v>0</v>
      </c>
      <c r="BA66" s="3"/>
      <c r="BB66" s="3"/>
      <c r="BC66" s="3"/>
      <c r="BD66" s="3"/>
      <c r="BE66" s="3"/>
      <c r="BF66" s="3"/>
      <c r="BG66" s="36"/>
    </row>
    <row r="67" spans="1:59" ht="35.25" customHeight="1" x14ac:dyDescent="0.15">
      <c r="A67" s="33"/>
      <c r="B67" s="332"/>
      <c r="C67" s="333"/>
      <c r="D67" s="333"/>
      <c r="E67" s="334"/>
      <c r="F67" s="335"/>
      <c r="G67" s="335"/>
      <c r="H67" s="339"/>
      <c r="I67" s="339"/>
      <c r="J67" s="341"/>
      <c r="K67" s="341"/>
      <c r="L67" s="339"/>
      <c r="M67" s="339"/>
      <c r="N67" s="341"/>
      <c r="O67" s="343"/>
      <c r="P67" s="345"/>
      <c r="Q67" s="343"/>
      <c r="R67" s="370"/>
      <c r="S67" s="370"/>
      <c r="T67" s="339"/>
      <c r="U67" s="339"/>
      <c r="V67" s="341"/>
      <c r="W67" s="341"/>
      <c r="X67" s="339"/>
      <c r="Y67" s="339"/>
      <c r="Z67" s="341"/>
      <c r="AA67" s="343"/>
      <c r="AB67" s="36"/>
      <c r="AC67" s="36"/>
      <c r="AD67" s="36"/>
      <c r="AE67" s="373"/>
      <c r="AF67" s="368"/>
      <c r="AG67" s="368"/>
      <c r="AH67" s="368"/>
      <c r="AI67" s="374"/>
      <c r="AJ67" s="366"/>
      <c r="AK67" s="366"/>
      <c r="AL67" s="368"/>
      <c r="AM67" s="368"/>
      <c r="AN67" s="366"/>
      <c r="AO67" s="366"/>
      <c r="AP67" s="341"/>
      <c r="AQ67" s="343"/>
      <c r="AR67" s="39"/>
      <c r="AS67" s="36"/>
      <c r="AT67" s="3"/>
      <c r="AU67" s="328"/>
      <c r="AV67" s="328"/>
      <c r="AW67" s="329"/>
      <c r="AX67" s="3"/>
      <c r="AY67" s="328"/>
      <c r="AZ67" s="329"/>
      <c r="BA67" s="3"/>
      <c r="BB67" s="3"/>
      <c r="BC67" s="3"/>
      <c r="BD67" s="3"/>
      <c r="BE67" s="3"/>
      <c r="BF67" s="3"/>
      <c r="BG67" s="36"/>
    </row>
    <row r="68" spans="1:59" ht="17.25" customHeight="1" x14ac:dyDescent="0.15">
      <c r="A68" s="33"/>
      <c r="B68" s="40"/>
      <c r="C68" s="40"/>
      <c r="D68" s="40"/>
      <c r="E68" s="40"/>
      <c r="F68" s="41"/>
      <c r="G68" s="41"/>
      <c r="H68" s="42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39"/>
      <c r="Y68" s="39"/>
      <c r="Z68" s="37"/>
      <c r="AA68" s="38"/>
      <c r="AB68" s="39"/>
      <c r="AC68" s="39"/>
      <c r="AD68" s="39"/>
      <c r="AE68" s="43"/>
      <c r="AF68" s="43"/>
      <c r="AG68" s="43"/>
      <c r="AH68" s="43"/>
      <c r="AI68" s="43"/>
      <c r="AJ68" s="44" t="s">
        <v>32</v>
      </c>
      <c r="AK68" s="43"/>
      <c r="AL68" s="43"/>
      <c r="AM68" s="43"/>
      <c r="AN68" s="43"/>
      <c r="AO68" s="43"/>
      <c r="AP68" s="43"/>
      <c r="AQ68" s="43"/>
      <c r="AR68" s="39"/>
      <c r="AS68" s="36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6"/>
    </row>
    <row r="69" spans="1:59" s="36" customFormat="1" ht="25.5" customHeight="1" x14ac:dyDescent="0.15">
      <c r="A69" s="33"/>
      <c r="B69" s="34"/>
      <c r="C69" s="35"/>
      <c r="D69" s="35"/>
      <c r="E69" s="35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9"/>
      <c r="Y69" s="39"/>
      <c r="Z69" s="37"/>
      <c r="AA69" s="38"/>
      <c r="AB69" s="39"/>
      <c r="AC69" s="39"/>
      <c r="AD69" s="39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9"/>
      <c r="AT69" s="3"/>
      <c r="AU69" s="3"/>
      <c r="AV69" s="3"/>
      <c r="AW69" s="45" t="s">
        <v>33</v>
      </c>
      <c r="AX69" s="3"/>
      <c r="AY69" s="3"/>
      <c r="AZ69" s="3" t="s">
        <v>34</v>
      </c>
      <c r="BA69" s="3"/>
      <c r="BB69" s="3"/>
      <c r="BC69" s="3" t="s">
        <v>35</v>
      </c>
      <c r="BD69" s="3"/>
      <c r="BE69" s="3"/>
      <c r="BF69" s="3"/>
    </row>
    <row r="70" spans="1:59" s="53" customFormat="1" ht="25.5" customHeight="1" x14ac:dyDescent="0.15">
      <c r="A70" s="46"/>
      <c r="B70" s="47" t="s">
        <v>63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8"/>
      <c r="P70" s="47"/>
      <c r="Q70" s="47"/>
      <c r="R70" s="47"/>
      <c r="S70" s="47"/>
      <c r="T70" s="47"/>
      <c r="U70" s="13"/>
      <c r="V70" s="47"/>
      <c r="W70" s="47"/>
      <c r="X70" s="39"/>
      <c r="Y70" s="39"/>
      <c r="Z70" s="37"/>
      <c r="AA70" s="38"/>
      <c r="AB70" s="39"/>
      <c r="AC70" s="39"/>
      <c r="AD70" s="39"/>
      <c r="AE70" s="49" t="s">
        <v>37</v>
      </c>
      <c r="AF70" s="50"/>
      <c r="AG70" s="51"/>
      <c r="AH70" s="51"/>
      <c r="AI70" s="51"/>
      <c r="AJ70" s="51"/>
      <c r="AK70" s="51"/>
      <c r="AL70" s="51"/>
      <c r="AM70" s="51"/>
      <c r="AN70" s="43"/>
      <c r="AO70" s="43"/>
      <c r="AP70" s="43"/>
      <c r="AQ70" s="52"/>
      <c r="AR70" s="39"/>
      <c r="AS70" s="36"/>
      <c r="AT70" s="3"/>
      <c r="AU70" s="45"/>
      <c r="AV70" s="45"/>
      <c r="AW70" s="45" t="s">
        <v>38</v>
      </c>
      <c r="AX70" s="45"/>
      <c r="AY70" s="45"/>
      <c r="AZ70" s="3" t="s">
        <v>39</v>
      </c>
      <c r="BA70" s="45"/>
      <c r="BB70" s="3"/>
      <c r="BC70" s="3" t="s">
        <v>40</v>
      </c>
      <c r="BD70" s="45"/>
      <c r="BE70" s="3"/>
      <c r="BF70" s="45"/>
      <c r="BG70" s="48"/>
    </row>
    <row r="71" spans="1:59" ht="25.5" customHeight="1" x14ac:dyDescent="0.15">
      <c r="A71" s="33"/>
      <c r="B71" s="275" t="s">
        <v>64</v>
      </c>
      <c r="C71" s="330"/>
      <c r="D71" s="330"/>
      <c r="E71" s="331"/>
      <c r="F71" s="335" t="s">
        <v>23</v>
      </c>
      <c r="G71" s="335"/>
      <c r="H71" s="336"/>
      <c r="I71" s="337"/>
      <c r="J71" s="340" t="s">
        <v>24</v>
      </c>
      <c r="K71" s="340"/>
      <c r="L71" s="337"/>
      <c r="M71" s="337"/>
      <c r="N71" s="340" t="s">
        <v>25</v>
      </c>
      <c r="O71" s="342"/>
      <c r="P71" s="344" t="s">
        <v>26</v>
      </c>
      <c r="Q71" s="342"/>
      <c r="R71" s="369" t="s">
        <v>27</v>
      </c>
      <c r="S71" s="369"/>
      <c r="T71" s="336"/>
      <c r="U71" s="337"/>
      <c r="V71" s="340" t="s">
        <v>24</v>
      </c>
      <c r="W71" s="340"/>
      <c r="X71" s="337"/>
      <c r="Y71" s="337"/>
      <c r="Z71" s="340" t="s">
        <v>25</v>
      </c>
      <c r="AA71" s="342"/>
      <c r="AB71" s="39"/>
      <c r="AC71" s="39"/>
      <c r="AD71" s="39"/>
      <c r="AE71" s="407" t="s">
        <v>65</v>
      </c>
      <c r="AF71" s="340"/>
      <c r="AG71" s="340"/>
      <c r="AH71" s="340"/>
      <c r="AI71" s="342"/>
      <c r="AJ71" s="405">
        <f>ROUNDDOWN(AW76/60,0)</f>
        <v>0</v>
      </c>
      <c r="AK71" s="365"/>
      <c r="AL71" s="340" t="s">
        <v>24</v>
      </c>
      <c r="AM71" s="340"/>
      <c r="AN71" s="365">
        <f>AW76-AJ71*60</f>
        <v>0</v>
      </c>
      <c r="AO71" s="365"/>
      <c r="AP71" s="340" t="s">
        <v>25</v>
      </c>
      <c r="AQ71" s="342"/>
      <c r="AR71" s="39"/>
      <c r="AS71" s="54"/>
      <c r="AT71" s="147"/>
      <c r="AU71" s="3"/>
      <c r="AV71" s="328" t="s">
        <v>42</v>
      </c>
      <c r="AW71" s="329">
        <f>IF(AZ71&lt;=BC71,BC71,AW66)</f>
        <v>1260</v>
      </c>
      <c r="AX71" s="149"/>
      <c r="AY71" s="328" t="s">
        <v>43</v>
      </c>
      <c r="AZ71" s="329">
        <f>T71*60+X71</f>
        <v>0</v>
      </c>
      <c r="BA71" s="149"/>
      <c r="BB71" s="328" t="s">
        <v>44</v>
      </c>
      <c r="BC71" s="329">
        <f>IF(C80="☑",21*60,20*60)</f>
        <v>1260</v>
      </c>
      <c r="BD71" s="3"/>
      <c r="BE71" s="3"/>
      <c r="BF71" s="3"/>
      <c r="BG71" s="36"/>
    </row>
    <row r="72" spans="1:59" ht="35.25" customHeight="1" x14ac:dyDescent="0.15">
      <c r="A72" s="33"/>
      <c r="B72" s="332"/>
      <c r="C72" s="333"/>
      <c r="D72" s="333"/>
      <c r="E72" s="334"/>
      <c r="F72" s="335"/>
      <c r="G72" s="335"/>
      <c r="H72" s="338"/>
      <c r="I72" s="339"/>
      <c r="J72" s="341"/>
      <c r="K72" s="341"/>
      <c r="L72" s="339"/>
      <c r="M72" s="339"/>
      <c r="N72" s="341"/>
      <c r="O72" s="343"/>
      <c r="P72" s="345"/>
      <c r="Q72" s="343"/>
      <c r="R72" s="370"/>
      <c r="S72" s="370"/>
      <c r="T72" s="338"/>
      <c r="U72" s="339"/>
      <c r="V72" s="341"/>
      <c r="W72" s="341"/>
      <c r="X72" s="339"/>
      <c r="Y72" s="339"/>
      <c r="Z72" s="341"/>
      <c r="AA72" s="343"/>
      <c r="AB72" s="36"/>
      <c r="AC72" s="36"/>
      <c r="AD72" s="36"/>
      <c r="AE72" s="345"/>
      <c r="AF72" s="341"/>
      <c r="AG72" s="341"/>
      <c r="AH72" s="341"/>
      <c r="AI72" s="343"/>
      <c r="AJ72" s="406"/>
      <c r="AK72" s="366"/>
      <c r="AL72" s="341"/>
      <c r="AM72" s="341"/>
      <c r="AN72" s="366"/>
      <c r="AO72" s="366"/>
      <c r="AP72" s="341"/>
      <c r="AQ72" s="343"/>
      <c r="AR72" s="39"/>
      <c r="AS72" s="54"/>
      <c r="AT72" s="147"/>
      <c r="AU72" s="3"/>
      <c r="AV72" s="328"/>
      <c r="AW72" s="329"/>
      <c r="AX72" s="149"/>
      <c r="AY72" s="328"/>
      <c r="AZ72" s="329"/>
      <c r="BA72" s="149"/>
      <c r="BB72" s="328"/>
      <c r="BC72" s="329"/>
      <c r="BD72" s="3"/>
      <c r="BE72" s="3"/>
      <c r="BF72" s="3"/>
      <c r="BG72" s="36"/>
    </row>
    <row r="73" spans="1:59" ht="17.25" customHeight="1" x14ac:dyDescent="0.15">
      <c r="A73" s="55"/>
      <c r="B73" s="40"/>
      <c r="C73" s="40"/>
      <c r="D73" s="40"/>
      <c r="E73" s="40"/>
      <c r="F73" s="36"/>
      <c r="G73" s="40"/>
      <c r="H73" s="42"/>
      <c r="I73" s="40"/>
      <c r="J73" s="40"/>
      <c r="K73" s="40"/>
      <c r="L73" s="40"/>
      <c r="M73" s="40"/>
      <c r="N73" s="40"/>
      <c r="O73" s="40"/>
      <c r="P73" s="56"/>
      <c r="Q73" s="40"/>
      <c r="R73" s="40"/>
      <c r="S73" s="40"/>
      <c r="T73" s="40"/>
      <c r="U73" s="40"/>
      <c r="V73" s="40"/>
      <c r="W73" s="40"/>
      <c r="X73" s="39"/>
      <c r="Y73" s="39"/>
      <c r="Z73" s="37"/>
      <c r="AA73" s="36"/>
      <c r="AB73" s="36"/>
      <c r="AC73" s="36"/>
      <c r="AD73" s="36"/>
      <c r="AE73" s="52"/>
      <c r="AF73" s="52"/>
      <c r="AG73" s="52"/>
      <c r="AH73" s="52"/>
      <c r="AI73" s="52"/>
      <c r="AJ73" s="44" t="s">
        <v>32</v>
      </c>
      <c r="AK73" s="52"/>
      <c r="AL73" s="52"/>
      <c r="AM73" s="52"/>
      <c r="AN73" s="52"/>
      <c r="AO73" s="52"/>
      <c r="AP73" s="52"/>
      <c r="AQ73" s="52"/>
      <c r="AR73" s="36"/>
      <c r="AS73" s="36"/>
      <c r="AT73" s="3"/>
      <c r="AU73" s="3"/>
      <c r="AV73" s="3"/>
      <c r="AW73" s="3"/>
      <c r="AX73" s="3"/>
      <c r="AY73" s="3"/>
      <c r="AZ73" s="143" t="s">
        <v>45</v>
      </c>
      <c r="BA73" s="3"/>
      <c r="BB73" s="3"/>
      <c r="BC73" s="3"/>
      <c r="BD73" s="3"/>
      <c r="BE73" s="3"/>
      <c r="BF73" s="3"/>
      <c r="BG73" s="36"/>
    </row>
    <row r="74" spans="1:59" ht="25.5" customHeight="1" x14ac:dyDescent="0.2">
      <c r="A74" s="55"/>
      <c r="B74" s="36"/>
      <c r="C74" s="382" t="s">
        <v>141</v>
      </c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4"/>
      <c r="AC74" s="36"/>
      <c r="AD74" s="36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36"/>
      <c r="AS74" s="36"/>
      <c r="AT74" s="3"/>
      <c r="AU74" s="3"/>
      <c r="AV74" s="3"/>
      <c r="AW74" s="3"/>
      <c r="AX74" s="3"/>
      <c r="AY74" s="3"/>
      <c r="AZ74" s="144" t="s">
        <v>46</v>
      </c>
      <c r="BA74" s="3"/>
      <c r="BB74" s="3"/>
      <c r="BC74" s="3"/>
      <c r="BD74" s="3"/>
      <c r="BE74" s="3"/>
      <c r="BF74" s="3"/>
      <c r="BG74" s="36"/>
    </row>
    <row r="75" spans="1:59" ht="25.5" customHeight="1" x14ac:dyDescent="0.15">
      <c r="A75" s="55"/>
      <c r="B75" s="36"/>
      <c r="C75" s="385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7"/>
      <c r="AC75" s="36"/>
      <c r="AD75" s="36"/>
      <c r="AE75" s="49" t="s">
        <v>47</v>
      </c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36"/>
      <c r="AS75" s="36"/>
      <c r="AT75" s="3"/>
      <c r="AU75" s="3"/>
      <c r="AV75" s="3"/>
      <c r="AW75" s="3" t="s">
        <v>48</v>
      </c>
      <c r="AX75" s="3"/>
      <c r="AY75" s="3"/>
      <c r="AZ75" s="3" t="s">
        <v>49</v>
      </c>
      <c r="BA75" s="145"/>
      <c r="BB75" s="3"/>
      <c r="BC75" s="3"/>
      <c r="BD75" s="3"/>
      <c r="BE75" s="3"/>
      <c r="BF75" s="3"/>
      <c r="BG75" s="36"/>
    </row>
    <row r="76" spans="1:59" s="53" customFormat="1" ht="25.5" customHeight="1" x14ac:dyDescent="0.15">
      <c r="A76" s="55"/>
      <c r="B76" s="36"/>
      <c r="C76" s="385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7"/>
      <c r="AC76" s="39"/>
      <c r="AD76" s="39"/>
      <c r="AE76" s="371" t="s">
        <v>60</v>
      </c>
      <c r="AF76" s="388"/>
      <c r="AG76" s="388"/>
      <c r="AH76" s="388"/>
      <c r="AI76" s="388"/>
      <c r="AJ76" s="388"/>
      <c r="AK76" s="389"/>
      <c r="AL76" s="393">
        <f>IF(AZ66=0,0,ROUNDUP(AW76/AZ66,3))</f>
        <v>0</v>
      </c>
      <c r="AM76" s="394"/>
      <c r="AN76" s="394"/>
      <c r="AO76" s="394"/>
      <c r="AP76" s="394"/>
      <c r="AQ76" s="395"/>
      <c r="AR76" s="36"/>
      <c r="AS76" s="36"/>
      <c r="AT76" s="3"/>
      <c r="AU76" s="45"/>
      <c r="AV76" s="328" t="s">
        <v>51</v>
      </c>
      <c r="AW76" s="326">
        <f>IF(AW66-AW71&gt;0,AW66-AW71,0)</f>
        <v>0</v>
      </c>
      <c r="AX76" s="327" t="s">
        <v>52</v>
      </c>
      <c r="AY76" s="327"/>
      <c r="AZ76" s="145"/>
      <c r="BA76" s="145"/>
      <c r="BB76" s="45"/>
      <c r="BC76" s="45"/>
      <c r="BD76" s="45"/>
      <c r="BE76" s="45"/>
      <c r="BF76" s="45"/>
      <c r="BG76" s="48"/>
    </row>
    <row r="77" spans="1:59" ht="35.25" customHeight="1" x14ac:dyDescent="0.15">
      <c r="A77" s="68"/>
      <c r="B77" s="36"/>
      <c r="C77" s="385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7"/>
      <c r="AC77" s="36"/>
      <c r="AD77" s="36"/>
      <c r="AE77" s="390"/>
      <c r="AF77" s="391"/>
      <c r="AG77" s="391"/>
      <c r="AH77" s="391"/>
      <c r="AI77" s="391"/>
      <c r="AJ77" s="391"/>
      <c r="AK77" s="392"/>
      <c r="AL77" s="396"/>
      <c r="AM77" s="397"/>
      <c r="AN77" s="397"/>
      <c r="AO77" s="397"/>
      <c r="AP77" s="397"/>
      <c r="AQ77" s="398"/>
      <c r="AR77" s="36"/>
      <c r="AS77" s="36"/>
      <c r="AT77" s="3"/>
      <c r="AU77" s="328"/>
      <c r="AV77" s="328"/>
      <c r="AW77" s="326"/>
      <c r="AX77" s="327"/>
      <c r="AY77" s="327"/>
      <c r="AZ77" s="3"/>
      <c r="BA77" s="3"/>
      <c r="BB77" s="3"/>
      <c r="BC77" s="3"/>
      <c r="BD77" s="3"/>
      <c r="BE77" s="3"/>
      <c r="BF77" s="3"/>
      <c r="BG77" s="36"/>
    </row>
    <row r="78" spans="1:59" ht="25.5" customHeight="1" x14ac:dyDescent="0.15">
      <c r="A78" s="68"/>
      <c r="B78" s="36"/>
      <c r="C78" s="385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7"/>
      <c r="AC78" s="36"/>
      <c r="AD78" s="36"/>
      <c r="AE78" s="36"/>
      <c r="AF78" s="36"/>
      <c r="AG78" s="36"/>
      <c r="AH78" s="36"/>
      <c r="AI78" s="36"/>
      <c r="AJ78" s="36"/>
      <c r="AK78" s="57" t="s">
        <v>32</v>
      </c>
      <c r="AL78" s="36"/>
      <c r="AM78" s="39"/>
      <c r="AN78" s="39"/>
      <c r="AO78" s="39"/>
      <c r="AP78" s="36"/>
      <c r="AQ78" s="36"/>
      <c r="AR78" s="36"/>
      <c r="AS78" s="36"/>
      <c r="AT78" s="3"/>
      <c r="AU78" s="328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6"/>
    </row>
    <row r="79" spans="1:59" ht="25.5" customHeight="1" x14ac:dyDescent="0.15">
      <c r="A79" s="55"/>
      <c r="B79" s="35"/>
      <c r="C79" s="385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7"/>
      <c r="AC79" s="36"/>
      <c r="AD79" s="36"/>
      <c r="AE79" s="36"/>
      <c r="AF79" s="36"/>
      <c r="AG79" s="36"/>
      <c r="AH79" s="36"/>
      <c r="AI79" s="36"/>
      <c r="AJ79" s="36"/>
      <c r="AK79" s="58" t="s">
        <v>53</v>
      </c>
      <c r="AL79" s="36"/>
      <c r="AM79" s="39"/>
      <c r="AN79" s="39"/>
      <c r="AO79" s="39"/>
      <c r="AP79" s="36"/>
      <c r="AQ79" s="36"/>
      <c r="AR79" s="36"/>
      <c r="AS79" s="36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9" ht="25.5" customHeight="1" x14ac:dyDescent="0.15">
      <c r="A80" s="55"/>
      <c r="B80" s="35"/>
      <c r="C80" s="375" t="s">
        <v>54</v>
      </c>
      <c r="D80" s="376"/>
      <c r="E80" s="377" t="s">
        <v>66</v>
      </c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8"/>
      <c r="AC80" s="36"/>
      <c r="AD80" s="36"/>
      <c r="AE80" s="36"/>
      <c r="AF80" s="36"/>
      <c r="AG80" s="36"/>
      <c r="AH80" s="36"/>
      <c r="AI80" s="36"/>
      <c r="AJ80" s="36"/>
      <c r="AK80" s="58"/>
      <c r="AL80" s="36"/>
      <c r="AM80" s="39"/>
      <c r="AN80" s="39"/>
      <c r="AO80" s="39"/>
      <c r="AP80" s="36"/>
      <c r="AQ80" s="36"/>
      <c r="AR80" s="36"/>
      <c r="AS80" s="36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9" ht="17.25" customHeight="1" x14ac:dyDescent="0.15">
      <c r="A81" s="59"/>
      <c r="B81" s="60"/>
      <c r="C81" s="60"/>
      <c r="D81" s="60"/>
      <c r="E81" s="60"/>
      <c r="F81" s="61"/>
      <c r="G81" s="60"/>
      <c r="H81" s="60"/>
      <c r="I81" s="60"/>
      <c r="J81" s="60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3"/>
      <c r="AL81" s="62"/>
      <c r="AM81" s="64"/>
      <c r="AN81" s="64"/>
      <c r="AO81" s="64"/>
      <c r="AP81" s="62"/>
      <c r="AQ81" s="62"/>
      <c r="AR81" s="62"/>
      <c r="AS81" s="62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9" ht="25.5" hidden="1" customHeight="1" x14ac:dyDescent="0.15">
      <c r="A82" s="399" t="s">
        <v>67</v>
      </c>
      <c r="B82" s="400"/>
      <c r="C82" s="400"/>
      <c r="D82" s="400"/>
      <c r="E82" s="400"/>
      <c r="F82" s="400"/>
      <c r="G82" s="400"/>
      <c r="H82" s="400"/>
      <c r="I82" s="401"/>
      <c r="J82" s="28"/>
      <c r="K82" s="67" t="s">
        <v>62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28"/>
      <c r="AP82" s="28"/>
      <c r="AQ82" s="28"/>
      <c r="AR82" s="28"/>
      <c r="AS82" s="28"/>
      <c r="AT82" s="146"/>
      <c r="AU82" s="3"/>
      <c r="AV82" s="3" t="s">
        <v>17</v>
      </c>
      <c r="AW82" s="21"/>
      <c r="AX82" s="21"/>
      <c r="AY82" s="21"/>
      <c r="AZ82" s="21"/>
      <c r="BA82" s="3"/>
      <c r="BB82" s="21"/>
      <c r="BC82" s="21"/>
      <c r="BD82" s="21"/>
      <c r="BE82" s="21"/>
      <c r="BF82" s="21"/>
      <c r="BG82" s="10"/>
    </row>
    <row r="83" spans="1:59" ht="17.25" hidden="1" customHeight="1" x14ac:dyDescent="0.15">
      <c r="A83" s="402"/>
      <c r="B83" s="403"/>
      <c r="C83" s="403"/>
      <c r="D83" s="403"/>
      <c r="E83" s="403"/>
      <c r="F83" s="403"/>
      <c r="G83" s="403"/>
      <c r="H83" s="403"/>
      <c r="I83" s="404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30"/>
      <c r="Y83" s="30"/>
      <c r="Z83" s="30"/>
      <c r="AA83" s="30"/>
      <c r="AB83" s="30"/>
      <c r="AC83" s="30"/>
      <c r="AD83" s="30"/>
      <c r="AE83" s="31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2"/>
      <c r="AQ83" s="32"/>
      <c r="AR83" s="32"/>
      <c r="AS83" s="32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6"/>
    </row>
    <row r="84" spans="1:59" ht="28.5" hidden="1" customHeight="1" x14ac:dyDescent="0.15">
      <c r="A84" s="33"/>
      <c r="B84" s="34" t="s">
        <v>18</v>
      </c>
      <c r="C84" s="35"/>
      <c r="D84" s="35"/>
      <c r="E84" s="35"/>
      <c r="F84" s="36"/>
      <c r="G84" s="37"/>
      <c r="H84" s="36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8"/>
      <c r="AB84" s="39"/>
      <c r="AC84" s="39"/>
      <c r="AD84" s="39"/>
      <c r="AE84" s="34" t="s">
        <v>19</v>
      </c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21"/>
      <c r="AU84" s="3"/>
      <c r="AV84" s="3"/>
      <c r="AW84" s="3" t="s">
        <v>20</v>
      </c>
      <c r="AX84" s="3"/>
      <c r="AY84" s="3"/>
      <c r="AZ84" s="3" t="s">
        <v>21</v>
      </c>
      <c r="BA84" s="3"/>
      <c r="BB84" s="3"/>
      <c r="BC84" s="3"/>
      <c r="BD84" s="3"/>
      <c r="BE84" s="3"/>
      <c r="BF84" s="3"/>
      <c r="BG84" s="36"/>
    </row>
    <row r="85" spans="1:59" ht="25.5" hidden="1" customHeight="1" x14ac:dyDescent="0.15">
      <c r="A85" s="33"/>
      <c r="B85" s="275" t="s">
        <v>22</v>
      </c>
      <c r="C85" s="330"/>
      <c r="D85" s="330"/>
      <c r="E85" s="331"/>
      <c r="F85" s="335" t="s">
        <v>23</v>
      </c>
      <c r="G85" s="335"/>
      <c r="H85" s="337"/>
      <c r="I85" s="337"/>
      <c r="J85" s="340" t="s">
        <v>24</v>
      </c>
      <c r="K85" s="340"/>
      <c r="L85" s="337"/>
      <c r="M85" s="337"/>
      <c r="N85" s="340" t="s">
        <v>25</v>
      </c>
      <c r="O85" s="342"/>
      <c r="P85" s="344" t="s">
        <v>26</v>
      </c>
      <c r="Q85" s="342"/>
      <c r="R85" s="369" t="s">
        <v>27</v>
      </c>
      <c r="S85" s="369"/>
      <c r="T85" s="337"/>
      <c r="U85" s="337"/>
      <c r="V85" s="340" t="s">
        <v>24</v>
      </c>
      <c r="W85" s="340"/>
      <c r="X85" s="337"/>
      <c r="Y85" s="337"/>
      <c r="Z85" s="340" t="s">
        <v>25</v>
      </c>
      <c r="AA85" s="342"/>
      <c r="AB85" s="36"/>
      <c r="AC85" s="36"/>
      <c r="AD85" s="36"/>
      <c r="AE85" s="371" t="s">
        <v>58</v>
      </c>
      <c r="AF85" s="367"/>
      <c r="AG85" s="367"/>
      <c r="AH85" s="367"/>
      <c r="AI85" s="372"/>
      <c r="AJ85" s="365">
        <f>ROUNDDOWN(AZ85/60,0)</f>
        <v>0</v>
      </c>
      <c r="AK85" s="365"/>
      <c r="AL85" s="367" t="s">
        <v>29</v>
      </c>
      <c r="AM85" s="367"/>
      <c r="AN85" s="365">
        <f>AZ85-AJ85*60</f>
        <v>0</v>
      </c>
      <c r="AO85" s="365"/>
      <c r="AP85" s="340" t="s">
        <v>25</v>
      </c>
      <c r="AQ85" s="342"/>
      <c r="AR85" s="39"/>
      <c r="AS85" s="36"/>
      <c r="AT85" s="3"/>
      <c r="AU85" s="328"/>
      <c r="AV85" s="328" t="s">
        <v>30</v>
      </c>
      <c r="AW85" s="329">
        <f>T85*60+X85</f>
        <v>0</v>
      </c>
      <c r="AX85" s="3"/>
      <c r="AY85" s="328" t="s">
        <v>31</v>
      </c>
      <c r="AZ85" s="329">
        <f>(T85*60+X85)-(H85*60+L85)</f>
        <v>0</v>
      </c>
      <c r="BA85" s="3"/>
      <c r="BB85" s="3"/>
      <c r="BC85" s="3"/>
      <c r="BD85" s="3"/>
      <c r="BE85" s="3"/>
      <c r="BF85" s="3"/>
      <c r="BG85" s="36"/>
    </row>
    <row r="86" spans="1:59" ht="35.25" hidden="1" customHeight="1" x14ac:dyDescent="0.15">
      <c r="A86" s="33"/>
      <c r="B86" s="332"/>
      <c r="C86" s="333"/>
      <c r="D86" s="333"/>
      <c r="E86" s="334"/>
      <c r="F86" s="335"/>
      <c r="G86" s="335"/>
      <c r="H86" s="339"/>
      <c r="I86" s="339"/>
      <c r="J86" s="341"/>
      <c r="K86" s="341"/>
      <c r="L86" s="339"/>
      <c r="M86" s="339"/>
      <c r="N86" s="341"/>
      <c r="O86" s="343"/>
      <c r="P86" s="345"/>
      <c r="Q86" s="343"/>
      <c r="R86" s="370"/>
      <c r="S86" s="370"/>
      <c r="T86" s="339"/>
      <c r="U86" s="339"/>
      <c r="V86" s="341"/>
      <c r="W86" s="341"/>
      <c r="X86" s="339"/>
      <c r="Y86" s="339"/>
      <c r="Z86" s="341"/>
      <c r="AA86" s="343"/>
      <c r="AB86" s="36"/>
      <c r="AC86" s="36"/>
      <c r="AD86" s="36"/>
      <c r="AE86" s="373"/>
      <c r="AF86" s="368"/>
      <c r="AG86" s="368"/>
      <c r="AH86" s="368"/>
      <c r="AI86" s="374"/>
      <c r="AJ86" s="366"/>
      <c r="AK86" s="366"/>
      <c r="AL86" s="368"/>
      <c r="AM86" s="368"/>
      <c r="AN86" s="366"/>
      <c r="AO86" s="366"/>
      <c r="AP86" s="341"/>
      <c r="AQ86" s="343"/>
      <c r="AR86" s="39"/>
      <c r="AS86" s="36"/>
      <c r="AT86" s="3"/>
      <c r="AU86" s="328"/>
      <c r="AV86" s="328"/>
      <c r="AW86" s="329"/>
      <c r="AX86" s="3"/>
      <c r="AY86" s="328"/>
      <c r="AZ86" s="329"/>
      <c r="BA86" s="3"/>
      <c r="BB86" s="3"/>
      <c r="BC86" s="3"/>
      <c r="BD86" s="3"/>
      <c r="BE86" s="3"/>
      <c r="BF86" s="3"/>
      <c r="BG86" s="36"/>
    </row>
    <row r="87" spans="1:59" ht="17.25" hidden="1" customHeight="1" x14ac:dyDescent="0.15">
      <c r="A87" s="33"/>
      <c r="B87" s="40"/>
      <c r="C87" s="40"/>
      <c r="D87" s="40"/>
      <c r="E87" s="40"/>
      <c r="F87" s="41"/>
      <c r="G87" s="41"/>
      <c r="H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39"/>
      <c r="Y87" s="39"/>
      <c r="Z87" s="37"/>
      <c r="AA87" s="38"/>
      <c r="AB87" s="39"/>
      <c r="AC87" s="39"/>
      <c r="AD87" s="39"/>
      <c r="AE87" s="43"/>
      <c r="AF87" s="43"/>
      <c r="AG87" s="43"/>
      <c r="AH87" s="43"/>
      <c r="AI87" s="43"/>
      <c r="AJ87" s="44" t="s">
        <v>32</v>
      </c>
      <c r="AK87" s="43"/>
      <c r="AL87" s="43"/>
      <c r="AM87" s="43"/>
      <c r="AN87" s="43"/>
      <c r="AO87" s="43"/>
      <c r="AP87" s="43"/>
      <c r="AQ87" s="43"/>
      <c r="AR87" s="39"/>
      <c r="AS87" s="36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6"/>
    </row>
    <row r="88" spans="1:59" s="36" customFormat="1" ht="25.5" hidden="1" customHeight="1" x14ac:dyDescent="0.15">
      <c r="A88" s="33"/>
      <c r="B88" s="34"/>
      <c r="C88" s="35"/>
      <c r="D88" s="35"/>
      <c r="E88" s="35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9"/>
      <c r="Y88" s="39"/>
      <c r="Z88" s="37"/>
      <c r="AA88" s="38"/>
      <c r="AB88" s="39"/>
      <c r="AC88" s="39"/>
      <c r="AD88" s="39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39"/>
      <c r="AT88" s="3"/>
      <c r="AU88" s="3"/>
      <c r="AV88" s="3"/>
      <c r="AW88" s="45" t="s">
        <v>33</v>
      </c>
      <c r="AX88" s="3"/>
      <c r="AY88" s="3"/>
      <c r="AZ88" s="3" t="s">
        <v>34</v>
      </c>
      <c r="BA88" s="3"/>
      <c r="BB88" s="3"/>
      <c r="BC88" s="3" t="s">
        <v>35</v>
      </c>
      <c r="BD88" s="3"/>
      <c r="BE88" s="3"/>
      <c r="BF88" s="3"/>
    </row>
    <row r="89" spans="1:59" s="53" customFormat="1" ht="25.5" hidden="1" customHeight="1" x14ac:dyDescent="0.15">
      <c r="A89" s="46"/>
      <c r="B89" s="47" t="s">
        <v>63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7"/>
      <c r="Q89" s="47"/>
      <c r="R89" s="47"/>
      <c r="S89" s="47"/>
      <c r="T89" s="47"/>
      <c r="U89" s="13"/>
      <c r="V89" s="47"/>
      <c r="W89" s="47"/>
      <c r="X89" s="39"/>
      <c r="Y89" s="39"/>
      <c r="Z89" s="37"/>
      <c r="AA89" s="38"/>
      <c r="AB89" s="39"/>
      <c r="AC89" s="39"/>
      <c r="AD89" s="39"/>
      <c r="AE89" s="49" t="s">
        <v>37</v>
      </c>
      <c r="AF89" s="50"/>
      <c r="AG89" s="51"/>
      <c r="AH89" s="51"/>
      <c r="AI89" s="51"/>
      <c r="AJ89" s="51"/>
      <c r="AK89" s="51"/>
      <c r="AL89" s="51"/>
      <c r="AM89" s="51"/>
      <c r="AN89" s="43"/>
      <c r="AO89" s="43"/>
      <c r="AP89" s="43"/>
      <c r="AQ89" s="52"/>
      <c r="AR89" s="39"/>
      <c r="AS89" s="36"/>
      <c r="AT89" s="3"/>
      <c r="AU89" s="45"/>
      <c r="AV89" s="45"/>
      <c r="AW89" s="45" t="s">
        <v>38</v>
      </c>
      <c r="AX89" s="45"/>
      <c r="AY89" s="45"/>
      <c r="AZ89" s="3" t="s">
        <v>39</v>
      </c>
      <c r="BA89" s="45"/>
      <c r="BB89" s="3"/>
      <c r="BC89" s="3" t="s">
        <v>40</v>
      </c>
      <c r="BD89" s="45"/>
      <c r="BE89" s="3"/>
      <c r="BF89" s="45"/>
      <c r="BG89" s="48"/>
    </row>
    <row r="90" spans="1:59" ht="25.5" hidden="1" customHeight="1" x14ac:dyDescent="0.15">
      <c r="A90" s="33"/>
      <c r="B90" s="275" t="s">
        <v>64</v>
      </c>
      <c r="C90" s="330"/>
      <c r="D90" s="330"/>
      <c r="E90" s="331"/>
      <c r="F90" s="335" t="s">
        <v>23</v>
      </c>
      <c r="G90" s="335"/>
      <c r="H90" s="336"/>
      <c r="I90" s="337"/>
      <c r="J90" s="340" t="s">
        <v>24</v>
      </c>
      <c r="K90" s="340"/>
      <c r="L90" s="337"/>
      <c r="M90" s="337"/>
      <c r="N90" s="340" t="s">
        <v>25</v>
      </c>
      <c r="O90" s="342"/>
      <c r="P90" s="344" t="s">
        <v>26</v>
      </c>
      <c r="Q90" s="342"/>
      <c r="R90" s="369" t="s">
        <v>27</v>
      </c>
      <c r="S90" s="369"/>
      <c r="T90" s="336"/>
      <c r="U90" s="337"/>
      <c r="V90" s="340" t="s">
        <v>24</v>
      </c>
      <c r="W90" s="340"/>
      <c r="X90" s="337"/>
      <c r="Y90" s="337"/>
      <c r="Z90" s="340" t="s">
        <v>25</v>
      </c>
      <c r="AA90" s="342"/>
      <c r="AB90" s="39"/>
      <c r="AC90" s="39"/>
      <c r="AD90" s="39"/>
      <c r="AE90" s="407" t="s">
        <v>65</v>
      </c>
      <c r="AF90" s="340"/>
      <c r="AG90" s="340"/>
      <c r="AH90" s="340"/>
      <c r="AI90" s="342"/>
      <c r="AJ90" s="405">
        <f>ROUNDDOWN(AW95/60,0)</f>
        <v>0</v>
      </c>
      <c r="AK90" s="365"/>
      <c r="AL90" s="340" t="s">
        <v>24</v>
      </c>
      <c r="AM90" s="340"/>
      <c r="AN90" s="365">
        <f>AW95-AJ90*60</f>
        <v>0</v>
      </c>
      <c r="AO90" s="365"/>
      <c r="AP90" s="340" t="s">
        <v>25</v>
      </c>
      <c r="AQ90" s="342"/>
      <c r="AR90" s="39"/>
      <c r="AS90" s="54"/>
      <c r="AT90" s="147"/>
      <c r="AU90" s="3"/>
      <c r="AV90" s="328" t="s">
        <v>42</v>
      </c>
      <c r="AW90" s="329">
        <f>IF(AZ90&lt;=BC90,BC90,AW85)</f>
        <v>1260</v>
      </c>
      <c r="AX90" s="149"/>
      <c r="AY90" s="328" t="s">
        <v>43</v>
      </c>
      <c r="AZ90" s="329">
        <f>T90*60+X90</f>
        <v>0</v>
      </c>
      <c r="BA90" s="149"/>
      <c r="BB90" s="328" t="s">
        <v>44</v>
      </c>
      <c r="BC90" s="329">
        <f>IF(C99="☑",21*60,20*60)</f>
        <v>1260</v>
      </c>
      <c r="BD90" s="3"/>
      <c r="BE90" s="3"/>
      <c r="BF90" s="3"/>
      <c r="BG90" s="36"/>
    </row>
    <row r="91" spans="1:59" ht="35.25" hidden="1" customHeight="1" x14ac:dyDescent="0.15">
      <c r="A91" s="33"/>
      <c r="B91" s="332"/>
      <c r="C91" s="333"/>
      <c r="D91" s="333"/>
      <c r="E91" s="334"/>
      <c r="F91" s="335"/>
      <c r="G91" s="335"/>
      <c r="H91" s="338"/>
      <c r="I91" s="339"/>
      <c r="J91" s="341"/>
      <c r="K91" s="341"/>
      <c r="L91" s="339"/>
      <c r="M91" s="339"/>
      <c r="N91" s="341"/>
      <c r="O91" s="343"/>
      <c r="P91" s="345"/>
      <c r="Q91" s="343"/>
      <c r="R91" s="370"/>
      <c r="S91" s="370"/>
      <c r="T91" s="338"/>
      <c r="U91" s="339"/>
      <c r="V91" s="341"/>
      <c r="W91" s="341"/>
      <c r="X91" s="339"/>
      <c r="Y91" s="339"/>
      <c r="Z91" s="341"/>
      <c r="AA91" s="343"/>
      <c r="AB91" s="36"/>
      <c r="AC91" s="36"/>
      <c r="AD91" s="36"/>
      <c r="AE91" s="345"/>
      <c r="AF91" s="341"/>
      <c r="AG91" s="341"/>
      <c r="AH91" s="341"/>
      <c r="AI91" s="343"/>
      <c r="AJ91" s="406"/>
      <c r="AK91" s="366"/>
      <c r="AL91" s="341"/>
      <c r="AM91" s="341"/>
      <c r="AN91" s="366"/>
      <c r="AO91" s="366"/>
      <c r="AP91" s="341"/>
      <c r="AQ91" s="343"/>
      <c r="AR91" s="39"/>
      <c r="AS91" s="54"/>
      <c r="AT91" s="147"/>
      <c r="AU91" s="3"/>
      <c r="AV91" s="328"/>
      <c r="AW91" s="329"/>
      <c r="AX91" s="149"/>
      <c r="AY91" s="328"/>
      <c r="AZ91" s="329"/>
      <c r="BA91" s="149"/>
      <c r="BB91" s="328"/>
      <c r="BC91" s="329"/>
      <c r="BD91" s="3"/>
      <c r="BE91" s="3"/>
      <c r="BF91" s="3"/>
      <c r="BG91" s="36"/>
    </row>
    <row r="92" spans="1:59" ht="17.25" hidden="1" customHeight="1" x14ac:dyDescent="0.15">
      <c r="A92" s="55"/>
      <c r="B92" s="40"/>
      <c r="C92" s="40"/>
      <c r="D92" s="40"/>
      <c r="E92" s="40"/>
      <c r="F92" s="36"/>
      <c r="G92" s="40"/>
      <c r="H92" s="42"/>
      <c r="I92" s="40"/>
      <c r="J92" s="40"/>
      <c r="K92" s="40"/>
      <c r="L92" s="40"/>
      <c r="M92" s="40"/>
      <c r="N92" s="40"/>
      <c r="O92" s="40"/>
      <c r="P92" s="56"/>
      <c r="Q92" s="40"/>
      <c r="R92" s="40"/>
      <c r="S92" s="40"/>
      <c r="T92" s="40"/>
      <c r="U92" s="40"/>
      <c r="V92" s="40"/>
      <c r="W92" s="40"/>
      <c r="X92" s="39"/>
      <c r="Y92" s="39"/>
      <c r="Z92" s="37"/>
      <c r="AA92" s="36"/>
      <c r="AB92" s="36"/>
      <c r="AC92" s="36"/>
      <c r="AD92" s="36"/>
      <c r="AE92" s="52"/>
      <c r="AF92" s="52"/>
      <c r="AG92" s="52"/>
      <c r="AH92" s="52"/>
      <c r="AI92" s="52"/>
      <c r="AJ92" s="44" t="s">
        <v>32</v>
      </c>
      <c r="AK92" s="52"/>
      <c r="AL92" s="52"/>
      <c r="AM92" s="52"/>
      <c r="AN92" s="52"/>
      <c r="AO92" s="52"/>
      <c r="AP92" s="52"/>
      <c r="AQ92" s="52"/>
      <c r="AR92" s="36"/>
      <c r="AS92" s="36"/>
      <c r="AT92" s="3"/>
      <c r="AU92" s="3"/>
      <c r="AV92" s="3"/>
      <c r="AW92" s="3"/>
      <c r="AX92" s="3"/>
      <c r="AY92" s="3"/>
      <c r="AZ92" s="143" t="s">
        <v>45</v>
      </c>
      <c r="BA92" s="3"/>
      <c r="BB92" s="3"/>
      <c r="BC92" s="3"/>
      <c r="BD92" s="3"/>
      <c r="BE92" s="3"/>
      <c r="BF92" s="3"/>
      <c r="BG92" s="36"/>
    </row>
    <row r="93" spans="1:59" ht="25.5" hidden="1" customHeight="1" x14ac:dyDescent="0.2">
      <c r="A93" s="55"/>
      <c r="B93" s="36"/>
      <c r="C93" s="382" t="s">
        <v>131</v>
      </c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4"/>
      <c r="AC93" s="36"/>
      <c r="AD93" s="36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36"/>
      <c r="AS93" s="36"/>
      <c r="AT93" s="3"/>
      <c r="AU93" s="3"/>
      <c r="AV93" s="3"/>
      <c r="AW93" s="3"/>
      <c r="AX93" s="3"/>
      <c r="AY93" s="3"/>
      <c r="AZ93" s="144" t="s">
        <v>46</v>
      </c>
      <c r="BA93" s="3"/>
      <c r="BB93" s="3"/>
      <c r="BC93" s="3"/>
      <c r="BD93" s="3"/>
      <c r="BE93" s="3"/>
      <c r="BF93" s="3"/>
      <c r="BG93" s="36"/>
    </row>
    <row r="94" spans="1:59" ht="25.5" hidden="1" customHeight="1" x14ac:dyDescent="0.15">
      <c r="A94" s="55"/>
      <c r="B94" s="36"/>
      <c r="C94" s="385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7"/>
      <c r="AC94" s="36"/>
      <c r="AD94" s="36"/>
      <c r="AE94" s="49" t="s">
        <v>47</v>
      </c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36"/>
      <c r="AS94" s="36"/>
      <c r="AT94" s="3"/>
      <c r="AU94" s="3"/>
      <c r="AV94" s="3"/>
      <c r="AW94" s="3" t="s">
        <v>48</v>
      </c>
      <c r="AX94" s="3"/>
      <c r="AY94" s="3"/>
      <c r="AZ94" s="3" t="s">
        <v>49</v>
      </c>
      <c r="BA94" s="145"/>
      <c r="BB94" s="3"/>
      <c r="BC94" s="3"/>
      <c r="BD94" s="3"/>
      <c r="BE94" s="3"/>
      <c r="BF94" s="3"/>
      <c r="BG94" s="36"/>
    </row>
    <row r="95" spans="1:59" s="53" customFormat="1" ht="25.5" hidden="1" customHeight="1" x14ac:dyDescent="0.15">
      <c r="A95" s="55"/>
      <c r="B95" s="36"/>
      <c r="C95" s="385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7"/>
      <c r="AC95" s="39"/>
      <c r="AD95" s="39"/>
      <c r="AE95" s="371" t="s">
        <v>60</v>
      </c>
      <c r="AF95" s="388"/>
      <c r="AG95" s="388"/>
      <c r="AH95" s="388"/>
      <c r="AI95" s="388"/>
      <c r="AJ95" s="388"/>
      <c r="AK95" s="389"/>
      <c r="AL95" s="393">
        <f>IF(AZ85=0,0,ROUNDUP(AW95/AZ85,3))</f>
        <v>0</v>
      </c>
      <c r="AM95" s="394"/>
      <c r="AN95" s="394"/>
      <c r="AO95" s="394"/>
      <c r="AP95" s="394"/>
      <c r="AQ95" s="395"/>
      <c r="AR95" s="36"/>
      <c r="AS95" s="36"/>
      <c r="AT95" s="3"/>
      <c r="AU95" s="45"/>
      <c r="AV95" s="328" t="s">
        <v>51</v>
      </c>
      <c r="AW95" s="326">
        <f>IF(AW85-AW90&gt;0,AW85-AW90,0)</f>
        <v>0</v>
      </c>
      <c r="AX95" s="327" t="s">
        <v>52</v>
      </c>
      <c r="AY95" s="327"/>
      <c r="AZ95" s="145"/>
      <c r="BA95" s="145"/>
      <c r="BB95" s="45"/>
      <c r="BC95" s="45"/>
      <c r="BD95" s="45"/>
      <c r="BE95" s="45"/>
      <c r="BF95" s="45"/>
      <c r="BG95" s="48"/>
    </row>
    <row r="96" spans="1:59" ht="35.25" hidden="1" customHeight="1" x14ac:dyDescent="0.15">
      <c r="A96" s="68"/>
      <c r="B96" s="36"/>
      <c r="C96" s="385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  <c r="AA96" s="386"/>
      <c r="AB96" s="387"/>
      <c r="AC96" s="36"/>
      <c r="AD96" s="36"/>
      <c r="AE96" s="390"/>
      <c r="AF96" s="391"/>
      <c r="AG96" s="391"/>
      <c r="AH96" s="391"/>
      <c r="AI96" s="391"/>
      <c r="AJ96" s="391"/>
      <c r="AK96" s="392"/>
      <c r="AL96" s="396"/>
      <c r="AM96" s="397"/>
      <c r="AN96" s="397"/>
      <c r="AO96" s="397"/>
      <c r="AP96" s="397"/>
      <c r="AQ96" s="398"/>
      <c r="AR96" s="36"/>
      <c r="AS96" s="36"/>
      <c r="AT96" s="3"/>
      <c r="AU96" s="328"/>
      <c r="AV96" s="328"/>
      <c r="AW96" s="326"/>
      <c r="AX96" s="327"/>
      <c r="AY96" s="327"/>
      <c r="AZ96" s="3"/>
      <c r="BA96" s="3"/>
      <c r="BB96" s="3"/>
      <c r="BC96" s="3"/>
      <c r="BD96" s="3"/>
      <c r="BE96" s="3"/>
      <c r="BF96" s="3"/>
      <c r="BG96" s="36"/>
    </row>
    <row r="97" spans="1:59" ht="25.5" hidden="1" customHeight="1" x14ac:dyDescent="0.15">
      <c r="A97" s="68"/>
      <c r="B97" s="36"/>
      <c r="C97" s="385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6"/>
      <c r="AB97" s="387"/>
      <c r="AC97" s="36"/>
      <c r="AD97" s="36"/>
      <c r="AE97" s="36"/>
      <c r="AF97" s="36"/>
      <c r="AG97" s="36"/>
      <c r="AH97" s="36"/>
      <c r="AI97" s="36"/>
      <c r="AJ97" s="36"/>
      <c r="AK97" s="57" t="s">
        <v>32</v>
      </c>
      <c r="AL97" s="36"/>
      <c r="AM97" s="39"/>
      <c r="AN97" s="39"/>
      <c r="AO97" s="39"/>
      <c r="AP97" s="36"/>
      <c r="AQ97" s="36"/>
      <c r="AR97" s="36"/>
      <c r="AS97" s="36"/>
      <c r="AT97" s="3"/>
      <c r="AU97" s="328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6"/>
    </row>
    <row r="98" spans="1:59" ht="25.5" hidden="1" customHeight="1" x14ac:dyDescent="0.15">
      <c r="A98" s="55"/>
      <c r="B98" s="35"/>
      <c r="C98" s="385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86"/>
      <c r="AB98" s="387"/>
      <c r="AC98" s="36"/>
      <c r="AD98" s="36"/>
      <c r="AE98" s="36"/>
      <c r="AF98" s="36"/>
      <c r="AG98" s="36"/>
      <c r="AH98" s="36"/>
      <c r="AI98" s="36"/>
      <c r="AJ98" s="36"/>
      <c r="AK98" s="58" t="s">
        <v>53</v>
      </c>
      <c r="AL98" s="36"/>
      <c r="AM98" s="39"/>
      <c r="AN98" s="39"/>
      <c r="AO98" s="39"/>
      <c r="AP98" s="36"/>
      <c r="AQ98" s="36"/>
      <c r="AR98" s="36"/>
      <c r="AS98" s="36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9" ht="25.5" hidden="1" customHeight="1" x14ac:dyDescent="0.15">
      <c r="A99" s="55"/>
      <c r="B99" s="35"/>
      <c r="C99" s="375" t="s">
        <v>54</v>
      </c>
      <c r="D99" s="376"/>
      <c r="E99" s="377" t="s">
        <v>66</v>
      </c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8"/>
      <c r="AC99" s="36"/>
      <c r="AD99" s="36"/>
      <c r="AE99" s="36"/>
      <c r="AF99" s="36"/>
      <c r="AG99" s="36"/>
      <c r="AH99" s="36"/>
      <c r="AI99" s="36"/>
      <c r="AJ99" s="36"/>
      <c r="AK99" s="58"/>
      <c r="AL99" s="36"/>
      <c r="AM99" s="39"/>
      <c r="AN99" s="39"/>
      <c r="AO99" s="39"/>
      <c r="AP99" s="36"/>
      <c r="AQ99" s="36"/>
      <c r="AR99" s="36"/>
      <c r="AS99" s="36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9" ht="17.25" hidden="1" customHeight="1" x14ac:dyDescent="0.15">
      <c r="A100" s="59"/>
      <c r="B100" s="60"/>
      <c r="C100" s="60"/>
      <c r="D100" s="60"/>
      <c r="E100" s="60"/>
      <c r="F100" s="61"/>
      <c r="G100" s="60"/>
      <c r="H100" s="60"/>
      <c r="I100" s="60"/>
      <c r="J100" s="60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3"/>
      <c r="AL100" s="62"/>
      <c r="AM100" s="64"/>
      <c r="AN100" s="64"/>
      <c r="AO100" s="64"/>
      <c r="AP100" s="62"/>
      <c r="AQ100" s="62"/>
      <c r="AR100" s="62"/>
      <c r="AS100" s="62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9" ht="25.5" hidden="1" customHeight="1" x14ac:dyDescent="0.15">
      <c r="A101" s="399" t="s">
        <v>68</v>
      </c>
      <c r="B101" s="400"/>
      <c r="C101" s="400"/>
      <c r="D101" s="400"/>
      <c r="E101" s="400"/>
      <c r="F101" s="400"/>
      <c r="G101" s="400"/>
      <c r="H101" s="400"/>
      <c r="I101" s="401"/>
      <c r="J101" s="28"/>
      <c r="K101" s="67" t="s">
        <v>62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28"/>
      <c r="AP101" s="28"/>
      <c r="AQ101" s="28"/>
      <c r="AR101" s="28"/>
      <c r="AS101" s="28"/>
      <c r="AT101" s="146"/>
      <c r="AU101" s="3"/>
      <c r="AV101" s="3" t="s">
        <v>17</v>
      </c>
      <c r="AW101" s="21"/>
      <c r="AX101" s="21"/>
      <c r="AY101" s="21"/>
      <c r="AZ101" s="21"/>
      <c r="BA101" s="3"/>
      <c r="BB101" s="21"/>
      <c r="BC101" s="21"/>
      <c r="BD101" s="21"/>
      <c r="BE101" s="21"/>
      <c r="BF101" s="21"/>
      <c r="BG101" s="10"/>
    </row>
    <row r="102" spans="1:59" ht="17.25" hidden="1" customHeight="1" x14ac:dyDescent="0.15">
      <c r="A102" s="402"/>
      <c r="B102" s="403"/>
      <c r="C102" s="403"/>
      <c r="D102" s="403"/>
      <c r="E102" s="403"/>
      <c r="F102" s="403"/>
      <c r="G102" s="403"/>
      <c r="H102" s="403"/>
      <c r="I102" s="404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30"/>
      <c r="Y102" s="30"/>
      <c r="Z102" s="30"/>
      <c r="AA102" s="30"/>
      <c r="AB102" s="30"/>
      <c r="AC102" s="30"/>
      <c r="AD102" s="30"/>
      <c r="AE102" s="31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2"/>
      <c r="AQ102" s="32"/>
      <c r="AR102" s="32"/>
      <c r="AS102" s="32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6"/>
    </row>
    <row r="103" spans="1:59" ht="28.5" hidden="1" customHeight="1" x14ac:dyDescent="0.15">
      <c r="A103" s="33"/>
      <c r="B103" s="34" t="s">
        <v>18</v>
      </c>
      <c r="C103" s="35"/>
      <c r="D103" s="35"/>
      <c r="E103" s="35"/>
      <c r="F103" s="36"/>
      <c r="G103" s="37"/>
      <c r="H103" s="36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8"/>
      <c r="AB103" s="39"/>
      <c r="AC103" s="39"/>
      <c r="AD103" s="39"/>
      <c r="AE103" s="34" t="s">
        <v>19</v>
      </c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21"/>
      <c r="AU103" s="3"/>
      <c r="AV103" s="3"/>
      <c r="AW103" s="3" t="s">
        <v>20</v>
      </c>
      <c r="AX103" s="3"/>
      <c r="AY103" s="3"/>
      <c r="AZ103" s="3" t="s">
        <v>21</v>
      </c>
      <c r="BA103" s="3"/>
      <c r="BB103" s="3"/>
      <c r="BC103" s="3"/>
      <c r="BD103" s="3"/>
      <c r="BE103" s="3"/>
      <c r="BF103" s="3"/>
      <c r="BG103" s="36"/>
    </row>
    <row r="104" spans="1:59" ht="25.5" hidden="1" customHeight="1" x14ac:dyDescent="0.15">
      <c r="A104" s="33"/>
      <c r="B104" s="275" t="s">
        <v>22</v>
      </c>
      <c r="C104" s="330"/>
      <c r="D104" s="330"/>
      <c r="E104" s="331"/>
      <c r="F104" s="335" t="s">
        <v>23</v>
      </c>
      <c r="G104" s="335"/>
      <c r="H104" s="337"/>
      <c r="I104" s="337"/>
      <c r="J104" s="340" t="s">
        <v>24</v>
      </c>
      <c r="K104" s="340"/>
      <c r="L104" s="337"/>
      <c r="M104" s="337"/>
      <c r="N104" s="340" t="s">
        <v>25</v>
      </c>
      <c r="O104" s="342"/>
      <c r="P104" s="344" t="s">
        <v>26</v>
      </c>
      <c r="Q104" s="342"/>
      <c r="R104" s="369" t="s">
        <v>27</v>
      </c>
      <c r="S104" s="369"/>
      <c r="T104" s="337"/>
      <c r="U104" s="337"/>
      <c r="V104" s="340" t="s">
        <v>24</v>
      </c>
      <c r="W104" s="340"/>
      <c r="X104" s="337"/>
      <c r="Y104" s="337"/>
      <c r="Z104" s="340" t="s">
        <v>25</v>
      </c>
      <c r="AA104" s="342"/>
      <c r="AB104" s="36"/>
      <c r="AC104" s="36"/>
      <c r="AD104" s="36"/>
      <c r="AE104" s="371" t="s">
        <v>58</v>
      </c>
      <c r="AF104" s="367"/>
      <c r="AG104" s="367"/>
      <c r="AH104" s="367"/>
      <c r="AI104" s="372"/>
      <c r="AJ104" s="365">
        <f>ROUNDDOWN(AZ104/60,0)</f>
        <v>0</v>
      </c>
      <c r="AK104" s="365"/>
      <c r="AL104" s="367" t="s">
        <v>29</v>
      </c>
      <c r="AM104" s="367"/>
      <c r="AN104" s="365">
        <f>AZ104-AJ104*60</f>
        <v>0</v>
      </c>
      <c r="AO104" s="365"/>
      <c r="AP104" s="340" t="s">
        <v>25</v>
      </c>
      <c r="AQ104" s="342"/>
      <c r="AR104" s="39"/>
      <c r="AS104" s="36"/>
      <c r="AT104" s="3"/>
      <c r="AU104" s="328"/>
      <c r="AV104" s="328" t="s">
        <v>30</v>
      </c>
      <c r="AW104" s="329">
        <f>T104*60+X104</f>
        <v>0</v>
      </c>
      <c r="AX104" s="3"/>
      <c r="AY104" s="328" t="s">
        <v>31</v>
      </c>
      <c r="AZ104" s="329">
        <f>(T104*60+X104)-(H104*60+L104)</f>
        <v>0</v>
      </c>
      <c r="BA104" s="3"/>
      <c r="BB104" s="3"/>
      <c r="BC104" s="3"/>
      <c r="BD104" s="3"/>
      <c r="BE104" s="3"/>
      <c r="BF104" s="3"/>
      <c r="BG104" s="36"/>
    </row>
    <row r="105" spans="1:59" ht="35.25" hidden="1" customHeight="1" x14ac:dyDescent="0.15">
      <c r="A105" s="33"/>
      <c r="B105" s="332"/>
      <c r="C105" s="333"/>
      <c r="D105" s="333"/>
      <c r="E105" s="334"/>
      <c r="F105" s="335"/>
      <c r="G105" s="335"/>
      <c r="H105" s="339"/>
      <c r="I105" s="339"/>
      <c r="J105" s="341"/>
      <c r="K105" s="341"/>
      <c r="L105" s="339"/>
      <c r="M105" s="339"/>
      <c r="N105" s="341"/>
      <c r="O105" s="343"/>
      <c r="P105" s="345"/>
      <c r="Q105" s="343"/>
      <c r="R105" s="370"/>
      <c r="S105" s="370"/>
      <c r="T105" s="339"/>
      <c r="U105" s="339"/>
      <c r="V105" s="341"/>
      <c r="W105" s="341"/>
      <c r="X105" s="339"/>
      <c r="Y105" s="339"/>
      <c r="Z105" s="341"/>
      <c r="AA105" s="343"/>
      <c r="AB105" s="36"/>
      <c r="AC105" s="36"/>
      <c r="AD105" s="36"/>
      <c r="AE105" s="373"/>
      <c r="AF105" s="368"/>
      <c r="AG105" s="368"/>
      <c r="AH105" s="368"/>
      <c r="AI105" s="374"/>
      <c r="AJ105" s="366"/>
      <c r="AK105" s="366"/>
      <c r="AL105" s="368"/>
      <c r="AM105" s="368"/>
      <c r="AN105" s="366"/>
      <c r="AO105" s="366"/>
      <c r="AP105" s="341"/>
      <c r="AQ105" s="343"/>
      <c r="AR105" s="39"/>
      <c r="AS105" s="36"/>
      <c r="AT105" s="3"/>
      <c r="AU105" s="328"/>
      <c r="AV105" s="328"/>
      <c r="AW105" s="329"/>
      <c r="AX105" s="3"/>
      <c r="AY105" s="328"/>
      <c r="AZ105" s="329"/>
      <c r="BA105" s="3"/>
      <c r="BB105" s="3"/>
      <c r="BC105" s="3"/>
      <c r="BD105" s="3"/>
      <c r="BE105" s="3"/>
      <c r="BF105" s="3"/>
      <c r="BG105" s="36"/>
    </row>
    <row r="106" spans="1:59" ht="17.25" hidden="1" customHeight="1" x14ac:dyDescent="0.15">
      <c r="A106" s="33"/>
      <c r="B106" s="40"/>
      <c r="C106" s="40"/>
      <c r="D106" s="40"/>
      <c r="E106" s="40"/>
      <c r="F106" s="41"/>
      <c r="G106" s="41"/>
      <c r="H106" s="42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39"/>
      <c r="Y106" s="39"/>
      <c r="Z106" s="37"/>
      <c r="AA106" s="38"/>
      <c r="AB106" s="39"/>
      <c r="AC106" s="39"/>
      <c r="AD106" s="39"/>
      <c r="AE106" s="43"/>
      <c r="AF106" s="43"/>
      <c r="AG106" s="43"/>
      <c r="AH106" s="43"/>
      <c r="AI106" s="43"/>
      <c r="AJ106" s="44" t="s">
        <v>32</v>
      </c>
      <c r="AK106" s="43"/>
      <c r="AL106" s="43"/>
      <c r="AM106" s="43"/>
      <c r="AN106" s="43"/>
      <c r="AO106" s="43"/>
      <c r="AP106" s="43"/>
      <c r="AQ106" s="43"/>
      <c r="AR106" s="39"/>
      <c r="AS106" s="36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6"/>
    </row>
    <row r="107" spans="1:59" s="36" customFormat="1" ht="25.5" hidden="1" customHeight="1" x14ac:dyDescent="0.15">
      <c r="A107" s="33"/>
      <c r="B107" s="34"/>
      <c r="C107" s="35"/>
      <c r="D107" s="35"/>
      <c r="E107" s="35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8"/>
      <c r="X107" s="39"/>
      <c r="Y107" s="39"/>
      <c r="Z107" s="37"/>
      <c r="AA107" s="38"/>
      <c r="AB107" s="39"/>
      <c r="AC107" s="39"/>
      <c r="AD107" s="3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39"/>
      <c r="AT107" s="3"/>
      <c r="AU107" s="3"/>
      <c r="AV107" s="3"/>
      <c r="AW107" s="45" t="s">
        <v>33</v>
      </c>
      <c r="AX107" s="3"/>
      <c r="AY107" s="3"/>
      <c r="AZ107" s="3" t="s">
        <v>34</v>
      </c>
      <c r="BA107" s="3"/>
      <c r="BB107" s="3"/>
      <c r="BC107" s="3" t="s">
        <v>35</v>
      </c>
      <c r="BD107" s="3"/>
      <c r="BE107" s="3"/>
      <c r="BF107" s="3"/>
    </row>
    <row r="108" spans="1:59" s="53" customFormat="1" ht="25.5" hidden="1" customHeight="1" x14ac:dyDescent="0.15">
      <c r="A108" s="46"/>
      <c r="B108" s="47" t="s">
        <v>63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7"/>
      <c r="Q108" s="47"/>
      <c r="R108" s="47"/>
      <c r="S108" s="47"/>
      <c r="T108" s="47"/>
      <c r="U108" s="13"/>
      <c r="V108" s="47"/>
      <c r="W108" s="47"/>
      <c r="X108" s="39"/>
      <c r="Y108" s="39"/>
      <c r="Z108" s="37"/>
      <c r="AA108" s="38"/>
      <c r="AB108" s="39"/>
      <c r="AC108" s="39"/>
      <c r="AD108" s="39"/>
      <c r="AE108" s="49" t="s">
        <v>37</v>
      </c>
      <c r="AF108" s="50"/>
      <c r="AG108" s="51"/>
      <c r="AH108" s="51"/>
      <c r="AI108" s="51"/>
      <c r="AJ108" s="51"/>
      <c r="AK108" s="51"/>
      <c r="AL108" s="51"/>
      <c r="AM108" s="51"/>
      <c r="AN108" s="43"/>
      <c r="AO108" s="43"/>
      <c r="AP108" s="43"/>
      <c r="AQ108" s="52"/>
      <c r="AR108" s="39"/>
      <c r="AS108" s="36"/>
      <c r="AT108" s="3"/>
      <c r="AU108" s="45"/>
      <c r="AV108" s="45"/>
      <c r="AW108" s="45" t="s">
        <v>38</v>
      </c>
      <c r="AX108" s="45"/>
      <c r="AY108" s="45"/>
      <c r="AZ108" s="3" t="s">
        <v>39</v>
      </c>
      <c r="BA108" s="45"/>
      <c r="BB108" s="3"/>
      <c r="BC108" s="3" t="s">
        <v>40</v>
      </c>
      <c r="BD108" s="45"/>
      <c r="BE108" s="3"/>
      <c r="BF108" s="45"/>
      <c r="BG108" s="48"/>
    </row>
    <row r="109" spans="1:59" ht="25.5" hidden="1" customHeight="1" x14ac:dyDescent="0.15">
      <c r="A109" s="33"/>
      <c r="B109" s="275" t="s">
        <v>64</v>
      </c>
      <c r="C109" s="330"/>
      <c r="D109" s="330"/>
      <c r="E109" s="331"/>
      <c r="F109" s="335" t="s">
        <v>23</v>
      </c>
      <c r="G109" s="335"/>
      <c r="H109" s="336"/>
      <c r="I109" s="337"/>
      <c r="J109" s="340" t="s">
        <v>24</v>
      </c>
      <c r="K109" s="340"/>
      <c r="L109" s="337"/>
      <c r="M109" s="337"/>
      <c r="N109" s="340" t="s">
        <v>25</v>
      </c>
      <c r="O109" s="342"/>
      <c r="P109" s="344" t="s">
        <v>26</v>
      </c>
      <c r="Q109" s="342"/>
      <c r="R109" s="369" t="s">
        <v>27</v>
      </c>
      <c r="S109" s="369"/>
      <c r="T109" s="336"/>
      <c r="U109" s="337"/>
      <c r="V109" s="340" t="s">
        <v>24</v>
      </c>
      <c r="W109" s="340"/>
      <c r="X109" s="337"/>
      <c r="Y109" s="337"/>
      <c r="Z109" s="340" t="s">
        <v>25</v>
      </c>
      <c r="AA109" s="342"/>
      <c r="AB109" s="39"/>
      <c r="AC109" s="39"/>
      <c r="AD109" s="39"/>
      <c r="AE109" s="407" t="s">
        <v>65</v>
      </c>
      <c r="AF109" s="340"/>
      <c r="AG109" s="340"/>
      <c r="AH109" s="340"/>
      <c r="AI109" s="342"/>
      <c r="AJ109" s="405">
        <f>ROUNDDOWN(AW114/60,0)</f>
        <v>0</v>
      </c>
      <c r="AK109" s="365"/>
      <c r="AL109" s="340" t="s">
        <v>24</v>
      </c>
      <c r="AM109" s="340"/>
      <c r="AN109" s="365">
        <f>AW114-AJ109*60</f>
        <v>0</v>
      </c>
      <c r="AO109" s="365"/>
      <c r="AP109" s="340" t="s">
        <v>25</v>
      </c>
      <c r="AQ109" s="342"/>
      <c r="AR109" s="39"/>
      <c r="AS109" s="54"/>
      <c r="AT109" s="147"/>
      <c r="AU109" s="3"/>
      <c r="AV109" s="328" t="s">
        <v>42</v>
      </c>
      <c r="AW109" s="329">
        <f>IF(AZ109&lt;=BC109,BC109,AW104)</f>
        <v>1260</v>
      </c>
      <c r="AX109" s="149"/>
      <c r="AY109" s="328" t="s">
        <v>43</v>
      </c>
      <c r="AZ109" s="329">
        <f>T109*60+X109</f>
        <v>0</v>
      </c>
      <c r="BA109" s="149"/>
      <c r="BB109" s="328" t="s">
        <v>44</v>
      </c>
      <c r="BC109" s="329">
        <f>IF(C118="☑",21*60,20*60)</f>
        <v>1260</v>
      </c>
      <c r="BD109" s="3"/>
      <c r="BE109" s="3"/>
      <c r="BF109" s="3"/>
      <c r="BG109" s="36"/>
    </row>
    <row r="110" spans="1:59" ht="35.25" hidden="1" customHeight="1" x14ac:dyDescent="0.15">
      <c r="A110" s="33"/>
      <c r="B110" s="332"/>
      <c r="C110" s="333"/>
      <c r="D110" s="333"/>
      <c r="E110" s="334"/>
      <c r="F110" s="335"/>
      <c r="G110" s="335"/>
      <c r="H110" s="338"/>
      <c r="I110" s="339"/>
      <c r="J110" s="341"/>
      <c r="K110" s="341"/>
      <c r="L110" s="339"/>
      <c r="M110" s="339"/>
      <c r="N110" s="341"/>
      <c r="O110" s="343"/>
      <c r="P110" s="345"/>
      <c r="Q110" s="343"/>
      <c r="R110" s="370"/>
      <c r="S110" s="370"/>
      <c r="T110" s="338"/>
      <c r="U110" s="339"/>
      <c r="V110" s="341"/>
      <c r="W110" s="341"/>
      <c r="X110" s="339"/>
      <c r="Y110" s="339"/>
      <c r="Z110" s="341"/>
      <c r="AA110" s="343"/>
      <c r="AB110" s="36"/>
      <c r="AC110" s="36"/>
      <c r="AD110" s="36"/>
      <c r="AE110" s="345"/>
      <c r="AF110" s="341"/>
      <c r="AG110" s="341"/>
      <c r="AH110" s="341"/>
      <c r="AI110" s="343"/>
      <c r="AJ110" s="406"/>
      <c r="AK110" s="366"/>
      <c r="AL110" s="341"/>
      <c r="AM110" s="341"/>
      <c r="AN110" s="366"/>
      <c r="AO110" s="366"/>
      <c r="AP110" s="341"/>
      <c r="AQ110" s="343"/>
      <c r="AR110" s="39"/>
      <c r="AS110" s="54"/>
      <c r="AT110" s="147"/>
      <c r="AU110" s="3"/>
      <c r="AV110" s="328"/>
      <c r="AW110" s="329"/>
      <c r="AX110" s="149"/>
      <c r="AY110" s="328"/>
      <c r="AZ110" s="329"/>
      <c r="BA110" s="149"/>
      <c r="BB110" s="328"/>
      <c r="BC110" s="329"/>
      <c r="BD110" s="3"/>
      <c r="BE110" s="3"/>
      <c r="BF110" s="3"/>
      <c r="BG110" s="36"/>
    </row>
    <row r="111" spans="1:59" ht="17.25" hidden="1" customHeight="1" x14ac:dyDescent="0.15">
      <c r="A111" s="55"/>
      <c r="B111" s="40"/>
      <c r="C111" s="40"/>
      <c r="D111" s="40"/>
      <c r="E111" s="40"/>
      <c r="F111" s="36"/>
      <c r="G111" s="40"/>
      <c r="H111" s="42"/>
      <c r="I111" s="40"/>
      <c r="J111" s="40"/>
      <c r="K111" s="40"/>
      <c r="L111" s="40"/>
      <c r="M111" s="40"/>
      <c r="N111" s="40"/>
      <c r="O111" s="40"/>
      <c r="P111" s="56"/>
      <c r="Q111" s="40"/>
      <c r="R111" s="40"/>
      <c r="S111" s="40"/>
      <c r="T111" s="40"/>
      <c r="U111" s="40"/>
      <c r="V111" s="40"/>
      <c r="W111" s="40"/>
      <c r="X111" s="39"/>
      <c r="Y111" s="39"/>
      <c r="Z111" s="37"/>
      <c r="AA111" s="36"/>
      <c r="AB111" s="36"/>
      <c r="AC111" s="36"/>
      <c r="AD111" s="36"/>
      <c r="AE111" s="52"/>
      <c r="AF111" s="52"/>
      <c r="AG111" s="52"/>
      <c r="AH111" s="52"/>
      <c r="AI111" s="52"/>
      <c r="AJ111" s="44" t="s">
        <v>32</v>
      </c>
      <c r="AK111" s="52"/>
      <c r="AL111" s="52"/>
      <c r="AM111" s="52"/>
      <c r="AN111" s="52"/>
      <c r="AO111" s="52"/>
      <c r="AP111" s="52"/>
      <c r="AQ111" s="52"/>
      <c r="AR111" s="36"/>
      <c r="AS111" s="36"/>
      <c r="AT111" s="3"/>
      <c r="AU111" s="3"/>
      <c r="AV111" s="3"/>
      <c r="AW111" s="3"/>
      <c r="AX111" s="3"/>
      <c r="AY111" s="3"/>
      <c r="AZ111" s="143" t="s">
        <v>45</v>
      </c>
      <c r="BA111" s="3"/>
      <c r="BB111" s="3"/>
      <c r="BC111" s="3"/>
      <c r="BD111" s="3"/>
      <c r="BE111" s="3"/>
      <c r="BF111" s="3"/>
      <c r="BG111" s="36"/>
    </row>
    <row r="112" spans="1:59" ht="25.5" hidden="1" customHeight="1" x14ac:dyDescent="0.2">
      <c r="A112" s="55"/>
      <c r="B112" s="36"/>
      <c r="C112" s="382" t="s">
        <v>131</v>
      </c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4"/>
      <c r="AC112" s="36"/>
      <c r="AD112" s="36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36"/>
      <c r="AS112" s="36"/>
      <c r="AT112" s="3"/>
      <c r="AU112" s="3"/>
      <c r="AV112" s="3"/>
      <c r="AW112" s="3"/>
      <c r="AX112" s="3"/>
      <c r="AY112" s="3"/>
      <c r="AZ112" s="144" t="s">
        <v>46</v>
      </c>
      <c r="BA112" s="3"/>
      <c r="BB112" s="3"/>
      <c r="BC112" s="3"/>
      <c r="BD112" s="3"/>
      <c r="BE112" s="3"/>
      <c r="BF112" s="3"/>
      <c r="BG112" s="36"/>
    </row>
    <row r="113" spans="1:59" ht="25.5" hidden="1" customHeight="1" x14ac:dyDescent="0.15">
      <c r="A113" s="55"/>
      <c r="B113" s="36"/>
      <c r="C113" s="385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386"/>
      <c r="Y113" s="386"/>
      <c r="Z113" s="386"/>
      <c r="AA113" s="386"/>
      <c r="AB113" s="387"/>
      <c r="AC113" s="36"/>
      <c r="AD113" s="36"/>
      <c r="AE113" s="49" t="s">
        <v>47</v>
      </c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36"/>
      <c r="AS113" s="36"/>
      <c r="AT113" s="3"/>
      <c r="AU113" s="3"/>
      <c r="AV113" s="3"/>
      <c r="AW113" s="3" t="s">
        <v>48</v>
      </c>
      <c r="AX113" s="3"/>
      <c r="AY113" s="3"/>
      <c r="AZ113" s="3" t="s">
        <v>49</v>
      </c>
      <c r="BA113" s="145"/>
      <c r="BB113" s="3"/>
      <c r="BC113" s="3"/>
      <c r="BD113" s="3"/>
      <c r="BE113" s="3"/>
      <c r="BF113" s="3"/>
      <c r="BG113" s="36"/>
    </row>
    <row r="114" spans="1:59" s="53" customFormat="1" ht="25.5" hidden="1" customHeight="1" x14ac:dyDescent="0.15">
      <c r="A114" s="55"/>
      <c r="B114" s="36"/>
      <c r="C114" s="385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  <c r="AA114" s="386"/>
      <c r="AB114" s="387"/>
      <c r="AC114" s="39"/>
      <c r="AD114" s="39"/>
      <c r="AE114" s="371" t="s">
        <v>60</v>
      </c>
      <c r="AF114" s="388"/>
      <c r="AG114" s="388"/>
      <c r="AH114" s="388"/>
      <c r="AI114" s="388"/>
      <c r="AJ114" s="388"/>
      <c r="AK114" s="389"/>
      <c r="AL114" s="393">
        <f>IF(AZ104=0,0,ROUNDUP(AW114/AZ104,3))</f>
        <v>0</v>
      </c>
      <c r="AM114" s="394"/>
      <c r="AN114" s="394"/>
      <c r="AO114" s="394"/>
      <c r="AP114" s="394"/>
      <c r="AQ114" s="395"/>
      <c r="AR114" s="36"/>
      <c r="AS114" s="36"/>
      <c r="AT114" s="3"/>
      <c r="AU114" s="45"/>
      <c r="AV114" s="328" t="s">
        <v>51</v>
      </c>
      <c r="AW114" s="326">
        <f>IF(AW104-AW109&gt;0,AW104-AW109,0)</f>
        <v>0</v>
      </c>
      <c r="AX114" s="327" t="s">
        <v>52</v>
      </c>
      <c r="AY114" s="327"/>
      <c r="AZ114" s="145"/>
      <c r="BA114" s="145"/>
      <c r="BB114" s="45"/>
      <c r="BC114" s="45"/>
      <c r="BD114" s="45"/>
      <c r="BE114" s="45"/>
      <c r="BF114" s="45"/>
      <c r="BG114" s="48"/>
    </row>
    <row r="115" spans="1:59" ht="35.25" hidden="1" customHeight="1" x14ac:dyDescent="0.15">
      <c r="A115" s="68"/>
      <c r="B115" s="36"/>
      <c r="C115" s="385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7"/>
      <c r="AC115" s="36"/>
      <c r="AD115" s="36"/>
      <c r="AE115" s="390"/>
      <c r="AF115" s="391"/>
      <c r="AG115" s="391"/>
      <c r="AH115" s="391"/>
      <c r="AI115" s="391"/>
      <c r="AJ115" s="391"/>
      <c r="AK115" s="392"/>
      <c r="AL115" s="396"/>
      <c r="AM115" s="397"/>
      <c r="AN115" s="397"/>
      <c r="AO115" s="397"/>
      <c r="AP115" s="397"/>
      <c r="AQ115" s="398"/>
      <c r="AR115" s="36"/>
      <c r="AS115" s="36"/>
      <c r="AT115" s="3"/>
      <c r="AU115" s="328"/>
      <c r="AV115" s="328"/>
      <c r="AW115" s="326"/>
      <c r="AX115" s="327"/>
      <c r="AY115" s="327"/>
      <c r="AZ115" s="3"/>
      <c r="BA115" s="3"/>
      <c r="BB115" s="3"/>
      <c r="BC115" s="3"/>
      <c r="BD115" s="3"/>
      <c r="BE115" s="3"/>
      <c r="BF115" s="3"/>
      <c r="BG115" s="36"/>
    </row>
    <row r="116" spans="1:59" ht="25.5" hidden="1" customHeight="1" x14ac:dyDescent="0.15">
      <c r="A116" s="68"/>
      <c r="B116" s="36"/>
      <c r="C116" s="385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7"/>
      <c r="AC116" s="36"/>
      <c r="AD116" s="36"/>
      <c r="AE116" s="36"/>
      <c r="AF116" s="36"/>
      <c r="AG116" s="36"/>
      <c r="AH116" s="36"/>
      <c r="AI116" s="36"/>
      <c r="AJ116" s="36"/>
      <c r="AK116" s="57" t="s">
        <v>32</v>
      </c>
      <c r="AL116" s="36"/>
      <c r="AM116" s="39"/>
      <c r="AN116" s="39"/>
      <c r="AO116" s="39"/>
      <c r="AP116" s="36"/>
      <c r="AQ116" s="36"/>
      <c r="AR116" s="36"/>
      <c r="AS116" s="36"/>
      <c r="AT116" s="3"/>
      <c r="AU116" s="328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6"/>
    </row>
    <row r="117" spans="1:59" ht="25.5" hidden="1" customHeight="1" x14ac:dyDescent="0.15">
      <c r="A117" s="55"/>
      <c r="B117" s="35"/>
      <c r="C117" s="385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7"/>
      <c r="AC117" s="36"/>
      <c r="AD117" s="36"/>
      <c r="AE117" s="36"/>
      <c r="AF117" s="36"/>
      <c r="AG117" s="36"/>
      <c r="AH117" s="36"/>
      <c r="AI117" s="36"/>
      <c r="AJ117" s="36"/>
      <c r="AK117" s="58" t="s">
        <v>53</v>
      </c>
      <c r="AL117" s="36"/>
      <c r="AM117" s="39"/>
      <c r="AN117" s="39"/>
      <c r="AO117" s="39"/>
      <c r="AP117" s="36"/>
      <c r="AQ117" s="36"/>
      <c r="AR117" s="36"/>
      <c r="AS117" s="36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9" ht="25.5" hidden="1" customHeight="1" x14ac:dyDescent="0.15">
      <c r="A118" s="55"/>
      <c r="B118" s="35"/>
      <c r="C118" s="375" t="s">
        <v>54</v>
      </c>
      <c r="D118" s="376"/>
      <c r="E118" s="377" t="s">
        <v>66</v>
      </c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8"/>
      <c r="AC118" s="36"/>
      <c r="AD118" s="36"/>
      <c r="AE118" s="36"/>
      <c r="AF118" s="36"/>
      <c r="AG118" s="36"/>
      <c r="AH118" s="36"/>
      <c r="AI118" s="36"/>
      <c r="AJ118" s="36"/>
      <c r="AK118" s="58"/>
      <c r="AL118" s="36"/>
      <c r="AM118" s="39"/>
      <c r="AN118" s="39"/>
      <c r="AO118" s="39"/>
      <c r="AP118" s="36"/>
      <c r="AQ118" s="36"/>
      <c r="AR118" s="36"/>
      <c r="AS118" s="36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9" ht="17.25" hidden="1" customHeight="1" x14ac:dyDescent="0.15">
      <c r="A119" s="59"/>
      <c r="B119" s="60"/>
      <c r="C119" s="60"/>
      <c r="D119" s="60"/>
      <c r="E119" s="60"/>
      <c r="F119" s="61"/>
      <c r="G119" s="60"/>
      <c r="H119" s="60"/>
      <c r="I119" s="60"/>
      <c r="J119" s="60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3"/>
      <c r="AL119" s="62"/>
      <c r="AM119" s="64"/>
      <c r="AN119" s="64"/>
      <c r="AO119" s="64"/>
      <c r="AP119" s="62"/>
      <c r="AQ119" s="62"/>
      <c r="AR119" s="62"/>
      <c r="AS119" s="62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9" ht="25.5" hidden="1" customHeight="1" x14ac:dyDescent="0.15">
      <c r="A120" s="399" t="s">
        <v>69</v>
      </c>
      <c r="B120" s="400"/>
      <c r="C120" s="400"/>
      <c r="D120" s="400"/>
      <c r="E120" s="400"/>
      <c r="F120" s="400"/>
      <c r="G120" s="400"/>
      <c r="H120" s="400"/>
      <c r="I120" s="401"/>
      <c r="J120" s="28"/>
      <c r="K120" s="67" t="s">
        <v>62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28"/>
      <c r="AP120" s="28"/>
      <c r="AQ120" s="28"/>
      <c r="AR120" s="28"/>
      <c r="AS120" s="28"/>
      <c r="AT120" s="146"/>
      <c r="AU120" s="3"/>
      <c r="AV120" s="3" t="s">
        <v>17</v>
      </c>
      <c r="AW120" s="21"/>
      <c r="AX120" s="21"/>
      <c r="AY120" s="21"/>
      <c r="AZ120" s="21"/>
      <c r="BA120" s="3"/>
      <c r="BB120" s="21"/>
      <c r="BC120" s="21"/>
      <c r="BD120" s="21"/>
      <c r="BE120" s="21"/>
      <c r="BF120" s="21"/>
      <c r="BG120" s="10"/>
    </row>
    <row r="121" spans="1:59" ht="17.25" hidden="1" customHeight="1" x14ac:dyDescent="0.15">
      <c r="A121" s="402"/>
      <c r="B121" s="403"/>
      <c r="C121" s="403"/>
      <c r="D121" s="403"/>
      <c r="E121" s="403"/>
      <c r="F121" s="403"/>
      <c r="G121" s="403"/>
      <c r="H121" s="403"/>
      <c r="I121" s="404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30"/>
      <c r="Y121" s="30"/>
      <c r="Z121" s="30"/>
      <c r="AA121" s="30"/>
      <c r="AB121" s="30"/>
      <c r="AC121" s="30"/>
      <c r="AD121" s="30"/>
      <c r="AE121" s="31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2"/>
      <c r="AQ121" s="32"/>
      <c r="AR121" s="32"/>
      <c r="AS121" s="32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6"/>
    </row>
    <row r="122" spans="1:59" ht="28.5" hidden="1" customHeight="1" x14ac:dyDescent="0.15">
      <c r="A122" s="33"/>
      <c r="B122" s="34" t="s">
        <v>18</v>
      </c>
      <c r="C122" s="35"/>
      <c r="D122" s="35"/>
      <c r="E122" s="35"/>
      <c r="F122" s="36"/>
      <c r="G122" s="37"/>
      <c r="H122" s="36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8"/>
      <c r="AB122" s="39"/>
      <c r="AC122" s="39"/>
      <c r="AD122" s="39"/>
      <c r="AE122" s="34" t="s">
        <v>19</v>
      </c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21"/>
      <c r="AU122" s="3"/>
      <c r="AV122" s="3"/>
      <c r="AW122" s="3" t="s">
        <v>20</v>
      </c>
      <c r="AX122" s="3"/>
      <c r="AY122" s="3"/>
      <c r="AZ122" s="3" t="s">
        <v>21</v>
      </c>
      <c r="BA122" s="3"/>
      <c r="BB122" s="3"/>
      <c r="BC122" s="3"/>
      <c r="BD122" s="3"/>
      <c r="BE122" s="3"/>
      <c r="BF122" s="3"/>
      <c r="BG122" s="36"/>
    </row>
    <row r="123" spans="1:59" ht="25.5" hidden="1" customHeight="1" x14ac:dyDescent="0.15">
      <c r="A123" s="33"/>
      <c r="B123" s="275" t="s">
        <v>22</v>
      </c>
      <c r="C123" s="330"/>
      <c r="D123" s="330"/>
      <c r="E123" s="331"/>
      <c r="F123" s="335" t="s">
        <v>23</v>
      </c>
      <c r="G123" s="335"/>
      <c r="H123" s="337"/>
      <c r="I123" s="337"/>
      <c r="J123" s="340" t="s">
        <v>24</v>
      </c>
      <c r="K123" s="340"/>
      <c r="L123" s="337"/>
      <c r="M123" s="337"/>
      <c r="N123" s="340" t="s">
        <v>25</v>
      </c>
      <c r="O123" s="342"/>
      <c r="P123" s="344" t="s">
        <v>26</v>
      </c>
      <c r="Q123" s="342"/>
      <c r="R123" s="369" t="s">
        <v>27</v>
      </c>
      <c r="S123" s="369"/>
      <c r="T123" s="337"/>
      <c r="U123" s="337"/>
      <c r="V123" s="340" t="s">
        <v>24</v>
      </c>
      <c r="W123" s="340"/>
      <c r="X123" s="337"/>
      <c r="Y123" s="337"/>
      <c r="Z123" s="340" t="s">
        <v>25</v>
      </c>
      <c r="AA123" s="342"/>
      <c r="AB123" s="36"/>
      <c r="AC123" s="36"/>
      <c r="AD123" s="36"/>
      <c r="AE123" s="371" t="s">
        <v>58</v>
      </c>
      <c r="AF123" s="367"/>
      <c r="AG123" s="367"/>
      <c r="AH123" s="367"/>
      <c r="AI123" s="372"/>
      <c r="AJ123" s="365">
        <f>ROUNDDOWN(AZ123/60,0)</f>
        <v>0</v>
      </c>
      <c r="AK123" s="365"/>
      <c r="AL123" s="367" t="s">
        <v>29</v>
      </c>
      <c r="AM123" s="367"/>
      <c r="AN123" s="365">
        <f>AZ123-AJ123*60</f>
        <v>0</v>
      </c>
      <c r="AO123" s="365"/>
      <c r="AP123" s="340" t="s">
        <v>25</v>
      </c>
      <c r="AQ123" s="342"/>
      <c r="AR123" s="39"/>
      <c r="AS123" s="36"/>
      <c r="AT123" s="3"/>
      <c r="AU123" s="328"/>
      <c r="AV123" s="328" t="s">
        <v>30</v>
      </c>
      <c r="AW123" s="329">
        <f>T123*60+X123</f>
        <v>0</v>
      </c>
      <c r="AX123" s="3"/>
      <c r="AY123" s="328" t="s">
        <v>31</v>
      </c>
      <c r="AZ123" s="329">
        <f>(T123*60+X123)-(H123*60+L123)</f>
        <v>0</v>
      </c>
      <c r="BA123" s="3"/>
      <c r="BB123" s="3"/>
      <c r="BC123" s="3"/>
      <c r="BD123" s="3"/>
      <c r="BE123" s="3"/>
      <c r="BF123" s="3"/>
      <c r="BG123" s="36"/>
    </row>
    <row r="124" spans="1:59" ht="35.25" hidden="1" customHeight="1" x14ac:dyDescent="0.15">
      <c r="A124" s="33"/>
      <c r="B124" s="332"/>
      <c r="C124" s="333"/>
      <c r="D124" s="333"/>
      <c r="E124" s="334"/>
      <c r="F124" s="335"/>
      <c r="G124" s="335"/>
      <c r="H124" s="339"/>
      <c r="I124" s="339"/>
      <c r="J124" s="341"/>
      <c r="K124" s="341"/>
      <c r="L124" s="339"/>
      <c r="M124" s="339"/>
      <c r="N124" s="341"/>
      <c r="O124" s="343"/>
      <c r="P124" s="345"/>
      <c r="Q124" s="343"/>
      <c r="R124" s="370"/>
      <c r="S124" s="370"/>
      <c r="T124" s="339"/>
      <c r="U124" s="339"/>
      <c r="V124" s="341"/>
      <c r="W124" s="341"/>
      <c r="X124" s="339"/>
      <c r="Y124" s="339"/>
      <c r="Z124" s="341"/>
      <c r="AA124" s="343"/>
      <c r="AB124" s="36"/>
      <c r="AC124" s="36"/>
      <c r="AD124" s="36"/>
      <c r="AE124" s="373"/>
      <c r="AF124" s="368"/>
      <c r="AG124" s="368"/>
      <c r="AH124" s="368"/>
      <c r="AI124" s="374"/>
      <c r="AJ124" s="366"/>
      <c r="AK124" s="366"/>
      <c r="AL124" s="368"/>
      <c r="AM124" s="368"/>
      <c r="AN124" s="366"/>
      <c r="AO124" s="366"/>
      <c r="AP124" s="341"/>
      <c r="AQ124" s="343"/>
      <c r="AR124" s="39"/>
      <c r="AS124" s="36"/>
      <c r="AT124" s="3"/>
      <c r="AU124" s="328"/>
      <c r="AV124" s="328"/>
      <c r="AW124" s="329"/>
      <c r="AX124" s="3"/>
      <c r="AY124" s="328"/>
      <c r="AZ124" s="329"/>
      <c r="BA124" s="3"/>
      <c r="BB124" s="3"/>
      <c r="BC124" s="3"/>
      <c r="BD124" s="3"/>
      <c r="BE124" s="3"/>
      <c r="BF124" s="3"/>
      <c r="BG124" s="36"/>
    </row>
    <row r="125" spans="1:59" ht="17.25" hidden="1" customHeight="1" x14ac:dyDescent="0.15">
      <c r="A125" s="33"/>
      <c r="B125" s="40"/>
      <c r="C125" s="40"/>
      <c r="D125" s="40"/>
      <c r="E125" s="40"/>
      <c r="F125" s="41"/>
      <c r="G125" s="41"/>
      <c r="H125" s="42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39"/>
      <c r="Y125" s="39"/>
      <c r="Z125" s="37"/>
      <c r="AA125" s="38"/>
      <c r="AB125" s="39"/>
      <c r="AC125" s="39"/>
      <c r="AD125" s="39"/>
      <c r="AE125" s="43"/>
      <c r="AF125" s="43"/>
      <c r="AG125" s="43"/>
      <c r="AH125" s="43"/>
      <c r="AI125" s="43"/>
      <c r="AJ125" s="44" t="s">
        <v>32</v>
      </c>
      <c r="AK125" s="43"/>
      <c r="AL125" s="43"/>
      <c r="AM125" s="43"/>
      <c r="AN125" s="43"/>
      <c r="AO125" s="43"/>
      <c r="AP125" s="43"/>
      <c r="AQ125" s="43"/>
      <c r="AR125" s="39"/>
      <c r="AS125" s="36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6"/>
    </row>
    <row r="126" spans="1:59" s="36" customFormat="1" ht="25.5" hidden="1" customHeight="1" x14ac:dyDescent="0.15">
      <c r="A126" s="33"/>
      <c r="B126" s="34"/>
      <c r="C126" s="35"/>
      <c r="D126" s="35"/>
      <c r="E126" s="35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8"/>
      <c r="X126" s="39"/>
      <c r="Y126" s="39"/>
      <c r="Z126" s="37"/>
      <c r="AA126" s="38"/>
      <c r="AB126" s="39"/>
      <c r="AC126" s="39"/>
      <c r="AD126" s="39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39"/>
      <c r="AT126" s="3"/>
      <c r="AU126" s="3"/>
      <c r="AV126" s="3"/>
      <c r="AW126" s="45" t="s">
        <v>33</v>
      </c>
      <c r="AX126" s="3"/>
      <c r="AY126" s="3"/>
      <c r="AZ126" s="3" t="s">
        <v>34</v>
      </c>
      <c r="BA126" s="3"/>
      <c r="BB126" s="3"/>
      <c r="BC126" s="3" t="s">
        <v>35</v>
      </c>
      <c r="BD126" s="3"/>
      <c r="BE126" s="3"/>
      <c r="BF126" s="3"/>
    </row>
    <row r="127" spans="1:59" s="53" customFormat="1" ht="25.5" hidden="1" customHeight="1" x14ac:dyDescent="0.15">
      <c r="A127" s="46"/>
      <c r="B127" s="47" t="s">
        <v>63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8"/>
      <c r="P127" s="47"/>
      <c r="Q127" s="47"/>
      <c r="R127" s="47"/>
      <c r="S127" s="47"/>
      <c r="T127" s="47"/>
      <c r="U127" s="13"/>
      <c r="V127" s="47"/>
      <c r="W127" s="47"/>
      <c r="X127" s="39"/>
      <c r="Y127" s="39"/>
      <c r="Z127" s="37"/>
      <c r="AA127" s="38"/>
      <c r="AB127" s="39"/>
      <c r="AC127" s="39"/>
      <c r="AD127" s="39"/>
      <c r="AE127" s="49" t="s">
        <v>37</v>
      </c>
      <c r="AF127" s="50"/>
      <c r="AG127" s="51"/>
      <c r="AH127" s="51"/>
      <c r="AI127" s="51"/>
      <c r="AJ127" s="51"/>
      <c r="AK127" s="51"/>
      <c r="AL127" s="51"/>
      <c r="AM127" s="51"/>
      <c r="AN127" s="43"/>
      <c r="AO127" s="43"/>
      <c r="AP127" s="43"/>
      <c r="AQ127" s="52"/>
      <c r="AR127" s="39"/>
      <c r="AS127" s="36"/>
      <c r="AT127" s="3"/>
      <c r="AU127" s="45"/>
      <c r="AV127" s="45"/>
      <c r="AW127" s="45" t="s">
        <v>38</v>
      </c>
      <c r="AX127" s="45"/>
      <c r="AY127" s="45"/>
      <c r="AZ127" s="3" t="s">
        <v>39</v>
      </c>
      <c r="BA127" s="45"/>
      <c r="BB127" s="3"/>
      <c r="BC127" s="3" t="s">
        <v>40</v>
      </c>
      <c r="BD127" s="45"/>
      <c r="BE127" s="3"/>
      <c r="BF127" s="45"/>
      <c r="BG127" s="48"/>
    </row>
    <row r="128" spans="1:59" ht="25.5" hidden="1" customHeight="1" x14ac:dyDescent="0.15">
      <c r="A128" s="33"/>
      <c r="B128" s="275" t="s">
        <v>64</v>
      </c>
      <c r="C128" s="330"/>
      <c r="D128" s="330"/>
      <c r="E128" s="331"/>
      <c r="F128" s="335" t="s">
        <v>23</v>
      </c>
      <c r="G128" s="335"/>
      <c r="H128" s="336"/>
      <c r="I128" s="337"/>
      <c r="J128" s="340" t="s">
        <v>24</v>
      </c>
      <c r="K128" s="340"/>
      <c r="L128" s="337"/>
      <c r="M128" s="337"/>
      <c r="N128" s="340" t="s">
        <v>25</v>
      </c>
      <c r="O128" s="342"/>
      <c r="P128" s="344" t="s">
        <v>26</v>
      </c>
      <c r="Q128" s="342"/>
      <c r="R128" s="369" t="s">
        <v>27</v>
      </c>
      <c r="S128" s="369"/>
      <c r="T128" s="336"/>
      <c r="U128" s="337"/>
      <c r="V128" s="340" t="s">
        <v>24</v>
      </c>
      <c r="W128" s="340"/>
      <c r="X128" s="337"/>
      <c r="Y128" s="337"/>
      <c r="Z128" s="340" t="s">
        <v>25</v>
      </c>
      <c r="AA128" s="342"/>
      <c r="AB128" s="39"/>
      <c r="AC128" s="39"/>
      <c r="AD128" s="39"/>
      <c r="AE128" s="407" t="s">
        <v>65</v>
      </c>
      <c r="AF128" s="340"/>
      <c r="AG128" s="340"/>
      <c r="AH128" s="340"/>
      <c r="AI128" s="342"/>
      <c r="AJ128" s="405">
        <f>ROUNDDOWN(AW133/60,0)</f>
        <v>0</v>
      </c>
      <c r="AK128" s="365"/>
      <c r="AL128" s="340" t="s">
        <v>24</v>
      </c>
      <c r="AM128" s="340"/>
      <c r="AN128" s="365">
        <f>AW133-AJ128*60</f>
        <v>0</v>
      </c>
      <c r="AO128" s="365"/>
      <c r="AP128" s="340" t="s">
        <v>25</v>
      </c>
      <c r="AQ128" s="342"/>
      <c r="AR128" s="39"/>
      <c r="AS128" s="54"/>
      <c r="AT128" s="147"/>
      <c r="AU128" s="3"/>
      <c r="AV128" s="328" t="s">
        <v>42</v>
      </c>
      <c r="AW128" s="329">
        <f>IF(AZ128&lt;=BC128,BC128,AW123)</f>
        <v>1260</v>
      </c>
      <c r="AX128" s="149"/>
      <c r="AY128" s="328" t="s">
        <v>43</v>
      </c>
      <c r="AZ128" s="329">
        <f>T128*60+X128</f>
        <v>0</v>
      </c>
      <c r="BA128" s="149"/>
      <c r="BB128" s="328" t="s">
        <v>44</v>
      </c>
      <c r="BC128" s="329">
        <f>IF(C137="☑",21*60,20*60)</f>
        <v>1260</v>
      </c>
      <c r="BD128" s="3"/>
      <c r="BE128" s="3"/>
      <c r="BF128" s="3"/>
      <c r="BG128" s="36"/>
    </row>
    <row r="129" spans="1:59" ht="35.25" hidden="1" customHeight="1" x14ac:dyDescent="0.15">
      <c r="A129" s="33"/>
      <c r="B129" s="332"/>
      <c r="C129" s="333"/>
      <c r="D129" s="333"/>
      <c r="E129" s="334"/>
      <c r="F129" s="335"/>
      <c r="G129" s="335"/>
      <c r="H129" s="338"/>
      <c r="I129" s="339"/>
      <c r="J129" s="341"/>
      <c r="K129" s="341"/>
      <c r="L129" s="339"/>
      <c r="M129" s="339"/>
      <c r="N129" s="341"/>
      <c r="O129" s="343"/>
      <c r="P129" s="345"/>
      <c r="Q129" s="343"/>
      <c r="R129" s="370"/>
      <c r="S129" s="370"/>
      <c r="T129" s="338"/>
      <c r="U129" s="339"/>
      <c r="V129" s="341"/>
      <c r="W129" s="341"/>
      <c r="X129" s="339"/>
      <c r="Y129" s="339"/>
      <c r="Z129" s="341"/>
      <c r="AA129" s="343"/>
      <c r="AB129" s="36"/>
      <c r="AC129" s="36"/>
      <c r="AD129" s="36"/>
      <c r="AE129" s="345"/>
      <c r="AF129" s="341"/>
      <c r="AG129" s="341"/>
      <c r="AH129" s="341"/>
      <c r="AI129" s="343"/>
      <c r="AJ129" s="406"/>
      <c r="AK129" s="366"/>
      <c r="AL129" s="341"/>
      <c r="AM129" s="341"/>
      <c r="AN129" s="366"/>
      <c r="AO129" s="366"/>
      <c r="AP129" s="341"/>
      <c r="AQ129" s="343"/>
      <c r="AR129" s="39"/>
      <c r="AS129" s="54"/>
      <c r="AT129" s="147"/>
      <c r="AU129" s="3"/>
      <c r="AV129" s="328"/>
      <c r="AW129" s="329"/>
      <c r="AX129" s="149"/>
      <c r="AY129" s="328"/>
      <c r="AZ129" s="329"/>
      <c r="BA129" s="149"/>
      <c r="BB129" s="328"/>
      <c r="BC129" s="329"/>
      <c r="BD129" s="3"/>
      <c r="BE129" s="3"/>
      <c r="BF129" s="3"/>
      <c r="BG129" s="36"/>
    </row>
    <row r="130" spans="1:59" ht="17.25" hidden="1" customHeight="1" x14ac:dyDescent="0.15">
      <c r="A130" s="55"/>
      <c r="B130" s="40"/>
      <c r="C130" s="40"/>
      <c r="D130" s="40"/>
      <c r="E130" s="40"/>
      <c r="F130" s="36"/>
      <c r="G130" s="40"/>
      <c r="H130" s="42"/>
      <c r="I130" s="40"/>
      <c r="J130" s="40"/>
      <c r="K130" s="40"/>
      <c r="L130" s="40"/>
      <c r="M130" s="40"/>
      <c r="N130" s="40"/>
      <c r="O130" s="40"/>
      <c r="P130" s="56"/>
      <c r="Q130" s="40"/>
      <c r="R130" s="40"/>
      <c r="S130" s="40"/>
      <c r="T130" s="40"/>
      <c r="U130" s="40"/>
      <c r="V130" s="40"/>
      <c r="W130" s="40"/>
      <c r="X130" s="39"/>
      <c r="Y130" s="39"/>
      <c r="Z130" s="37"/>
      <c r="AA130" s="36"/>
      <c r="AB130" s="36"/>
      <c r="AC130" s="36"/>
      <c r="AD130" s="36"/>
      <c r="AE130" s="52"/>
      <c r="AF130" s="52"/>
      <c r="AG130" s="52"/>
      <c r="AH130" s="52"/>
      <c r="AI130" s="52"/>
      <c r="AJ130" s="44" t="s">
        <v>32</v>
      </c>
      <c r="AK130" s="52"/>
      <c r="AL130" s="52"/>
      <c r="AM130" s="52"/>
      <c r="AN130" s="52"/>
      <c r="AO130" s="52"/>
      <c r="AP130" s="52"/>
      <c r="AQ130" s="52"/>
      <c r="AR130" s="36"/>
      <c r="AS130" s="36"/>
      <c r="AT130" s="3"/>
      <c r="AU130" s="3"/>
      <c r="AV130" s="3"/>
      <c r="AW130" s="3"/>
      <c r="AX130" s="3"/>
      <c r="AY130" s="3"/>
      <c r="AZ130" s="143" t="s">
        <v>45</v>
      </c>
      <c r="BA130" s="3"/>
      <c r="BB130" s="3"/>
      <c r="BC130" s="3"/>
      <c r="BD130" s="3"/>
      <c r="BE130" s="3"/>
      <c r="BF130" s="3"/>
      <c r="BG130" s="36"/>
    </row>
    <row r="131" spans="1:59" ht="25.5" hidden="1" customHeight="1" x14ac:dyDescent="0.2">
      <c r="A131" s="55"/>
      <c r="B131" s="36"/>
      <c r="C131" s="382" t="s">
        <v>131</v>
      </c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4"/>
      <c r="AC131" s="36"/>
      <c r="AD131" s="36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36"/>
      <c r="AS131" s="36"/>
      <c r="AT131" s="3"/>
      <c r="AU131" s="3"/>
      <c r="AV131" s="3"/>
      <c r="AW131" s="3"/>
      <c r="AX131" s="3"/>
      <c r="AY131" s="3"/>
      <c r="AZ131" s="144" t="s">
        <v>46</v>
      </c>
      <c r="BA131" s="3"/>
      <c r="BB131" s="3"/>
      <c r="BC131" s="3"/>
      <c r="BD131" s="3"/>
      <c r="BE131" s="3"/>
      <c r="BF131" s="3"/>
      <c r="BG131" s="36"/>
    </row>
    <row r="132" spans="1:59" ht="25.5" hidden="1" customHeight="1" x14ac:dyDescent="0.15">
      <c r="A132" s="55"/>
      <c r="B132" s="36"/>
      <c r="C132" s="385"/>
      <c r="D132" s="386"/>
      <c r="E132" s="386"/>
      <c r="F132" s="386"/>
      <c r="G132" s="386"/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  <c r="AA132" s="386"/>
      <c r="AB132" s="387"/>
      <c r="AC132" s="36"/>
      <c r="AD132" s="36"/>
      <c r="AE132" s="49" t="s">
        <v>47</v>
      </c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36"/>
      <c r="AS132" s="36"/>
      <c r="AT132" s="3"/>
      <c r="AU132" s="3"/>
      <c r="AV132" s="3"/>
      <c r="AW132" s="3" t="s">
        <v>48</v>
      </c>
      <c r="AX132" s="3"/>
      <c r="AY132" s="3"/>
      <c r="AZ132" s="3" t="s">
        <v>49</v>
      </c>
      <c r="BA132" s="145"/>
      <c r="BB132" s="3"/>
      <c r="BC132" s="3"/>
      <c r="BD132" s="3"/>
      <c r="BE132" s="3"/>
      <c r="BF132" s="3"/>
      <c r="BG132" s="36"/>
    </row>
    <row r="133" spans="1:59" s="53" customFormat="1" ht="25.5" hidden="1" customHeight="1" x14ac:dyDescent="0.15">
      <c r="A133" s="55"/>
      <c r="B133" s="36"/>
      <c r="C133" s="385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386"/>
      <c r="AA133" s="386"/>
      <c r="AB133" s="387"/>
      <c r="AC133" s="39"/>
      <c r="AD133" s="39"/>
      <c r="AE133" s="371" t="s">
        <v>60</v>
      </c>
      <c r="AF133" s="388"/>
      <c r="AG133" s="388"/>
      <c r="AH133" s="388"/>
      <c r="AI133" s="388"/>
      <c r="AJ133" s="388"/>
      <c r="AK133" s="389"/>
      <c r="AL133" s="393">
        <f>IF(AZ123=0,0,ROUNDUP(AW133/AZ123,3))</f>
        <v>0</v>
      </c>
      <c r="AM133" s="394"/>
      <c r="AN133" s="394"/>
      <c r="AO133" s="394"/>
      <c r="AP133" s="394"/>
      <c r="AQ133" s="395"/>
      <c r="AR133" s="36"/>
      <c r="AS133" s="36"/>
      <c r="AT133" s="3"/>
      <c r="AU133" s="45"/>
      <c r="AV133" s="328" t="s">
        <v>51</v>
      </c>
      <c r="AW133" s="326">
        <f>IF(AW123-AW128&gt;0,AW123-AW128,0)</f>
        <v>0</v>
      </c>
      <c r="AX133" s="327" t="s">
        <v>52</v>
      </c>
      <c r="AY133" s="327"/>
      <c r="AZ133" s="145"/>
      <c r="BA133" s="145"/>
      <c r="BB133" s="45"/>
      <c r="BC133" s="45"/>
      <c r="BD133" s="45"/>
      <c r="BE133" s="45"/>
      <c r="BF133" s="45"/>
      <c r="BG133" s="48"/>
    </row>
    <row r="134" spans="1:59" ht="35.25" hidden="1" customHeight="1" x14ac:dyDescent="0.15">
      <c r="A134" s="68"/>
      <c r="B134" s="36"/>
      <c r="C134" s="385"/>
      <c r="D134" s="386"/>
      <c r="E134" s="386"/>
      <c r="F134" s="386"/>
      <c r="G134" s="386"/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  <c r="R134" s="386"/>
      <c r="S134" s="386"/>
      <c r="T134" s="386"/>
      <c r="U134" s="386"/>
      <c r="V134" s="386"/>
      <c r="W134" s="386"/>
      <c r="X134" s="386"/>
      <c r="Y134" s="386"/>
      <c r="Z134" s="386"/>
      <c r="AA134" s="386"/>
      <c r="AB134" s="387"/>
      <c r="AC134" s="36"/>
      <c r="AD134" s="36"/>
      <c r="AE134" s="390"/>
      <c r="AF134" s="391"/>
      <c r="AG134" s="391"/>
      <c r="AH134" s="391"/>
      <c r="AI134" s="391"/>
      <c r="AJ134" s="391"/>
      <c r="AK134" s="392"/>
      <c r="AL134" s="396"/>
      <c r="AM134" s="397"/>
      <c r="AN134" s="397"/>
      <c r="AO134" s="397"/>
      <c r="AP134" s="397"/>
      <c r="AQ134" s="398"/>
      <c r="AR134" s="36"/>
      <c r="AS134" s="36"/>
      <c r="AT134" s="3"/>
      <c r="AU134" s="328"/>
      <c r="AV134" s="328"/>
      <c r="AW134" s="326"/>
      <c r="AX134" s="327"/>
      <c r="AY134" s="327"/>
      <c r="AZ134" s="3"/>
      <c r="BA134" s="3"/>
      <c r="BB134" s="3"/>
      <c r="BC134" s="3"/>
      <c r="BD134" s="3"/>
      <c r="BE134" s="3"/>
      <c r="BF134" s="3"/>
      <c r="BG134" s="36"/>
    </row>
    <row r="135" spans="1:59" ht="25.5" hidden="1" customHeight="1" x14ac:dyDescent="0.15">
      <c r="A135" s="68"/>
      <c r="B135" s="36"/>
      <c r="C135" s="385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386"/>
      <c r="Y135" s="386"/>
      <c r="Z135" s="386"/>
      <c r="AA135" s="386"/>
      <c r="AB135" s="387"/>
      <c r="AC135" s="36"/>
      <c r="AD135" s="36"/>
      <c r="AE135" s="36"/>
      <c r="AF135" s="36"/>
      <c r="AG135" s="36"/>
      <c r="AH135" s="36"/>
      <c r="AI135" s="36"/>
      <c r="AJ135" s="36"/>
      <c r="AK135" s="57" t="s">
        <v>32</v>
      </c>
      <c r="AL135" s="36"/>
      <c r="AM135" s="39"/>
      <c r="AN135" s="39"/>
      <c r="AO135" s="39"/>
      <c r="AP135" s="36"/>
      <c r="AQ135" s="36"/>
      <c r="AR135" s="36"/>
      <c r="AS135" s="36"/>
      <c r="AT135" s="3"/>
      <c r="AU135" s="328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6"/>
    </row>
    <row r="136" spans="1:59" ht="25.5" hidden="1" customHeight="1" x14ac:dyDescent="0.15">
      <c r="A136" s="55"/>
      <c r="B136" s="35"/>
      <c r="C136" s="385"/>
      <c r="D136" s="386"/>
      <c r="E136" s="386"/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  <c r="X136" s="386"/>
      <c r="Y136" s="386"/>
      <c r="Z136" s="386"/>
      <c r="AA136" s="386"/>
      <c r="AB136" s="387"/>
      <c r="AC136" s="36"/>
      <c r="AD136" s="36"/>
      <c r="AE136" s="36"/>
      <c r="AF136" s="36"/>
      <c r="AG136" s="36"/>
      <c r="AH136" s="36"/>
      <c r="AI136" s="36"/>
      <c r="AJ136" s="36"/>
      <c r="AK136" s="58" t="s">
        <v>53</v>
      </c>
      <c r="AL136" s="36"/>
      <c r="AM136" s="39"/>
      <c r="AN136" s="39"/>
      <c r="AO136" s="39"/>
      <c r="AP136" s="36"/>
      <c r="AQ136" s="36"/>
      <c r="AR136" s="36"/>
      <c r="AS136" s="36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9" ht="25.5" hidden="1" customHeight="1" x14ac:dyDescent="0.15">
      <c r="A137" s="55"/>
      <c r="B137" s="35"/>
      <c r="C137" s="375" t="s">
        <v>54</v>
      </c>
      <c r="D137" s="376"/>
      <c r="E137" s="377" t="s">
        <v>66</v>
      </c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8"/>
      <c r="AC137" s="36"/>
      <c r="AD137" s="36"/>
      <c r="AE137" s="36"/>
      <c r="AF137" s="36"/>
      <c r="AG137" s="36"/>
      <c r="AH137" s="36"/>
      <c r="AI137" s="36"/>
      <c r="AJ137" s="36"/>
      <c r="AK137" s="58"/>
      <c r="AL137" s="36"/>
      <c r="AM137" s="39"/>
      <c r="AN137" s="39"/>
      <c r="AO137" s="39"/>
      <c r="AP137" s="36"/>
      <c r="AQ137" s="36"/>
      <c r="AR137" s="36"/>
      <c r="AS137" s="36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9" ht="17.25" hidden="1" customHeight="1" x14ac:dyDescent="0.15">
      <c r="A138" s="59"/>
      <c r="B138" s="60"/>
      <c r="C138" s="60"/>
      <c r="D138" s="60"/>
      <c r="E138" s="60"/>
      <c r="F138" s="61"/>
      <c r="G138" s="60"/>
      <c r="H138" s="60"/>
      <c r="I138" s="60"/>
      <c r="J138" s="60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3"/>
      <c r="AL138" s="62"/>
      <c r="AM138" s="64"/>
      <c r="AN138" s="64"/>
      <c r="AO138" s="64"/>
      <c r="AP138" s="62"/>
      <c r="AQ138" s="62"/>
      <c r="AR138" s="62"/>
      <c r="AS138" s="62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9" ht="25.5" hidden="1" customHeight="1" x14ac:dyDescent="0.15">
      <c r="A139" s="399" t="s">
        <v>70</v>
      </c>
      <c r="B139" s="400"/>
      <c r="C139" s="400"/>
      <c r="D139" s="400"/>
      <c r="E139" s="400"/>
      <c r="F139" s="400"/>
      <c r="G139" s="400"/>
      <c r="H139" s="400"/>
      <c r="I139" s="401"/>
      <c r="J139" s="28"/>
      <c r="K139" s="67" t="s">
        <v>62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28"/>
      <c r="AP139" s="28"/>
      <c r="AQ139" s="28"/>
      <c r="AR139" s="28"/>
      <c r="AS139" s="28"/>
      <c r="AT139" s="146"/>
      <c r="AU139" s="3"/>
      <c r="AV139" s="3" t="s">
        <v>17</v>
      </c>
      <c r="AW139" s="21"/>
      <c r="AX139" s="21"/>
      <c r="AY139" s="21"/>
      <c r="AZ139" s="21"/>
      <c r="BA139" s="3"/>
      <c r="BB139" s="21"/>
      <c r="BC139" s="21"/>
      <c r="BD139" s="21"/>
      <c r="BE139" s="21"/>
      <c r="BF139" s="21"/>
      <c r="BG139" s="10"/>
    </row>
    <row r="140" spans="1:59" ht="17.25" hidden="1" customHeight="1" x14ac:dyDescent="0.15">
      <c r="A140" s="402"/>
      <c r="B140" s="403"/>
      <c r="C140" s="403"/>
      <c r="D140" s="403"/>
      <c r="E140" s="403"/>
      <c r="F140" s="403"/>
      <c r="G140" s="403"/>
      <c r="H140" s="403"/>
      <c r="I140" s="404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30"/>
      <c r="Y140" s="30"/>
      <c r="Z140" s="30"/>
      <c r="AA140" s="30"/>
      <c r="AB140" s="30"/>
      <c r="AC140" s="30"/>
      <c r="AD140" s="30"/>
      <c r="AE140" s="31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2"/>
      <c r="AQ140" s="32"/>
      <c r="AR140" s="32"/>
      <c r="AS140" s="32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6"/>
    </row>
    <row r="141" spans="1:59" ht="28.5" hidden="1" customHeight="1" x14ac:dyDescent="0.15">
      <c r="A141" s="33"/>
      <c r="B141" s="34" t="s">
        <v>18</v>
      </c>
      <c r="C141" s="35"/>
      <c r="D141" s="35"/>
      <c r="E141" s="35"/>
      <c r="F141" s="36"/>
      <c r="G141" s="37"/>
      <c r="H141" s="36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8"/>
      <c r="AB141" s="39"/>
      <c r="AC141" s="39"/>
      <c r="AD141" s="39"/>
      <c r="AE141" s="34" t="s">
        <v>19</v>
      </c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21"/>
      <c r="AU141" s="3"/>
      <c r="AV141" s="3"/>
      <c r="AW141" s="3" t="s">
        <v>20</v>
      </c>
      <c r="AX141" s="3"/>
      <c r="AY141" s="3"/>
      <c r="AZ141" s="3" t="s">
        <v>21</v>
      </c>
      <c r="BA141" s="3"/>
      <c r="BB141" s="3"/>
      <c r="BC141" s="3"/>
      <c r="BD141" s="3"/>
      <c r="BE141" s="3"/>
      <c r="BF141" s="3"/>
      <c r="BG141" s="36"/>
    </row>
    <row r="142" spans="1:59" ht="25.5" hidden="1" customHeight="1" x14ac:dyDescent="0.15">
      <c r="A142" s="33"/>
      <c r="B142" s="275" t="s">
        <v>22</v>
      </c>
      <c r="C142" s="330"/>
      <c r="D142" s="330"/>
      <c r="E142" s="331"/>
      <c r="F142" s="335" t="s">
        <v>23</v>
      </c>
      <c r="G142" s="335"/>
      <c r="H142" s="337"/>
      <c r="I142" s="337"/>
      <c r="J142" s="340" t="s">
        <v>24</v>
      </c>
      <c r="K142" s="340"/>
      <c r="L142" s="337"/>
      <c r="M142" s="337"/>
      <c r="N142" s="340" t="s">
        <v>25</v>
      </c>
      <c r="O142" s="342"/>
      <c r="P142" s="344" t="s">
        <v>26</v>
      </c>
      <c r="Q142" s="342"/>
      <c r="R142" s="369" t="s">
        <v>27</v>
      </c>
      <c r="S142" s="369"/>
      <c r="T142" s="337"/>
      <c r="U142" s="337"/>
      <c r="V142" s="340" t="s">
        <v>24</v>
      </c>
      <c r="W142" s="340"/>
      <c r="X142" s="337"/>
      <c r="Y142" s="337"/>
      <c r="Z142" s="340" t="s">
        <v>25</v>
      </c>
      <c r="AA142" s="342"/>
      <c r="AB142" s="36"/>
      <c r="AC142" s="36"/>
      <c r="AD142" s="36"/>
      <c r="AE142" s="371" t="s">
        <v>58</v>
      </c>
      <c r="AF142" s="367"/>
      <c r="AG142" s="367"/>
      <c r="AH142" s="367"/>
      <c r="AI142" s="372"/>
      <c r="AJ142" s="365">
        <f>ROUNDDOWN(AZ142/60,0)</f>
        <v>0</v>
      </c>
      <c r="AK142" s="365"/>
      <c r="AL142" s="367" t="s">
        <v>29</v>
      </c>
      <c r="AM142" s="367"/>
      <c r="AN142" s="365">
        <f>AZ142-AJ142*60</f>
        <v>0</v>
      </c>
      <c r="AO142" s="365"/>
      <c r="AP142" s="340" t="s">
        <v>25</v>
      </c>
      <c r="AQ142" s="342"/>
      <c r="AR142" s="39"/>
      <c r="AS142" s="36"/>
      <c r="AT142" s="3"/>
      <c r="AU142" s="328"/>
      <c r="AV142" s="328" t="s">
        <v>30</v>
      </c>
      <c r="AW142" s="329">
        <f>T142*60+X142</f>
        <v>0</v>
      </c>
      <c r="AX142" s="3"/>
      <c r="AY142" s="328" t="s">
        <v>31</v>
      </c>
      <c r="AZ142" s="329">
        <f>(T142*60+X142)-(H142*60+L142)</f>
        <v>0</v>
      </c>
      <c r="BA142" s="3"/>
      <c r="BB142" s="3"/>
      <c r="BC142" s="3"/>
      <c r="BD142" s="3"/>
      <c r="BE142" s="3"/>
      <c r="BF142" s="3"/>
      <c r="BG142" s="36"/>
    </row>
    <row r="143" spans="1:59" ht="35.25" hidden="1" customHeight="1" x14ac:dyDescent="0.15">
      <c r="A143" s="33"/>
      <c r="B143" s="332"/>
      <c r="C143" s="333"/>
      <c r="D143" s="333"/>
      <c r="E143" s="334"/>
      <c r="F143" s="335"/>
      <c r="G143" s="335"/>
      <c r="H143" s="339"/>
      <c r="I143" s="339"/>
      <c r="J143" s="341"/>
      <c r="K143" s="341"/>
      <c r="L143" s="339"/>
      <c r="M143" s="339"/>
      <c r="N143" s="341"/>
      <c r="O143" s="343"/>
      <c r="P143" s="345"/>
      <c r="Q143" s="343"/>
      <c r="R143" s="370"/>
      <c r="S143" s="370"/>
      <c r="T143" s="339"/>
      <c r="U143" s="339"/>
      <c r="V143" s="341"/>
      <c r="W143" s="341"/>
      <c r="X143" s="339"/>
      <c r="Y143" s="339"/>
      <c r="Z143" s="341"/>
      <c r="AA143" s="343"/>
      <c r="AB143" s="36"/>
      <c r="AC143" s="36"/>
      <c r="AD143" s="36"/>
      <c r="AE143" s="373"/>
      <c r="AF143" s="368"/>
      <c r="AG143" s="368"/>
      <c r="AH143" s="368"/>
      <c r="AI143" s="374"/>
      <c r="AJ143" s="366"/>
      <c r="AK143" s="366"/>
      <c r="AL143" s="368"/>
      <c r="AM143" s="368"/>
      <c r="AN143" s="366"/>
      <c r="AO143" s="366"/>
      <c r="AP143" s="341"/>
      <c r="AQ143" s="343"/>
      <c r="AR143" s="39"/>
      <c r="AS143" s="36"/>
      <c r="AT143" s="3"/>
      <c r="AU143" s="328"/>
      <c r="AV143" s="328"/>
      <c r="AW143" s="329"/>
      <c r="AX143" s="3"/>
      <c r="AY143" s="328"/>
      <c r="AZ143" s="329"/>
      <c r="BA143" s="3"/>
      <c r="BB143" s="3"/>
      <c r="BC143" s="3"/>
      <c r="BD143" s="3"/>
      <c r="BE143" s="3"/>
      <c r="BF143" s="3"/>
      <c r="BG143" s="36"/>
    </row>
    <row r="144" spans="1:59" ht="17.25" hidden="1" customHeight="1" x14ac:dyDescent="0.15">
      <c r="A144" s="33"/>
      <c r="B144" s="40"/>
      <c r="C144" s="40"/>
      <c r="D144" s="40"/>
      <c r="E144" s="40"/>
      <c r="F144" s="41"/>
      <c r="G144" s="41"/>
      <c r="H144" s="42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39"/>
      <c r="Y144" s="39"/>
      <c r="Z144" s="37"/>
      <c r="AA144" s="38"/>
      <c r="AB144" s="39"/>
      <c r="AC144" s="39"/>
      <c r="AD144" s="39"/>
      <c r="AE144" s="43"/>
      <c r="AF144" s="43"/>
      <c r="AG144" s="43"/>
      <c r="AH144" s="43"/>
      <c r="AI144" s="43"/>
      <c r="AJ144" s="44" t="s">
        <v>32</v>
      </c>
      <c r="AK144" s="43"/>
      <c r="AL144" s="43"/>
      <c r="AM144" s="43"/>
      <c r="AN144" s="43"/>
      <c r="AO144" s="43"/>
      <c r="AP144" s="43"/>
      <c r="AQ144" s="43"/>
      <c r="AR144" s="39"/>
      <c r="AS144" s="36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6"/>
    </row>
    <row r="145" spans="1:59" s="36" customFormat="1" ht="25.5" hidden="1" customHeight="1" x14ac:dyDescent="0.15">
      <c r="A145" s="33"/>
      <c r="B145" s="34"/>
      <c r="C145" s="35"/>
      <c r="D145" s="35"/>
      <c r="E145" s="35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8"/>
      <c r="X145" s="39"/>
      <c r="Y145" s="39"/>
      <c r="Z145" s="37"/>
      <c r="AA145" s="38"/>
      <c r="AB145" s="39"/>
      <c r="AC145" s="39"/>
      <c r="AD145" s="39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39"/>
      <c r="AT145" s="3"/>
      <c r="AU145" s="3"/>
      <c r="AV145" s="3"/>
      <c r="AW145" s="45" t="s">
        <v>33</v>
      </c>
      <c r="AX145" s="3"/>
      <c r="AY145" s="3"/>
      <c r="AZ145" s="3" t="s">
        <v>34</v>
      </c>
      <c r="BA145" s="3"/>
      <c r="BB145" s="3"/>
      <c r="BC145" s="3" t="s">
        <v>35</v>
      </c>
      <c r="BD145" s="3"/>
      <c r="BE145" s="3"/>
      <c r="BF145" s="3"/>
    </row>
    <row r="146" spans="1:59" s="53" customFormat="1" ht="25.5" hidden="1" customHeight="1" x14ac:dyDescent="0.15">
      <c r="A146" s="46"/>
      <c r="B146" s="47" t="s">
        <v>63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8"/>
      <c r="P146" s="47"/>
      <c r="Q146" s="47"/>
      <c r="R146" s="47"/>
      <c r="S146" s="47"/>
      <c r="T146" s="47"/>
      <c r="U146" s="13"/>
      <c r="V146" s="47"/>
      <c r="W146" s="47"/>
      <c r="X146" s="39"/>
      <c r="Y146" s="39"/>
      <c r="Z146" s="37"/>
      <c r="AA146" s="38"/>
      <c r="AB146" s="39"/>
      <c r="AC146" s="39"/>
      <c r="AD146" s="39"/>
      <c r="AE146" s="49" t="s">
        <v>37</v>
      </c>
      <c r="AF146" s="50"/>
      <c r="AG146" s="51"/>
      <c r="AH146" s="51"/>
      <c r="AI146" s="51"/>
      <c r="AJ146" s="51"/>
      <c r="AK146" s="51"/>
      <c r="AL146" s="51"/>
      <c r="AM146" s="51"/>
      <c r="AN146" s="43"/>
      <c r="AO146" s="43"/>
      <c r="AP146" s="43"/>
      <c r="AQ146" s="52"/>
      <c r="AR146" s="39"/>
      <c r="AS146" s="36"/>
      <c r="AT146" s="3"/>
      <c r="AU146" s="45"/>
      <c r="AV146" s="45"/>
      <c r="AW146" s="45" t="s">
        <v>38</v>
      </c>
      <c r="AX146" s="45"/>
      <c r="AY146" s="45"/>
      <c r="AZ146" s="3" t="s">
        <v>39</v>
      </c>
      <c r="BA146" s="45"/>
      <c r="BB146" s="3"/>
      <c r="BC146" s="3" t="s">
        <v>40</v>
      </c>
      <c r="BD146" s="45"/>
      <c r="BE146" s="3"/>
      <c r="BF146" s="45"/>
      <c r="BG146" s="48"/>
    </row>
    <row r="147" spans="1:59" ht="25.5" hidden="1" customHeight="1" x14ac:dyDescent="0.15">
      <c r="A147" s="33"/>
      <c r="B147" s="275" t="s">
        <v>64</v>
      </c>
      <c r="C147" s="330"/>
      <c r="D147" s="330"/>
      <c r="E147" s="331"/>
      <c r="F147" s="335" t="s">
        <v>23</v>
      </c>
      <c r="G147" s="335"/>
      <c r="H147" s="336"/>
      <c r="I147" s="337"/>
      <c r="J147" s="340" t="s">
        <v>24</v>
      </c>
      <c r="K147" s="340"/>
      <c r="L147" s="337"/>
      <c r="M147" s="337"/>
      <c r="N147" s="340" t="s">
        <v>25</v>
      </c>
      <c r="O147" s="342"/>
      <c r="P147" s="344" t="s">
        <v>26</v>
      </c>
      <c r="Q147" s="342"/>
      <c r="R147" s="369" t="s">
        <v>27</v>
      </c>
      <c r="S147" s="369"/>
      <c r="T147" s="336"/>
      <c r="U147" s="337"/>
      <c r="V147" s="340" t="s">
        <v>24</v>
      </c>
      <c r="W147" s="340"/>
      <c r="X147" s="337"/>
      <c r="Y147" s="337"/>
      <c r="Z147" s="340" t="s">
        <v>25</v>
      </c>
      <c r="AA147" s="342"/>
      <c r="AB147" s="39"/>
      <c r="AC147" s="39"/>
      <c r="AD147" s="39"/>
      <c r="AE147" s="407" t="s">
        <v>65</v>
      </c>
      <c r="AF147" s="340"/>
      <c r="AG147" s="340"/>
      <c r="AH147" s="340"/>
      <c r="AI147" s="342"/>
      <c r="AJ147" s="405">
        <f>ROUNDDOWN(AW152/60,0)</f>
        <v>0</v>
      </c>
      <c r="AK147" s="365"/>
      <c r="AL147" s="340" t="s">
        <v>24</v>
      </c>
      <c r="AM147" s="340"/>
      <c r="AN147" s="365">
        <f>AW152-AJ147*60</f>
        <v>0</v>
      </c>
      <c r="AO147" s="365"/>
      <c r="AP147" s="340" t="s">
        <v>25</v>
      </c>
      <c r="AQ147" s="342"/>
      <c r="AR147" s="39"/>
      <c r="AS147" s="54"/>
      <c r="AT147" s="147"/>
      <c r="AU147" s="3"/>
      <c r="AV147" s="328" t="s">
        <v>42</v>
      </c>
      <c r="AW147" s="329">
        <f>IF(AZ147&lt;=BC147,BC147,AW142)</f>
        <v>1260</v>
      </c>
      <c r="AX147" s="149"/>
      <c r="AY147" s="328" t="s">
        <v>43</v>
      </c>
      <c r="AZ147" s="329">
        <f>T147*60+X147</f>
        <v>0</v>
      </c>
      <c r="BA147" s="149"/>
      <c r="BB147" s="328" t="s">
        <v>44</v>
      </c>
      <c r="BC147" s="329">
        <f>IF(C156="☑",21*60,20*60)</f>
        <v>1260</v>
      </c>
      <c r="BD147" s="3"/>
      <c r="BE147" s="3"/>
      <c r="BF147" s="3"/>
      <c r="BG147" s="36"/>
    </row>
    <row r="148" spans="1:59" ht="35.25" hidden="1" customHeight="1" x14ac:dyDescent="0.15">
      <c r="A148" s="33"/>
      <c r="B148" s="332"/>
      <c r="C148" s="333"/>
      <c r="D148" s="333"/>
      <c r="E148" s="334"/>
      <c r="F148" s="335"/>
      <c r="G148" s="335"/>
      <c r="H148" s="338"/>
      <c r="I148" s="339"/>
      <c r="J148" s="341"/>
      <c r="K148" s="341"/>
      <c r="L148" s="339"/>
      <c r="M148" s="339"/>
      <c r="N148" s="341"/>
      <c r="O148" s="343"/>
      <c r="P148" s="345"/>
      <c r="Q148" s="343"/>
      <c r="R148" s="370"/>
      <c r="S148" s="370"/>
      <c r="T148" s="338"/>
      <c r="U148" s="339"/>
      <c r="V148" s="341"/>
      <c r="W148" s="341"/>
      <c r="X148" s="339"/>
      <c r="Y148" s="339"/>
      <c r="Z148" s="341"/>
      <c r="AA148" s="343"/>
      <c r="AB148" s="36"/>
      <c r="AC148" s="36"/>
      <c r="AD148" s="36"/>
      <c r="AE148" s="345"/>
      <c r="AF148" s="341"/>
      <c r="AG148" s="341"/>
      <c r="AH148" s="341"/>
      <c r="AI148" s="343"/>
      <c r="AJ148" s="406"/>
      <c r="AK148" s="366"/>
      <c r="AL148" s="341"/>
      <c r="AM148" s="341"/>
      <c r="AN148" s="366"/>
      <c r="AO148" s="366"/>
      <c r="AP148" s="341"/>
      <c r="AQ148" s="343"/>
      <c r="AR148" s="39"/>
      <c r="AS148" s="54"/>
      <c r="AT148" s="147"/>
      <c r="AU148" s="3"/>
      <c r="AV148" s="328"/>
      <c r="AW148" s="329"/>
      <c r="AX148" s="149"/>
      <c r="AY148" s="328"/>
      <c r="AZ148" s="329"/>
      <c r="BA148" s="149"/>
      <c r="BB148" s="328"/>
      <c r="BC148" s="329"/>
      <c r="BD148" s="3"/>
      <c r="BE148" s="3"/>
      <c r="BF148" s="3"/>
      <c r="BG148" s="36"/>
    </row>
    <row r="149" spans="1:59" ht="17.25" hidden="1" customHeight="1" x14ac:dyDescent="0.15">
      <c r="A149" s="55"/>
      <c r="B149" s="40"/>
      <c r="C149" s="40"/>
      <c r="D149" s="40"/>
      <c r="E149" s="40"/>
      <c r="F149" s="36"/>
      <c r="G149" s="40"/>
      <c r="H149" s="42"/>
      <c r="I149" s="40"/>
      <c r="J149" s="40"/>
      <c r="K149" s="40"/>
      <c r="L149" s="40"/>
      <c r="M149" s="40"/>
      <c r="N149" s="40"/>
      <c r="O149" s="40"/>
      <c r="P149" s="56"/>
      <c r="Q149" s="40"/>
      <c r="R149" s="40"/>
      <c r="S149" s="40"/>
      <c r="T149" s="40"/>
      <c r="U149" s="40"/>
      <c r="V149" s="40"/>
      <c r="W149" s="40"/>
      <c r="X149" s="39"/>
      <c r="Y149" s="39"/>
      <c r="Z149" s="37"/>
      <c r="AA149" s="36"/>
      <c r="AB149" s="36"/>
      <c r="AC149" s="36"/>
      <c r="AD149" s="36"/>
      <c r="AE149" s="52"/>
      <c r="AF149" s="52"/>
      <c r="AG149" s="52"/>
      <c r="AH149" s="52"/>
      <c r="AI149" s="52"/>
      <c r="AJ149" s="44" t="s">
        <v>32</v>
      </c>
      <c r="AK149" s="52"/>
      <c r="AL149" s="52"/>
      <c r="AM149" s="52"/>
      <c r="AN149" s="52"/>
      <c r="AO149" s="52"/>
      <c r="AP149" s="52"/>
      <c r="AQ149" s="52"/>
      <c r="AR149" s="36"/>
      <c r="AS149" s="36"/>
      <c r="AT149" s="3"/>
      <c r="AU149" s="3"/>
      <c r="AV149" s="3"/>
      <c r="AW149" s="3"/>
      <c r="AX149" s="3"/>
      <c r="AY149" s="3"/>
      <c r="AZ149" s="143" t="s">
        <v>45</v>
      </c>
      <c r="BA149" s="3"/>
      <c r="BB149" s="3"/>
      <c r="BC149" s="3"/>
      <c r="BD149" s="3"/>
      <c r="BE149" s="3"/>
      <c r="BF149" s="3"/>
      <c r="BG149" s="36"/>
    </row>
    <row r="150" spans="1:59" ht="25.5" hidden="1" customHeight="1" x14ac:dyDescent="0.2">
      <c r="A150" s="55"/>
      <c r="B150" s="36"/>
      <c r="C150" s="382" t="s">
        <v>131</v>
      </c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383"/>
      <c r="Y150" s="383"/>
      <c r="Z150" s="383"/>
      <c r="AA150" s="383"/>
      <c r="AB150" s="384"/>
      <c r="AC150" s="36"/>
      <c r="AD150" s="36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36"/>
      <c r="AS150" s="36"/>
      <c r="AT150" s="3"/>
      <c r="AU150" s="3"/>
      <c r="AV150" s="3"/>
      <c r="AW150" s="3"/>
      <c r="AX150" s="3"/>
      <c r="AY150" s="3"/>
      <c r="AZ150" s="144" t="s">
        <v>46</v>
      </c>
      <c r="BA150" s="3"/>
      <c r="BB150" s="3"/>
      <c r="BC150" s="3"/>
      <c r="BD150" s="3"/>
      <c r="BE150" s="3"/>
      <c r="BF150" s="3"/>
      <c r="BG150" s="36"/>
    </row>
    <row r="151" spans="1:59" ht="25.5" hidden="1" customHeight="1" x14ac:dyDescent="0.15">
      <c r="A151" s="55"/>
      <c r="B151" s="36"/>
      <c r="C151" s="385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7"/>
      <c r="AC151" s="36"/>
      <c r="AD151" s="36"/>
      <c r="AE151" s="49" t="s">
        <v>47</v>
      </c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36"/>
      <c r="AS151" s="36"/>
      <c r="AT151" s="3"/>
      <c r="AU151" s="3"/>
      <c r="AV151" s="3"/>
      <c r="AW151" s="3" t="s">
        <v>48</v>
      </c>
      <c r="AX151" s="3"/>
      <c r="AY151" s="3"/>
      <c r="AZ151" s="3" t="s">
        <v>49</v>
      </c>
      <c r="BA151" s="145"/>
      <c r="BB151" s="3"/>
      <c r="BC151" s="3"/>
      <c r="BD151" s="3"/>
      <c r="BE151" s="3"/>
      <c r="BF151" s="3"/>
      <c r="BG151" s="36"/>
    </row>
    <row r="152" spans="1:59" s="53" customFormat="1" ht="25.5" hidden="1" customHeight="1" x14ac:dyDescent="0.15">
      <c r="A152" s="55"/>
      <c r="B152" s="36"/>
      <c r="C152" s="385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  <c r="Y152" s="386"/>
      <c r="Z152" s="386"/>
      <c r="AA152" s="386"/>
      <c r="AB152" s="387"/>
      <c r="AC152" s="39"/>
      <c r="AD152" s="39"/>
      <c r="AE152" s="371" t="s">
        <v>60</v>
      </c>
      <c r="AF152" s="388"/>
      <c r="AG152" s="388"/>
      <c r="AH152" s="388"/>
      <c r="AI152" s="388"/>
      <c r="AJ152" s="388"/>
      <c r="AK152" s="389"/>
      <c r="AL152" s="393">
        <f>IF(AZ142=0,0,ROUNDUP(AW152/AZ142,3))</f>
        <v>0</v>
      </c>
      <c r="AM152" s="394"/>
      <c r="AN152" s="394"/>
      <c r="AO152" s="394"/>
      <c r="AP152" s="394"/>
      <c r="AQ152" s="395"/>
      <c r="AR152" s="36"/>
      <c r="AS152" s="36"/>
      <c r="AT152" s="3"/>
      <c r="AU152" s="45"/>
      <c r="AV152" s="328" t="s">
        <v>51</v>
      </c>
      <c r="AW152" s="326">
        <f>IF(AW142-AW147&gt;0,AW142-AW147,0)</f>
        <v>0</v>
      </c>
      <c r="AX152" s="327" t="s">
        <v>52</v>
      </c>
      <c r="AY152" s="327"/>
      <c r="AZ152" s="145"/>
      <c r="BA152" s="145"/>
      <c r="BB152" s="45"/>
      <c r="BC152" s="45"/>
      <c r="BD152" s="45"/>
      <c r="BE152" s="45"/>
      <c r="BF152" s="45"/>
      <c r="BG152" s="48"/>
    </row>
    <row r="153" spans="1:59" ht="35.25" hidden="1" customHeight="1" x14ac:dyDescent="0.15">
      <c r="A153" s="68"/>
      <c r="B153" s="36"/>
      <c r="C153" s="385"/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6"/>
      <c r="S153" s="386"/>
      <c r="T153" s="386"/>
      <c r="U153" s="386"/>
      <c r="V153" s="386"/>
      <c r="W153" s="386"/>
      <c r="X153" s="386"/>
      <c r="Y153" s="386"/>
      <c r="Z153" s="386"/>
      <c r="AA153" s="386"/>
      <c r="AB153" s="387"/>
      <c r="AC153" s="36"/>
      <c r="AD153" s="36"/>
      <c r="AE153" s="390"/>
      <c r="AF153" s="391"/>
      <c r="AG153" s="391"/>
      <c r="AH153" s="391"/>
      <c r="AI153" s="391"/>
      <c r="AJ153" s="391"/>
      <c r="AK153" s="392"/>
      <c r="AL153" s="396"/>
      <c r="AM153" s="397"/>
      <c r="AN153" s="397"/>
      <c r="AO153" s="397"/>
      <c r="AP153" s="397"/>
      <c r="AQ153" s="398"/>
      <c r="AR153" s="36"/>
      <c r="AS153" s="36"/>
      <c r="AT153" s="3"/>
      <c r="AU153" s="328"/>
      <c r="AV153" s="328"/>
      <c r="AW153" s="326"/>
      <c r="AX153" s="327"/>
      <c r="AY153" s="327"/>
      <c r="AZ153" s="3"/>
      <c r="BA153" s="3"/>
      <c r="BB153" s="3"/>
      <c r="BC153" s="3"/>
      <c r="BD153" s="3"/>
      <c r="BE153" s="3"/>
      <c r="BF153" s="3"/>
      <c r="BG153" s="36"/>
    </row>
    <row r="154" spans="1:59" ht="25.5" hidden="1" customHeight="1" x14ac:dyDescent="0.15">
      <c r="A154" s="68"/>
      <c r="B154" s="36"/>
      <c r="C154" s="385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  <c r="X154" s="386"/>
      <c r="Y154" s="386"/>
      <c r="Z154" s="386"/>
      <c r="AA154" s="386"/>
      <c r="AB154" s="387"/>
      <c r="AC154" s="36"/>
      <c r="AD154" s="36"/>
      <c r="AE154" s="36"/>
      <c r="AF154" s="36"/>
      <c r="AG154" s="36"/>
      <c r="AH154" s="36"/>
      <c r="AI154" s="36"/>
      <c r="AJ154" s="36"/>
      <c r="AK154" s="57" t="s">
        <v>32</v>
      </c>
      <c r="AL154" s="36"/>
      <c r="AM154" s="39"/>
      <c r="AN154" s="39"/>
      <c r="AO154" s="39"/>
      <c r="AP154" s="36"/>
      <c r="AQ154" s="36"/>
      <c r="AR154" s="36"/>
      <c r="AS154" s="36"/>
      <c r="AT154" s="3"/>
      <c r="AU154" s="328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6"/>
    </row>
    <row r="155" spans="1:59" ht="25.5" hidden="1" customHeight="1" x14ac:dyDescent="0.15">
      <c r="A155" s="55"/>
      <c r="B155" s="35"/>
      <c r="C155" s="385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386"/>
      <c r="W155" s="386"/>
      <c r="X155" s="386"/>
      <c r="Y155" s="386"/>
      <c r="Z155" s="386"/>
      <c r="AA155" s="386"/>
      <c r="AB155" s="387"/>
      <c r="AC155" s="36"/>
      <c r="AD155" s="36"/>
      <c r="AE155" s="36"/>
      <c r="AF155" s="36"/>
      <c r="AG155" s="36"/>
      <c r="AH155" s="36"/>
      <c r="AI155" s="36"/>
      <c r="AJ155" s="36"/>
      <c r="AK155" s="58" t="s">
        <v>53</v>
      </c>
      <c r="AL155" s="36"/>
      <c r="AM155" s="39"/>
      <c r="AN155" s="39"/>
      <c r="AO155" s="39"/>
      <c r="AP155" s="36"/>
      <c r="AQ155" s="36"/>
      <c r="AR155" s="36"/>
      <c r="AS155" s="36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9" ht="25.5" hidden="1" customHeight="1" x14ac:dyDescent="0.15">
      <c r="A156" s="55"/>
      <c r="B156" s="35"/>
      <c r="C156" s="375" t="s">
        <v>54</v>
      </c>
      <c r="D156" s="376"/>
      <c r="E156" s="377" t="s">
        <v>66</v>
      </c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8"/>
      <c r="AC156" s="36"/>
      <c r="AD156" s="36"/>
      <c r="AE156" s="36"/>
      <c r="AF156" s="36"/>
      <c r="AG156" s="36"/>
      <c r="AH156" s="36"/>
      <c r="AI156" s="36"/>
      <c r="AJ156" s="36"/>
      <c r="AK156" s="58"/>
      <c r="AL156" s="36"/>
      <c r="AM156" s="39"/>
      <c r="AN156" s="39"/>
      <c r="AO156" s="39"/>
      <c r="AP156" s="36"/>
      <c r="AQ156" s="36"/>
      <c r="AR156" s="36"/>
      <c r="AS156" s="36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9" ht="17.25" hidden="1" customHeight="1" x14ac:dyDescent="0.15">
      <c r="A157" s="59"/>
      <c r="B157" s="60"/>
      <c r="C157" s="60"/>
      <c r="D157" s="60"/>
      <c r="E157" s="60"/>
      <c r="F157" s="61"/>
      <c r="G157" s="60"/>
      <c r="H157" s="60"/>
      <c r="I157" s="60"/>
      <c r="J157" s="60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3"/>
      <c r="AL157" s="62"/>
      <c r="AM157" s="64"/>
      <c r="AN157" s="64"/>
      <c r="AO157" s="64"/>
      <c r="AP157" s="62"/>
      <c r="AQ157" s="62"/>
      <c r="AR157" s="62"/>
      <c r="AS157" s="62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9" ht="25.5" hidden="1" customHeight="1" x14ac:dyDescent="0.15">
      <c r="A158" s="399" t="s">
        <v>71</v>
      </c>
      <c r="B158" s="400"/>
      <c r="C158" s="400"/>
      <c r="D158" s="400"/>
      <c r="E158" s="400"/>
      <c r="F158" s="400"/>
      <c r="G158" s="400"/>
      <c r="H158" s="400"/>
      <c r="I158" s="401"/>
      <c r="J158" s="28"/>
      <c r="K158" s="67" t="s">
        <v>62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28"/>
      <c r="AP158" s="28"/>
      <c r="AQ158" s="28"/>
      <c r="AR158" s="28"/>
      <c r="AS158" s="28"/>
      <c r="AT158" s="146"/>
      <c r="AU158" s="3"/>
      <c r="AV158" s="3" t="s">
        <v>17</v>
      </c>
      <c r="AW158" s="21"/>
      <c r="AX158" s="21"/>
      <c r="AY158" s="21"/>
      <c r="AZ158" s="21"/>
      <c r="BA158" s="3"/>
      <c r="BB158" s="21"/>
      <c r="BC158" s="21"/>
      <c r="BD158" s="21"/>
      <c r="BE158" s="21"/>
      <c r="BF158" s="21"/>
      <c r="BG158" s="10"/>
    </row>
    <row r="159" spans="1:59" ht="17.25" hidden="1" customHeight="1" x14ac:dyDescent="0.15">
      <c r="A159" s="402"/>
      <c r="B159" s="403"/>
      <c r="C159" s="403"/>
      <c r="D159" s="403"/>
      <c r="E159" s="403"/>
      <c r="F159" s="403"/>
      <c r="G159" s="403"/>
      <c r="H159" s="403"/>
      <c r="I159" s="404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30"/>
      <c r="Y159" s="30"/>
      <c r="Z159" s="30"/>
      <c r="AA159" s="30"/>
      <c r="AB159" s="30"/>
      <c r="AC159" s="30"/>
      <c r="AD159" s="30"/>
      <c r="AE159" s="31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2"/>
      <c r="AQ159" s="32"/>
      <c r="AR159" s="32"/>
      <c r="AS159" s="32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6"/>
    </row>
    <row r="160" spans="1:59" ht="28.5" hidden="1" customHeight="1" x14ac:dyDescent="0.15">
      <c r="A160" s="33"/>
      <c r="B160" s="34" t="s">
        <v>18</v>
      </c>
      <c r="C160" s="35"/>
      <c r="D160" s="35"/>
      <c r="E160" s="35"/>
      <c r="F160" s="36"/>
      <c r="G160" s="37"/>
      <c r="H160" s="36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8"/>
      <c r="AB160" s="39"/>
      <c r="AC160" s="39"/>
      <c r="AD160" s="39"/>
      <c r="AE160" s="34" t="s">
        <v>19</v>
      </c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21"/>
      <c r="AU160" s="3"/>
      <c r="AV160" s="3"/>
      <c r="AW160" s="3" t="s">
        <v>20</v>
      </c>
      <c r="AX160" s="3"/>
      <c r="AY160" s="3"/>
      <c r="AZ160" s="3" t="s">
        <v>21</v>
      </c>
      <c r="BA160" s="3"/>
      <c r="BB160" s="3"/>
      <c r="BC160" s="3"/>
      <c r="BD160" s="3"/>
      <c r="BE160" s="3"/>
      <c r="BF160" s="3"/>
      <c r="BG160" s="36"/>
    </row>
    <row r="161" spans="1:59" ht="25.5" hidden="1" customHeight="1" x14ac:dyDescent="0.15">
      <c r="A161" s="33"/>
      <c r="B161" s="275" t="s">
        <v>22</v>
      </c>
      <c r="C161" s="330"/>
      <c r="D161" s="330"/>
      <c r="E161" s="331"/>
      <c r="F161" s="335" t="s">
        <v>23</v>
      </c>
      <c r="G161" s="335"/>
      <c r="H161" s="337"/>
      <c r="I161" s="337"/>
      <c r="J161" s="340" t="s">
        <v>24</v>
      </c>
      <c r="K161" s="340"/>
      <c r="L161" s="337"/>
      <c r="M161" s="337"/>
      <c r="N161" s="340" t="s">
        <v>25</v>
      </c>
      <c r="O161" s="342"/>
      <c r="P161" s="344" t="s">
        <v>26</v>
      </c>
      <c r="Q161" s="342"/>
      <c r="R161" s="369" t="s">
        <v>27</v>
      </c>
      <c r="S161" s="369"/>
      <c r="T161" s="337"/>
      <c r="U161" s="337"/>
      <c r="V161" s="340" t="s">
        <v>24</v>
      </c>
      <c r="W161" s="340"/>
      <c r="X161" s="337"/>
      <c r="Y161" s="337"/>
      <c r="Z161" s="340" t="s">
        <v>25</v>
      </c>
      <c r="AA161" s="342"/>
      <c r="AB161" s="36"/>
      <c r="AC161" s="36"/>
      <c r="AD161" s="36"/>
      <c r="AE161" s="371" t="s">
        <v>58</v>
      </c>
      <c r="AF161" s="367"/>
      <c r="AG161" s="367"/>
      <c r="AH161" s="367"/>
      <c r="AI161" s="372"/>
      <c r="AJ161" s="365">
        <f>ROUNDDOWN(AZ161/60,0)</f>
        <v>0</v>
      </c>
      <c r="AK161" s="365"/>
      <c r="AL161" s="367" t="s">
        <v>29</v>
      </c>
      <c r="AM161" s="367"/>
      <c r="AN161" s="365">
        <f>AZ161-AJ161*60</f>
        <v>0</v>
      </c>
      <c r="AO161" s="365"/>
      <c r="AP161" s="340" t="s">
        <v>25</v>
      </c>
      <c r="AQ161" s="342"/>
      <c r="AR161" s="39"/>
      <c r="AS161" s="36"/>
      <c r="AT161" s="3"/>
      <c r="AU161" s="328"/>
      <c r="AV161" s="328" t="s">
        <v>30</v>
      </c>
      <c r="AW161" s="329">
        <f>T161*60+X161</f>
        <v>0</v>
      </c>
      <c r="AX161" s="3"/>
      <c r="AY161" s="328" t="s">
        <v>31</v>
      </c>
      <c r="AZ161" s="329">
        <f>(T161*60+X161)-(H161*60+L161)</f>
        <v>0</v>
      </c>
      <c r="BA161" s="3"/>
      <c r="BB161" s="3"/>
      <c r="BC161" s="3"/>
      <c r="BD161" s="3"/>
      <c r="BE161" s="3"/>
      <c r="BF161" s="3"/>
      <c r="BG161" s="36"/>
    </row>
    <row r="162" spans="1:59" ht="35.25" hidden="1" customHeight="1" x14ac:dyDescent="0.15">
      <c r="A162" s="33"/>
      <c r="B162" s="332"/>
      <c r="C162" s="333"/>
      <c r="D162" s="333"/>
      <c r="E162" s="334"/>
      <c r="F162" s="335"/>
      <c r="G162" s="335"/>
      <c r="H162" s="339"/>
      <c r="I162" s="339"/>
      <c r="J162" s="341"/>
      <c r="K162" s="341"/>
      <c r="L162" s="339"/>
      <c r="M162" s="339"/>
      <c r="N162" s="341"/>
      <c r="O162" s="343"/>
      <c r="P162" s="345"/>
      <c r="Q162" s="343"/>
      <c r="R162" s="370"/>
      <c r="S162" s="370"/>
      <c r="T162" s="339"/>
      <c r="U162" s="339"/>
      <c r="V162" s="341"/>
      <c r="W162" s="341"/>
      <c r="X162" s="339"/>
      <c r="Y162" s="339"/>
      <c r="Z162" s="341"/>
      <c r="AA162" s="343"/>
      <c r="AB162" s="36"/>
      <c r="AC162" s="36"/>
      <c r="AD162" s="36"/>
      <c r="AE162" s="373"/>
      <c r="AF162" s="368"/>
      <c r="AG162" s="368"/>
      <c r="AH162" s="368"/>
      <c r="AI162" s="374"/>
      <c r="AJ162" s="366"/>
      <c r="AK162" s="366"/>
      <c r="AL162" s="368"/>
      <c r="AM162" s="368"/>
      <c r="AN162" s="366"/>
      <c r="AO162" s="366"/>
      <c r="AP162" s="341"/>
      <c r="AQ162" s="343"/>
      <c r="AR162" s="39"/>
      <c r="AS162" s="36"/>
      <c r="AT162" s="3"/>
      <c r="AU162" s="328"/>
      <c r="AV162" s="328"/>
      <c r="AW162" s="329"/>
      <c r="AX162" s="3"/>
      <c r="AY162" s="328"/>
      <c r="AZ162" s="329"/>
      <c r="BA162" s="3"/>
      <c r="BB162" s="3"/>
      <c r="BC162" s="3"/>
      <c r="BD162" s="3"/>
      <c r="BE162" s="3"/>
      <c r="BF162" s="3"/>
      <c r="BG162" s="36"/>
    </row>
    <row r="163" spans="1:59" ht="17.25" hidden="1" customHeight="1" x14ac:dyDescent="0.15">
      <c r="A163" s="33"/>
      <c r="B163" s="40"/>
      <c r="C163" s="40"/>
      <c r="D163" s="40"/>
      <c r="E163" s="40"/>
      <c r="F163" s="41"/>
      <c r="G163" s="41"/>
      <c r="H163" s="42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39"/>
      <c r="Y163" s="39"/>
      <c r="Z163" s="37"/>
      <c r="AA163" s="38"/>
      <c r="AB163" s="39"/>
      <c r="AC163" s="39"/>
      <c r="AD163" s="39"/>
      <c r="AE163" s="43"/>
      <c r="AF163" s="43"/>
      <c r="AG163" s="43"/>
      <c r="AH163" s="43"/>
      <c r="AI163" s="43"/>
      <c r="AJ163" s="44" t="s">
        <v>32</v>
      </c>
      <c r="AK163" s="43"/>
      <c r="AL163" s="43"/>
      <c r="AM163" s="43"/>
      <c r="AN163" s="43"/>
      <c r="AO163" s="43"/>
      <c r="AP163" s="43"/>
      <c r="AQ163" s="43"/>
      <c r="AR163" s="39"/>
      <c r="AS163" s="36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6"/>
    </row>
    <row r="164" spans="1:59" s="36" customFormat="1" ht="25.5" hidden="1" customHeight="1" x14ac:dyDescent="0.15">
      <c r="A164" s="33"/>
      <c r="B164" s="34"/>
      <c r="C164" s="35"/>
      <c r="D164" s="35"/>
      <c r="E164" s="35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8"/>
      <c r="X164" s="39"/>
      <c r="Y164" s="39"/>
      <c r="Z164" s="37"/>
      <c r="AA164" s="38"/>
      <c r="AB164" s="39"/>
      <c r="AC164" s="39"/>
      <c r="AD164" s="39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39"/>
      <c r="AT164" s="3"/>
      <c r="AU164" s="3"/>
      <c r="AV164" s="3"/>
      <c r="AW164" s="45" t="s">
        <v>33</v>
      </c>
      <c r="AX164" s="3"/>
      <c r="AY164" s="3"/>
      <c r="AZ164" s="3" t="s">
        <v>34</v>
      </c>
      <c r="BA164" s="3"/>
      <c r="BB164" s="3"/>
      <c r="BC164" s="3" t="s">
        <v>35</v>
      </c>
      <c r="BD164" s="3"/>
      <c r="BE164" s="3"/>
      <c r="BF164" s="3"/>
    </row>
    <row r="165" spans="1:59" s="53" customFormat="1" ht="25.5" hidden="1" customHeight="1" x14ac:dyDescent="0.15">
      <c r="A165" s="46"/>
      <c r="B165" s="47" t="s">
        <v>63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8"/>
      <c r="P165" s="47"/>
      <c r="Q165" s="47"/>
      <c r="R165" s="47"/>
      <c r="S165" s="47"/>
      <c r="T165" s="47"/>
      <c r="U165" s="13"/>
      <c r="V165" s="47"/>
      <c r="W165" s="47"/>
      <c r="X165" s="39"/>
      <c r="Y165" s="39"/>
      <c r="Z165" s="37"/>
      <c r="AA165" s="38"/>
      <c r="AB165" s="39"/>
      <c r="AC165" s="39"/>
      <c r="AD165" s="39"/>
      <c r="AE165" s="49" t="s">
        <v>37</v>
      </c>
      <c r="AF165" s="50"/>
      <c r="AG165" s="51"/>
      <c r="AH165" s="51"/>
      <c r="AI165" s="51"/>
      <c r="AJ165" s="51"/>
      <c r="AK165" s="51"/>
      <c r="AL165" s="51"/>
      <c r="AM165" s="51"/>
      <c r="AN165" s="43"/>
      <c r="AO165" s="43"/>
      <c r="AP165" s="43"/>
      <c r="AQ165" s="52"/>
      <c r="AR165" s="39"/>
      <c r="AS165" s="36"/>
      <c r="AT165" s="3"/>
      <c r="AU165" s="45"/>
      <c r="AV165" s="45"/>
      <c r="AW165" s="45" t="s">
        <v>38</v>
      </c>
      <c r="AX165" s="45"/>
      <c r="AY165" s="45"/>
      <c r="AZ165" s="3" t="s">
        <v>39</v>
      </c>
      <c r="BA165" s="45"/>
      <c r="BB165" s="3"/>
      <c r="BC165" s="3" t="s">
        <v>40</v>
      </c>
      <c r="BD165" s="45"/>
      <c r="BE165" s="3"/>
      <c r="BF165" s="45"/>
      <c r="BG165" s="48"/>
    </row>
    <row r="166" spans="1:59" ht="25.5" hidden="1" customHeight="1" x14ac:dyDescent="0.15">
      <c r="A166" s="33"/>
      <c r="B166" s="275" t="s">
        <v>64</v>
      </c>
      <c r="C166" s="330"/>
      <c r="D166" s="330"/>
      <c r="E166" s="331"/>
      <c r="F166" s="335" t="s">
        <v>23</v>
      </c>
      <c r="G166" s="335"/>
      <c r="H166" s="336"/>
      <c r="I166" s="337"/>
      <c r="J166" s="340" t="s">
        <v>24</v>
      </c>
      <c r="K166" s="340"/>
      <c r="L166" s="337"/>
      <c r="M166" s="337"/>
      <c r="N166" s="340" t="s">
        <v>25</v>
      </c>
      <c r="O166" s="342"/>
      <c r="P166" s="344" t="s">
        <v>26</v>
      </c>
      <c r="Q166" s="342"/>
      <c r="R166" s="369" t="s">
        <v>27</v>
      </c>
      <c r="S166" s="369"/>
      <c r="T166" s="336"/>
      <c r="U166" s="337"/>
      <c r="V166" s="340" t="s">
        <v>24</v>
      </c>
      <c r="W166" s="340"/>
      <c r="X166" s="337"/>
      <c r="Y166" s="337"/>
      <c r="Z166" s="340" t="s">
        <v>25</v>
      </c>
      <c r="AA166" s="342"/>
      <c r="AB166" s="39"/>
      <c r="AC166" s="39"/>
      <c r="AD166" s="39"/>
      <c r="AE166" s="407" t="s">
        <v>65</v>
      </c>
      <c r="AF166" s="340"/>
      <c r="AG166" s="340"/>
      <c r="AH166" s="340"/>
      <c r="AI166" s="342"/>
      <c r="AJ166" s="405">
        <f>ROUNDDOWN(AW171/60,0)</f>
        <v>0</v>
      </c>
      <c r="AK166" s="365"/>
      <c r="AL166" s="340" t="s">
        <v>24</v>
      </c>
      <c r="AM166" s="340"/>
      <c r="AN166" s="365">
        <f>AW171-AJ166*60</f>
        <v>0</v>
      </c>
      <c r="AO166" s="365"/>
      <c r="AP166" s="340" t="s">
        <v>25</v>
      </c>
      <c r="AQ166" s="342"/>
      <c r="AR166" s="39"/>
      <c r="AS166" s="54"/>
      <c r="AT166" s="147"/>
      <c r="AU166" s="3"/>
      <c r="AV166" s="328" t="s">
        <v>42</v>
      </c>
      <c r="AW166" s="329">
        <f>IF(AZ166&lt;=BC166,BC166,AW161)</f>
        <v>1260</v>
      </c>
      <c r="AX166" s="149"/>
      <c r="AY166" s="328" t="s">
        <v>43</v>
      </c>
      <c r="AZ166" s="329">
        <f>T166*60+X166</f>
        <v>0</v>
      </c>
      <c r="BA166" s="149"/>
      <c r="BB166" s="328" t="s">
        <v>44</v>
      </c>
      <c r="BC166" s="329">
        <f>IF(C175="☑",21*60,20*60)</f>
        <v>1260</v>
      </c>
      <c r="BD166" s="3"/>
      <c r="BE166" s="3"/>
      <c r="BF166" s="3"/>
      <c r="BG166" s="36"/>
    </row>
    <row r="167" spans="1:59" ht="35.25" hidden="1" customHeight="1" x14ac:dyDescent="0.15">
      <c r="A167" s="33"/>
      <c r="B167" s="332"/>
      <c r="C167" s="333"/>
      <c r="D167" s="333"/>
      <c r="E167" s="334"/>
      <c r="F167" s="335"/>
      <c r="G167" s="335"/>
      <c r="H167" s="338"/>
      <c r="I167" s="339"/>
      <c r="J167" s="341"/>
      <c r="K167" s="341"/>
      <c r="L167" s="339"/>
      <c r="M167" s="339"/>
      <c r="N167" s="341"/>
      <c r="O167" s="343"/>
      <c r="P167" s="345"/>
      <c r="Q167" s="343"/>
      <c r="R167" s="370"/>
      <c r="S167" s="370"/>
      <c r="T167" s="338"/>
      <c r="U167" s="339"/>
      <c r="V167" s="341"/>
      <c r="W167" s="341"/>
      <c r="X167" s="339"/>
      <c r="Y167" s="339"/>
      <c r="Z167" s="341"/>
      <c r="AA167" s="343"/>
      <c r="AB167" s="36"/>
      <c r="AC167" s="36"/>
      <c r="AD167" s="36"/>
      <c r="AE167" s="345"/>
      <c r="AF167" s="341"/>
      <c r="AG167" s="341"/>
      <c r="AH167" s="341"/>
      <c r="AI167" s="343"/>
      <c r="AJ167" s="406"/>
      <c r="AK167" s="366"/>
      <c r="AL167" s="341"/>
      <c r="AM167" s="341"/>
      <c r="AN167" s="366"/>
      <c r="AO167" s="366"/>
      <c r="AP167" s="341"/>
      <c r="AQ167" s="343"/>
      <c r="AR167" s="39"/>
      <c r="AS167" s="54"/>
      <c r="AT167" s="147"/>
      <c r="AU167" s="3"/>
      <c r="AV167" s="328"/>
      <c r="AW167" s="329"/>
      <c r="AX167" s="149"/>
      <c r="AY167" s="328"/>
      <c r="AZ167" s="329"/>
      <c r="BA167" s="149"/>
      <c r="BB167" s="328"/>
      <c r="BC167" s="329"/>
      <c r="BD167" s="3"/>
      <c r="BE167" s="3"/>
      <c r="BF167" s="3"/>
      <c r="BG167" s="36"/>
    </row>
    <row r="168" spans="1:59" ht="17.25" hidden="1" customHeight="1" x14ac:dyDescent="0.15">
      <c r="A168" s="55"/>
      <c r="B168" s="40"/>
      <c r="C168" s="40"/>
      <c r="D168" s="40"/>
      <c r="E168" s="40"/>
      <c r="F168" s="36"/>
      <c r="G168" s="40"/>
      <c r="H168" s="42"/>
      <c r="I168" s="40"/>
      <c r="J168" s="40"/>
      <c r="K168" s="40"/>
      <c r="L168" s="40"/>
      <c r="M168" s="40"/>
      <c r="N168" s="40"/>
      <c r="O168" s="40"/>
      <c r="P168" s="56"/>
      <c r="Q168" s="40"/>
      <c r="R168" s="40"/>
      <c r="S168" s="40"/>
      <c r="T168" s="40"/>
      <c r="U168" s="40"/>
      <c r="V168" s="40"/>
      <c r="W168" s="40"/>
      <c r="X168" s="39"/>
      <c r="Y168" s="39"/>
      <c r="Z168" s="37"/>
      <c r="AA168" s="36"/>
      <c r="AB168" s="36"/>
      <c r="AC168" s="36"/>
      <c r="AD168" s="36"/>
      <c r="AE168" s="52"/>
      <c r="AF168" s="52"/>
      <c r="AG168" s="52"/>
      <c r="AH168" s="52"/>
      <c r="AI168" s="52"/>
      <c r="AJ168" s="44" t="s">
        <v>32</v>
      </c>
      <c r="AK168" s="52"/>
      <c r="AL168" s="52"/>
      <c r="AM168" s="52"/>
      <c r="AN168" s="52"/>
      <c r="AO168" s="52"/>
      <c r="AP168" s="52"/>
      <c r="AQ168" s="52"/>
      <c r="AR168" s="36"/>
      <c r="AS168" s="36"/>
      <c r="AT168" s="3"/>
      <c r="AU168" s="3"/>
      <c r="AV168" s="3"/>
      <c r="AW168" s="3"/>
      <c r="AX168" s="3"/>
      <c r="AY168" s="3"/>
      <c r="AZ168" s="143" t="s">
        <v>45</v>
      </c>
      <c r="BA168" s="3"/>
      <c r="BB168" s="3"/>
      <c r="BC168" s="3"/>
      <c r="BD168" s="3"/>
      <c r="BE168" s="3"/>
      <c r="BF168" s="3"/>
      <c r="BG168" s="36"/>
    </row>
    <row r="169" spans="1:59" ht="25.5" hidden="1" customHeight="1" x14ac:dyDescent="0.2">
      <c r="A169" s="55"/>
      <c r="B169" s="36"/>
      <c r="C169" s="382" t="s">
        <v>131</v>
      </c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  <c r="V169" s="383"/>
      <c r="W169" s="383"/>
      <c r="X169" s="383"/>
      <c r="Y169" s="383"/>
      <c r="Z169" s="383"/>
      <c r="AA169" s="383"/>
      <c r="AB169" s="384"/>
      <c r="AC169" s="36"/>
      <c r="AD169" s="36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36"/>
      <c r="AS169" s="36"/>
      <c r="AT169" s="3"/>
      <c r="AU169" s="3"/>
      <c r="AV169" s="3"/>
      <c r="AW169" s="3"/>
      <c r="AX169" s="3"/>
      <c r="AY169" s="3"/>
      <c r="AZ169" s="144" t="s">
        <v>46</v>
      </c>
      <c r="BA169" s="3"/>
      <c r="BB169" s="3"/>
      <c r="BC169" s="3"/>
      <c r="BD169" s="3"/>
      <c r="BE169" s="3"/>
      <c r="BF169" s="3"/>
      <c r="BG169" s="36"/>
    </row>
    <row r="170" spans="1:59" ht="25.5" hidden="1" customHeight="1" x14ac:dyDescent="0.15">
      <c r="A170" s="55"/>
      <c r="B170" s="36"/>
      <c r="C170" s="385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6"/>
      <c r="Z170" s="386"/>
      <c r="AA170" s="386"/>
      <c r="AB170" s="387"/>
      <c r="AC170" s="36"/>
      <c r="AD170" s="36"/>
      <c r="AE170" s="49" t="s">
        <v>47</v>
      </c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36"/>
      <c r="AS170" s="36"/>
      <c r="AT170" s="3"/>
      <c r="AU170" s="3"/>
      <c r="AV170" s="3"/>
      <c r="AW170" s="3" t="s">
        <v>48</v>
      </c>
      <c r="AX170" s="3"/>
      <c r="AY170" s="3"/>
      <c r="AZ170" s="3" t="s">
        <v>49</v>
      </c>
      <c r="BA170" s="145"/>
      <c r="BB170" s="3"/>
      <c r="BC170" s="3"/>
      <c r="BD170" s="3"/>
      <c r="BE170" s="3"/>
      <c r="BF170" s="3"/>
      <c r="BG170" s="36"/>
    </row>
    <row r="171" spans="1:59" s="53" customFormat="1" ht="25.5" hidden="1" customHeight="1" x14ac:dyDescent="0.15">
      <c r="A171" s="55"/>
      <c r="B171" s="36"/>
      <c r="C171" s="385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7"/>
      <c r="AC171" s="39"/>
      <c r="AD171" s="39"/>
      <c r="AE171" s="371" t="s">
        <v>60</v>
      </c>
      <c r="AF171" s="388"/>
      <c r="AG171" s="388"/>
      <c r="AH171" s="388"/>
      <c r="AI171" s="388"/>
      <c r="AJ171" s="388"/>
      <c r="AK171" s="389"/>
      <c r="AL171" s="393">
        <f>IF(AZ161=0,0,ROUNDUP(AW171/AZ161,3))</f>
        <v>0</v>
      </c>
      <c r="AM171" s="394"/>
      <c r="AN171" s="394"/>
      <c r="AO171" s="394"/>
      <c r="AP171" s="394"/>
      <c r="AQ171" s="395"/>
      <c r="AR171" s="36"/>
      <c r="AS171" s="36"/>
      <c r="AT171" s="3"/>
      <c r="AU171" s="45"/>
      <c r="AV171" s="328" t="s">
        <v>51</v>
      </c>
      <c r="AW171" s="326">
        <f>IF(AW161-AW166&gt;0,AW161-AW166,0)</f>
        <v>0</v>
      </c>
      <c r="AX171" s="327" t="s">
        <v>52</v>
      </c>
      <c r="AY171" s="327"/>
      <c r="AZ171" s="145"/>
      <c r="BA171" s="145"/>
      <c r="BB171" s="45"/>
      <c r="BC171" s="45"/>
      <c r="BD171" s="45"/>
      <c r="BE171" s="45"/>
      <c r="BF171" s="45"/>
      <c r="BG171" s="48"/>
    </row>
    <row r="172" spans="1:59" ht="35.25" hidden="1" customHeight="1" x14ac:dyDescent="0.15">
      <c r="A172" s="68"/>
      <c r="B172" s="36"/>
      <c r="C172" s="385"/>
      <c r="D172" s="386"/>
      <c r="E172" s="386"/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386"/>
      <c r="W172" s="386"/>
      <c r="X172" s="386"/>
      <c r="Y172" s="386"/>
      <c r="Z172" s="386"/>
      <c r="AA172" s="386"/>
      <c r="AB172" s="387"/>
      <c r="AC172" s="36"/>
      <c r="AD172" s="36"/>
      <c r="AE172" s="390"/>
      <c r="AF172" s="391"/>
      <c r="AG172" s="391"/>
      <c r="AH172" s="391"/>
      <c r="AI172" s="391"/>
      <c r="AJ172" s="391"/>
      <c r="AK172" s="392"/>
      <c r="AL172" s="396"/>
      <c r="AM172" s="397"/>
      <c r="AN172" s="397"/>
      <c r="AO172" s="397"/>
      <c r="AP172" s="397"/>
      <c r="AQ172" s="398"/>
      <c r="AR172" s="36"/>
      <c r="AS172" s="36"/>
      <c r="AT172" s="3"/>
      <c r="AU172" s="328"/>
      <c r="AV172" s="328"/>
      <c r="AW172" s="326"/>
      <c r="AX172" s="327"/>
      <c r="AY172" s="327"/>
      <c r="AZ172" s="3"/>
      <c r="BA172" s="3"/>
      <c r="BB172" s="3"/>
      <c r="BC172" s="3"/>
      <c r="BD172" s="3"/>
      <c r="BE172" s="3"/>
      <c r="BF172" s="3"/>
      <c r="BG172" s="36"/>
    </row>
    <row r="173" spans="1:59" ht="25.5" hidden="1" customHeight="1" x14ac:dyDescent="0.15">
      <c r="A173" s="68"/>
      <c r="B173" s="36"/>
      <c r="C173" s="385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7"/>
      <c r="AC173" s="36"/>
      <c r="AD173" s="36"/>
      <c r="AE173" s="36"/>
      <c r="AF173" s="36"/>
      <c r="AG173" s="36"/>
      <c r="AH173" s="36"/>
      <c r="AI173" s="36"/>
      <c r="AJ173" s="36"/>
      <c r="AK173" s="57" t="s">
        <v>32</v>
      </c>
      <c r="AL173" s="36"/>
      <c r="AM173" s="39"/>
      <c r="AN173" s="39"/>
      <c r="AO173" s="39"/>
      <c r="AP173" s="36"/>
      <c r="AQ173" s="36"/>
      <c r="AR173" s="36"/>
      <c r="AS173" s="36"/>
      <c r="AT173" s="3"/>
      <c r="AU173" s="328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6"/>
    </row>
    <row r="174" spans="1:59" ht="25.5" hidden="1" customHeight="1" x14ac:dyDescent="0.15">
      <c r="A174" s="55"/>
      <c r="B174" s="35"/>
      <c r="C174" s="385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6"/>
      <c r="Z174" s="386"/>
      <c r="AA174" s="386"/>
      <c r="AB174" s="387"/>
      <c r="AC174" s="36"/>
      <c r="AD174" s="36"/>
      <c r="AE174" s="36"/>
      <c r="AF174" s="36"/>
      <c r="AG174" s="36"/>
      <c r="AH174" s="36"/>
      <c r="AI174" s="36"/>
      <c r="AJ174" s="36"/>
      <c r="AK174" s="58" t="s">
        <v>53</v>
      </c>
      <c r="AL174" s="36"/>
      <c r="AM174" s="39"/>
      <c r="AN174" s="39"/>
      <c r="AO174" s="39"/>
      <c r="AP174" s="36"/>
      <c r="AQ174" s="36"/>
      <c r="AR174" s="36"/>
      <c r="AS174" s="36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9" ht="25.5" hidden="1" customHeight="1" x14ac:dyDescent="0.15">
      <c r="A175" s="55"/>
      <c r="B175" s="35"/>
      <c r="C175" s="375" t="s">
        <v>54</v>
      </c>
      <c r="D175" s="376"/>
      <c r="E175" s="377" t="s">
        <v>66</v>
      </c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  <c r="Y175" s="377"/>
      <c r="Z175" s="377"/>
      <c r="AA175" s="377"/>
      <c r="AB175" s="378"/>
      <c r="AC175" s="36"/>
      <c r="AD175" s="36"/>
      <c r="AE175" s="36"/>
      <c r="AF175" s="36"/>
      <c r="AG175" s="36"/>
      <c r="AH175" s="36"/>
      <c r="AI175" s="36"/>
      <c r="AJ175" s="36"/>
      <c r="AK175" s="58"/>
      <c r="AL175" s="36"/>
      <c r="AM175" s="39"/>
      <c r="AN175" s="39"/>
      <c r="AO175" s="39"/>
      <c r="AP175" s="36"/>
      <c r="AQ175" s="36"/>
      <c r="AR175" s="36"/>
      <c r="AS175" s="36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9" ht="17.25" hidden="1" customHeight="1" x14ac:dyDescent="0.15">
      <c r="A176" s="59"/>
      <c r="B176" s="60"/>
      <c r="C176" s="60"/>
      <c r="D176" s="60"/>
      <c r="E176" s="60"/>
      <c r="F176" s="61"/>
      <c r="G176" s="60"/>
      <c r="H176" s="60"/>
      <c r="I176" s="60"/>
      <c r="J176" s="60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3"/>
      <c r="AL176" s="62"/>
      <c r="AM176" s="64"/>
      <c r="AN176" s="64"/>
      <c r="AO176" s="64"/>
      <c r="AP176" s="62"/>
      <c r="AQ176" s="62"/>
      <c r="AR176" s="62"/>
      <c r="AS176" s="62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9" ht="25.5" hidden="1" customHeight="1" x14ac:dyDescent="0.15">
      <c r="A177" s="399" t="s">
        <v>72</v>
      </c>
      <c r="B177" s="400"/>
      <c r="C177" s="400"/>
      <c r="D177" s="400"/>
      <c r="E177" s="400"/>
      <c r="F177" s="400"/>
      <c r="G177" s="400"/>
      <c r="H177" s="400"/>
      <c r="I177" s="401"/>
      <c r="J177" s="28"/>
      <c r="K177" s="67" t="s">
        <v>62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28"/>
      <c r="AP177" s="28"/>
      <c r="AQ177" s="28"/>
      <c r="AR177" s="28"/>
      <c r="AS177" s="28"/>
      <c r="AT177" s="146"/>
      <c r="AU177" s="3"/>
      <c r="AV177" s="3" t="s">
        <v>17</v>
      </c>
      <c r="AW177" s="21"/>
      <c r="AX177" s="21"/>
      <c r="AY177" s="21"/>
      <c r="AZ177" s="21"/>
      <c r="BA177" s="3"/>
      <c r="BB177" s="21"/>
      <c r="BC177" s="21"/>
      <c r="BD177" s="21"/>
      <c r="BE177" s="21"/>
      <c r="BF177" s="21"/>
      <c r="BG177" s="10"/>
    </row>
    <row r="178" spans="1:59" ht="17.25" hidden="1" customHeight="1" x14ac:dyDescent="0.15">
      <c r="A178" s="402"/>
      <c r="B178" s="403"/>
      <c r="C178" s="403"/>
      <c r="D178" s="403"/>
      <c r="E178" s="403"/>
      <c r="F178" s="403"/>
      <c r="G178" s="403"/>
      <c r="H178" s="403"/>
      <c r="I178" s="404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30"/>
      <c r="Y178" s="30"/>
      <c r="Z178" s="30"/>
      <c r="AA178" s="30"/>
      <c r="AB178" s="30"/>
      <c r="AC178" s="30"/>
      <c r="AD178" s="30"/>
      <c r="AE178" s="31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2"/>
      <c r="AQ178" s="32"/>
      <c r="AR178" s="32"/>
      <c r="AS178" s="32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6"/>
    </row>
    <row r="179" spans="1:59" ht="28.5" hidden="1" customHeight="1" x14ac:dyDescent="0.15">
      <c r="A179" s="33"/>
      <c r="B179" s="34" t="s">
        <v>18</v>
      </c>
      <c r="C179" s="35"/>
      <c r="D179" s="35"/>
      <c r="E179" s="35"/>
      <c r="F179" s="36"/>
      <c r="G179" s="37"/>
      <c r="H179" s="36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8"/>
      <c r="AB179" s="39"/>
      <c r="AC179" s="39"/>
      <c r="AD179" s="39"/>
      <c r="AE179" s="34" t="s">
        <v>19</v>
      </c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21"/>
      <c r="AU179" s="3"/>
      <c r="AV179" s="3"/>
      <c r="AW179" s="3" t="s">
        <v>20</v>
      </c>
      <c r="AX179" s="3"/>
      <c r="AY179" s="3"/>
      <c r="AZ179" s="3" t="s">
        <v>21</v>
      </c>
      <c r="BA179" s="3"/>
      <c r="BB179" s="3"/>
      <c r="BC179" s="3"/>
      <c r="BD179" s="3"/>
      <c r="BE179" s="3"/>
      <c r="BF179" s="3"/>
      <c r="BG179" s="36"/>
    </row>
    <row r="180" spans="1:59" ht="25.5" hidden="1" customHeight="1" x14ac:dyDescent="0.15">
      <c r="A180" s="33"/>
      <c r="B180" s="275" t="s">
        <v>22</v>
      </c>
      <c r="C180" s="330"/>
      <c r="D180" s="330"/>
      <c r="E180" s="331"/>
      <c r="F180" s="335" t="s">
        <v>23</v>
      </c>
      <c r="G180" s="335"/>
      <c r="H180" s="337"/>
      <c r="I180" s="337"/>
      <c r="J180" s="340" t="s">
        <v>24</v>
      </c>
      <c r="K180" s="340"/>
      <c r="L180" s="337"/>
      <c r="M180" s="337"/>
      <c r="N180" s="340" t="s">
        <v>25</v>
      </c>
      <c r="O180" s="342"/>
      <c r="P180" s="344" t="s">
        <v>26</v>
      </c>
      <c r="Q180" s="342"/>
      <c r="R180" s="369" t="s">
        <v>27</v>
      </c>
      <c r="S180" s="369"/>
      <c r="T180" s="337"/>
      <c r="U180" s="337"/>
      <c r="V180" s="340" t="s">
        <v>24</v>
      </c>
      <c r="W180" s="340"/>
      <c r="X180" s="337"/>
      <c r="Y180" s="337"/>
      <c r="Z180" s="340" t="s">
        <v>25</v>
      </c>
      <c r="AA180" s="342"/>
      <c r="AB180" s="36"/>
      <c r="AC180" s="36"/>
      <c r="AD180" s="36"/>
      <c r="AE180" s="371" t="s">
        <v>58</v>
      </c>
      <c r="AF180" s="367"/>
      <c r="AG180" s="367"/>
      <c r="AH180" s="367"/>
      <c r="AI180" s="372"/>
      <c r="AJ180" s="365">
        <f>ROUNDDOWN(AZ180/60,0)</f>
        <v>0</v>
      </c>
      <c r="AK180" s="365"/>
      <c r="AL180" s="367" t="s">
        <v>29</v>
      </c>
      <c r="AM180" s="367"/>
      <c r="AN180" s="365">
        <f>AZ180-AJ180*60</f>
        <v>0</v>
      </c>
      <c r="AO180" s="365"/>
      <c r="AP180" s="340" t="s">
        <v>25</v>
      </c>
      <c r="AQ180" s="342"/>
      <c r="AR180" s="39"/>
      <c r="AS180" s="36"/>
      <c r="AT180" s="3"/>
      <c r="AU180" s="328"/>
      <c r="AV180" s="328" t="s">
        <v>30</v>
      </c>
      <c r="AW180" s="329">
        <f>T180*60+X180</f>
        <v>0</v>
      </c>
      <c r="AX180" s="3"/>
      <c r="AY180" s="328" t="s">
        <v>31</v>
      </c>
      <c r="AZ180" s="329">
        <f>(T180*60+X180)-(H180*60+L180)</f>
        <v>0</v>
      </c>
      <c r="BA180" s="3"/>
      <c r="BB180" s="3"/>
      <c r="BC180" s="3"/>
      <c r="BD180" s="3"/>
      <c r="BE180" s="3"/>
      <c r="BF180" s="3"/>
      <c r="BG180" s="36"/>
    </row>
    <row r="181" spans="1:59" ht="35.25" hidden="1" customHeight="1" x14ac:dyDescent="0.15">
      <c r="A181" s="33"/>
      <c r="B181" s="332"/>
      <c r="C181" s="333"/>
      <c r="D181" s="333"/>
      <c r="E181" s="334"/>
      <c r="F181" s="335"/>
      <c r="G181" s="335"/>
      <c r="H181" s="339"/>
      <c r="I181" s="339"/>
      <c r="J181" s="341"/>
      <c r="K181" s="341"/>
      <c r="L181" s="339"/>
      <c r="M181" s="339"/>
      <c r="N181" s="341"/>
      <c r="O181" s="343"/>
      <c r="P181" s="345"/>
      <c r="Q181" s="343"/>
      <c r="R181" s="370"/>
      <c r="S181" s="370"/>
      <c r="T181" s="339"/>
      <c r="U181" s="339"/>
      <c r="V181" s="341"/>
      <c r="W181" s="341"/>
      <c r="X181" s="339"/>
      <c r="Y181" s="339"/>
      <c r="Z181" s="341"/>
      <c r="AA181" s="343"/>
      <c r="AB181" s="36"/>
      <c r="AC181" s="36"/>
      <c r="AD181" s="36"/>
      <c r="AE181" s="373"/>
      <c r="AF181" s="368"/>
      <c r="AG181" s="368"/>
      <c r="AH181" s="368"/>
      <c r="AI181" s="374"/>
      <c r="AJ181" s="366"/>
      <c r="AK181" s="366"/>
      <c r="AL181" s="368"/>
      <c r="AM181" s="368"/>
      <c r="AN181" s="366"/>
      <c r="AO181" s="366"/>
      <c r="AP181" s="341"/>
      <c r="AQ181" s="343"/>
      <c r="AR181" s="39"/>
      <c r="AS181" s="36"/>
      <c r="AT181" s="3"/>
      <c r="AU181" s="328"/>
      <c r="AV181" s="328"/>
      <c r="AW181" s="329"/>
      <c r="AX181" s="3"/>
      <c r="AY181" s="328"/>
      <c r="AZ181" s="329"/>
      <c r="BA181" s="3"/>
      <c r="BB181" s="3"/>
      <c r="BC181" s="3"/>
      <c r="BD181" s="3"/>
      <c r="BE181" s="3"/>
      <c r="BF181" s="3"/>
      <c r="BG181" s="36"/>
    </row>
    <row r="182" spans="1:59" ht="17.25" hidden="1" customHeight="1" x14ac:dyDescent="0.15">
      <c r="A182" s="33"/>
      <c r="B182" s="40"/>
      <c r="C182" s="40"/>
      <c r="D182" s="40"/>
      <c r="E182" s="40"/>
      <c r="F182" s="41"/>
      <c r="G182" s="41"/>
      <c r="H182" s="42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39"/>
      <c r="Y182" s="39"/>
      <c r="Z182" s="37"/>
      <c r="AA182" s="38"/>
      <c r="AB182" s="39"/>
      <c r="AC182" s="39"/>
      <c r="AD182" s="39"/>
      <c r="AE182" s="43"/>
      <c r="AF182" s="43"/>
      <c r="AG182" s="43"/>
      <c r="AH182" s="43"/>
      <c r="AI182" s="43"/>
      <c r="AJ182" s="44" t="s">
        <v>32</v>
      </c>
      <c r="AK182" s="43"/>
      <c r="AL182" s="43"/>
      <c r="AM182" s="43"/>
      <c r="AN182" s="43"/>
      <c r="AO182" s="43"/>
      <c r="AP182" s="43"/>
      <c r="AQ182" s="43"/>
      <c r="AR182" s="39"/>
      <c r="AS182" s="36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6"/>
    </row>
    <row r="183" spans="1:59" s="36" customFormat="1" ht="25.5" hidden="1" customHeight="1" x14ac:dyDescent="0.15">
      <c r="A183" s="33"/>
      <c r="B183" s="34"/>
      <c r="C183" s="35"/>
      <c r="D183" s="35"/>
      <c r="E183" s="35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8"/>
      <c r="X183" s="39"/>
      <c r="Y183" s="39"/>
      <c r="Z183" s="37"/>
      <c r="AA183" s="38"/>
      <c r="AB183" s="39"/>
      <c r="AC183" s="39"/>
      <c r="AD183" s="39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39"/>
      <c r="AT183" s="3"/>
      <c r="AU183" s="3"/>
      <c r="AV183" s="3"/>
      <c r="AW183" s="45" t="s">
        <v>33</v>
      </c>
      <c r="AX183" s="3"/>
      <c r="AY183" s="3"/>
      <c r="AZ183" s="3" t="s">
        <v>34</v>
      </c>
      <c r="BA183" s="3"/>
      <c r="BB183" s="3"/>
      <c r="BC183" s="3" t="s">
        <v>35</v>
      </c>
      <c r="BD183" s="3"/>
      <c r="BE183" s="3"/>
      <c r="BF183" s="3"/>
    </row>
    <row r="184" spans="1:59" s="53" customFormat="1" ht="25.5" hidden="1" customHeight="1" x14ac:dyDescent="0.15">
      <c r="A184" s="46"/>
      <c r="B184" s="47" t="s">
        <v>63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8"/>
      <c r="P184" s="47"/>
      <c r="Q184" s="47"/>
      <c r="R184" s="47"/>
      <c r="S184" s="47"/>
      <c r="T184" s="47"/>
      <c r="U184" s="13"/>
      <c r="V184" s="47"/>
      <c r="W184" s="47"/>
      <c r="X184" s="39"/>
      <c r="Y184" s="39"/>
      <c r="Z184" s="37"/>
      <c r="AA184" s="38"/>
      <c r="AB184" s="39"/>
      <c r="AC184" s="39"/>
      <c r="AD184" s="39"/>
      <c r="AE184" s="49" t="s">
        <v>37</v>
      </c>
      <c r="AF184" s="50"/>
      <c r="AG184" s="51"/>
      <c r="AH184" s="51"/>
      <c r="AI184" s="51"/>
      <c r="AJ184" s="51"/>
      <c r="AK184" s="51"/>
      <c r="AL184" s="51"/>
      <c r="AM184" s="51"/>
      <c r="AN184" s="43"/>
      <c r="AO184" s="43"/>
      <c r="AP184" s="43"/>
      <c r="AQ184" s="52"/>
      <c r="AR184" s="39"/>
      <c r="AS184" s="36"/>
      <c r="AT184" s="3"/>
      <c r="AU184" s="45"/>
      <c r="AV184" s="45"/>
      <c r="AW184" s="45" t="s">
        <v>38</v>
      </c>
      <c r="AX184" s="45"/>
      <c r="AY184" s="45"/>
      <c r="AZ184" s="3" t="s">
        <v>39</v>
      </c>
      <c r="BA184" s="45"/>
      <c r="BB184" s="3"/>
      <c r="BC184" s="3" t="s">
        <v>40</v>
      </c>
      <c r="BD184" s="45"/>
      <c r="BE184" s="3"/>
      <c r="BF184" s="45"/>
      <c r="BG184" s="48"/>
    </row>
    <row r="185" spans="1:59" ht="25.5" hidden="1" customHeight="1" x14ac:dyDescent="0.15">
      <c r="A185" s="33"/>
      <c r="B185" s="275" t="s">
        <v>64</v>
      </c>
      <c r="C185" s="330"/>
      <c r="D185" s="330"/>
      <c r="E185" s="331"/>
      <c r="F185" s="335" t="s">
        <v>23</v>
      </c>
      <c r="G185" s="335"/>
      <c r="H185" s="336"/>
      <c r="I185" s="337"/>
      <c r="J185" s="340" t="s">
        <v>24</v>
      </c>
      <c r="K185" s="340"/>
      <c r="L185" s="337"/>
      <c r="M185" s="337"/>
      <c r="N185" s="340" t="s">
        <v>25</v>
      </c>
      <c r="O185" s="342"/>
      <c r="P185" s="344" t="s">
        <v>26</v>
      </c>
      <c r="Q185" s="342"/>
      <c r="R185" s="369" t="s">
        <v>27</v>
      </c>
      <c r="S185" s="369"/>
      <c r="T185" s="336"/>
      <c r="U185" s="337"/>
      <c r="V185" s="340" t="s">
        <v>24</v>
      </c>
      <c r="W185" s="340"/>
      <c r="X185" s="337"/>
      <c r="Y185" s="337"/>
      <c r="Z185" s="340" t="s">
        <v>25</v>
      </c>
      <c r="AA185" s="342"/>
      <c r="AB185" s="39"/>
      <c r="AC185" s="39"/>
      <c r="AD185" s="39"/>
      <c r="AE185" s="407" t="s">
        <v>65</v>
      </c>
      <c r="AF185" s="340"/>
      <c r="AG185" s="340"/>
      <c r="AH185" s="340"/>
      <c r="AI185" s="342"/>
      <c r="AJ185" s="405">
        <f>ROUNDDOWN(AW190/60,0)</f>
        <v>0</v>
      </c>
      <c r="AK185" s="365"/>
      <c r="AL185" s="340" t="s">
        <v>24</v>
      </c>
      <c r="AM185" s="340"/>
      <c r="AN185" s="365">
        <f>AW190-AJ185*60</f>
        <v>0</v>
      </c>
      <c r="AO185" s="365"/>
      <c r="AP185" s="340" t="s">
        <v>25</v>
      </c>
      <c r="AQ185" s="342"/>
      <c r="AR185" s="39"/>
      <c r="AS185" s="54"/>
      <c r="AT185" s="147"/>
      <c r="AU185" s="3"/>
      <c r="AV185" s="328" t="s">
        <v>42</v>
      </c>
      <c r="AW185" s="329">
        <f>IF(AZ185&lt;=BC185,BC185,AW180)</f>
        <v>1260</v>
      </c>
      <c r="AX185" s="149"/>
      <c r="AY185" s="328" t="s">
        <v>43</v>
      </c>
      <c r="AZ185" s="329">
        <f>T185*60+X185</f>
        <v>0</v>
      </c>
      <c r="BA185" s="149"/>
      <c r="BB185" s="328" t="s">
        <v>44</v>
      </c>
      <c r="BC185" s="329">
        <f>IF(C194="☑",21*60,20*60)</f>
        <v>1260</v>
      </c>
      <c r="BD185" s="3"/>
      <c r="BE185" s="3"/>
      <c r="BF185" s="3"/>
      <c r="BG185" s="36"/>
    </row>
    <row r="186" spans="1:59" ht="35.25" hidden="1" customHeight="1" x14ac:dyDescent="0.15">
      <c r="A186" s="33"/>
      <c r="B186" s="332"/>
      <c r="C186" s="333"/>
      <c r="D186" s="333"/>
      <c r="E186" s="334"/>
      <c r="F186" s="335"/>
      <c r="G186" s="335"/>
      <c r="H186" s="338"/>
      <c r="I186" s="339"/>
      <c r="J186" s="341"/>
      <c r="K186" s="341"/>
      <c r="L186" s="339"/>
      <c r="M186" s="339"/>
      <c r="N186" s="341"/>
      <c r="O186" s="343"/>
      <c r="P186" s="345"/>
      <c r="Q186" s="343"/>
      <c r="R186" s="370"/>
      <c r="S186" s="370"/>
      <c r="T186" s="338"/>
      <c r="U186" s="339"/>
      <c r="V186" s="341"/>
      <c r="W186" s="341"/>
      <c r="X186" s="339"/>
      <c r="Y186" s="339"/>
      <c r="Z186" s="341"/>
      <c r="AA186" s="343"/>
      <c r="AB186" s="36"/>
      <c r="AC186" s="36"/>
      <c r="AD186" s="36"/>
      <c r="AE186" s="345"/>
      <c r="AF186" s="341"/>
      <c r="AG186" s="341"/>
      <c r="AH186" s="341"/>
      <c r="AI186" s="343"/>
      <c r="AJ186" s="406"/>
      <c r="AK186" s="366"/>
      <c r="AL186" s="341"/>
      <c r="AM186" s="341"/>
      <c r="AN186" s="366"/>
      <c r="AO186" s="366"/>
      <c r="AP186" s="341"/>
      <c r="AQ186" s="343"/>
      <c r="AR186" s="39"/>
      <c r="AS186" s="54"/>
      <c r="AT186" s="147"/>
      <c r="AU186" s="3"/>
      <c r="AV186" s="328"/>
      <c r="AW186" s="329"/>
      <c r="AX186" s="149"/>
      <c r="AY186" s="328"/>
      <c r="AZ186" s="329"/>
      <c r="BA186" s="149"/>
      <c r="BB186" s="328"/>
      <c r="BC186" s="329"/>
      <c r="BD186" s="3"/>
      <c r="BE186" s="3"/>
      <c r="BF186" s="3"/>
      <c r="BG186" s="36"/>
    </row>
    <row r="187" spans="1:59" ht="17.25" hidden="1" customHeight="1" x14ac:dyDescent="0.15">
      <c r="A187" s="55"/>
      <c r="B187" s="40"/>
      <c r="C187" s="40"/>
      <c r="D187" s="40"/>
      <c r="E187" s="40"/>
      <c r="F187" s="36"/>
      <c r="G187" s="40"/>
      <c r="H187" s="42"/>
      <c r="I187" s="40"/>
      <c r="J187" s="40"/>
      <c r="K187" s="40"/>
      <c r="L187" s="40"/>
      <c r="M187" s="40"/>
      <c r="N187" s="40"/>
      <c r="O187" s="40"/>
      <c r="P187" s="56"/>
      <c r="Q187" s="40"/>
      <c r="R187" s="40"/>
      <c r="S187" s="40"/>
      <c r="T187" s="40"/>
      <c r="U187" s="40"/>
      <c r="V187" s="40"/>
      <c r="W187" s="40"/>
      <c r="X187" s="39"/>
      <c r="Y187" s="39"/>
      <c r="Z187" s="37"/>
      <c r="AA187" s="36"/>
      <c r="AB187" s="36"/>
      <c r="AC187" s="36"/>
      <c r="AD187" s="36"/>
      <c r="AE187" s="52"/>
      <c r="AF187" s="52"/>
      <c r="AG187" s="52"/>
      <c r="AH187" s="52"/>
      <c r="AI187" s="52"/>
      <c r="AJ187" s="44" t="s">
        <v>32</v>
      </c>
      <c r="AK187" s="52"/>
      <c r="AL187" s="52"/>
      <c r="AM187" s="52"/>
      <c r="AN187" s="52"/>
      <c r="AO187" s="52"/>
      <c r="AP187" s="52"/>
      <c r="AQ187" s="52"/>
      <c r="AR187" s="36"/>
      <c r="AS187" s="36"/>
      <c r="AT187" s="3"/>
      <c r="AU187" s="3"/>
      <c r="AV187" s="3"/>
      <c r="AW187" s="3"/>
      <c r="AX187" s="3"/>
      <c r="AY187" s="3"/>
      <c r="AZ187" s="143" t="s">
        <v>45</v>
      </c>
      <c r="BA187" s="3"/>
      <c r="BB187" s="3"/>
      <c r="BC187" s="3"/>
      <c r="BD187" s="3"/>
      <c r="BE187" s="3"/>
      <c r="BF187" s="3"/>
      <c r="BG187" s="36"/>
    </row>
    <row r="188" spans="1:59" ht="25.5" hidden="1" customHeight="1" x14ac:dyDescent="0.2">
      <c r="A188" s="55"/>
      <c r="B188" s="36"/>
      <c r="C188" s="382" t="s">
        <v>131</v>
      </c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3"/>
      <c r="S188" s="383"/>
      <c r="T188" s="383"/>
      <c r="U188" s="383"/>
      <c r="V188" s="383"/>
      <c r="W188" s="383"/>
      <c r="X188" s="383"/>
      <c r="Y188" s="383"/>
      <c r="Z188" s="383"/>
      <c r="AA188" s="383"/>
      <c r="AB188" s="384"/>
      <c r="AC188" s="36"/>
      <c r="AD188" s="36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36"/>
      <c r="AS188" s="36"/>
      <c r="AT188" s="3"/>
      <c r="AU188" s="3"/>
      <c r="AV188" s="3"/>
      <c r="AW188" s="3"/>
      <c r="AX188" s="3"/>
      <c r="AY188" s="3"/>
      <c r="AZ188" s="144" t="s">
        <v>46</v>
      </c>
      <c r="BA188" s="3"/>
      <c r="BB188" s="3"/>
      <c r="BC188" s="3"/>
      <c r="BD188" s="3"/>
      <c r="BE188" s="3"/>
      <c r="BF188" s="3"/>
      <c r="BG188" s="36"/>
    </row>
    <row r="189" spans="1:59" ht="25.5" hidden="1" customHeight="1" x14ac:dyDescent="0.15">
      <c r="A189" s="55"/>
      <c r="B189" s="36"/>
      <c r="C189" s="385"/>
      <c r="D189" s="386"/>
      <c r="E189" s="386"/>
      <c r="F189" s="386"/>
      <c r="G189" s="386"/>
      <c r="H189" s="386"/>
      <c r="I189" s="386"/>
      <c r="J189" s="386"/>
      <c r="K189" s="386"/>
      <c r="L189" s="386"/>
      <c r="M189" s="386"/>
      <c r="N189" s="386"/>
      <c r="O189" s="386"/>
      <c r="P189" s="386"/>
      <c r="Q189" s="386"/>
      <c r="R189" s="386"/>
      <c r="S189" s="386"/>
      <c r="T189" s="386"/>
      <c r="U189" s="386"/>
      <c r="V189" s="386"/>
      <c r="W189" s="386"/>
      <c r="X189" s="386"/>
      <c r="Y189" s="386"/>
      <c r="Z189" s="386"/>
      <c r="AA189" s="386"/>
      <c r="AB189" s="387"/>
      <c r="AC189" s="36"/>
      <c r="AD189" s="36"/>
      <c r="AE189" s="49" t="s">
        <v>47</v>
      </c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36"/>
      <c r="AS189" s="36"/>
      <c r="AT189" s="3"/>
      <c r="AU189" s="3"/>
      <c r="AV189" s="3"/>
      <c r="AW189" s="3" t="s">
        <v>48</v>
      </c>
      <c r="AX189" s="3"/>
      <c r="AY189" s="3"/>
      <c r="AZ189" s="3" t="s">
        <v>49</v>
      </c>
      <c r="BA189" s="145"/>
      <c r="BB189" s="3"/>
      <c r="BC189" s="3"/>
      <c r="BD189" s="3"/>
      <c r="BE189" s="3"/>
      <c r="BF189" s="3"/>
      <c r="BG189" s="36"/>
    </row>
    <row r="190" spans="1:59" s="53" customFormat="1" ht="25.5" hidden="1" customHeight="1" x14ac:dyDescent="0.15">
      <c r="A190" s="55"/>
      <c r="B190" s="36"/>
      <c r="C190" s="385"/>
      <c r="D190" s="386"/>
      <c r="E190" s="386"/>
      <c r="F190" s="386"/>
      <c r="G190" s="386"/>
      <c r="H190" s="386"/>
      <c r="I190" s="386"/>
      <c r="J190" s="386"/>
      <c r="K190" s="386"/>
      <c r="L190" s="386"/>
      <c r="M190" s="386"/>
      <c r="N190" s="386"/>
      <c r="O190" s="386"/>
      <c r="P190" s="386"/>
      <c r="Q190" s="386"/>
      <c r="R190" s="386"/>
      <c r="S190" s="386"/>
      <c r="T190" s="386"/>
      <c r="U190" s="386"/>
      <c r="V190" s="386"/>
      <c r="W190" s="386"/>
      <c r="X190" s="386"/>
      <c r="Y190" s="386"/>
      <c r="Z190" s="386"/>
      <c r="AA190" s="386"/>
      <c r="AB190" s="387"/>
      <c r="AC190" s="39"/>
      <c r="AD190" s="39"/>
      <c r="AE190" s="371" t="s">
        <v>60</v>
      </c>
      <c r="AF190" s="388"/>
      <c r="AG190" s="388"/>
      <c r="AH190" s="388"/>
      <c r="AI190" s="388"/>
      <c r="AJ190" s="388"/>
      <c r="AK190" s="389"/>
      <c r="AL190" s="393">
        <f>IF(AZ180=0,0,ROUNDUP(AW190/AZ180,3))</f>
        <v>0</v>
      </c>
      <c r="AM190" s="394"/>
      <c r="AN190" s="394"/>
      <c r="AO190" s="394"/>
      <c r="AP190" s="394"/>
      <c r="AQ190" s="395"/>
      <c r="AR190" s="36"/>
      <c r="AS190" s="36"/>
      <c r="AT190" s="3"/>
      <c r="AU190" s="45"/>
      <c r="AV190" s="328" t="s">
        <v>51</v>
      </c>
      <c r="AW190" s="326">
        <f>IF(AW180-AW185&gt;0,AW180-AW185,0)</f>
        <v>0</v>
      </c>
      <c r="AX190" s="327" t="s">
        <v>52</v>
      </c>
      <c r="AY190" s="327"/>
      <c r="AZ190" s="145"/>
      <c r="BA190" s="145"/>
      <c r="BB190" s="45"/>
      <c r="BC190" s="45"/>
      <c r="BD190" s="45"/>
      <c r="BE190" s="45"/>
      <c r="BF190" s="45"/>
      <c r="BG190" s="48"/>
    </row>
    <row r="191" spans="1:59" ht="35.25" hidden="1" customHeight="1" x14ac:dyDescent="0.15">
      <c r="A191" s="68"/>
      <c r="B191" s="36"/>
      <c r="C191" s="385"/>
      <c r="D191" s="386"/>
      <c r="E191" s="386"/>
      <c r="F191" s="38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6"/>
      <c r="T191" s="386"/>
      <c r="U191" s="386"/>
      <c r="V191" s="386"/>
      <c r="W191" s="386"/>
      <c r="X191" s="386"/>
      <c r="Y191" s="386"/>
      <c r="Z191" s="386"/>
      <c r="AA191" s="386"/>
      <c r="AB191" s="387"/>
      <c r="AC191" s="36"/>
      <c r="AD191" s="36"/>
      <c r="AE191" s="390"/>
      <c r="AF191" s="391"/>
      <c r="AG191" s="391"/>
      <c r="AH191" s="391"/>
      <c r="AI191" s="391"/>
      <c r="AJ191" s="391"/>
      <c r="AK191" s="392"/>
      <c r="AL191" s="396"/>
      <c r="AM191" s="397"/>
      <c r="AN191" s="397"/>
      <c r="AO191" s="397"/>
      <c r="AP191" s="397"/>
      <c r="AQ191" s="398"/>
      <c r="AR191" s="36"/>
      <c r="AS191" s="36"/>
      <c r="AT191" s="3"/>
      <c r="AU191" s="328"/>
      <c r="AV191" s="328"/>
      <c r="AW191" s="326"/>
      <c r="AX191" s="327"/>
      <c r="AY191" s="327"/>
      <c r="AZ191" s="3"/>
      <c r="BA191" s="3"/>
      <c r="BB191" s="3"/>
      <c r="BC191" s="3"/>
      <c r="BD191" s="3"/>
      <c r="BE191" s="3"/>
      <c r="BF191" s="3"/>
      <c r="BG191" s="36"/>
    </row>
    <row r="192" spans="1:59" ht="25.5" hidden="1" customHeight="1" x14ac:dyDescent="0.15">
      <c r="A192" s="68"/>
      <c r="B192" s="36"/>
      <c r="C192" s="385"/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  <c r="AA192" s="386"/>
      <c r="AB192" s="387"/>
      <c r="AC192" s="36"/>
      <c r="AD192" s="36"/>
      <c r="AE192" s="36"/>
      <c r="AF192" s="36"/>
      <c r="AG192" s="36"/>
      <c r="AH192" s="36"/>
      <c r="AI192" s="36"/>
      <c r="AJ192" s="36"/>
      <c r="AK192" s="57" t="s">
        <v>32</v>
      </c>
      <c r="AL192" s="36"/>
      <c r="AM192" s="39"/>
      <c r="AN192" s="39"/>
      <c r="AO192" s="39"/>
      <c r="AP192" s="36"/>
      <c r="AQ192" s="36"/>
      <c r="AR192" s="36"/>
      <c r="AS192" s="36"/>
      <c r="AT192" s="3"/>
      <c r="AU192" s="328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6"/>
    </row>
    <row r="193" spans="1:59" ht="25.5" hidden="1" customHeight="1" x14ac:dyDescent="0.15">
      <c r="A193" s="55"/>
      <c r="B193" s="35"/>
      <c r="C193" s="385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  <c r="AA193" s="386"/>
      <c r="AB193" s="387"/>
      <c r="AC193" s="36"/>
      <c r="AD193" s="36"/>
      <c r="AE193" s="36"/>
      <c r="AF193" s="36"/>
      <c r="AG193" s="36"/>
      <c r="AH193" s="36"/>
      <c r="AI193" s="36"/>
      <c r="AJ193" s="36"/>
      <c r="AK193" s="58" t="s">
        <v>53</v>
      </c>
      <c r="AL193" s="36"/>
      <c r="AM193" s="39"/>
      <c r="AN193" s="39"/>
      <c r="AO193" s="39"/>
      <c r="AP193" s="36"/>
      <c r="AQ193" s="36"/>
      <c r="AR193" s="36"/>
      <c r="AS193" s="36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9" ht="25.5" hidden="1" customHeight="1" x14ac:dyDescent="0.15">
      <c r="A194" s="55"/>
      <c r="B194" s="35"/>
      <c r="C194" s="375" t="s">
        <v>54</v>
      </c>
      <c r="D194" s="376"/>
      <c r="E194" s="377" t="s">
        <v>66</v>
      </c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7"/>
      <c r="Y194" s="377"/>
      <c r="Z194" s="377"/>
      <c r="AA194" s="377"/>
      <c r="AB194" s="378"/>
      <c r="AC194" s="36"/>
      <c r="AD194" s="36"/>
      <c r="AE194" s="36"/>
      <c r="AF194" s="36"/>
      <c r="AG194" s="36"/>
      <c r="AH194" s="36"/>
      <c r="AI194" s="36"/>
      <c r="AJ194" s="36"/>
      <c r="AK194" s="58"/>
      <c r="AL194" s="36"/>
      <c r="AM194" s="39"/>
      <c r="AN194" s="39"/>
      <c r="AO194" s="39"/>
      <c r="AP194" s="36"/>
      <c r="AQ194" s="36"/>
      <c r="AR194" s="36"/>
      <c r="AS194" s="36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9" ht="17.25" hidden="1" customHeight="1" x14ac:dyDescent="0.15">
      <c r="A195" s="59"/>
      <c r="B195" s="60"/>
      <c r="C195" s="60"/>
      <c r="D195" s="60"/>
      <c r="E195" s="60"/>
      <c r="F195" s="61"/>
      <c r="G195" s="60"/>
      <c r="H195" s="60"/>
      <c r="I195" s="60"/>
      <c r="J195" s="60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3"/>
      <c r="AL195" s="62"/>
      <c r="AM195" s="64"/>
      <c r="AN195" s="64"/>
      <c r="AO195" s="64"/>
      <c r="AP195" s="62"/>
      <c r="AQ195" s="62"/>
      <c r="AR195" s="62"/>
      <c r="AS195" s="62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9" ht="25.5" hidden="1" customHeight="1" x14ac:dyDescent="0.15">
      <c r="A196" s="399" t="s">
        <v>73</v>
      </c>
      <c r="B196" s="400"/>
      <c r="C196" s="400"/>
      <c r="D196" s="400"/>
      <c r="E196" s="400"/>
      <c r="F196" s="400"/>
      <c r="G196" s="400"/>
      <c r="H196" s="400"/>
      <c r="I196" s="401"/>
      <c r="J196" s="28"/>
      <c r="K196" s="67" t="s">
        <v>62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28"/>
      <c r="AP196" s="28"/>
      <c r="AQ196" s="28"/>
      <c r="AR196" s="28"/>
      <c r="AS196" s="28"/>
      <c r="AT196" s="146"/>
      <c r="AU196" s="3"/>
      <c r="AV196" s="3" t="s">
        <v>17</v>
      </c>
      <c r="AW196" s="21"/>
      <c r="AX196" s="21"/>
      <c r="AY196" s="21"/>
      <c r="AZ196" s="21"/>
      <c r="BA196" s="3"/>
      <c r="BB196" s="21"/>
      <c r="BC196" s="21"/>
      <c r="BD196" s="21"/>
      <c r="BE196" s="21"/>
      <c r="BF196" s="21"/>
      <c r="BG196" s="10"/>
    </row>
    <row r="197" spans="1:59" ht="17.25" hidden="1" customHeight="1" x14ac:dyDescent="0.15">
      <c r="A197" s="402"/>
      <c r="B197" s="403"/>
      <c r="C197" s="403"/>
      <c r="D197" s="403"/>
      <c r="E197" s="403"/>
      <c r="F197" s="403"/>
      <c r="G197" s="403"/>
      <c r="H197" s="403"/>
      <c r="I197" s="404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30"/>
      <c r="Y197" s="30"/>
      <c r="Z197" s="30"/>
      <c r="AA197" s="30"/>
      <c r="AB197" s="30"/>
      <c r="AC197" s="30"/>
      <c r="AD197" s="30"/>
      <c r="AE197" s="31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2"/>
      <c r="AQ197" s="32"/>
      <c r="AR197" s="32"/>
      <c r="AS197" s="32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6"/>
    </row>
    <row r="198" spans="1:59" ht="28.5" hidden="1" customHeight="1" x14ac:dyDescent="0.15">
      <c r="A198" s="33"/>
      <c r="B198" s="34" t="s">
        <v>18</v>
      </c>
      <c r="C198" s="35"/>
      <c r="D198" s="35"/>
      <c r="E198" s="35"/>
      <c r="F198" s="36"/>
      <c r="G198" s="37"/>
      <c r="H198" s="36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8"/>
      <c r="AB198" s="39"/>
      <c r="AC198" s="39"/>
      <c r="AD198" s="39"/>
      <c r="AE198" s="34" t="s">
        <v>19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21"/>
      <c r="AU198" s="3"/>
      <c r="AV198" s="3"/>
      <c r="AW198" s="3" t="s">
        <v>20</v>
      </c>
      <c r="AX198" s="3"/>
      <c r="AY198" s="3"/>
      <c r="AZ198" s="3" t="s">
        <v>21</v>
      </c>
      <c r="BA198" s="3"/>
      <c r="BB198" s="3"/>
      <c r="BC198" s="3"/>
      <c r="BD198" s="3"/>
      <c r="BE198" s="3"/>
      <c r="BF198" s="3"/>
      <c r="BG198" s="36"/>
    </row>
    <row r="199" spans="1:59" ht="25.5" hidden="1" customHeight="1" x14ac:dyDescent="0.15">
      <c r="A199" s="33"/>
      <c r="B199" s="275" t="s">
        <v>22</v>
      </c>
      <c r="C199" s="330"/>
      <c r="D199" s="330"/>
      <c r="E199" s="331"/>
      <c r="F199" s="335" t="s">
        <v>23</v>
      </c>
      <c r="G199" s="335"/>
      <c r="H199" s="337"/>
      <c r="I199" s="337"/>
      <c r="J199" s="340" t="s">
        <v>24</v>
      </c>
      <c r="K199" s="340"/>
      <c r="L199" s="337"/>
      <c r="M199" s="337"/>
      <c r="N199" s="340" t="s">
        <v>25</v>
      </c>
      <c r="O199" s="342"/>
      <c r="P199" s="344" t="s">
        <v>26</v>
      </c>
      <c r="Q199" s="342"/>
      <c r="R199" s="369" t="s">
        <v>27</v>
      </c>
      <c r="S199" s="369"/>
      <c r="T199" s="337"/>
      <c r="U199" s="337"/>
      <c r="V199" s="340" t="s">
        <v>24</v>
      </c>
      <c r="W199" s="340"/>
      <c r="X199" s="337"/>
      <c r="Y199" s="337"/>
      <c r="Z199" s="340" t="s">
        <v>25</v>
      </c>
      <c r="AA199" s="342"/>
      <c r="AB199" s="36"/>
      <c r="AC199" s="36"/>
      <c r="AD199" s="36"/>
      <c r="AE199" s="371" t="s">
        <v>58</v>
      </c>
      <c r="AF199" s="367"/>
      <c r="AG199" s="367"/>
      <c r="AH199" s="367"/>
      <c r="AI199" s="372"/>
      <c r="AJ199" s="365">
        <f>ROUNDDOWN(AZ199/60,0)</f>
        <v>0</v>
      </c>
      <c r="AK199" s="365"/>
      <c r="AL199" s="367" t="s">
        <v>29</v>
      </c>
      <c r="AM199" s="367"/>
      <c r="AN199" s="365">
        <f>AZ199-AJ199*60</f>
        <v>0</v>
      </c>
      <c r="AO199" s="365"/>
      <c r="AP199" s="340" t="s">
        <v>25</v>
      </c>
      <c r="AQ199" s="342"/>
      <c r="AR199" s="39"/>
      <c r="AS199" s="36"/>
      <c r="AT199" s="3"/>
      <c r="AU199" s="328"/>
      <c r="AV199" s="328" t="s">
        <v>30</v>
      </c>
      <c r="AW199" s="329">
        <f>T199*60+X199</f>
        <v>0</v>
      </c>
      <c r="AX199" s="3"/>
      <c r="AY199" s="328" t="s">
        <v>31</v>
      </c>
      <c r="AZ199" s="329">
        <f>(T199*60+X199)-(H199*60+L199)</f>
        <v>0</v>
      </c>
      <c r="BA199" s="3"/>
      <c r="BB199" s="3"/>
      <c r="BC199" s="3"/>
      <c r="BD199" s="3"/>
      <c r="BE199" s="3"/>
      <c r="BF199" s="3"/>
      <c r="BG199" s="36"/>
    </row>
    <row r="200" spans="1:59" ht="35.25" hidden="1" customHeight="1" x14ac:dyDescent="0.15">
      <c r="A200" s="33"/>
      <c r="B200" s="332"/>
      <c r="C200" s="333"/>
      <c r="D200" s="333"/>
      <c r="E200" s="334"/>
      <c r="F200" s="335"/>
      <c r="G200" s="335"/>
      <c r="H200" s="339"/>
      <c r="I200" s="339"/>
      <c r="J200" s="341"/>
      <c r="K200" s="341"/>
      <c r="L200" s="339"/>
      <c r="M200" s="339"/>
      <c r="N200" s="341"/>
      <c r="O200" s="343"/>
      <c r="P200" s="345"/>
      <c r="Q200" s="343"/>
      <c r="R200" s="370"/>
      <c r="S200" s="370"/>
      <c r="T200" s="339"/>
      <c r="U200" s="339"/>
      <c r="V200" s="341"/>
      <c r="W200" s="341"/>
      <c r="X200" s="339"/>
      <c r="Y200" s="339"/>
      <c r="Z200" s="341"/>
      <c r="AA200" s="343"/>
      <c r="AB200" s="36"/>
      <c r="AC200" s="36"/>
      <c r="AD200" s="36"/>
      <c r="AE200" s="373"/>
      <c r="AF200" s="368"/>
      <c r="AG200" s="368"/>
      <c r="AH200" s="368"/>
      <c r="AI200" s="374"/>
      <c r="AJ200" s="366"/>
      <c r="AK200" s="366"/>
      <c r="AL200" s="368"/>
      <c r="AM200" s="368"/>
      <c r="AN200" s="366"/>
      <c r="AO200" s="366"/>
      <c r="AP200" s="341"/>
      <c r="AQ200" s="343"/>
      <c r="AR200" s="39"/>
      <c r="AS200" s="36"/>
      <c r="AT200" s="3"/>
      <c r="AU200" s="328"/>
      <c r="AV200" s="328"/>
      <c r="AW200" s="329"/>
      <c r="AX200" s="3"/>
      <c r="AY200" s="328"/>
      <c r="AZ200" s="329"/>
      <c r="BA200" s="3"/>
      <c r="BB200" s="3"/>
      <c r="BC200" s="3"/>
      <c r="BD200" s="3"/>
      <c r="BE200" s="3"/>
      <c r="BF200" s="3"/>
      <c r="BG200" s="36"/>
    </row>
    <row r="201" spans="1:59" ht="17.25" hidden="1" customHeight="1" x14ac:dyDescent="0.15">
      <c r="A201" s="33"/>
      <c r="B201" s="40"/>
      <c r="C201" s="40"/>
      <c r="D201" s="40"/>
      <c r="E201" s="40"/>
      <c r="F201" s="41"/>
      <c r="G201" s="41"/>
      <c r="H201" s="42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39"/>
      <c r="Y201" s="39"/>
      <c r="Z201" s="37"/>
      <c r="AA201" s="38"/>
      <c r="AB201" s="39"/>
      <c r="AC201" s="39"/>
      <c r="AD201" s="39"/>
      <c r="AE201" s="43"/>
      <c r="AF201" s="43"/>
      <c r="AG201" s="43"/>
      <c r="AH201" s="43"/>
      <c r="AI201" s="43"/>
      <c r="AJ201" s="44" t="s">
        <v>32</v>
      </c>
      <c r="AK201" s="43"/>
      <c r="AL201" s="43"/>
      <c r="AM201" s="43"/>
      <c r="AN201" s="43"/>
      <c r="AO201" s="43"/>
      <c r="AP201" s="43"/>
      <c r="AQ201" s="43"/>
      <c r="AR201" s="39"/>
      <c r="AS201" s="36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6"/>
    </row>
    <row r="202" spans="1:59" s="36" customFormat="1" ht="25.5" hidden="1" customHeight="1" x14ac:dyDescent="0.15">
      <c r="A202" s="33"/>
      <c r="B202" s="34"/>
      <c r="C202" s="35"/>
      <c r="D202" s="35"/>
      <c r="E202" s="35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8"/>
      <c r="X202" s="39"/>
      <c r="Y202" s="39"/>
      <c r="Z202" s="37"/>
      <c r="AA202" s="38"/>
      <c r="AB202" s="39"/>
      <c r="AC202" s="39"/>
      <c r="AD202" s="39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39"/>
      <c r="AT202" s="3"/>
      <c r="AU202" s="3"/>
      <c r="AV202" s="3"/>
      <c r="AW202" s="45" t="s">
        <v>33</v>
      </c>
      <c r="AX202" s="3"/>
      <c r="AY202" s="3"/>
      <c r="AZ202" s="3" t="s">
        <v>34</v>
      </c>
      <c r="BA202" s="3"/>
      <c r="BB202" s="3"/>
      <c r="BC202" s="3" t="s">
        <v>35</v>
      </c>
      <c r="BD202" s="3"/>
      <c r="BE202" s="3"/>
      <c r="BF202" s="3"/>
    </row>
    <row r="203" spans="1:59" s="53" customFormat="1" ht="25.5" hidden="1" customHeight="1" x14ac:dyDescent="0.15">
      <c r="A203" s="46"/>
      <c r="B203" s="47" t="s">
        <v>63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8"/>
      <c r="P203" s="47"/>
      <c r="Q203" s="47"/>
      <c r="R203" s="47"/>
      <c r="S203" s="47"/>
      <c r="T203" s="47"/>
      <c r="U203" s="13"/>
      <c r="V203" s="47"/>
      <c r="W203" s="47"/>
      <c r="X203" s="39"/>
      <c r="Y203" s="39"/>
      <c r="Z203" s="37"/>
      <c r="AA203" s="38"/>
      <c r="AB203" s="39"/>
      <c r="AC203" s="39"/>
      <c r="AD203" s="39"/>
      <c r="AE203" s="49" t="s">
        <v>37</v>
      </c>
      <c r="AF203" s="50"/>
      <c r="AG203" s="51"/>
      <c r="AH203" s="51"/>
      <c r="AI203" s="51"/>
      <c r="AJ203" s="51"/>
      <c r="AK203" s="51"/>
      <c r="AL203" s="51"/>
      <c r="AM203" s="51"/>
      <c r="AN203" s="43"/>
      <c r="AO203" s="43"/>
      <c r="AP203" s="43"/>
      <c r="AQ203" s="52"/>
      <c r="AR203" s="39"/>
      <c r="AS203" s="36"/>
      <c r="AT203" s="3"/>
      <c r="AU203" s="45"/>
      <c r="AV203" s="45"/>
      <c r="AW203" s="45" t="s">
        <v>38</v>
      </c>
      <c r="AX203" s="45"/>
      <c r="AY203" s="45"/>
      <c r="AZ203" s="3" t="s">
        <v>39</v>
      </c>
      <c r="BA203" s="45"/>
      <c r="BB203" s="3"/>
      <c r="BC203" s="3" t="s">
        <v>40</v>
      </c>
      <c r="BD203" s="45"/>
      <c r="BE203" s="3"/>
      <c r="BF203" s="45"/>
      <c r="BG203" s="48"/>
    </row>
    <row r="204" spans="1:59" ht="25.5" hidden="1" customHeight="1" x14ac:dyDescent="0.15">
      <c r="A204" s="33"/>
      <c r="B204" s="275" t="s">
        <v>64</v>
      </c>
      <c r="C204" s="330"/>
      <c r="D204" s="330"/>
      <c r="E204" s="331"/>
      <c r="F204" s="335" t="s">
        <v>23</v>
      </c>
      <c r="G204" s="335"/>
      <c r="H204" s="336"/>
      <c r="I204" s="337"/>
      <c r="J204" s="340" t="s">
        <v>24</v>
      </c>
      <c r="K204" s="340"/>
      <c r="L204" s="337"/>
      <c r="M204" s="337"/>
      <c r="N204" s="340" t="s">
        <v>25</v>
      </c>
      <c r="O204" s="342"/>
      <c r="P204" s="344" t="s">
        <v>26</v>
      </c>
      <c r="Q204" s="342"/>
      <c r="R204" s="369" t="s">
        <v>27</v>
      </c>
      <c r="S204" s="369"/>
      <c r="T204" s="336"/>
      <c r="U204" s="337"/>
      <c r="V204" s="340" t="s">
        <v>24</v>
      </c>
      <c r="W204" s="340"/>
      <c r="X204" s="337"/>
      <c r="Y204" s="337"/>
      <c r="Z204" s="340" t="s">
        <v>25</v>
      </c>
      <c r="AA204" s="342"/>
      <c r="AB204" s="39"/>
      <c r="AC204" s="39"/>
      <c r="AD204" s="39"/>
      <c r="AE204" s="407" t="s">
        <v>65</v>
      </c>
      <c r="AF204" s="340"/>
      <c r="AG204" s="340"/>
      <c r="AH204" s="340"/>
      <c r="AI204" s="342"/>
      <c r="AJ204" s="405">
        <f>ROUNDDOWN(AW209/60,0)</f>
        <v>0</v>
      </c>
      <c r="AK204" s="365"/>
      <c r="AL204" s="340" t="s">
        <v>24</v>
      </c>
      <c r="AM204" s="340"/>
      <c r="AN204" s="365">
        <f>AW209-AJ204*60</f>
        <v>0</v>
      </c>
      <c r="AO204" s="365"/>
      <c r="AP204" s="340" t="s">
        <v>25</v>
      </c>
      <c r="AQ204" s="342"/>
      <c r="AR204" s="39"/>
      <c r="AS204" s="54"/>
      <c r="AT204" s="147"/>
      <c r="AU204" s="3"/>
      <c r="AV204" s="328" t="s">
        <v>42</v>
      </c>
      <c r="AW204" s="329">
        <f>IF(AZ204&lt;=BC204,BC204,AW199)</f>
        <v>1260</v>
      </c>
      <c r="AX204" s="149"/>
      <c r="AY204" s="328" t="s">
        <v>43</v>
      </c>
      <c r="AZ204" s="329">
        <f>T204*60+X204</f>
        <v>0</v>
      </c>
      <c r="BA204" s="149"/>
      <c r="BB204" s="328" t="s">
        <v>44</v>
      </c>
      <c r="BC204" s="329">
        <f>IF(C213="☑",21*60,20*60)</f>
        <v>1260</v>
      </c>
      <c r="BD204" s="3"/>
      <c r="BE204" s="3"/>
      <c r="BF204" s="3"/>
      <c r="BG204" s="36"/>
    </row>
    <row r="205" spans="1:59" ht="35.25" hidden="1" customHeight="1" x14ac:dyDescent="0.15">
      <c r="A205" s="33"/>
      <c r="B205" s="332"/>
      <c r="C205" s="333"/>
      <c r="D205" s="333"/>
      <c r="E205" s="334"/>
      <c r="F205" s="335"/>
      <c r="G205" s="335"/>
      <c r="H205" s="338"/>
      <c r="I205" s="339"/>
      <c r="J205" s="341"/>
      <c r="K205" s="341"/>
      <c r="L205" s="339"/>
      <c r="M205" s="339"/>
      <c r="N205" s="341"/>
      <c r="O205" s="343"/>
      <c r="P205" s="345"/>
      <c r="Q205" s="343"/>
      <c r="R205" s="370"/>
      <c r="S205" s="370"/>
      <c r="T205" s="338"/>
      <c r="U205" s="339"/>
      <c r="V205" s="341"/>
      <c r="W205" s="341"/>
      <c r="X205" s="339"/>
      <c r="Y205" s="339"/>
      <c r="Z205" s="341"/>
      <c r="AA205" s="343"/>
      <c r="AB205" s="36"/>
      <c r="AC205" s="36"/>
      <c r="AD205" s="36"/>
      <c r="AE205" s="345"/>
      <c r="AF205" s="341"/>
      <c r="AG205" s="341"/>
      <c r="AH205" s="341"/>
      <c r="AI205" s="343"/>
      <c r="AJ205" s="406"/>
      <c r="AK205" s="366"/>
      <c r="AL205" s="341"/>
      <c r="AM205" s="341"/>
      <c r="AN205" s="366"/>
      <c r="AO205" s="366"/>
      <c r="AP205" s="341"/>
      <c r="AQ205" s="343"/>
      <c r="AR205" s="39"/>
      <c r="AS205" s="54"/>
      <c r="AT205" s="147"/>
      <c r="AU205" s="3"/>
      <c r="AV205" s="328"/>
      <c r="AW205" s="329"/>
      <c r="AX205" s="149"/>
      <c r="AY205" s="328"/>
      <c r="AZ205" s="329"/>
      <c r="BA205" s="149"/>
      <c r="BB205" s="328"/>
      <c r="BC205" s="329"/>
      <c r="BD205" s="3"/>
      <c r="BE205" s="3"/>
      <c r="BF205" s="3"/>
      <c r="BG205" s="36"/>
    </row>
    <row r="206" spans="1:59" ht="17.25" hidden="1" customHeight="1" x14ac:dyDescent="0.15">
      <c r="A206" s="55"/>
      <c r="B206" s="40"/>
      <c r="C206" s="40"/>
      <c r="D206" s="40"/>
      <c r="E206" s="40"/>
      <c r="F206" s="36"/>
      <c r="G206" s="40"/>
      <c r="H206" s="42"/>
      <c r="I206" s="40"/>
      <c r="J206" s="40"/>
      <c r="K206" s="40"/>
      <c r="L206" s="40"/>
      <c r="M206" s="40"/>
      <c r="N206" s="40"/>
      <c r="O206" s="40"/>
      <c r="P206" s="56"/>
      <c r="Q206" s="40"/>
      <c r="R206" s="40"/>
      <c r="S206" s="40"/>
      <c r="T206" s="40"/>
      <c r="U206" s="40"/>
      <c r="V206" s="40"/>
      <c r="W206" s="40"/>
      <c r="X206" s="39"/>
      <c r="Y206" s="39"/>
      <c r="Z206" s="37"/>
      <c r="AA206" s="36"/>
      <c r="AB206" s="36"/>
      <c r="AC206" s="36"/>
      <c r="AD206" s="36"/>
      <c r="AE206" s="52"/>
      <c r="AF206" s="52"/>
      <c r="AG206" s="52"/>
      <c r="AH206" s="52"/>
      <c r="AI206" s="52"/>
      <c r="AJ206" s="44" t="s">
        <v>32</v>
      </c>
      <c r="AK206" s="52"/>
      <c r="AL206" s="52"/>
      <c r="AM206" s="52"/>
      <c r="AN206" s="52"/>
      <c r="AO206" s="52"/>
      <c r="AP206" s="52"/>
      <c r="AQ206" s="52"/>
      <c r="AR206" s="36"/>
      <c r="AS206" s="36"/>
      <c r="AT206" s="3"/>
      <c r="AU206" s="3"/>
      <c r="AV206" s="3"/>
      <c r="AW206" s="3"/>
      <c r="AX206" s="3"/>
      <c r="AY206" s="3"/>
      <c r="AZ206" s="143" t="s">
        <v>45</v>
      </c>
      <c r="BA206" s="3"/>
      <c r="BB206" s="3"/>
      <c r="BC206" s="3"/>
      <c r="BD206" s="3"/>
      <c r="BE206" s="3"/>
      <c r="BF206" s="3"/>
      <c r="BG206" s="36"/>
    </row>
    <row r="207" spans="1:59" ht="25.5" hidden="1" customHeight="1" x14ac:dyDescent="0.2">
      <c r="A207" s="55"/>
      <c r="B207" s="36"/>
      <c r="C207" s="382" t="s">
        <v>131</v>
      </c>
      <c r="D207" s="383"/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383"/>
      <c r="Q207" s="383"/>
      <c r="R207" s="383"/>
      <c r="S207" s="383"/>
      <c r="T207" s="383"/>
      <c r="U207" s="383"/>
      <c r="V207" s="383"/>
      <c r="W207" s="383"/>
      <c r="X207" s="383"/>
      <c r="Y207" s="383"/>
      <c r="Z207" s="383"/>
      <c r="AA207" s="383"/>
      <c r="AB207" s="384"/>
      <c r="AC207" s="36"/>
      <c r="AD207" s="36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36"/>
      <c r="AS207" s="36"/>
      <c r="AT207" s="3"/>
      <c r="AU207" s="3"/>
      <c r="AV207" s="3"/>
      <c r="AW207" s="3"/>
      <c r="AX207" s="3"/>
      <c r="AY207" s="3"/>
      <c r="AZ207" s="144" t="s">
        <v>46</v>
      </c>
      <c r="BA207" s="3"/>
      <c r="BB207" s="3"/>
      <c r="BC207" s="3"/>
      <c r="BD207" s="3"/>
      <c r="BE207" s="3"/>
      <c r="BF207" s="3"/>
      <c r="BG207" s="36"/>
    </row>
    <row r="208" spans="1:59" ht="25.5" hidden="1" customHeight="1" x14ac:dyDescent="0.15">
      <c r="A208" s="55"/>
      <c r="B208" s="36"/>
      <c r="C208" s="385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  <c r="AA208" s="386"/>
      <c r="AB208" s="387"/>
      <c r="AC208" s="36"/>
      <c r="AD208" s="36"/>
      <c r="AE208" s="49" t="s">
        <v>47</v>
      </c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36"/>
      <c r="AS208" s="36"/>
      <c r="AT208" s="3"/>
      <c r="AU208" s="3"/>
      <c r="AV208" s="3"/>
      <c r="AW208" s="3" t="s">
        <v>48</v>
      </c>
      <c r="AX208" s="3"/>
      <c r="AY208" s="3"/>
      <c r="AZ208" s="3" t="s">
        <v>49</v>
      </c>
      <c r="BA208" s="145"/>
      <c r="BB208" s="3"/>
      <c r="BC208" s="3"/>
      <c r="BD208" s="3"/>
      <c r="BE208" s="3"/>
      <c r="BF208" s="3"/>
      <c r="BG208" s="36"/>
    </row>
    <row r="209" spans="1:59" s="53" customFormat="1" ht="25.5" hidden="1" customHeight="1" x14ac:dyDescent="0.15">
      <c r="A209" s="55"/>
      <c r="B209" s="36"/>
      <c r="C209" s="385"/>
      <c r="D209" s="386"/>
      <c r="E209" s="386"/>
      <c r="F209" s="386"/>
      <c r="G209" s="386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7"/>
      <c r="AC209" s="39"/>
      <c r="AD209" s="39"/>
      <c r="AE209" s="371" t="s">
        <v>60</v>
      </c>
      <c r="AF209" s="388"/>
      <c r="AG209" s="388"/>
      <c r="AH209" s="388"/>
      <c r="AI209" s="388"/>
      <c r="AJ209" s="388"/>
      <c r="AK209" s="389"/>
      <c r="AL209" s="393">
        <f>IF(AZ199=0,0,ROUNDUP(AW209/AZ199,3))</f>
        <v>0</v>
      </c>
      <c r="AM209" s="394"/>
      <c r="AN209" s="394"/>
      <c r="AO209" s="394"/>
      <c r="AP209" s="394"/>
      <c r="AQ209" s="395"/>
      <c r="AR209" s="36"/>
      <c r="AS209" s="36"/>
      <c r="AT209" s="3"/>
      <c r="AU209" s="45"/>
      <c r="AV209" s="328" t="s">
        <v>51</v>
      </c>
      <c r="AW209" s="326">
        <f>IF(AW199-AW204&gt;0,AW199-AW204,0)</f>
        <v>0</v>
      </c>
      <c r="AX209" s="327" t="s">
        <v>52</v>
      </c>
      <c r="AY209" s="327"/>
      <c r="AZ209" s="145"/>
      <c r="BA209" s="145"/>
      <c r="BB209" s="45"/>
      <c r="BC209" s="45"/>
      <c r="BD209" s="45"/>
      <c r="BE209" s="45"/>
      <c r="BF209" s="45"/>
      <c r="BG209" s="48"/>
    </row>
    <row r="210" spans="1:59" ht="35.25" hidden="1" customHeight="1" x14ac:dyDescent="0.15">
      <c r="A210" s="68"/>
      <c r="B210" s="36"/>
      <c r="C210" s="385"/>
      <c r="D210" s="386"/>
      <c r="E210" s="386"/>
      <c r="F210" s="386"/>
      <c r="G210" s="386"/>
      <c r="H210" s="386"/>
      <c r="I210" s="386"/>
      <c r="J210" s="386"/>
      <c r="K210" s="386"/>
      <c r="L210" s="386"/>
      <c r="M210" s="386"/>
      <c r="N210" s="386"/>
      <c r="O210" s="386"/>
      <c r="P210" s="386"/>
      <c r="Q210" s="386"/>
      <c r="R210" s="386"/>
      <c r="S210" s="386"/>
      <c r="T210" s="386"/>
      <c r="U210" s="386"/>
      <c r="V210" s="386"/>
      <c r="W210" s="386"/>
      <c r="X210" s="386"/>
      <c r="Y210" s="386"/>
      <c r="Z210" s="386"/>
      <c r="AA210" s="386"/>
      <c r="AB210" s="387"/>
      <c r="AC210" s="36"/>
      <c r="AD210" s="36"/>
      <c r="AE210" s="390"/>
      <c r="AF210" s="391"/>
      <c r="AG210" s="391"/>
      <c r="AH210" s="391"/>
      <c r="AI210" s="391"/>
      <c r="AJ210" s="391"/>
      <c r="AK210" s="392"/>
      <c r="AL210" s="396"/>
      <c r="AM210" s="397"/>
      <c r="AN210" s="397"/>
      <c r="AO210" s="397"/>
      <c r="AP210" s="397"/>
      <c r="AQ210" s="398"/>
      <c r="AR210" s="36"/>
      <c r="AS210" s="36"/>
      <c r="AT210" s="3"/>
      <c r="AU210" s="328"/>
      <c r="AV210" s="328"/>
      <c r="AW210" s="326"/>
      <c r="AX210" s="327"/>
      <c r="AY210" s="327"/>
      <c r="AZ210" s="3"/>
      <c r="BA210" s="3"/>
      <c r="BB210" s="3"/>
      <c r="BC210" s="3"/>
      <c r="BD210" s="3"/>
      <c r="BE210" s="3"/>
      <c r="BF210" s="3"/>
      <c r="BG210" s="36"/>
    </row>
    <row r="211" spans="1:59" ht="25.5" hidden="1" customHeight="1" x14ac:dyDescent="0.15">
      <c r="A211" s="68"/>
      <c r="B211" s="36"/>
      <c r="C211" s="385"/>
      <c r="D211" s="386"/>
      <c r="E211" s="386"/>
      <c r="F211" s="386"/>
      <c r="G211" s="386"/>
      <c r="H211" s="386"/>
      <c r="I211" s="386"/>
      <c r="J211" s="386"/>
      <c r="K211" s="386"/>
      <c r="L211" s="386"/>
      <c r="M211" s="386"/>
      <c r="N211" s="386"/>
      <c r="O211" s="386"/>
      <c r="P211" s="386"/>
      <c r="Q211" s="386"/>
      <c r="R211" s="386"/>
      <c r="S211" s="386"/>
      <c r="T211" s="386"/>
      <c r="U211" s="386"/>
      <c r="V211" s="386"/>
      <c r="W211" s="386"/>
      <c r="X211" s="386"/>
      <c r="Y211" s="386"/>
      <c r="Z211" s="386"/>
      <c r="AA211" s="386"/>
      <c r="AB211" s="387"/>
      <c r="AC211" s="36"/>
      <c r="AD211" s="36"/>
      <c r="AE211" s="36"/>
      <c r="AF211" s="36"/>
      <c r="AG211" s="36"/>
      <c r="AH211" s="36"/>
      <c r="AI211" s="36"/>
      <c r="AJ211" s="36"/>
      <c r="AK211" s="57" t="s">
        <v>32</v>
      </c>
      <c r="AL211" s="36"/>
      <c r="AM211" s="39"/>
      <c r="AN211" s="39"/>
      <c r="AO211" s="39"/>
      <c r="AP211" s="36"/>
      <c r="AQ211" s="36"/>
      <c r="AR211" s="36"/>
      <c r="AS211" s="36"/>
      <c r="AT211" s="3"/>
      <c r="AU211" s="328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6"/>
    </row>
    <row r="212" spans="1:59" ht="25.5" hidden="1" customHeight="1" x14ac:dyDescent="0.15">
      <c r="A212" s="55"/>
      <c r="B212" s="35"/>
      <c r="C212" s="385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6"/>
      <c r="Z212" s="386"/>
      <c r="AA212" s="386"/>
      <c r="AB212" s="387"/>
      <c r="AC212" s="36"/>
      <c r="AD212" s="36"/>
      <c r="AE212" s="36"/>
      <c r="AF212" s="36"/>
      <c r="AG212" s="36"/>
      <c r="AH212" s="36"/>
      <c r="AI212" s="36"/>
      <c r="AJ212" s="36"/>
      <c r="AK212" s="58" t="s">
        <v>53</v>
      </c>
      <c r="AL212" s="36"/>
      <c r="AM212" s="39"/>
      <c r="AN212" s="39"/>
      <c r="AO212" s="39"/>
      <c r="AP212" s="36"/>
      <c r="AQ212" s="36"/>
      <c r="AR212" s="36"/>
      <c r="AS212" s="36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9" ht="25.5" hidden="1" customHeight="1" x14ac:dyDescent="0.15">
      <c r="A213" s="55"/>
      <c r="B213" s="35"/>
      <c r="C213" s="375" t="s">
        <v>54</v>
      </c>
      <c r="D213" s="376"/>
      <c r="E213" s="377" t="s">
        <v>66</v>
      </c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8"/>
      <c r="AC213" s="36"/>
      <c r="AD213" s="36"/>
      <c r="AE213" s="36"/>
      <c r="AF213" s="36"/>
      <c r="AG213" s="36"/>
      <c r="AH213" s="36"/>
      <c r="AI213" s="36"/>
      <c r="AJ213" s="36"/>
      <c r="AK213" s="58"/>
      <c r="AL213" s="36"/>
      <c r="AM213" s="39"/>
      <c r="AN213" s="39"/>
      <c r="AO213" s="39"/>
      <c r="AP213" s="36"/>
      <c r="AQ213" s="36"/>
      <c r="AR213" s="36"/>
      <c r="AS213" s="36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9" ht="55.5" customHeight="1" x14ac:dyDescent="0.15">
      <c r="A214" s="59"/>
      <c r="B214" s="379" t="s">
        <v>74</v>
      </c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  <c r="M214" s="379"/>
      <c r="N214" s="379"/>
      <c r="O214" s="379"/>
      <c r="P214" s="379"/>
      <c r="Q214" s="379"/>
      <c r="R214" s="379"/>
      <c r="S214" s="379"/>
      <c r="T214" s="379"/>
      <c r="U214" s="379"/>
      <c r="V214" s="379"/>
      <c r="W214" s="379"/>
      <c r="X214" s="379"/>
      <c r="Y214" s="379"/>
      <c r="Z214" s="379"/>
      <c r="AA214" s="379"/>
      <c r="AB214" s="379"/>
      <c r="AC214" s="379"/>
      <c r="AD214" s="379"/>
      <c r="AE214" s="379"/>
      <c r="AF214" s="379"/>
      <c r="AG214" s="379"/>
      <c r="AH214" s="379"/>
      <c r="AI214" s="379"/>
      <c r="AJ214" s="379"/>
      <c r="AK214" s="379"/>
      <c r="AL214" s="379"/>
      <c r="AM214" s="379"/>
      <c r="AN214" s="379"/>
      <c r="AO214" s="379"/>
      <c r="AP214" s="379"/>
      <c r="AQ214" s="62"/>
      <c r="AR214" s="62"/>
      <c r="AS214" s="62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9" s="10" customFormat="1" ht="28.5" customHeight="1" x14ac:dyDescent="0.15">
      <c r="A215" s="5" t="s">
        <v>75</v>
      </c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70"/>
      <c r="AF215" s="70"/>
      <c r="AG215" s="70"/>
      <c r="AH215" s="70"/>
      <c r="AI215" s="70"/>
      <c r="AJ215" s="70"/>
      <c r="AK215" s="6"/>
      <c r="AL215" s="70"/>
      <c r="AM215" s="6"/>
      <c r="AN215" s="6"/>
      <c r="AO215" s="6"/>
      <c r="AP215" s="70"/>
      <c r="AQ215" s="70"/>
      <c r="AR215" s="70"/>
      <c r="AS215" s="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</row>
    <row r="216" spans="1:59" ht="37.5" customHeight="1" x14ac:dyDescent="0.15">
      <c r="A216" s="71"/>
      <c r="B216" s="71"/>
      <c r="C216" s="71" t="s">
        <v>76</v>
      </c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9" ht="29.1" customHeight="1" x14ac:dyDescent="0.15">
      <c r="C217" s="281" t="s">
        <v>77</v>
      </c>
      <c r="D217" s="282"/>
      <c r="E217" s="282"/>
      <c r="F217" s="282"/>
      <c r="G217" s="282"/>
      <c r="H217" s="282"/>
      <c r="I217" s="380"/>
      <c r="J217" s="281" t="s">
        <v>78</v>
      </c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380"/>
      <c r="AG217" s="281" t="s">
        <v>79</v>
      </c>
      <c r="AH217" s="282"/>
      <c r="AI217" s="282"/>
      <c r="AJ217" s="282"/>
      <c r="AK217" s="282"/>
      <c r="AL217" s="282"/>
      <c r="AM217" s="282"/>
      <c r="AN217" s="282"/>
      <c r="AO217" s="380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9" ht="29.1" customHeight="1" x14ac:dyDescent="0.15">
      <c r="C218" s="156"/>
      <c r="D218" s="157"/>
      <c r="E218" s="157"/>
      <c r="F218" s="157"/>
      <c r="G218" s="157"/>
      <c r="H218" s="157"/>
      <c r="I218" s="381"/>
      <c r="J218" s="156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381"/>
      <c r="AG218" s="156"/>
      <c r="AH218" s="157"/>
      <c r="AI218" s="157"/>
      <c r="AJ218" s="157"/>
      <c r="AK218" s="157"/>
      <c r="AL218" s="157"/>
      <c r="AM218" s="157"/>
      <c r="AN218" s="157"/>
      <c r="AO218" s="381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9" ht="18.75" customHeight="1" x14ac:dyDescent="0.15">
      <c r="C219" s="347" t="s">
        <v>80</v>
      </c>
      <c r="D219" s="348"/>
      <c r="E219" s="348"/>
      <c r="F219" s="348"/>
      <c r="G219" s="348"/>
      <c r="H219" s="348"/>
      <c r="I219" s="349"/>
      <c r="J219" s="72" t="s">
        <v>81</v>
      </c>
      <c r="K219" s="73"/>
      <c r="L219" s="73"/>
      <c r="M219" s="73"/>
      <c r="N219" s="52"/>
      <c r="O219" s="36"/>
      <c r="P219" s="74"/>
      <c r="Q219" s="75"/>
      <c r="R219" s="75"/>
      <c r="S219" s="75"/>
      <c r="T219" s="74"/>
      <c r="U219" s="74"/>
      <c r="V219" s="76"/>
      <c r="W219" s="75"/>
      <c r="X219" s="75"/>
      <c r="Y219" s="75"/>
      <c r="Z219" s="74"/>
      <c r="AA219" s="74"/>
      <c r="AB219" s="76"/>
      <c r="AC219" s="76"/>
      <c r="AD219" s="74"/>
      <c r="AE219" s="74"/>
      <c r="AF219" s="77"/>
      <c r="AG219" s="356" t="s">
        <v>82</v>
      </c>
      <c r="AH219" s="357"/>
      <c r="AI219" s="357"/>
      <c r="AJ219" s="357"/>
      <c r="AK219" s="357"/>
      <c r="AL219" s="357"/>
      <c r="AM219" s="357"/>
      <c r="AN219" s="357"/>
      <c r="AO219" s="358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9" ht="18.75" customHeight="1" x14ac:dyDescent="0.15">
      <c r="C220" s="350"/>
      <c r="D220" s="351"/>
      <c r="E220" s="351"/>
      <c r="F220" s="351"/>
      <c r="G220" s="351"/>
      <c r="H220" s="351"/>
      <c r="I220" s="352"/>
      <c r="J220" s="78"/>
      <c r="K220" s="79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80"/>
      <c r="W220" s="80"/>
      <c r="X220" s="52"/>
      <c r="Y220" s="81"/>
      <c r="Z220" s="52"/>
      <c r="AA220" s="52"/>
      <c r="AB220" s="52"/>
      <c r="AC220" s="52"/>
      <c r="AD220" s="52"/>
      <c r="AE220" s="52"/>
      <c r="AF220" s="82"/>
      <c r="AG220" s="359"/>
      <c r="AH220" s="360"/>
      <c r="AI220" s="360"/>
      <c r="AJ220" s="360"/>
      <c r="AK220" s="360"/>
      <c r="AL220" s="360"/>
      <c r="AM220" s="360"/>
      <c r="AN220" s="360"/>
      <c r="AO220" s="361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9" ht="18.75" customHeight="1" x14ac:dyDescent="0.15">
      <c r="C221" s="350"/>
      <c r="D221" s="351"/>
      <c r="E221" s="351"/>
      <c r="F221" s="351"/>
      <c r="G221" s="351"/>
      <c r="H221" s="351"/>
      <c r="I221" s="352"/>
      <c r="J221" s="83"/>
      <c r="K221" s="84" t="s">
        <v>83</v>
      </c>
      <c r="L221" s="84"/>
      <c r="M221" s="84"/>
      <c r="N221" s="16"/>
      <c r="O221" s="85"/>
      <c r="P221" s="86"/>
      <c r="Q221" s="86"/>
      <c r="R221" s="86"/>
      <c r="S221" s="52"/>
      <c r="T221" s="52"/>
      <c r="U221" s="84"/>
      <c r="V221" s="84"/>
      <c r="W221" s="84"/>
      <c r="X221" s="16"/>
      <c r="Y221" s="85"/>
      <c r="Z221" s="16"/>
      <c r="AA221" s="16"/>
      <c r="AB221" s="16"/>
      <c r="AC221" s="16"/>
      <c r="AD221" s="52"/>
      <c r="AE221" s="52"/>
      <c r="AF221" s="87"/>
      <c r="AG221" s="359"/>
      <c r="AH221" s="360"/>
      <c r="AI221" s="360"/>
      <c r="AJ221" s="360"/>
      <c r="AK221" s="360"/>
      <c r="AL221" s="360"/>
      <c r="AM221" s="360"/>
      <c r="AN221" s="360"/>
      <c r="AO221" s="361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9" ht="18.75" customHeight="1" x14ac:dyDescent="0.15">
      <c r="C222" s="353"/>
      <c r="D222" s="354"/>
      <c r="E222" s="354"/>
      <c r="F222" s="354"/>
      <c r="G222" s="354"/>
      <c r="H222" s="354"/>
      <c r="I222" s="355"/>
      <c r="J222" s="88"/>
      <c r="K222" s="89"/>
      <c r="L222" s="90"/>
      <c r="M222" s="90"/>
      <c r="N222" s="90"/>
      <c r="O222" s="90"/>
      <c r="P222" s="91"/>
      <c r="Q222" s="92"/>
      <c r="R222" s="92"/>
      <c r="S222" s="90"/>
      <c r="T222" s="92"/>
      <c r="U222" s="92"/>
      <c r="V222" s="92"/>
      <c r="W222" s="92"/>
      <c r="X222" s="92"/>
      <c r="Y222" s="92"/>
      <c r="Z222" s="91"/>
      <c r="AA222" s="93"/>
      <c r="AB222" s="93"/>
      <c r="AC222" s="90"/>
      <c r="AD222" s="90"/>
      <c r="AE222" s="90"/>
      <c r="AF222" s="94"/>
      <c r="AG222" s="362"/>
      <c r="AH222" s="363"/>
      <c r="AI222" s="363"/>
      <c r="AJ222" s="363"/>
      <c r="AK222" s="363"/>
      <c r="AL222" s="363"/>
      <c r="AM222" s="363"/>
      <c r="AN222" s="363"/>
      <c r="AO222" s="364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9" x14ac:dyDescent="0.15">
      <c r="AH223" s="65"/>
      <c r="AI223" s="65"/>
      <c r="AJ223" s="65"/>
      <c r="AK223" s="65"/>
      <c r="AL223" s="65"/>
      <c r="AM223" s="65"/>
      <c r="AN223" s="65"/>
      <c r="AO223" s="65"/>
      <c r="AR223" s="140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9" x14ac:dyDescent="0.15">
      <c r="C224" s="1" t="s">
        <v>84</v>
      </c>
      <c r="AG224" s="65"/>
      <c r="AH224" s="65"/>
      <c r="AI224" s="65"/>
      <c r="AJ224" s="65"/>
      <c r="AK224" s="65"/>
      <c r="AL224" s="65"/>
      <c r="AM224" s="65"/>
      <c r="AN224" s="65"/>
      <c r="AO224" s="65"/>
      <c r="AT224" s="3"/>
      <c r="AU224" s="3"/>
      <c r="AV224" s="136"/>
      <c r="AW224" s="136"/>
      <c r="AX224" s="136"/>
      <c r="AY224" s="136"/>
      <c r="AZ224" s="136"/>
      <c r="BA224" s="136"/>
      <c r="BB224" s="136"/>
      <c r="BC224" s="3"/>
      <c r="BD224" s="3"/>
      <c r="BE224" s="3"/>
      <c r="BF224" s="3"/>
    </row>
    <row r="225" spans="2:58" ht="37.5" customHeight="1" x14ac:dyDescent="0.15">
      <c r="C225" s="300" t="s">
        <v>85</v>
      </c>
      <c r="D225" s="300"/>
      <c r="E225" s="301" t="s">
        <v>86</v>
      </c>
      <c r="F225" s="301"/>
      <c r="G225" s="301"/>
      <c r="H225" s="301"/>
      <c r="I225" s="302"/>
      <c r="J225" s="303" t="s">
        <v>87</v>
      </c>
      <c r="K225" s="304"/>
      <c r="L225" s="304"/>
      <c r="M225" s="304"/>
      <c r="N225" s="304"/>
      <c r="O225" s="304"/>
      <c r="P225" s="304"/>
      <c r="Q225" s="304"/>
      <c r="R225" s="305"/>
      <c r="S225" s="309" t="s">
        <v>88</v>
      </c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10"/>
      <c r="AT225" s="3"/>
      <c r="AU225" s="3"/>
      <c r="AV225" s="346"/>
      <c r="AW225" s="346"/>
      <c r="AX225" s="346"/>
      <c r="AY225" s="346"/>
      <c r="AZ225" s="346"/>
      <c r="BA225" s="346"/>
      <c r="BB225" s="346"/>
      <c r="BC225" s="3"/>
      <c r="BD225" s="3"/>
      <c r="BE225" s="3"/>
      <c r="BF225" s="3"/>
    </row>
    <row r="226" spans="2:58" ht="18.75" customHeight="1" x14ac:dyDescent="0.15">
      <c r="C226" s="300"/>
      <c r="D226" s="300"/>
      <c r="E226" s="301"/>
      <c r="F226" s="301"/>
      <c r="G226" s="301"/>
      <c r="H226" s="301"/>
      <c r="I226" s="302"/>
      <c r="J226" s="306"/>
      <c r="K226" s="307"/>
      <c r="L226" s="307"/>
      <c r="M226" s="307"/>
      <c r="N226" s="307"/>
      <c r="O226" s="307"/>
      <c r="P226" s="307"/>
      <c r="Q226" s="307"/>
      <c r="R226" s="308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1"/>
      <c r="AN226" s="311"/>
      <c r="AO226" s="311"/>
      <c r="AP226" s="311"/>
      <c r="AQ226" s="311"/>
      <c r="AR226" s="312"/>
      <c r="AT226" s="3"/>
      <c r="AU226" s="3"/>
      <c r="AV226" s="346"/>
      <c r="AW226" s="346"/>
      <c r="AX226" s="346"/>
      <c r="AY226" s="346"/>
      <c r="AZ226" s="346"/>
      <c r="BA226" s="346"/>
      <c r="BB226" s="346"/>
      <c r="BC226" s="3"/>
      <c r="BD226" s="3"/>
      <c r="BE226" s="3"/>
      <c r="BF226" s="3"/>
    </row>
    <row r="227" spans="2:58" ht="32.25" customHeight="1" x14ac:dyDescent="0.15">
      <c r="C227" s="300"/>
      <c r="D227" s="300"/>
      <c r="E227" s="301" t="s">
        <v>89</v>
      </c>
      <c r="F227" s="301"/>
      <c r="G227" s="301"/>
      <c r="H227" s="301"/>
      <c r="I227" s="302"/>
      <c r="J227" s="316">
        <v>150</v>
      </c>
      <c r="K227" s="317"/>
      <c r="L227" s="317"/>
      <c r="M227" s="317"/>
      <c r="N227" s="317"/>
      <c r="O227" s="317"/>
      <c r="P227" s="317"/>
      <c r="Q227" s="324" t="s">
        <v>0</v>
      </c>
      <c r="R227" s="325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12"/>
      <c r="AT227" s="3"/>
      <c r="AU227" s="3"/>
      <c r="AV227" s="149"/>
      <c r="AW227" s="149"/>
      <c r="AX227" s="149"/>
      <c r="AY227" s="149"/>
      <c r="AZ227" s="149"/>
      <c r="BA227" s="149"/>
      <c r="BB227" s="149"/>
      <c r="BC227" s="3"/>
      <c r="BD227" s="3"/>
      <c r="BE227" s="3"/>
      <c r="BF227" s="3"/>
    </row>
    <row r="228" spans="2:58" ht="32.25" customHeight="1" x14ac:dyDescent="0.15">
      <c r="C228" s="300"/>
      <c r="D228" s="300"/>
      <c r="E228" s="301"/>
      <c r="F228" s="301"/>
      <c r="G228" s="301"/>
      <c r="H228" s="301"/>
      <c r="I228" s="302"/>
      <c r="J228" s="318"/>
      <c r="K228" s="319"/>
      <c r="L228" s="319"/>
      <c r="M228" s="319"/>
      <c r="N228" s="319"/>
      <c r="O228" s="319"/>
      <c r="P228" s="319"/>
      <c r="Q228" s="322"/>
      <c r="R228" s="323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1"/>
      <c r="AN228" s="311"/>
      <c r="AO228" s="311"/>
      <c r="AP228" s="311"/>
      <c r="AQ228" s="311"/>
      <c r="AR228" s="312"/>
      <c r="AT228" s="3"/>
      <c r="AU228" s="149"/>
      <c r="AV228" s="149"/>
      <c r="AW228" s="149"/>
      <c r="AX228" s="149"/>
      <c r="AY228" s="149"/>
      <c r="AZ228" s="149"/>
      <c r="BA228" s="149"/>
      <c r="BB228" s="149"/>
      <c r="BC228" s="3"/>
      <c r="BD228" s="3"/>
      <c r="BE228" s="3"/>
      <c r="BF228" s="3"/>
    </row>
    <row r="229" spans="2:58" ht="32.25" customHeight="1" x14ac:dyDescent="0.15">
      <c r="C229" s="300"/>
      <c r="D229" s="300"/>
      <c r="E229" s="301" t="s">
        <v>90</v>
      </c>
      <c r="F229" s="301"/>
      <c r="G229" s="301"/>
      <c r="H229" s="301"/>
      <c r="I229" s="302"/>
      <c r="J229" s="316">
        <v>150</v>
      </c>
      <c r="K229" s="317"/>
      <c r="L229" s="317"/>
      <c r="M229" s="317"/>
      <c r="N229" s="317"/>
      <c r="O229" s="317"/>
      <c r="P229" s="317"/>
      <c r="Q229" s="324" t="s">
        <v>0</v>
      </c>
      <c r="R229" s="325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12"/>
      <c r="AT229" s="3"/>
      <c r="AU229" s="149"/>
      <c r="AV229" s="149"/>
      <c r="AW229" s="149"/>
      <c r="AX229" s="149"/>
      <c r="AY229" s="149"/>
      <c r="AZ229" s="149"/>
      <c r="BA229" s="149"/>
      <c r="BB229" s="149"/>
      <c r="BC229" s="3"/>
      <c r="BD229" s="3"/>
      <c r="BE229" s="3"/>
      <c r="BF229" s="3"/>
    </row>
    <row r="230" spans="2:58" ht="32.25" customHeight="1" x14ac:dyDescent="0.15">
      <c r="C230" s="300"/>
      <c r="D230" s="300"/>
      <c r="E230" s="301"/>
      <c r="F230" s="301"/>
      <c r="G230" s="301"/>
      <c r="H230" s="301"/>
      <c r="I230" s="302"/>
      <c r="J230" s="318"/>
      <c r="K230" s="319"/>
      <c r="L230" s="319"/>
      <c r="M230" s="319"/>
      <c r="N230" s="319"/>
      <c r="O230" s="319"/>
      <c r="P230" s="319"/>
      <c r="Q230" s="322"/>
      <c r="R230" s="323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2"/>
      <c r="AT230" s="3"/>
      <c r="AU230" s="143"/>
      <c r="AV230" s="149"/>
      <c r="AW230" s="149"/>
      <c r="AX230" s="149"/>
      <c r="AY230" s="149"/>
      <c r="AZ230" s="149"/>
      <c r="BA230" s="149"/>
      <c r="BB230" s="149"/>
      <c r="BC230" s="3"/>
      <c r="BD230" s="3"/>
      <c r="BE230" s="3"/>
      <c r="BF230" s="3"/>
    </row>
    <row r="231" spans="2:58" ht="32.25" customHeight="1" x14ac:dyDescent="0.15">
      <c r="C231" s="300"/>
      <c r="D231" s="300"/>
      <c r="E231" s="301" t="s">
        <v>91</v>
      </c>
      <c r="F231" s="301"/>
      <c r="G231" s="301"/>
      <c r="H231" s="301"/>
      <c r="I231" s="302"/>
      <c r="J231" s="316">
        <v>100</v>
      </c>
      <c r="K231" s="317"/>
      <c r="L231" s="317"/>
      <c r="M231" s="317"/>
      <c r="N231" s="317"/>
      <c r="O231" s="317"/>
      <c r="P231" s="317"/>
      <c r="Q231" s="320" t="s">
        <v>0</v>
      </c>
      <c r="R231" s="32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311"/>
      <c r="AP231" s="311"/>
      <c r="AQ231" s="311"/>
      <c r="AR231" s="312"/>
      <c r="AT231" s="3"/>
      <c r="AU231" s="3"/>
      <c r="AV231" s="149"/>
      <c r="AW231" s="149"/>
      <c r="AX231" s="149"/>
      <c r="AY231" s="149"/>
      <c r="AZ231" s="149"/>
      <c r="BA231" s="149"/>
      <c r="BB231" s="149"/>
      <c r="BC231" s="3"/>
      <c r="BD231" s="3"/>
      <c r="BE231" s="3"/>
      <c r="BF231" s="3"/>
    </row>
    <row r="232" spans="2:58" ht="32.25" customHeight="1" x14ac:dyDescent="0.15">
      <c r="C232" s="300"/>
      <c r="D232" s="300"/>
      <c r="E232" s="301"/>
      <c r="F232" s="301"/>
      <c r="G232" s="301"/>
      <c r="H232" s="301"/>
      <c r="I232" s="302"/>
      <c r="J232" s="318"/>
      <c r="K232" s="319"/>
      <c r="L232" s="319"/>
      <c r="M232" s="319"/>
      <c r="N232" s="319"/>
      <c r="O232" s="319"/>
      <c r="P232" s="319"/>
      <c r="Q232" s="322"/>
      <c r="R232" s="32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4"/>
      <c r="AT232" s="3"/>
      <c r="AU232" s="3"/>
      <c r="AV232" s="149"/>
      <c r="AW232" s="149"/>
      <c r="AX232" s="149"/>
      <c r="AY232" s="149"/>
      <c r="AZ232" s="149"/>
      <c r="BA232" s="149"/>
      <c r="BB232" s="149"/>
      <c r="BC232" s="3"/>
      <c r="BD232" s="3"/>
      <c r="BE232" s="3"/>
      <c r="BF232" s="3"/>
    </row>
    <row r="233" spans="2:58" ht="32.25" customHeight="1" x14ac:dyDescent="0.15">
      <c r="C233" s="97"/>
      <c r="D233" s="97"/>
      <c r="E233" s="137"/>
      <c r="F233" s="137"/>
      <c r="G233" s="137"/>
      <c r="H233" s="38"/>
      <c r="I233" s="38"/>
      <c r="J233" s="99"/>
      <c r="K233" s="99"/>
      <c r="L233" s="99"/>
      <c r="M233" s="99"/>
      <c r="N233" s="99"/>
      <c r="O233" s="99"/>
      <c r="P233" s="99"/>
      <c r="Q233" s="139"/>
      <c r="R233" s="139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02" t="s">
        <v>92</v>
      </c>
      <c r="AT233" s="3"/>
      <c r="AU233" s="3"/>
      <c r="AV233" s="136"/>
      <c r="AW233" s="136"/>
      <c r="AX233" s="136"/>
      <c r="AY233" s="136"/>
      <c r="AZ233" s="136"/>
      <c r="BA233" s="136"/>
      <c r="BB233" s="136"/>
      <c r="BC233" s="3"/>
      <c r="BD233" s="3"/>
      <c r="BE233" s="3"/>
      <c r="BF233" s="3"/>
    </row>
    <row r="234" spans="2:58" s="103" customFormat="1" ht="18.75" customHeight="1" x14ac:dyDescent="0.15">
      <c r="C234" s="38"/>
      <c r="D234" s="38"/>
      <c r="E234" s="38"/>
      <c r="F234" s="38"/>
      <c r="G234" s="38"/>
      <c r="H234" s="38"/>
      <c r="I234" s="38"/>
      <c r="J234" s="104"/>
      <c r="K234" s="38"/>
      <c r="L234" s="38"/>
      <c r="M234" s="38"/>
      <c r="N234" s="38"/>
      <c r="O234" s="38"/>
      <c r="P234" s="139"/>
      <c r="Q234" s="139"/>
      <c r="R234" s="139"/>
      <c r="S234" s="139"/>
      <c r="T234" s="139"/>
      <c r="U234" s="139"/>
      <c r="V234" s="139"/>
      <c r="W234" s="139"/>
      <c r="X234" s="37"/>
      <c r="Y234" s="37"/>
      <c r="Z234" s="37"/>
      <c r="AA234" s="38"/>
      <c r="AB234" s="38"/>
      <c r="AC234" s="38"/>
      <c r="AD234" s="52"/>
      <c r="AE234" s="84"/>
      <c r="AF234" s="84"/>
      <c r="AG234" s="52"/>
      <c r="AH234" s="52"/>
      <c r="AI234" s="52"/>
      <c r="AJ234" s="52"/>
      <c r="AK234" s="52"/>
      <c r="AL234" s="52"/>
      <c r="AM234" s="52"/>
      <c r="AN234" s="52"/>
      <c r="AO234" s="52"/>
      <c r="AT234" s="4"/>
      <c r="AU234" s="4"/>
      <c r="AV234" s="3"/>
      <c r="AW234" s="3"/>
      <c r="AX234" s="3"/>
      <c r="AY234" s="3"/>
      <c r="AZ234" s="3"/>
      <c r="BA234" s="3"/>
      <c r="BB234" s="3"/>
      <c r="BC234" s="4"/>
      <c r="BD234" s="4"/>
      <c r="BE234" s="4"/>
      <c r="BF234" s="4"/>
    </row>
    <row r="235" spans="2:58" ht="33" customHeight="1" x14ac:dyDescent="0.15">
      <c r="C235" s="71" t="s">
        <v>93</v>
      </c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2:58" ht="24.95" customHeight="1" x14ac:dyDescent="0.15">
      <c r="C236" s="1" t="s">
        <v>94</v>
      </c>
      <c r="D236" s="106" t="s">
        <v>95</v>
      </c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2:58" s="107" customFormat="1" ht="25.5" customHeight="1" x14ac:dyDescent="0.15">
      <c r="B237" s="108"/>
      <c r="C237" s="128" t="s">
        <v>94</v>
      </c>
      <c r="D237" s="315" t="s">
        <v>96</v>
      </c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108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</row>
    <row r="238" spans="2:58" ht="23.25" customHeight="1" x14ac:dyDescent="0.15">
      <c r="B238" s="108"/>
      <c r="C238" s="128"/>
      <c r="D238" s="315" t="s">
        <v>132</v>
      </c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108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2:58" ht="23.25" customHeight="1" x14ac:dyDescent="0.15">
      <c r="B239" s="108"/>
      <c r="C239" s="128" t="s">
        <v>94</v>
      </c>
      <c r="D239" s="315" t="s">
        <v>143</v>
      </c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108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2:58" ht="23.25" customHeight="1" x14ac:dyDescent="0.15">
      <c r="B240" s="108"/>
      <c r="C240" s="128"/>
      <c r="D240" s="315" t="s">
        <v>133</v>
      </c>
      <c r="E240" s="315"/>
      <c r="F240" s="315"/>
      <c r="G240" s="315"/>
      <c r="H240" s="315"/>
      <c r="I240" s="315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108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3:58" s="11" customFormat="1" ht="28.5" customHeight="1" x14ac:dyDescent="0.15">
      <c r="C241" s="105"/>
      <c r="D241" s="110" t="s">
        <v>97</v>
      </c>
      <c r="E241" s="111" t="s">
        <v>134</v>
      </c>
      <c r="F241" s="111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3"/>
      <c r="AR241" s="113"/>
      <c r="AS241" s="1"/>
      <c r="AT241" s="3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</row>
    <row r="242" spans="3:58" s="11" customFormat="1" ht="28.5" customHeight="1" x14ac:dyDescent="0.15">
      <c r="C242" s="105"/>
      <c r="D242" s="110" t="s">
        <v>97</v>
      </c>
      <c r="E242" s="23" t="s">
        <v>135</v>
      </c>
      <c r="F242" s="23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3"/>
      <c r="AR242" s="113"/>
      <c r="AS242" s="1"/>
      <c r="AT242" s="3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</row>
    <row r="243" spans="3:58" s="11" customFormat="1" ht="28.5" customHeight="1" x14ac:dyDescent="0.15">
      <c r="C243" s="105" t="s">
        <v>94</v>
      </c>
      <c r="D243" s="106" t="s">
        <v>127</v>
      </c>
      <c r="E243" s="110"/>
      <c r="F243" s="23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3"/>
      <c r="AR243" s="113"/>
      <c r="AS243" s="1"/>
      <c r="AT243" s="3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</row>
    <row r="244" spans="3:58" s="11" customFormat="1" ht="18.75" customHeight="1" thickBot="1" x14ac:dyDescent="0.2">
      <c r="D244" s="23"/>
      <c r="E244" s="115"/>
      <c r="L244" s="116"/>
      <c r="M244" s="116"/>
      <c r="N244" s="116"/>
      <c r="O244" s="116"/>
      <c r="P244" s="116"/>
      <c r="Q244" s="116"/>
      <c r="R244" s="117"/>
      <c r="S244" s="117"/>
      <c r="T244" s="117"/>
      <c r="U244" s="117"/>
      <c r="V244" s="117"/>
      <c r="W244" s="117"/>
      <c r="X244" s="118"/>
      <c r="Y244" s="118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9"/>
      <c r="AR244" s="119"/>
      <c r="AS244" s="103"/>
      <c r="AT244" s="3"/>
      <c r="AU244" s="148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</row>
    <row r="245" spans="3:58" ht="24.95" customHeight="1" x14ac:dyDescent="0.15">
      <c r="C245" s="281" t="s">
        <v>98</v>
      </c>
      <c r="D245" s="282"/>
      <c r="E245" s="282"/>
      <c r="F245" s="282"/>
      <c r="G245" s="282"/>
      <c r="H245" s="282"/>
      <c r="I245" s="283" t="s">
        <v>99</v>
      </c>
      <c r="J245" s="284"/>
      <c r="K245" s="285"/>
      <c r="L245" s="286" t="s">
        <v>87</v>
      </c>
      <c r="M245" s="154"/>
      <c r="N245" s="154"/>
      <c r="O245" s="154"/>
      <c r="P245" s="154"/>
      <c r="Q245" s="287"/>
      <c r="R245" s="290" t="s">
        <v>100</v>
      </c>
      <c r="S245" s="291"/>
      <c r="T245" s="291"/>
      <c r="U245" s="291"/>
      <c r="V245" s="291"/>
      <c r="W245" s="292"/>
      <c r="X245" s="296" t="s">
        <v>101</v>
      </c>
      <c r="Y245" s="297"/>
      <c r="Z245" s="297"/>
      <c r="AA245" s="297"/>
      <c r="AB245" s="297"/>
      <c r="AC245" s="298"/>
      <c r="AD245" s="293" t="s">
        <v>144</v>
      </c>
      <c r="AE245" s="294"/>
      <c r="AF245" s="294"/>
      <c r="AG245" s="294"/>
      <c r="AH245" s="294"/>
      <c r="AI245" s="299"/>
      <c r="AJ245" s="65"/>
      <c r="AT245" s="3"/>
      <c r="AU245" s="3"/>
      <c r="AV245" s="3"/>
      <c r="AW245" s="3"/>
      <c r="AX245" s="3"/>
      <c r="AY245" s="3"/>
      <c r="AZ245" s="3"/>
      <c r="BA245" s="265" t="s">
        <v>102</v>
      </c>
      <c r="BB245" s="265" t="s">
        <v>103</v>
      </c>
      <c r="BC245" s="3"/>
      <c r="BD245" s="3"/>
      <c r="BE245" s="3"/>
      <c r="BF245" s="3"/>
    </row>
    <row r="246" spans="3:58" ht="24.95" customHeight="1" x14ac:dyDescent="0.15">
      <c r="C246" s="153"/>
      <c r="D246" s="154"/>
      <c r="E246" s="154"/>
      <c r="F246" s="154"/>
      <c r="G246" s="154"/>
      <c r="H246" s="154"/>
      <c r="I246" s="286"/>
      <c r="J246" s="154"/>
      <c r="K246" s="287"/>
      <c r="L246" s="286"/>
      <c r="M246" s="154"/>
      <c r="N246" s="154"/>
      <c r="O246" s="154"/>
      <c r="P246" s="154"/>
      <c r="Q246" s="287"/>
      <c r="R246" s="293"/>
      <c r="S246" s="294"/>
      <c r="T246" s="294"/>
      <c r="U246" s="294"/>
      <c r="V246" s="294"/>
      <c r="W246" s="295"/>
      <c r="X246" s="266" t="s">
        <v>104</v>
      </c>
      <c r="Y246" s="267"/>
      <c r="Z246" s="268"/>
      <c r="AA246" s="275" t="s">
        <v>105</v>
      </c>
      <c r="AB246" s="267"/>
      <c r="AC246" s="276"/>
      <c r="AD246" s="293"/>
      <c r="AE246" s="294"/>
      <c r="AF246" s="294"/>
      <c r="AG246" s="294"/>
      <c r="AH246" s="294"/>
      <c r="AI246" s="299"/>
      <c r="AJ246" s="65"/>
      <c r="AT246" s="3"/>
      <c r="AU246" s="3"/>
      <c r="AV246" s="3"/>
      <c r="AW246" s="3"/>
      <c r="AX246" s="3"/>
      <c r="AY246" s="3"/>
      <c r="AZ246" s="3"/>
      <c r="BA246" s="149"/>
      <c r="BB246" s="167"/>
      <c r="BC246" s="3"/>
      <c r="BD246" s="3"/>
      <c r="BE246" s="3"/>
      <c r="BF246" s="3"/>
    </row>
    <row r="247" spans="3:58" ht="24.95" customHeight="1" x14ac:dyDescent="0.15">
      <c r="C247" s="153"/>
      <c r="D247" s="154"/>
      <c r="E247" s="154"/>
      <c r="F247" s="154"/>
      <c r="G247" s="154"/>
      <c r="H247" s="154"/>
      <c r="I247" s="286"/>
      <c r="J247" s="154"/>
      <c r="K247" s="287"/>
      <c r="L247" s="286"/>
      <c r="M247" s="154"/>
      <c r="N247" s="154"/>
      <c r="O247" s="154"/>
      <c r="P247" s="154"/>
      <c r="Q247" s="287"/>
      <c r="R247" s="293"/>
      <c r="S247" s="294"/>
      <c r="T247" s="294"/>
      <c r="U247" s="294"/>
      <c r="V247" s="294"/>
      <c r="W247" s="295"/>
      <c r="X247" s="269"/>
      <c r="Y247" s="270"/>
      <c r="Z247" s="271"/>
      <c r="AA247" s="277"/>
      <c r="AB247" s="270"/>
      <c r="AC247" s="278"/>
      <c r="AD247" s="293"/>
      <c r="AE247" s="294"/>
      <c r="AF247" s="294"/>
      <c r="AG247" s="294"/>
      <c r="AH247" s="294"/>
      <c r="AI247" s="299"/>
      <c r="AJ247" s="65"/>
      <c r="AT247" s="3"/>
      <c r="AU247" s="3"/>
      <c r="AV247" s="3"/>
      <c r="AW247" s="3"/>
      <c r="AX247" s="3"/>
      <c r="AY247" s="3"/>
      <c r="AZ247" s="3"/>
      <c r="BA247" s="149"/>
      <c r="BB247" s="167"/>
      <c r="BC247" s="3"/>
      <c r="BD247" s="3"/>
      <c r="BE247" s="3"/>
      <c r="BF247" s="3"/>
    </row>
    <row r="248" spans="3:58" ht="24.95" customHeight="1" x14ac:dyDescent="0.15">
      <c r="C248" s="156"/>
      <c r="D248" s="157"/>
      <c r="E248" s="157"/>
      <c r="F248" s="157"/>
      <c r="G248" s="157"/>
      <c r="H248" s="157"/>
      <c r="I248" s="288"/>
      <c r="J248" s="157"/>
      <c r="K248" s="289"/>
      <c r="L248" s="288"/>
      <c r="M248" s="157"/>
      <c r="N248" s="157"/>
      <c r="O248" s="157"/>
      <c r="P248" s="157"/>
      <c r="Q248" s="289"/>
      <c r="R248" s="293"/>
      <c r="S248" s="294"/>
      <c r="T248" s="294"/>
      <c r="U248" s="294"/>
      <c r="V248" s="294"/>
      <c r="W248" s="295"/>
      <c r="X248" s="272"/>
      <c r="Y248" s="273"/>
      <c r="Z248" s="274"/>
      <c r="AA248" s="279"/>
      <c r="AB248" s="273"/>
      <c r="AC248" s="280"/>
      <c r="AD248" s="293"/>
      <c r="AE248" s="294"/>
      <c r="AF248" s="294"/>
      <c r="AG248" s="294"/>
      <c r="AH248" s="294"/>
      <c r="AI248" s="299"/>
      <c r="AJ248" s="65"/>
      <c r="AT248" s="3"/>
      <c r="AU248" s="3"/>
      <c r="AV248" s="3"/>
      <c r="AW248" s="3"/>
      <c r="AX248" s="3"/>
      <c r="AY248" s="3"/>
      <c r="AZ248" s="3"/>
      <c r="BA248" s="149"/>
      <c r="BB248" s="167"/>
      <c r="BC248" s="3"/>
      <c r="BD248" s="3"/>
      <c r="BE248" s="3"/>
      <c r="BF248" s="3"/>
    </row>
    <row r="249" spans="3:58" ht="10.9" customHeight="1" x14ac:dyDescent="0.15">
      <c r="C249" s="252">
        <v>4</v>
      </c>
      <c r="D249" s="255" t="s">
        <v>106</v>
      </c>
      <c r="E249" s="258">
        <v>25</v>
      </c>
      <c r="F249" s="258" t="s">
        <v>107</v>
      </c>
      <c r="G249" s="252" t="s">
        <v>108</v>
      </c>
      <c r="H249" s="258"/>
      <c r="I249" s="261" t="s">
        <v>145</v>
      </c>
      <c r="J249" s="262"/>
      <c r="K249" s="263"/>
      <c r="L249" s="195">
        <f>J$227</f>
        <v>150</v>
      </c>
      <c r="M249" s="196"/>
      <c r="N249" s="196"/>
      <c r="O249" s="196"/>
      <c r="P249" s="196"/>
      <c r="Q249" s="197"/>
      <c r="R249" s="204">
        <f>IF(AND(I249="○",BA249="●"),2+ROUNDDOWN(($L249-100)/100,0)*2,0)</f>
        <v>2</v>
      </c>
      <c r="S249" s="205"/>
      <c r="T249" s="205"/>
      <c r="U249" s="205"/>
      <c r="V249" s="205"/>
      <c r="W249" s="206"/>
      <c r="X249" s="238"/>
      <c r="Y249" s="239"/>
      <c r="Z249" s="240"/>
      <c r="AA249" s="247"/>
      <c r="AB249" s="248"/>
      <c r="AC249" s="249"/>
      <c r="AD249" s="218">
        <f>IF(I249="○",R249,ROUNDUP(R249*AA249,1))</f>
        <v>2</v>
      </c>
      <c r="AE249" s="219"/>
      <c r="AF249" s="219"/>
      <c r="AG249" s="219"/>
      <c r="AH249" s="219"/>
      <c r="AI249" s="220"/>
      <c r="AJ249" s="65"/>
      <c r="AT249" s="3"/>
      <c r="AU249" s="3"/>
      <c r="AV249" s="3"/>
      <c r="AW249" s="3"/>
      <c r="AX249" s="3"/>
      <c r="AY249" s="3"/>
      <c r="AZ249" s="3"/>
      <c r="BA249" s="149" t="str">
        <f>IF(OR(I249="×",BA253="×"),"×","●")</f>
        <v>●</v>
      </c>
      <c r="BB249" s="167" t="str">
        <f>IF(BA249="●",IF(I249="定","-",I249),"-")</f>
        <v>○</v>
      </c>
      <c r="BC249" s="3"/>
      <c r="BD249" s="3"/>
      <c r="BE249" s="3"/>
      <c r="BF249" s="3"/>
    </row>
    <row r="250" spans="3:58" ht="10.9" customHeight="1" x14ac:dyDescent="0.15">
      <c r="C250" s="253"/>
      <c r="D250" s="256"/>
      <c r="E250" s="259"/>
      <c r="F250" s="259"/>
      <c r="G250" s="253"/>
      <c r="H250" s="259"/>
      <c r="I250" s="264"/>
      <c r="J250" s="190"/>
      <c r="K250" s="191"/>
      <c r="L250" s="198"/>
      <c r="M250" s="199"/>
      <c r="N250" s="199"/>
      <c r="O250" s="199"/>
      <c r="P250" s="199"/>
      <c r="Q250" s="200"/>
      <c r="R250" s="204"/>
      <c r="S250" s="205"/>
      <c r="T250" s="205"/>
      <c r="U250" s="205"/>
      <c r="V250" s="205"/>
      <c r="W250" s="206"/>
      <c r="X250" s="241"/>
      <c r="Y250" s="242"/>
      <c r="Z250" s="243"/>
      <c r="AA250" s="248"/>
      <c r="AB250" s="248"/>
      <c r="AC250" s="249"/>
      <c r="AD250" s="218"/>
      <c r="AE250" s="219"/>
      <c r="AF250" s="219"/>
      <c r="AG250" s="219"/>
      <c r="AH250" s="219"/>
      <c r="AI250" s="220"/>
      <c r="AJ250" s="65"/>
      <c r="AT250" s="3"/>
      <c r="AU250" s="3"/>
      <c r="AV250" s="3"/>
      <c r="AW250" s="3"/>
      <c r="AX250" s="3"/>
      <c r="AY250" s="3"/>
      <c r="AZ250" s="3"/>
      <c r="BA250" s="149"/>
      <c r="BB250" s="167"/>
      <c r="BC250" s="3"/>
      <c r="BD250" s="3"/>
      <c r="BE250" s="3"/>
      <c r="BF250" s="3"/>
    </row>
    <row r="251" spans="3:58" ht="10.9" customHeight="1" x14ac:dyDescent="0.15">
      <c r="C251" s="253"/>
      <c r="D251" s="256"/>
      <c r="E251" s="259"/>
      <c r="F251" s="259"/>
      <c r="G251" s="253"/>
      <c r="H251" s="259"/>
      <c r="I251" s="264"/>
      <c r="J251" s="190"/>
      <c r="K251" s="191"/>
      <c r="L251" s="198"/>
      <c r="M251" s="199"/>
      <c r="N251" s="199"/>
      <c r="O251" s="199"/>
      <c r="P251" s="199"/>
      <c r="Q251" s="200"/>
      <c r="R251" s="204"/>
      <c r="S251" s="205"/>
      <c r="T251" s="205"/>
      <c r="U251" s="205"/>
      <c r="V251" s="205"/>
      <c r="W251" s="206"/>
      <c r="X251" s="241"/>
      <c r="Y251" s="242"/>
      <c r="Z251" s="243"/>
      <c r="AA251" s="248"/>
      <c r="AB251" s="248"/>
      <c r="AC251" s="249"/>
      <c r="AD251" s="218"/>
      <c r="AE251" s="219"/>
      <c r="AF251" s="219"/>
      <c r="AG251" s="219"/>
      <c r="AH251" s="219"/>
      <c r="AI251" s="220"/>
      <c r="AJ251" s="65"/>
      <c r="AT251" s="3"/>
      <c r="AU251" s="3"/>
      <c r="AV251" s="3"/>
      <c r="AW251" s="3"/>
      <c r="AX251" s="3"/>
      <c r="AY251" s="3"/>
      <c r="AZ251" s="3"/>
      <c r="BA251" s="149"/>
      <c r="BB251" s="167"/>
      <c r="BC251" s="3"/>
      <c r="BD251" s="3"/>
      <c r="BE251" s="3"/>
      <c r="BF251" s="3"/>
    </row>
    <row r="252" spans="3:58" ht="10.9" customHeight="1" x14ac:dyDescent="0.15">
      <c r="C252" s="254"/>
      <c r="D252" s="257"/>
      <c r="E252" s="260"/>
      <c r="F252" s="260"/>
      <c r="G252" s="254"/>
      <c r="H252" s="260"/>
      <c r="I252" s="192"/>
      <c r="J252" s="193"/>
      <c r="K252" s="194"/>
      <c r="L252" s="201"/>
      <c r="M252" s="202"/>
      <c r="N252" s="202"/>
      <c r="O252" s="202"/>
      <c r="P252" s="202"/>
      <c r="Q252" s="203"/>
      <c r="R252" s="204"/>
      <c r="S252" s="205"/>
      <c r="T252" s="205"/>
      <c r="U252" s="205"/>
      <c r="V252" s="205"/>
      <c r="W252" s="206"/>
      <c r="X252" s="244"/>
      <c r="Y252" s="245"/>
      <c r="Z252" s="246"/>
      <c r="AA252" s="248"/>
      <c r="AB252" s="248"/>
      <c r="AC252" s="249"/>
      <c r="AD252" s="218"/>
      <c r="AE252" s="219"/>
      <c r="AF252" s="219"/>
      <c r="AG252" s="219"/>
      <c r="AH252" s="219"/>
      <c r="AI252" s="220"/>
      <c r="AJ252" s="65"/>
      <c r="AT252" s="3"/>
      <c r="AU252" s="3"/>
      <c r="AV252" s="3"/>
      <c r="AW252" s="3"/>
      <c r="AX252" s="3"/>
      <c r="AY252" s="3"/>
      <c r="AZ252" s="3"/>
      <c r="BA252" s="149"/>
      <c r="BB252" s="167"/>
      <c r="BC252" s="3"/>
      <c r="BD252" s="3"/>
      <c r="BE252" s="3"/>
      <c r="BF252" s="3"/>
    </row>
    <row r="253" spans="3:58" ht="10.9" customHeight="1" x14ac:dyDescent="0.15">
      <c r="C253" s="252">
        <v>4</v>
      </c>
      <c r="D253" s="255" t="s">
        <v>106</v>
      </c>
      <c r="E253" s="258">
        <v>26</v>
      </c>
      <c r="F253" s="258" t="s">
        <v>107</v>
      </c>
      <c r="G253" s="252" t="s">
        <v>109</v>
      </c>
      <c r="H253" s="258"/>
      <c r="I253" s="261" t="s">
        <v>145</v>
      </c>
      <c r="J253" s="262"/>
      <c r="K253" s="263"/>
      <c r="L253" s="195">
        <f>J$227</f>
        <v>150</v>
      </c>
      <c r="M253" s="196"/>
      <c r="N253" s="196"/>
      <c r="O253" s="196"/>
      <c r="P253" s="196"/>
      <c r="Q253" s="197"/>
      <c r="R253" s="204">
        <f t="shared" ref="R253" si="0">IF(AND(I253="○",BA253="●"),2+ROUNDDOWN(($L253-100)/100,0)*2,0)</f>
        <v>2</v>
      </c>
      <c r="S253" s="205"/>
      <c r="T253" s="205"/>
      <c r="U253" s="205"/>
      <c r="V253" s="205"/>
      <c r="W253" s="206"/>
      <c r="X253" s="238"/>
      <c r="Y253" s="239"/>
      <c r="Z253" s="240"/>
      <c r="AA253" s="247"/>
      <c r="AB253" s="248"/>
      <c r="AC253" s="249"/>
      <c r="AD253" s="218">
        <f>IF(I253="○",R253,ROUNDUP(R253*AA253,1))</f>
        <v>2</v>
      </c>
      <c r="AE253" s="219"/>
      <c r="AF253" s="219"/>
      <c r="AG253" s="219"/>
      <c r="AH253" s="219"/>
      <c r="AI253" s="220"/>
      <c r="AJ253" s="65"/>
      <c r="AT253" s="3"/>
      <c r="AU253" s="3"/>
      <c r="AV253" s="3"/>
      <c r="AW253" s="3"/>
      <c r="AX253" s="3"/>
      <c r="AY253" s="3"/>
      <c r="AZ253" s="3"/>
      <c r="BA253" s="149" t="str">
        <f>IF(OR(I253="×",BA257="×"),"×","●")</f>
        <v>●</v>
      </c>
      <c r="BB253" s="167" t="str">
        <f>IF(BA253="●",IF(I253="定","-",I253),"-")</f>
        <v>○</v>
      </c>
      <c r="BC253" s="3"/>
      <c r="BD253" s="3"/>
      <c r="BE253" s="3"/>
      <c r="BF253" s="3"/>
    </row>
    <row r="254" spans="3:58" ht="10.9" customHeight="1" x14ac:dyDescent="0.15">
      <c r="C254" s="253"/>
      <c r="D254" s="256"/>
      <c r="E254" s="259"/>
      <c r="F254" s="259"/>
      <c r="G254" s="253"/>
      <c r="H254" s="259"/>
      <c r="I254" s="264"/>
      <c r="J254" s="190"/>
      <c r="K254" s="191"/>
      <c r="L254" s="198"/>
      <c r="M254" s="199"/>
      <c r="N254" s="199"/>
      <c r="O254" s="199"/>
      <c r="P254" s="199"/>
      <c r="Q254" s="200"/>
      <c r="R254" s="204"/>
      <c r="S254" s="205"/>
      <c r="T254" s="205"/>
      <c r="U254" s="205"/>
      <c r="V254" s="205"/>
      <c r="W254" s="206"/>
      <c r="X254" s="241"/>
      <c r="Y254" s="242"/>
      <c r="Z254" s="243"/>
      <c r="AA254" s="248"/>
      <c r="AB254" s="248"/>
      <c r="AC254" s="249"/>
      <c r="AD254" s="218"/>
      <c r="AE254" s="219"/>
      <c r="AF254" s="219"/>
      <c r="AG254" s="219"/>
      <c r="AH254" s="219"/>
      <c r="AI254" s="220"/>
      <c r="AJ254" s="65"/>
      <c r="AT254" s="3"/>
      <c r="AU254" s="3"/>
      <c r="AV254" s="3"/>
      <c r="AW254" s="3"/>
      <c r="AX254" s="3"/>
      <c r="AY254" s="3"/>
      <c r="AZ254" s="3"/>
      <c r="BA254" s="149"/>
      <c r="BB254" s="167"/>
      <c r="BC254" s="3"/>
      <c r="BD254" s="3"/>
      <c r="BE254" s="3"/>
      <c r="BF254" s="3"/>
    </row>
    <row r="255" spans="3:58" ht="10.9" customHeight="1" x14ac:dyDescent="0.15">
      <c r="C255" s="253"/>
      <c r="D255" s="256"/>
      <c r="E255" s="259"/>
      <c r="F255" s="259"/>
      <c r="G255" s="253"/>
      <c r="H255" s="259"/>
      <c r="I255" s="264"/>
      <c r="J255" s="190"/>
      <c r="K255" s="191"/>
      <c r="L255" s="198"/>
      <c r="M255" s="199"/>
      <c r="N255" s="199"/>
      <c r="O255" s="199"/>
      <c r="P255" s="199"/>
      <c r="Q255" s="200"/>
      <c r="R255" s="204"/>
      <c r="S255" s="205"/>
      <c r="T255" s="205"/>
      <c r="U255" s="205"/>
      <c r="V255" s="205"/>
      <c r="W255" s="206"/>
      <c r="X255" s="241"/>
      <c r="Y255" s="242"/>
      <c r="Z255" s="243"/>
      <c r="AA255" s="248"/>
      <c r="AB255" s="248"/>
      <c r="AC255" s="249"/>
      <c r="AD255" s="218"/>
      <c r="AE255" s="219"/>
      <c r="AF255" s="219"/>
      <c r="AG255" s="219"/>
      <c r="AH255" s="219"/>
      <c r="AI255" s="220"/>
      <c r="AJ255" s="65"/>
      <c r="AT255" s="3"/>
      <c r="AU255" s="3"/>
      <c r="AV255" s="3"/>
      <c r="AW255" s="3"/>
      <c r="AX255" s="3"/>
      <c r="AY255" s="3"/>
      <c r="AZ255" s="3"/>
      <c r="BA255" s="149"/>
      <c r="BB255" s="167"/>
      <c r="BC255" s="3"/>
      <c r="BD255" s="3"/>
      <c r="BE255" s="3"/>
      <c r="BF255" s="3"/>
    </row>
    <row r="256" spans="3:58" ht="10.9" customHeight="1" x14ac:dyDescent="0.15">
      <c r="C256" s="254"/>
      <c r="D256" s="257"/>
      <c r="E256" s="260"/>
      <c r="F256" s="260"/>
      <c r="G256" s="254"/>
      <c r="H256" s="260"/>
      <c r="I256" s="192"/>
      <c r="J256" s="193"/>
      <c r="K256" s="194"/>
      <c r="L256" s="201"/>
      <c r="M256" s="202"/>
      <c r="N256" s="202"/>
      <c r="O256" s="202"/>
      <c r="P256" s="202"/>
      <c r="Q256" s="203"/>
      <c r="R256" s="204"/>
      <c r="S256" s="205"/>
      <c r="T256" s="205"/>
      <c r="U256" s="205"/>
      <c r="V256" s="205"/>
      <c r="W256" s="206"/>
      <c r="X256" s="244"/>
      <c r="Y256" s="245"/>
      <c r="Z256" s="246"/>
      <c r="AA256" s="248"/>
      <c r="AB256" s="248"/>
      <c r="AC256" s="249"/>
      <c r="AD256" s="218"/>
      <c r="AE256" s="219"/>
      <c r="AF256" s="219"/>
      <c r="AG256" s="219"/>
      <c r="AH256" s="219"/>
      <c r="AI256" s="220"/>
      <c r="AJ256" s="65"/>
      <c r="AT256" s="3"/>
      <c r="AU256" s="3"/>
      <c r="AV256" s="3"/>
      <c r="AW256" s="3"/>
      <c r="AX256" s="3"/>
      <c r="AY256" s="3"/>
      <c r="AZ256" s="3"/>
      <c r="BA256" s="149"/>
      <c r="BB256" s="167"/>
      <c r="BC256" s="3"/>
      <c r="BD256" s="3"/>
      <c r="BE256" s="3"/>
      <c r="BF256" s="3"/>
    </row>
    <row r="257" spans="3:58" ht="10.9" customHeight="1" x14ac:dyDescent="0.15">
      <c r="C257" s="252">
        <v>4</v>
      </c>
      <c r="D257" s="255" t="s">
        <v>106</v>
      </c>
      <c r="E257" s="258">
        <v>27</v>
      </c>
      <c r="F257" s="258" t="s">
        <v>107</v>
      </c>
      <c r="G257" s="252" t="s">
        <v>110</v>
      </c>
      <c r="H257" s="258"/>
      <c r="I257" s="261" t="s">
        <v>145</v>
      </c>
      <c r="J257" s="262"/>
      <c r="K257" s="263"/>
      <c r="L257" s="195">
        <f>J$227</f>
        <v>150</v>
      </c>
      <c r="M257" s="196"/>
      <c r="N257" s="196"/>
      <c r="O257" s="196"/>
      <c r="P257" s="196"/>
      <c r="Q257" s="197"/>
      <c r="R257" s="204">
        <f t="shared" ref="R257" si="1">IF(AND(I257="○",BA257="●"),2+ROUNDDOWN(($L257-100)/100,0)*2,0)</f>
        <v>2</v>
      </c>
      <c r="S257" s="205"/>
      <c r="T257" s="205"/>
      <c r="U257" s="205"/>
      <c r="V257" s="205"/>
      <c r="W257" s="206"/>
      <c r="X257" s="238"/>
      <c r="Y257" s="239"/>
      <c r="Z257" s="240"/>
      <c r="AA257" s="247"/>
      <c r="AB257" s="248"/>
      <c r="AC257" s="249"/>
      <c r="AD257" s="218">
        <f>IF(I257="○",R257,ROUNDUP(R257*AA257,1))</f>
        <v>2</v>
      </c>
      <c r="AE257" s="219"/>
      <c r="AF257" s="219"/>
      <c r="AG257" s="219"/>
      <c r="AH257" s="219"/>
      <c r="AI257" s="220"/>
      <c r="AJ257" s="65"/>
      <c r="AT257" s="3"/>
      <c r="AU257" s="3"/>
      <c r="AV257" s="3"/>
      <c r="AW257" s="3"/>
      <c r="AX257" s="3"/>
      <c r="AY257" s="3"/>
      <c r="AZ257" s="3"/>
      <c r="BA257" s="149" t="str">
        <f>IF(OR(I257="×",BA261="×"),"×","●")</f>
        <v>●</v>
      </c>
      <c r="BB257" s="167" t="str">
        <f>IF(BA257="●",IF(I257="定","-",I257),"-")</f>
        <v>○</v>
      </c>
      <c r="BC257" s="3"/>
      <c r="BD257" s="3"/>
      <c r="BE257" s="3"/>
      <c r="BF257" s="3"/>
    </row>
    <row r="258" spans="3:58" ht="10.9" customHeight="1" x14ac:dyDescent="0.15">
      <c r="C258" s="253"/>
      <c r="D258" s="256"/>
      <c r="E258" s="259"/>
      <c r="F258" s="259"/>
      <c r="G258" s="253"/>
      <c r="H258" s="259"/>
      <c r="I258" s="264"/>
      <c r="J258" s="190"/>
      <c r="K258" s="191"/>
      <c r="L258" s="198"/>
      <c r="M258" s="199"/>
      <c r="N258" s="199"/>
      <c r="O258" s="199"/>
      <c r="P258" s="199"/>
      <c r="Q258" s="200"/>
      <c r="R258" s="204"/>
      <c r="S258" s="205"/>
      <c r="T258" s="205"/>
      <c r="U258" s="205"/>
      <c r="V258" s="205"/>
      <c r="W258" s="206"/>
      <c r="X258" s="241"/>
      <c r="Y258" s="242"/>
      <c r="Z258" s="243"/>
      <c r="AA258" s="248"/>
      <c r="AB258" s="248"/>
      <c r="AC258" s="249"/>
      <c r="AD258" s="218"/>
      <c r="AE258" s="219"/>
      <c r="AF258" s="219"/>
      <c r="AG258" s="219"/>
      <c r="AH258" s="219"/>
      <c r="AI258" s="220"/>
      <c r="AJ258" s="65"/>
      <c r="AT258" s="3"/>
      <c r="AU258" s="3"/>
      <c r="AV258" s="3"/>
      <c r="AW258" s="3"/>
      <c r="AX258" s="3"/>
      <c r="AY258" s="3"/>
      <c r="AZ258" s="3"/>
      <c r="BA258" s="149"/>
      <c r="BB258" s="167"/>
      <c r="BC258" s="3"/>
      <c r="BD258" s="3"/>
      <c r="BE258" s="3"/>
      <c r="BF258" s="3"/>
    </row>
    <row r="259" spans="3:58" ht="10.9" customHeight="1" x14ac:dyDescent="0.15">
      <c r="C259" s="253"/>
      <c r="D259" s="256"/>
      <c r="E259" s="259"/>
      <c r="F259" s="259"/>
      <c r="G259" s="253"/>
      <c r="H259" s="259"/>
      <c r="I259" s="264"/>
      <c r="J259" s="190"/>
      <c r="K259" s="191"/>
      <c r="L259" s="198"/>
      <c r="M259" s="199"/>
      <c r="N259" s="199"/>
      <c r="O259" s="199"/>
      <c r="P259" s="199"/>
      <c r="Q259" s="200"/>
      <c r="R259" s="204"/>
      <c r="S259" s="205"/>
      <c r="T259" s="205"/>
      <c r="U259" s="205"/>
      <c r="V259" s="205"/>
      <c r="W259" s="206"/>
      <c r="X259" s="241"/>
      <c r="Y259" s="242"/>
      <c r="Z259" s="243"/>
      <c r="AA259" s="248"/>
      <c r="AB259" s="248"/>
      <c r="AC259" s="249"/>
      <c r="AD259" s="218"/>
      <c r="AE259" s="219"/>
      <c r="AF259" s="219"/>
      <c r="AG259" s="219"/>
      <c r="AH259" s="219"/>
      <c r="AI259" s="220"/>
      <c r="AJ259" s="65"/>
      <c r="AT259" s="3"/>
      <c r="AU259" s="3"/>
      <c r="AV259" s="3"/>
      <c r="AW259" s="3"/>
      <c r="AX259" s="3"/>
      <c r="AY259" s="3"/>
      <c r="AZ259" s="3"/>
      <c r="BA259" s="149"/>
      <c r="BB259" s="167"/>
      <c r="BC259" s="3"/>
      <c r="BD259" s="3"/>
      <c r="BE259" s="3"/>
      <c r="BF259" s="3"/>
    </row>
    <row r="260" spans="3:58" ht="10.9" customHeight="1" x14ac:dyDescent="0.15">
      <c r="C260" s="254"/>
      <c r="D260" s="257"/>
      <c r="E260" s="260"/>
      <c r="F260" s="260"/>
      <c r="G260" s="254"/>
      <c r="H260" s="260"/>
      <c r="I260" s="192"/>
      <c r="J260" s="193"/>
      <c r="K260" s="194"/>
      <c r="L260" s="201"/>
      <c r="M260" s="202"/>
      <c r="N260" s="202"/>
      <c r="O260" s="202"/>
      <c r="P260" s="202"/>
      <c r="Q260" s="203"/>
      <c r="R260" s="204"/>
      <c r="S260" s="205"/>
      <c r="T260" s="205"/>
      <c r="U260" s="205"/>
      <c r="V260" s="205"/>
      <c r="W260" s="206"/>
      <c r="X260" s="244"/>
      <c r="Y260" s="245"/>
      <c r="Z260" s="246"/>
      <c r="AA260" s="248"/>
      <c r="AB260" s="248"/>
      <c r="AC260" s="249"/>
      <c r="AD260" s="218"/>
      <c r="AE260" s="219"/>
      <c r="AF260" s="219"/>
      <c r="AG260" s="219"/>
      <c r="AH260" s="219"/>
      <c r="AI260" s="220"/>
      <c r="AJ260" s="65"/>
      <c r="AT260" s="3"/>
      <c r="AU260" s="3"/>
      <c r="AV260" s="3"/>
      <c r="AW260" s="3"/>
      <c r="AX260" s="3"/>
      <c r="AY260" s="3"/>
      <c r="AZ260" s="3"/>
      <c r="BA260" s="149"/>
      <c r="BB260" s="167"/>
      <c r="BC260" s="3"/>
      <c r="BD260" s="3"/>
      <c r="BE260" s="3"/>
      <c r="BF260" s="3"/>
    </row>
    <row r="261" spans="3:58" ht="10.9" customHeight="1" x14ac:dyDescent="0.15">
      <c r="C261" s="252">
        <v>4</v>
      </c>
      <c r="D261" s="255" t="s">
        <v>106</v>
      </c>
      <c r="E261" s="258">
        <v>28</v>
      </c>
      <c r="F261" s="258" t="s">
        <v>107</v>
      </c>
      <c r="G261" s="252" t="s">
        <v>111</v>
      </c>
      <c r="H261" s="258"/>
      <c r="I261" s="261" t="s">
        <v>145</v>
      </c>
      <c r="J261" s="262"/>
      <c r="K261" s="263"/>
      <c r="L261" s="195">
        <f>J$227</f>
        <v>150</v>
      </c>
      <c r="M261" s="196"/>
      <c r="N261" s="196"/>
      <c r="O261" s="196"/>
      <c r="P261" s="196"/>
      <c r="Q261" s="197"/>
      <c r="R261" s="204">
        <f t="shared" ref="R261" si="2">IF(AND(I261="○",BA261="●"),2+ROUNDDOWN(($L261-100)/100,0)*2,0)</f>
        <v>2</v>
      </c>
      <c r="S261" s="205"/>
      <c r="T261" s="205"/>
      <c r="U261" s="205"/>
      <c r="V261" s="205"/>
      <c r="W261" s="206"/>
      <c r="X261" s="238"/>
      <c r="Y261" s="239"/>
      <c r="Z261" s="240"/>
      <c r="AA261" s="247"/>
      <c r="AB261" s="248"/>
      <c r="AC261" s="249"/>
      <c r="AD261" s="218">
        <f>IF(I261="○",R261,ROUNDUP(R261*AA261,1))</f>
        <v>2</v>
      </c>
      <c r="AE261" s="219"/>
      <c r="AF261" s="219"/>
      <c r="AG261" s="219"/>
      <c r="AH261" s="219"/>
      <c r="AI261" s="220"/>
      <c r="AJ261" s="65"/>
      <c r="AT261" s="3"/>
      <c r="AU261" s="3"/>
      <c r="AV261" s="3"/>
      <c r="AW261" s="3"/>
      <c r="AX261" s="3"/>
      <c r="AY261" s="3"/>
      <c r="AZ261" s="3"/>
      <c r="BA261" s="149" t="str">
        <f>IF(OR(I261="×",BA265="×"),"×","●")</f>
        <v>●</v>
      </c>
      <c r="BB261" s="167" t="str">
        <f>IF(BA261="●",IF(I261="定","-",I261),"-")</f>
        <v>○</v>
      </c>
      <c r="BC261" s="3"/>
      <c r="BD261" s="3"/>
      <c r="BE261" s="3"/>
      <c r="BF261" s="3"/>
    </row>
    <row r="262" spans="3:58" ht="10.9" customHeight="1" x14ac:dyDescent="0.15">
      <c r="C262" s="253"/>
      <c r="D262" s="256"/>
      <c r="E262" s="259"/>
      <c r="F262" s="259"/>
      <c r="G262" s="253"/>
      <c r="H262" s="259"/>
      <c r="I262" s="264"/>
      <c r="J262" s="190"/>
      <c r="K262" s="191"/>
      <c r="L262" s="198"/>
      <c r="M262" s="199"/>
      <c r="N262" s="199"/>
      <c r="O262" s="199"/>
      <c r="P262" s="199"/>
      <c r="Q262" s="200"/>
      <c r="R262" s="204"/>
      <c r="S262" s="205"/>
      <c r="T262" s="205"/>
      <c r="U262" s="205"/>
      <c r="V262" s="205"/>
      <c r="W262" s="206"/>
      <c r="X262" s="241"/>
      <c r="Y262" s="242"/>
      <c r="Z262" s="243"/>
      <c r="AA262" s="248"/>
      <c r="AB262" s="248"/>
      <c r="AC262" s="249"/>
      <c r="AD262" s="218"/>
      <c r="AE262" s="219"/>
      <c r="AF262" s="219"/>
      <c r="AG262" s="219"/>
      <c r="AH262" s="219"/>
      <c r="AI262" s="220"/>
      <c r="AJ262" s="65"/>
      <c r="AT262" s="3"/>
      <c r="AU262" s="3"/>
      <c r="AV262" s="3"/>
      <c r="AW262" s="3"/>
      <c r="AX262" s="3"/>
      <c r="AY262" s="3"/>
      <c r="AZ262" s="3"/>
      <c r="BA262" s="149"/>
      <c r="BB262" s="167"/>
      <c r="BC262" s="3"/>
      <c r="BD262" s="3"/>
      <c r="BE262" s="3"/>
      <c r="BF262" s="3"/>
    </row>
    <row r="263" spans="3:58" ht="10.9" customHeight="1" x14ac:dyDescent="0.15">
      <c r="C263" s="253"/>
      <c r="D263" s="256"/>
      <c r="E263" s="259"/>
      <c r="F263" s="259"/>
      <c r="G263" s="253"/>
      <c r="H263" s="259"/>
      <c r="I263" s="264"/>
      <c r="J263" s="190"/>
      <c r="K263" s="191"/>
      <c r="L263" s="198"/>
      <c r="M263" s="199"/>
      <c r="N263" s="199"/>
      <c r="O263" s="199"/>
      <c r="P263" s="199"/>
      <c r="Q263" s="200"/>
      <c r="R263" s="204"/>
      <c r="S263" s="205"/>
      <c r="T263" s="205"/>
      <c r="U263" s="205"/>
      <c r="V263" s="205"/>
      <c r="W263" s="206"/>
      <c r="X263" s="241"/>
      <c r="Y263" s="242"/>
      <c r="Z263" s="243"/>
      <c r="AA263" s="248"/>
      <c r="AB263" s="248"/>
      <c r="AC263" s="249"/>
      <c r="AD263" s="218"/>
      <c r="AE263" s="219"/>
      <c r="AF263" s="219"/>
      <c r="AG263" s="219"/>
      <c r="AH263" s="219"/>
      <c r="AI263" s="220"/>
      <c r="AJ263" s="65"/>
      <c r="AT263" s="3"/>
      <c r="AU263" s="3"/>
      <c r="AV263" s="3"/>
      <c r="AW263" s="3"/>
      <c r="AX263" s="3"/>
      <c r="AY263" s="3"/>
      <c r="AZ263" s="3"/>
      <c r="BA263" s="149"/>
      <c r="BB263" s="167"/>
      <c r="BC263" s="3"/>
      <c r="BD263" s="3"/>
      <c r="BE263" s="3"/>
      <c r="BF263" s="3"/>
    </row>
    <row r="264" spans="3:58" ht="10.9" customHeight="1" x14ac:dyDescent="0.15">
      <c r="C264" s="254"/>
      <c r="D264" s="257"/>
      <c r="E264" s="260"/>
      <c r="F264" s="260"/>
      <c r="G264" s="254"/>
      <c r="H264" s="260"/>
      <c r="I264" s="192"/>
      <c r="J264" s="193"/>
      <c r="K264" s="194"/>
      <c r="L264" s="201"/>
      <c r="M264" s="202"/>
      <c r="N264" s="202"/>
      <c r="O264" s="202"/>
      <c r="P264" s="202"/>
      <c r="Q264" s="203"/>
      <c r="R264" s="204"/>
      <c r="S264" s="205"/>
      <c r="T264" s="205"/>
      <c r="U264" s="205"/>
      <c r="V264" s="205"/>
      <c r="W264" s="206"/>
      <c r="X264" s="244"/>
      <c r="Y264" s="245"/>
      <c r="Z264" s="246"/>
      <c r="AA264" s="248"/>
      <c r="AB264" s="248"/>
      <c r="AC264" s="249"/>
      <c r="AD264" s="218"/>
      <c r="AE264" s="219"/>
      <c r="AF264" s="219"/>
      <c r="AG264" s="219"/>
      <c r="AH264" s="219"/>
      <c r="AI264" s="220"/>
      <c r="AJ264" s="65"/>
      <c r="AT264" s="3"/>
      <c r="AU264" s="3"/>
      <c r="AV264" s="3"/>
      <c r="AW264" s="3"/>
      <c r="AX264" s="3"/>
      <c r="AY264" s="3"/>
      <c r="AZ264" s="3"/>
      <c r="BA264" s="149"/>
      <c r="BB264" s="167"/>
      <c r="BC264" s="3"/>
      <c r="BD264" s="3"/>
      <c r="BE264" s="3"/>
      <c r="BF264" s="3"/>
    </row>
    <row r="265" spans="3:58" ht="10.9" customHeight="1" x14ac:dyDescent="0.15">
      <c r="C265" s="252">
        <v>4</v>
      </c>
      <c r="D265" s="255" t="s">
        <v>106</v>
      </c>
      <c r="E265" s="258">
        <v>29</v>
      </c>
      <c r="F265" s="258" t="s">
        <v>107</v>
      </c>
      <c r="G265" s="252" t="s">
        <v>112</v>
      </c>
      <c r="H265" s="258"/>
      <c r="I265" s="261" t="s">
        <v>145</v>
      </c>
      <c r="J265" s="262"/>
      <c r="K265" s="263"/>
      <c r="L265" s="195">
        <f>J$227</f>
        <v>150</v>
      </c>
      <c r="M265" s="196"/>
      <c r="N265" s="196"/>
      <c r="O265" s="196"/>
      <c r="P265" s="196"/>
      <c r="Q265" s="197"/>
      <c r="R265" s="204">
        <f t="shared" ref="R265" si="3">IF(AND(I265="○",BA265="●"),2+ROUNDDOWN(($L265-100)/100,0)*2,0)</f>
        <v>2</v>
      </c>
      <c r="S265" s="205"/>
      <c r="T265" s="205"/>
      <c r="U265" s="205"/>
      <c r="V265" s="205"/>
      <c r="W265" s="206"/>
      <c r="X265" s="238"/>
      <c r="Y265" s="239"/>
      <c r="Z265" s="240"/>
      <c r="AA265" s="247"/>
      <c r="AB265" s="248"/>
      <c r="AC265" s="249"/>
      <c r="AD265" s="218">
        <f>IF(I265="○",R265,ROUNDUP(R265*AA265,1))</f>
        <v>2</v>
      </c>
      <c r="AE265" s="219"/>
      <c r="AF265" s="219"/>
      <c r="AG265" s="219"/>
      <c r="AH265" s="219"/>
      <c r="AI265" s="220"/>
      <c r="AJ265" s="65"/>
      <c r="AT265" s="3"/>
      <c r="AU265" s="3"/>
      <c r="AV265" s="3"/>
      <c r="AW265" s="3"/>
      <c r="AX265" s="3"/>
      <c r="AY265" s="3"/>
      <c r="AZ265" s="3"/>
      <c r="BA265" s="149" t="str">
        <f>IF(OR(I265="×",BA269="×"),"×","●")</f>
        <v>●</v>
      </c>
      <c r="BB265" s="167" t="str">
        <f>IF(BA265="●",IF(I265="定","-",I265),"-")</f>
        <v>○</v>
      </c>
      <c r="BC265" s="3"/>
      <c r="BD265" s="3"/>
      <c r="BE265" s="3"/>
      <c r="BF265" s="3"/>
    </row>
    <row r="266" spans="3:58" ht="10.9" customHeight="1" x14ac:dyDescent="0.15">
      <c r="C266" s="253"/>
      <c r="D266" s="256"/>
      <c r="E266" s="259"/>
      <c r="F266" s="259"/>
      <c r="G266" s="253"/>
      <c r="H266" s="259"/>
      <c r="I266" s="264"/>
      <c r="J266" s="190"/>
      <c r="K266" s="191"/>
      <c r="L266" s="198"/>
      <c r="M266" s="199"/>
      <c r="N266" s="199"/>
      <c r="O266" s="199"/>
      <c r="P266" s="199"/>
      <c r="Q266" s="200"/>
      <c r="R266" s="204"/>
      <c r="S266" s="205"/>
      <c r="T266" s="205"/>
      <c r="U266" s="205"/>
      <c r="V266" s="205"/>
      <c r="W266" s="206"/>
      <c r="X266" s="241"/>
      <c r="Y266" s="242"/>
      <c r="Z266" s="243"/>
      <c r="AA266" s="248"/>
      <c r="AB266" s="248"/>
      <c r="AC266" s="249"/>
      <c r="AD266" s="218"/>
      <c r="AE266" s="219"/>
      <c r="AF266" s="219"/>
      <c r="AG266" s="219"/>
      <c r="AH266" s="219"/>
      <c r="AI266" s="220"/>
      <c r="AJ266" s="65"/>
      <c r="AT266" s="3"/>
      <c r="AU266" s="3"/>
      <c r="AV266" s="3"/>
      <c r="AW266" s="3"/>
      <c r="AX266" s="3"/>
      <c r="AY266" s="3"/>
      <c r="AZ266" s="3"/>
      <c r="BA266" s="149"/>
      <c r="BB266" s="167"/>
      <c r="BC266" s="3"/>
      <c r="BD266" s="3"/>
      <c r="BE266" s="3"/>
      <c r="BF266" s="3"/>
    </row>
    <row r="267" spans="3:58" ht="10.9" customHeight="1" x14ac:dyDescent="0.15">
      <c r="C267" s="253"/>
      <c r="D267" s="256"/>
      <c r="E267" s="259"/>
      <c r="F267" s="259"/>
      <c r="G267" s="253"/>
      <c r="H267" s="259"/>
      <c r="I267" s="264"/>
      <c r="J267" s="190"/>
      <c r="K267" s="191"/>
      <c r="L267" s="198"/>
      <c r="M267" s="199"/>
      <c r="N267" s="199"/>
      <c r="O267" s="199"/>
      <c r="P267" s="199"/>
      <c r="Q267" s="200"/>
      <c r="R267" s="204"/>
      <c r="S267" s="205"/>
      <c r="T267" s="205"/>
      <c r="U267" s="205"/>
      <c r="V267" s="205"/>
      <c r="W267" s="206"/>
      <c r="X267" s="241"/>
      <c r="Y267" s="242"/>
      <c r="Z267" s="243"/>
      <c r="AA267" s="248"/>
      <c r="AB267" s="248"/>
      <c r="AC267" s="249"/>
      <c r="AD267" s="218"/>
      <c r="AE267" s="219"/>
      <c r="AF267" s="219"/>
      <c r="AG267" s="219"/>
      <c r="AH267" s="219"/>
      <c r="AI267" s="220"/>
      <c r="AJ267" s="65"/>
      <c r="AT267" s="3"/>
      <c r="AU267" s="3"/>
      <c r="AV267" s="3"/>
      <c r="AW267" s="3"/>
      <c r="AX267" s="3"/>
      <c r="AY267" s="3"/>
      <c r="AZ267" s="3"/>
      <c r="BA267" s="149"/>
      <c r="BB267" s="167"/>
      <c r="BC267" s="3"/>
      <c r="BD267" s="3"/>
      <c r="BE267" s="3"/>
      <c r="BF267" s="3"/>
    </row>
    <row r="268" spans="3:58" ht="10.9" customHeight="1" x14ac:dyDescent="0.15">
      <c r="C268" s="254"/>
      <c r="D268" s="257"/>
      <c r="E268" s="260"/>
      <c r="F268" s="260"/>
      <c r="G268" s="254"/>
      <c r="H268" s="260"/>
      <c r="I268" s="192"/>
      <c r="J268" s="193"/>
      <c r="K268" s="194"/>
      <c r="L268" s="201"/>
      <c r="M268" s="202"/>
      <c r="N268" s="202"/>
      <c r="O268" s="202"/>
      <c r="P268" s="202"/>
      <c r="Q268" s="203"/>
      <c r="R268" s="204"/>
      <c r="S268" s="205"/>
      <c r="T268" s="205"/>
      <c r="U268" s="205"/>
      <c r="V268" s="205"/>
      <c r="W268" s="206"/>
      <c r="X268" s="244"/>
      <c r="Y268" s="245"/>
      <c r="Z268" s="246"/>
      <c r="AA268" s="248"/>
      <c r="AB268" s="248"/>
      <c r="AC268" s="249"/>
      <c r="AD268" s="218"/>
      <c r="AE268" s="219"/>
      <c r="AF268" s="219"/>
      <c r="AG268" s="219"/>
      <c r="AH268" s="219"/>
      <c r="AI268" s="220"/>
      <c r="AJ268" s="65"/>
      <c r="AT268" s="3"/>
      <c r="AU268" s="3"/>
      <c r="AV268" s="3"/>
      <c r="AW268" s="3"/>
      <c r="AX268" s="3"/>
      <c r="AY268" s="3"/>
      <c r="AZ268" s="3"/>
      <c r="BA268" s="149"/>
      <c r="BB268" s="167"/>
      <c r="BC268" s="3"/>
      <c r="BD268" s="3"/>
      <c r="BE268" s="3"/>
      <c r="BF268" s="3"/>
    </row>
    <row r="269" spans="3:58" ht="10.9" customHeight="1" x14ac:dyDescent="0.15">
      <c r="C269" s="252">
        <v>4</v>
      </c>
      <c r="D269" s="255" t="s">
        <v>106</v>
      </c>
      <c r="E269" s="258">
        <v>30</v>
      </c>
      <c r="F269" s="258" t="s">
        <v>107</v>
      </c>
      <c r="G269" s="252" t="s">
        <v>113</v>
      </c>
      <c r="H269" s="258"/>
      <c r="I269" s="261" t="s">
        <v>145</v>
      </c>
      <c r="J269" s="262"/>
      <c r="K269" s="263"/>
      <c r="L269" s="195">
        <f>J$227</f>
        <v>150</v>
      </c>
      <c r="M269" s="196"/>
      <c r="N269" s="196"/>
      <c r="O269" s="196"/>
      <c r="P269" s="196"/>
      <c r="Q269" s="197"/>
      <c r="R269" s="204">
        <f t="shared" ref="R269" si="4">IF(AND(I269="○",BA269="●"),2+ROUNDDOWN(($L269-100)/100,0)*2,0)</f>
        <v>2</v>
      </c>
      <c r="S269" s="205"/>
      <c r="T269" s="205"/>
      <c r="U269" s="205"/>
      <c r="V269" s="205"/>
      <c r="W269" s="206"/>
      <c r="X269" s="238"/>
      <c r="Y269" s="239"/>
      <c r="Z269" s="240"/>
      <c r="AA269" s="247"/>
      <c r="AB269" s="248"/>
      <c r="AC269" s="249"/>
      <c r="AD269" s="218">
        <f>IF(I269="○",R269,ROUNDUP(R269*AA269,1))</f>
        <v>2</v>
      </c>
      <c r="AE269" s="219"/>
      <c r="AF269" s="219"/>
      <c r="AG269" s="219"/>
      <c r="AH269" s="219"/>
      <c r="AI269" s="220"/>
      <c r="AJ269" s="65"/>
      <c r="AT269" s="3"/>
      <c r="AU269" s="3"/>
      <c r="AV269" s="3"/>
      <c r="AW269" s="3"/>
      <c r="AX269" s="3"/>
      <c r="AY269" s="3"/>
      <c r="AZ269" s="3"/>
      <c r="BA269" s="149" t="str">
        <f>IF(OR(I269="×",BA273="×"),"×","●")</f>
        <v>●</v>
      </c>
      <c r="BB269" s="167" t="str">
        <f>IF(BA269="●",IF(I269="定","-",I269),"-")</f>
        <v>○</v>
      </c>
      <c r="BC269" s="3"/>
      <c r="BD269" s="3"/>
      <c r="BE269" s="3"/>
      <c r="BF269" s="3"/>
    </row>
    <row r="270" spans="3:58" ht="10.9" customHeight="1" x14ac:dyDescent="0.15">
      <c r="C270" s="253"/>
      <c r="D270" s="256"/>
      <c r="E270" s="259"/>
      <c r="F270" s="259"/>
      <c r="G270" s="253"/>
      <c r="H270" s="259"/>
      <c r="I270" s="264"/>
      <c r="J270" s="190"/>
      <c r="K270" s="191"/>
      <c r="L270" s="198"/>
      <c r="M270" s="199"/>
      <c r="N270" s="199"/>
      <c r="O270" s="199"/>
      <c r="P270" s="199"/>
      <c r="Q270" s="200"/>
      <c r="R270" s="204"/>
      <c r="S270" s="205"/>
      <c r="T270" s="205"/>
      <c r="U270" s="205"/>
      <c r="V270" s="205"/>
      <c r="W270" s="206"/>
      <c r="X270" s="241"/>
      <c r="Y270" s="242"/>
      <c r="Z270" s="243"/>
      <c r="AA270" s="248"/>
      <c r="AB270" s="248"/>
      <c r="AC270" s="249"/>
      <c r="AD270" s="218"/>
      <c r="AE270" s="219"/>
      <c r="AF270" s="219"/>
      <c r="AG270" s="219"/>
      <c r="AH270" s="219"/>
      <c r="AI270" s="220"/>
      <c r="AJ270" s="65"/>
      <c r="AT270" s="3"/>
      <c r="AU270" s="3"/>
      <c r="AV270" s="3"/>
      <c r="AW270" s="3"/>
      <c r="AX270" s="3"/>
      <c r="AY270" s="3"/>
      <c r="AZ270" s="3"/>
      <c r="BA270" s="149"/>
      <c r="BB270" s="167"/>
      <c r="BC270" s="3"/>
      <c r="BD270" s="3"/>
      <c r="BE270" s="3"/>
      <c r="BF270" s="3"/>
    </row>
    <row r="271" spans="3:58" ht="10.9" customHeight="1" x14ac:dyDescent="0.15">
      <c r="C271" s="253"/>
      <c r="D271" s="256"/>
      <c r="E271" s="259"/>
      <c r="F271" s="259"/>
      <c r="G271" s="253"/>
      <c r="H271" s="259"/>
      <c r="I271" s="264"/>
      <c r="J271" s="190"/>
      <c r="K271" s="191"/>
      <c r="L271" s="198"/>
      <c r="M271" s="199"/>
      <c r="N271" s="199"/>
      <c r="O271" s="199"/>
      <c r="P271" s="199"/>
      <c r="Q271" s="200"/>
      <c r="R271" s="204"/>
      <c r="S271" s="205"/>
      <c r="T271" s="205"/>
      <c r="U271" s="205"/>
      <c r="V271" s="205"/>
      <c r="W271" s="206"/>
      <c r="X271" s="241"/>
      <c r="Y271" s="242"/>
      <c r="Z271" s="243"/>
      <c r="AA271" s="248"/>
      <c r="AB271" s="248"/>
      <c r="AC271" s="249"/>
      <c r="AD271" s="218"/>
      <c r="AE271" s="219"/>
      <c r="AF271" s="219"/>
      <c r="AG271" s="219"/>
      <c r="AH271" s="219"/>
      <c r="AI271" s="220"/>
      <c r="AJ271" s="65"/>
      <c r="AT271" s="3"/>
      <c r="AU271" s="3"/>
      <c r="AV271" s="3"/>
      <c r="AW271" s="3"/>
      <c r="AX271" s="3"/>
      <c r="AY271" s="3"/>
      <c r="AZ271" s="3"/>
      <c r="BA271" s="149"/>
      <c r="BB271" s="167"/>
      <c r="BC271" s="3"/>
      <c r="BD271" s="3"/>
      <c r="BE271" s="3"/>
      <c r="BF271" s="3"/>
    </row>
    <row r="272" spans="3:58" ht="10.9" customHeight="1" x14ac:dyDescent="0.15">
      <c r="C272" s="254"/>
      <c r="D272" s="257"/>
      <c r="E272" s="260"/>
      <c r="F272" s="260"/>
      <c r="G272" s="254"/>
      <c r="H272" s="260"/>
      <c r="I272" s="192"/>
      <c r="J272" s="193"/>
      <c r="K272" s="194"/>
      <c r="L272" s="201"/>
      <c r="M272" s="202"/>
      <c r="N272" s="202"/>
      <c r="O272" s="202"/>
      <c r="P272" s="202"/>
      <c r="Q272" s="203"/>
      <c r="R272" s="204"/>
      <c r="S272" s="205"/>
      <c r="T272" s="205"/>
      <c r="U272" s="205"/>
      <c r="V272" s="205"/>
      <c r="W272" s="206"/>
      <c r="X272" s="244"/>
      <c r="Y272" s="245"/>
      <c r="Z272" s="246"/>
      <c r="AA272" s="248"/>
      <c r="AB272" s="248"/>
      <c r="AC272" s="249"/>
      <c r="AD272" s="218"/>
      <c r="AE272" s="219"/>
      <c r="AF272" s="219"/>
      <c r="AG272" s="219"/>
      <c r="AH272" s="219"/>
      <c r="AI272" s="220"/>
      <c r="AJ272" s="65"/>
      <c r="AT272" s="3"/>
      <c r="AU272" s="3"/>
      <c r="AV272" s="3"/>
      <c r="AW272" s="3"/>
      <c r="AX272" s="3"/>
      <c r="AY272" s="3"/>
      <c r="AZ272" s="3"/>
      <c r="BA272" s="149"/>
      <c r="BB272" s="167"/>
      <c r="BC272" s="3"/>
      <c r="BD272" s="3"/>
      <c r="BE272" s="3"/>
      <c r="BF272" s="3"/>
    </row>
    <row r="273" spans="3:58" ht="10.9" customHeight="1" x14ac:dyDescent="0.15">
      <c r="C273" s="252">
        <v>5</v>
      </c>
      <c r="D273" s="255" t="s">
        <v>106</v>
      </c>
      <c r="E273" s="258">
        <v>1</v>
      </c>
      <c r="F273" s="258" t="s">
        <v>107</v>
      </c>
      <c r="G273" s="252" t="s">
        <v>114</v>
      </c>
      <c r="H273" s="258"/>
      <c r="I273" s="261" t="s">
        <v>145</v>
      </c>
      <c r="J273" s="262"/>
      <c r="K273" s="263"/>
      <c r="L273" s="195">
        <f>J$227</f>
        <v>150</v>
      </c>
      <c r="M273" s="196"/>
      <c r="N273" s="196"/>
      <c r="O273" s="196"/>
      <c r="P273" s="196"/>
      <c r="Q273" s="197"/>
      <c r="R273" s="204">
        <f t="shared" ref="R273" si="5">IF(AND(I273="○",BA273="●"),2+ROUNDDOWN(($L273-100)/100,0)*2,0)</f>
        <v>2</v>
      </c>
      <c r="S273" s="205"/>
      <c r="T273" s="205"/>
      <c r="U273" s="205"/>
      <c r="V273" s="205"/>
      <c r="W273" s="206"/>
      <c r="X273" s="238"/>
      <c r="Y273" s="239"/>
      <c r="Z273" s="240"/>
      <c r="AA273" s="247"/>
      <c r="AB273" s="248"/>
      <c r="AC273" s="249"/>
      <c r="AD273" s="218">
        <f>IF(I273="○",R273,ROUNDUP(R273*AA273,1))</f>
        <v>2</v>
      </c>
      <c r="AE273" s="219"/>
      <c r="AF273" s="219"/>
      <c r="AG273" s="219"/>
      <c r="AH273" s="219"/>
      <c r="AI273" s="220"/>
      <c r="AJ273" s="65"/>
      <c r="AT273" s="3"/>
      <c r="AU273" s="3"/>
      <c r="AV273" s="3"/>
      <c r="AW273" s="3"/>
      <c r="AX273" s="3"/>
      <c r="AY273" s="3"/>
      <c r="AZ273" s="3"/>
      <c r="BA273" s="149" t="str">
        <f>IF(OR(I273="×",BA277="×"),"×","●")</f>
        <v>●</v>
      </c>
      <c r="BB273" s="167" t="str">
        <f>IF(BA273="●",IF(I273="定","-",I273),"-")</f>
        <v>○</v>
      </c>
      <c r="BC273" s="3"/>
      <c r="BD273" s="3"/>
      <c r="BE273" s="3"/>
      <c r="BF273" s="3"/>
    </row>
    <row r="274" spans="3:58" ht="10.9" customHeight="1" x14ac:dyDescent="0.15">
      <c r="C274" s="253"/>
      <c r="D274" s="256"/>
      <c r="E274" s="259"/>
      <c r="F274" s="259"/>
      <c r="G274" s="253"/>
      <c r="H274" s="259"/>
      <c r="I274" s="264"/>
      <c r="J274" s="190"/>
      <c r="K274" s="191"/>
      <c r="L274" s="198"/>
      <c r="M274" s="199"/>
      <c r="N274" s="199"/>
      <c r="O274" s="199"/>
      <c r="P274" s="199"/>
      <c r="Q274" s="200"/>
      <c r="R274" s="204"/>
      <c r="S274" s="205"/>
      <c r="T274" s="205"/>
      <c r="U274" s="205"/>
      <c r="V274" s="205"/>
      <c r="W274" s="206"/>
      <c r="X274" s="241"/>
      <c r="Y274" s="242"/>
      <c r="Z274" s="243"/>
      <c r="AA274" s="248"/>
      <c r="AB274" s="248"/>
      <c r="AC274" s="249"/>
      <c r="AD274" s="218"/>
      <c r="AE274" s="219"/>
      <c r="AF274" s="219"/>
      <c r="AG274" s="219"/>
      <c r="AH274" s="219"/>
      <c r="AI274" s="220"/>
      <c r="AJ274" s="65"/>
      <c r="AT274" s="3"/>
      <c r="AU274" s="3"/>
      <c r="AV274" s="3"/>
      <c r="AW274" s="3"/>
      <c r="AX274" s="3"/>
      <c r="AY274" s="3"/>
      <c r="AZ274" s="3"/>
      <c r="BA274" s="149"/>
      <c r="BB274" s="167"/>
      <c r="BC274" s="3"/>
      <c r="BD274" s="3"/>
      <c r="BE274" s="3"/>
      <c r="BF274" s="3"/>
    </row>
    <row r="275" spans="3:58" ht="10.9" customHeight="1" x14ac:dyDescent="0.15">
      <c r="C275" s="253"/>
      <c r="D275" s="256"/>
      <c r="E275" s="259"/>
      <c r="F275" s="259"/>
      <c r="G275" s="253"/>
      <c r="H275" s="259"/>
      <c r="I275" s="264"/>
      <c r="J275" s="190"/>
      <c r="K275" s="191"/>
      <c r="L275" s="198"/>
      <c r="M275" s="199"/>
      <c r="N275" s="199"/>
      <c r="O275" s="199"/>
      <c r="P275" s="199"/>
      <c r="Q275" s="200"/>
      <c r="R275" s="204"/>
      <c r="S275" s="205"/>
      <c r="T275" s="205"/>
      <c r="U275" s="205"/>
      <c r="V275" s="205"/>
      <c r="W275" s="206"/>
      <c r="X275" s="241"/>
      <c r="Y275" s="242"/>
      <c r="Z275" s="243"/>
      <c r="AA275" s="248"/>
      <c r="AB275" s="248"/>
      <c r="AC275" s="249"/>
      <c r="AD275" s="218"/>
      <c r="AE275" s="219"/>
      <c r="AF275" s="219"/>
      <c r="AG275" s="219"/>
      <c r="AH275" s="219"/>
      <c r="AI275" s="220"/>
      <c r="AJ275" s="65"/>
      <c r="AT275" s="3"/>
      <c r="AU275" s="3"/>
      <c r="AV275" s="3"/>
      <c r="AW275" s="3"/>
      <c r="AX275" s="3"/>
      <c r="AY275" s="3"/>
      <c r="AZ275" s="3"/>
      <c r="BA275" s="149"/>
      <c r="BB275" s="167"/>
      <c r="BC275" s="3"/>
      <c r="BD275" s="3"/>
      <c r="BE275" s="3"/>
      <c r="BF275" s="3"/>
    </row>
    <row r="276" spans="3:58" ht="10.9" customHeight="1" x14ac:dyDescent="0.15">
      <c r="C276" s="254"/>
      <c r="D276" s="257"/>
      <c r="E276" s="260"/>
      <c r="F276" s="260"/>
      <c r="G276" s="254"/>
      <c r="H276" s="260"/>
      <c r="I276" s="192"/>
      <c r="J276" s="193"/>
      <c r="K276" s="194"/>
      <c r="L276" s="201"/>
      <c r="M276" s="202"/>
      <c r="N276" s="202"/>
      <c r="O276" s="202"/>
      <c r="P276" s="202"/>
      <c r="Q276" s="203"/>
      <c r="R276" s="204"/>
      <c r="S276" s="205"/>
      <c r="T276" s="205"/>
      <c r="U276" s="205"/>
      <c r="V276" s="205"/>
      <c r="W276" s="206"/>
      <c r="X276" s="244"/>
      <c r="Y276" s="245"/>
      <c r="Z276" s="246"/>
      <c r="AA276" s="248"/>
      <c r="AB276" s="248"/>
      <c r="AC276" s="249"/>
      <c r="AD276" s="218"/>
      <c r="AE276" s="219"/>
      <c r="AF276" s="219"/>
      <c r="AG276" s="219"/>
      <c r="AH276" s="219"/>
      <c r="AI276" s="220"/>
      <c r="AJ276" s="65"/>
      <c r="AT276" s="3"/>
      <c r="AU276" s="3"/>
      <c r="AV276" s="3"/>
      <c r="AW276" s="3"/>
      <c r="AX276" s="3"/>
      <c r="AY276" s="3"/>
      <c r="AZ276" s="3"/>
      <c r="BA276" s="149"/>
      <c r="BB276" s="167"/>
      <c r="BC276" s="3"/>
      <c r="BD276" s="3"/>
      <c r="BE276" s="3"/>
      <c r="BF276" s="3"/>
    </row>
    <row r="277" spans="3:58" ht="10.9" customHeight="1" x14ac:dyDescent="0.15">
      <c r="C277" s="252">
        <v>5</v>
      </c>
      <c r="D277" s="255" t="s">
        <v>106</v>
      </c>
      <c r="E277" s="258">
        <v>2</v>
      </c>
      <c r="F277" s="258" t="s">
        <v>107</v>
      </c>
      <c r="G277" s="252" t="s">
        <v>115</v>
      </c>
      <c r="H277" s="258"/>
      <c r="I277" s="261" t="s">
        <v>145</v>
      </c>
      <c r="J277" s="262"/>
      <c r="K277" s="263"/>
      <c r="L277" s="195">
        <f>J$227</f>
        <v>150</v>
      </c>
      <c r="M277" s="196"/>
      <c r="N277" s="196"/>
      <c r="O277" s="196"/>
      <c r="P277" s="196"/>
      <c r="Q277" s="197"/>
      <c r="R277" s="204">
        <f t="shared" ref="R277" si="6">IF(AND(I277="○",BA277="●"),2+ROUNDDOWN(($L277-100)/100,0)*2,0)</f>
        <v>2</v>
      </c>
      <c r="S277" s="205"/>
      <c r="T277" s="205"/>
      <c r="U277" s="205"/>
      <c r="V277" s="205"/>
      <c r="W277" s="206"/>
      <c r="X277" s="238"/>
      <c r="Y277" s="239"/>
      <c r="Z277" s="240"/>
      <c r="AA277" s="247"/>
      <c r="AB277" s="248"/>
      <c r="AC277" s="249"/>
      <c r="AD277" s="218">
        <f>IF(I277="○",R277,ROUNDUP(R277*AA277,1))</f>
        <v>2</v>
      </c>
      <c r="AE277" s="219"/>
      <c r="AF277" s="219"/>
      <c r="AG277" s="219"/>
      <c r="AH277" s="219"/>
      <c r="AI277" s="220"/>
      <c r="AJ277" s="65"/>
      <c r="AT277" s="3"/>
      <c r="AU277" s="3"/>
      <c r="AV277" s="3"/>
      <c r="AW277" s="3"/>
      <c r="AX277" s="3"/>
      <c r="AY277" s="3"/>
      <c r="AZ277" s="3"/>
      <c r="BA277" s="149" t="str">
        <f>IF(OR(I277="×",BA281="×"),"×","●")</f>
        <v>●</v>
      </c>
      <c r="BB277" s="167" t="str">
        <f>IF(BA277="●",IF(I277="定","-",I277),"-")</f>
        <v>○</v>
      </c>
      <c r="BC277" s="3"/>
      <c r="BD277" s="3"/>
      <c r="BE277" s="3"/>
      <c r="BF277" s="3"/>
    </row>
    <row r="278" spans="3:58" ht="10.9" customHeight="1" x14ac:dyDescent="0.15">
      <c r="C278" s="253"/>
      <c r="D278" s="256"/>
      <c r="E278" s="259"/>
      <c r="F278" s="259"/>
      <c r="G278" s="253"/>
      <c r="H278" s="259"/>
      <c r="I278" s="264"/>
      <c r="J278" s="190"/>
      <c r="K278" s="191"/>
      <c r="L278" s="198"/>
      <c r="M278" s="199"/>
      <c r="N278" s="199"/>
      <c r="O278" s="199"/>
      <c r="P278" s="199"/>
      <c r="Q278" s="200"/>
      <c r="R278" s="204"/>
      <c r="S278" s="205"/>
      <c r="T278" s="205"/>
      <c r="U278" s="205"/>
      <c r="V278" s="205"/>
      <c r="W278" s="206"/>
      <c r="X278" s="241"/>
      <c r="Y278" s="242"/>
      <c r="Z278" s="243"/>
      <c r="AA278" s="248"/>
      <c r="AB278" s="248"/>
      <c r="AC278" s="249"/>
      <c r="AD278" s="218"/>
      <c r="AE278" s="219"/>
      <c r="AF278" s="219"/>
      <c r="AG278" s="219"/>
      <c r="AH278" s="219"/>
      <c r="AI278" s="220"/>
      <c r="AJ278" s="65"/>
      <c r="AT278" s="3"/>
      <c r="AU278" s="3"/>
      <c r="AV278" s="3"/>
      <c r="AW278" s="3"/>
      <c r="AX278" s="3"/>
      <c r="AY278" s="3"/>
      <c r="AZ278" s="3"/>
      <c r="BA278" s="149"/>
      <c r="BB278" s="167"/>
      <c r="BC278" s="3"/>
      <c r="BD278" s="3"/>
      <c r="BE278" s="3"/>
      <c r="BF278" s="3"/>
    </row>
    <row r="279" spans="3:58" ht="10.9" customHeight="1" x14ac:dyDescent="0.15">
      <c r="C279" s="253"/>
      <c r="D279" s="256"/>
      <c r="E279" s="259"/>
      <c r="F279" s="259"/>
      <c r="G279" s="253"/>
      <c r="H279" s="259"/>
      <c r="I279" s="264"/>
      <c r="J279" s="190"/>
      <c r="K279" s="191"/>
      <c r="L279" s="198"/>
      <c r="M279" s="199"/>
      <c r="N279" s="199"/>
      <c r="O279" s="199"/>
      <c r="P279" s="199"/>
      <c r="Q279" s="200"/>
      <c r="R279" s="204"/>
      <c r="S279" s="205"/>
      <c r="T279" s="205"/>
      <c r="U279" s="205"/>
      <c r="V279" s="205"/>
      <c r="W279" s="206"/>
      <c r="X279" s="241"/>
      <c r="Y279" s="242"/>
      <c r="Z279" s="243"/>
      <c r="AA279" s="248"/>
      <c r="AB279" s="248"/>
      <c r="AC279" s="249"/>
      <c r="AD279" s="218"/>
      <c r="AE279" s="219"/>
      <c r="AF279" s="219"/>
      <c r="AG279" s="219"/>
      <c r="AH279" s="219"/>
      <c r="AI279" s="220"/>
      <c r="AJ279" s="65"/>
      <c r="AT279" s="3"/>
      <c r="AU279" s="3"/>
      <c r="AV279" s="3"/>
      <c r="AW279" s="3"/>
      <c r="AX279" s="3"/>
      <c r="AY279" s="3"/>
      <c r="AZ279" s="3"/>
      <c r="BA279" s="149"/>
      <c r="BB279" s="167"/>
      <c r="BC279" s="3"/>
      <c r="BD279" s="3"/>
      <c r="BE279" s="3"/>
      <c r="BF279" s="3"/>
    </row>
    <row r="280" spans="3:58" ht="10.9" customHeight="1" x14ac:dyDescent="0.15">
      <c r="C280" s="254"/>
      <c r="D280" s="257"/>
      <c r="E280" s="260"/>
      <c r="F280" s="260"/>
      <c r="G280" s="254"/>
      <c r="H280" s="260"/>
      <c r="I280" s="192"/>
      <c r="J280" s="193"/>
      <c r="K280" s="194"/>
      <c r="L280" s="201"/>
      <c r="M280" s="202"/>
      <c r="N280" s="202"/>
      <c r="O280" s="202"/>
      <c r="P280" s="202"/>
      <c r="Q280" s="203"/>
      <c r="R280" s="204"/>
      <c r="S280" s="205"/>
      <c r="T280" s="205"/>
      <c r="U280" s="205"/>
      <c r="V280" s="205"/>
      <c r="W280" s="206"/>
      <c r="X280" s="244"/>
      <c r="Y280" s="245"/>
      <c r="Z280" s="246"/>
      <c r="AA280" s="248"/>
      <c r="AB280" s="248"/>
      <c r="AC280" s="249"/>
      <c r="AD280" s="218"/>
      <c r="AE280" s="219"/>
      <c r="AF280" s="219"/>
      <c r="AG280" s="219"/>
      <c r="AH280" s="219"/>
      <c r="AI280" s="220"/>
      <c r="AJ280" s="65"/>
      <c r="AT280" s="3"/>
      <c r="AU280" s="3"/>
      <c r="AV280" s="3"/>
      <c r="AW280" s="3"/>
      <c r="AX280" s="3"/>
      <c r="AY280" s="3"/>
      <c r="AZ280" s="3"/>
      <c r="BA280" s="149"/>
      <c r="BB280" s="167"/>
      <c r="BC280" s="3"/>
      <c r="BD280" s="3"/>
      <c r="BE280" s="3"/>
      <c r="BF280" s="3"/>
    </row>
    <row r="281" spans="3:58" ht="10.9" customHeight="1" x14ac:dyDescent="0.15">
      <c r="C281" s="252">
        <v>5</v>
      </c>
      <c r="D281" s="255" t="s">
        <v>106</v>
      </c>
      <c r="E281" s="258">
        <v>3</v>
      </c>
      <c r="F281" s="258" t="s">
        <v>107</v>
      </c>
      <c r="G281" s="252" t="s">
        <v>116</v>
      </c>
      <c r="H281" s="258"/>
      <c r="I281" s="261" t="s">
        <v>145</v>
      </c>
      <c r="J281" s="262"/>
      <c r="K281" s="263"/>
      <c r="L281" s="195">
        <f>J$227</f>
        <v>150</v>
      </c>
      <c r="M281" s="196"/>
      <c r="N281" s="196"/>
      <c r="O281" s="196"/>
      <c r="P281" s="196"/>
      <c r="Q281" s="197"/>
      <c r="R281" s="204">
        <f t="shared" ref="R281" si="7">IF(AND(I281="○",BA281="●"),2+ROUNDDOWN(($L281-100)/100,0)*2,0)</f>
        <v>2</v>
      </c>
      <c r="S281" s="205"/>
      <c r="T281" s="205"/>
      <c r="U281" s="205"/>
      <c r="V281" s="205"/>
      <c r="W281" s="206"/>
      <c r="X281" s="238"/>
      <c r="Y281" s="239"/>
      <c r="Z281" s="240"/>
      <c r="AA281" s="247"/>
      <c r="AB281" s="248"/>
      <c r="AC281" s="249"/>
      <c r="AD281" s="218">
        <f>IF(I281="○",R281,ROUNDUP(R281*AA281,1))</f>
        <v>2</v>
      </c>
      <c r="AE281" s="219"/>
      <c r="AF281" s="219"/>
      <c r="AG281" s="219"/>
      <c r="AH281" s="219"/>
      <c r="AI281" s="220"/>
      <c r="AJ281" s="65"/>
      <c r="AT281" s="3"/>
      <c r="AU281" s="3"/>
      <c r="AV281" s="3"/>
      <c r="AW281" s="3"/>
      <c r="AX281" s="3"/>
      <c r="AY281" s="3"/>
      <c r="AZ281" s="3"/>
      <c r="BA281" s="149" t="str">
        <f>IF(OR(I281="×",BA285="×"),"×","●")</f>
        <v>●</v>
      </c>
      <c r="BB281" s="167" t="str">
        <f>IF(BA281="●",IF(I281="定","-",I281),"-")</f>
        <v>○</v>
      </c>
      <c r="BC281" s="3"/>
      <c r="BD281" s="3"/>
      <c r="BE281" s="3"/>
      <c r="BF281" s="3"/>
    </row>
    <row r="282" spans="3:58" ht="10.9" customHeight="1" x14ac:dyDescent="0.15">
      <c r="C282" s="253"/>
      <c r="D282" s="256"/>
      <c r="E282" s="259"/>
      <c r="F282" s="259"/>
      <c r="G282" s="253"/>
      <c r="H282" s="259"/>
      <c r="I282" s="264"/>
      <c r="J282" s="190"/>
      <c r="K282" s="191"/>
      <c r="L282" s="198"/>
      <c r="M282" s="199"/>
      <c r="N282" s="199"/>
      <c r="O282" s="199"/>
      <c r="P282" s="199"/>
      <c r="Q282" s="200"/>
      <c r="R282" s="204"/>
      <c r="S282" s="205"/>
      <c r="T282" s="205"/>
      <c r="U282" s="205"/>
      <c r="V282" s="205"/>
      <c r="W282" s="206"/>
      <c r="X282" s="241"/>
      <c r="Y282" s="242"/>
      <c r="Z282" s="243"/>
      <c r="AA282" s="248"/>
      <c r="AB282" s="248"/>
      <c r="AC282" s="249"/>
      <c r="AD282" s="218"/>
      <c r="AE282" s="219"/>
      <c r="AF282" s="219"/>
      <c r="AG282" s="219"/>
      <c r="AH282" s="219"/>
      <c r="AI282" s="220"/>
      <c r="AJ282" s="65"/>
      <c r="AT282" s="3"/>
      <c r="AU282" s="3"/>
      <c r="AV282" s="3"/>
      <c r="AW282" s="3"/>
      <c r="AX282" s="3"/>
      <c r="AY282" s="3"/>
      <c r="AZ282" s="3"/>
      <c r="BA282" s="149"/>
      <c r="BB282" s="167"/>
      <c r="BC282" s="3"/>
      <c r="BD282" s="3"/>
      <c r="BE282" s="3"/>
      <c r="BF282" s="3"/>
    </row>
    <row r="283" spans="3:58" ht="10.9" customHeight="1" x14ac:dyDescent="0.15">
      <c r="C283" s="253"/>
      <c r="D283" s="256"/>
      <c r="E283" s="259"/>
      <c r="F283" s="259"/>
      <c r="G283" s="253"/>
      <c r="H283" s="259"/>
      <c r="I283" s="264"/>
      <c r="J283" s="190"/>
      <c r="K283" s="191"/>
      <c r="L283" s="198"/>
      <c r="M283" s="199"/>
      <c r="N283" s="199"/>
      <c r="O283" s="199"/>
      <c r="P283" s="199"/>
      <c r="Q283" s="200"/>
      <c r="R283" s="204"/>
      <c r="S283" s="205"/>
      <c r="T283" s="205"/>
      <c r="U283" s="205"/>
      <c r="V283" s="205"/>
      <c r="W283" s="206"/>
      <c r="X283" s="241"/>
      <c r="Y283" s="242"/>
      <c r="Z283" s="243"/>
      <c r="AA283" s="248"/>
      <c r="AB283" s="248"/>
      <c r="AC283" s="249"/>
      <c r="AD283" s="218"/>
      <c r="AE283" s="219"/>
      <c r="AF283" s="219"/>
      <c r="AG283" s="219"/>
      <c r="AH283" s="219"/>
      <c r="AI283" s="220"/>
      <c r="AJ283" s="65"/>
      <c r="AT283" s="3"/>
      <c r="AU283" s="3"/>
      <c r="AV283" s="3"/>
      <c r="AW283" s="3"/>
      <c r="AX283" s="3"/>
      <c r="AY283" s="3"/>
      <c r="AZ283" s="3"/>
      <c r="BA283" s="149"/>
      <c r="BB283" s="167"/>
      <c r="BC283" s="3"/>
      <c r="BD283" s="3"/>
      <c r="BE283" s="3"/>
      <c r="BF283" s="3"/>
    </row>
    <row r="284" spans="3:58" ht="10.9" customHeight="1" x14ac:dyDescent="0.15">
      <c r="C284" s="254"/>
      <c r="D284" s="257"/>
      <c r="E284" s="260"/>
      <c r="F284" s="260"/>
      <c r="G284" s="254"/>
      <c r="H284" s="260"/>
      <c r="I284" s="192"/>
      <c r="J284" s="193"/>
      <c r="K284" s="194"/>
      <c r="L284" s="201"/>
      <c r="M284" s="202"/>
      <c r="N284" s="202"/>
      <c r="O284" s="202"/>
      <c r="P284" s="202"/>
      <c r="Q284" s="203"/>
      <c r="R284" s="204"/>
      <c r="S284" s="205"/>
      <c r="T284" s="205"/>
      <c r="U284" s="205"/>
      <c r="V284" s="205"/>
      <c r="W284" s="206"/>
      <c r="X284" s="244"/>
      <c r="Y284" s="245"/>
      <c r="Z284" s="246"/>
      <c r="AA284" s="248"/>
      <c r="AB284" s="248"/>
      <c r="AC284" s="249"/>
      <c r="AD284" s="218"/>
      <c r="AE284" s="219"/>
      <c r="AF284" s="219"/>
      <c r="AG284" s="219"/>
      <c r="AH284" s="219"/>
      <c r="AI284" s="220"/>
      <c r="AJ284" s="65"/>
      <c r="AT284" s="3"/>
      <c r="AU284" s="3"/>
      <c r="AV284" s="3"/>
      <c r="AW284" s="3"/>
      <c r="AX284" s="3"/>
      <c r="AY284" s="3"/>
      <c r="AZ284" s="3"/>
      <c r="BA284" s="149"/>
      <c r="BB284" s="167"/>
      <c r="BC284" s="3"/>
      <c r="BD284" s="3"/>
      <c r="BE284" s="3"/>
      <c r="BF284" s="3"/>
    </row>
    <row r="285" spans="3:58" ht="10.9" customHeight="1" x14ac:dyDescent="0.15">
      <c r="C285" s="252">
        <v>5</v>
      </c>
      <c r="D285" s="255" t="s">
        <v>106</v>
      </c>
      <c r="E285" s="258">
        <v>4</v>
      </c>
      <c r="F285" s="258" t="s">
        <v>107</v>
      </c>
      <c r="G285" s="252" t="s">
        <v>117</v>
      </c>
      <c r="H285" s="258"/>
      <c r="I285" s="261" t="s">
        <v>145</v>
      </c>
      <c r="J285" s="262"/>
      <c r="K285" s="263"/>
      <c r="L285" s="195">
        <f>J$227</f>
        <v>150</v>
      </c>
      <c r="M285" s="196"/>
      <c r="N285" s="196"/>
      <c r="O285" s="196"/>
      <c r="P285" s="196"/>
      <c r="Q285" s="197"/>
      <c r="R285" s="204">
        <f t="shared" ref="R285" si="8">IF(AND(I285="○",BA285="●"),2+ROUNDDOWN(($L285-100)/100,0)*2,0)</f>
        <v>2</v>
      </c>
      <c r="S285" s="205"/>
      <c r="T285" s="205"/>
      <c r="U285" s="205"/>
      <c r="V285" s="205"/>
      <c r="W285" s="206"/>
      <c r="X285" s="238"/>
      <c r="Y285" s="239"/>
      <c r="Z285" s="240"/>
      <c r="AA285" s="247"/>
      <c r="AB285" s="248"/>
      <c r="AC285" s="249"/>
      <c r="AD285" s="218">
        <f>IF(I285="○",R285,ROUNDUP(R285*AA285,1))</f>
        <v>2</v>
      </c>
      <c r="AE285" s="219"/>
      <c r="AF285" s="219"/>
      <c r="AG285" s="219"/>
      <c r="AH285" s="219"/>
      <c r="AI285" s="220"/>
      <c r="AJ285" s="65"/>
      <c r="AT285" s="3"/>
      <c r="AU285" s="3"/>
      <c r="AV285" s="3"/>
      <c r="AW285" s="3"/>
      <c r="AX285" s="3"/>
      <c r="AY285" s="3"/>
      <c r="AZ285" s="3"/>
      <c r="BA285" s="149" t="str">
        <f>IF(OR(I285="×",BA289="×"),"×","●")</f>
        <v>●</v>
      </c>
      <c r="BB285" s="167" t="str">
        <f>IF(BA285="●",IF(I285="定","-",I285),"-")</f>
        <v>○</v>
      </c>
      <c r="BC285" s="3"/>
      <c r="BD285" s="3"/>
      <c r="BE285" s="3"/>
      <c r="BF285" s="3"/>
    </row>
    <row r="286" spans="3:58" ht="10.9" customHeight="1" x14ac:dyDescent="0.15">
      <c r="C286" s="253"/>
      <c r="D286" s="256"/>
      <c r="E286" s="259"/>
      <c r="F286" s="259"/>
      <c r="G286" s="253"/>
      <c r="H286" s="259"/>
      <c r="I286" s="264"/>
      <c r="J286" s="190"/>
      <c r="K286" s="191"/>
      <c r="L286" s="198"/>
      <c r="M286" s="199"/>
      <c r="N286" s="199"/>
      <c r="O286" s="199"/>
      <c r="P286" s="199"/>
      <c r="Q286" s="200"/>
      <c r="R286" s="204"/>
      <c r="S286" s="205"/>
      <c r="T286" s="205"/>
      <c r="U286" s="205"/>
      <c r="V286" s="205"/>
      <c r="W286" s="206"/>
      <c r="X286" s="241"/>
      <c r="Y286" s="242"/>
      <c r="Z286" s="243"/>
      <c r="AA286" s="248"/>
      <c r="AB286" s="248"/>
      <c r="AC286" s="249"/>
      <c r="AD286" s="218"/>
      <c r="AE286" s="219"/>
      <c r="AF286" s="219"/>
      <c r="AG286" s="219"/>
      <c r="AH286" s="219"/>
      <c r="AI286" s="220"/>
      <c r="AJ286" s="65"/>
      <c r="AT286" s="3"/>
      <c r="AU286" s="3"/>
      <c r="AV286" s="3"/>
      <c r="AW286" s="3"/>
      <c r="AX286" s="3"/>
      <c r="AY286" s="3"/>
      <c r="AZ286" s="3"/>
      <c r="BA286" s="149"/>
      <c r="BB286" s="167"/>
      <c r="BC286" s="3"/>
      <c r="BD286" s="3"/>
      <c r="BE286" s="3"/>
      <c r="BF286" s="3"/>
    </row>
    <row r="287" spans="3:58" ht="10.9" customHeight="1" x14ac:dyDescent="0.15">
      <c r="C287" s="253"/>
      <c r="D287" s="256"/>
      <c r="E287" s="259"/>
      <c r="F287" s="259"/>
      <c r="G287" s="253"/>
      <c r="H287" s="259"/>
      <c r="I287" s="264"/>
      <c r="J287" s="190"/>
      <c r="K287" s="191"/>
      <c r="L287" s="198"/>
      <c r="M287" s="199"/>
      <c r="N287" s="199"/>
      <c r="O287" s="199"/>
      <c r="P287" s="199"/>
      <c r="Q287" s="200"/>
      <c r="R287" s="204"/>
      <c r="S287" s="205"/>
      <c r="T287" s="205"/>
      <c r="U287" s="205"/>
      <c r="V287" s="205"/>
      <c r="W287" s="206"/>
      <c r="X287" s="241"/>
      <c r="Y287" s="242"/>
      <c r="Z287" s="243"/>
      <c r="AA287" s="248"/>
      <c r="AB287" s="248"/>
      <c r="AC287" s="249"/>
      <c r="AD287" s="218"/>
      <c r="AE287" s="219"/>
      <c r="AF287" s="219"/>
      <c r="AG287" s="219"/>
      <c r="AH287" s="219"/>
      <c r="AI287" s="220"/>
      <c r="AJ287" s="65"/>
      <c r="AT287" s="3"/>
      <c r="AU287" s="3"/>
      <c r="AV287" s="3"/>
      <c r="AW287" s="3"/>
      <c r="AX287" s="3"/>
      <c r="AY287" s="3"/>
      <c r="AZ287" s="3"/>
      <c r="BA287" s="149"/>
      <c r="BB287" s="167"/>
      <c r="BC287" s="3"/>
      <c r="BD287" s="3"/>
      <c r="BE287" s="3"/>
      <c r="BF287" s="3"/>
    </row>
    <row r="288" spans="3:58" ht="10.9" customHeight="1" x14ac:dyDescent="0.15">
      <c r="C288" s="254"/>
      <c r="D288" s="257"/>
      <c r="E288" s="260"/>
      <c r="F288" s="260"/>
      <c r="G288" s="254"/>
      <c r="H288" s="260"/>
      <c r="I288" s="192"/>
      <c r="J288" s="193"/>
      <c r="K288" s="194"/>
      <c r="L288" s="201"/>
      <c r="M288" s="202"/>
      <c r="N288" s="202"/>
      <c r="O288" s="202"/>
      <c r="P288" s="202"/>
      <c r="Q288" s="203"/>
      <c r="R288" s="204"/>
      <c r="S288" s="205"/>
      <c r="T288" s="205"/>
      <c r="U288" s="205"/>
      <c r="V288" s="205"/>
      <c r="W288" s="206"/>
      <c r="X288" s="244"/>
      <c r="Y288" s="245"/>
      <c r="Z288" s="246"/>
      <c r="AA288" s="248"/>
      <c r="AB288" s="248"/>
      <c r="AC288" s="249"/>
      <c r="AD288" s="218"/>
      <c r="AE288" s="219"/>
      <c r="AF288" s="219"/>
      <c r="AG288" s="219"/>
      <c r="AH288" s="219"/>
      <c r="AI288" s="220"/>
      <c r="AJ288" s="65"/>
      <c r="AT288" s="3"/>
      <c r="AU288" s="3"/>
      <c r="AV288" s="3"/>
      <c r="AW288" s="3"/>
      <c r="AX288" s="3"/>
      <c r="AY288" s="3"/>
      <c r="AZ288" s="3"/>
      <c r="BA288" s="149"/>
      <c r="BB288" s="167"/>
      <c r="BC288" s="3"/>
      <c r="BD288" s="3"/>
      <c r="BE288" s="3"/>
      <c r="BF288" s="3"/>
    </row>
    <row r="289" spans="3:58" ht="10.9" customHeight="1" x14ac:dyDescent="0.15">
      <c r="C289" s="252">
        <v>5</v>
      </c>
      <c r="D289" s="255" t="s">
        <v>106</v>
      </c>
      <c r="E289" s="258">
        <v>5</v>
      </c>
      <c r="F289" s="258" t="s">
        <v>107</v>
      </c>
      <c r="G289" s="252" t="s">
        <v>111</v>
      </c>
      <c r="H289" s="258"/>
      <c r="I289" s="261" t="s">
        <v>145</v>
      </c>
      <c r="J289" s="262"/>
      <c r="K289" s="263"/>
      <c r="L289" s="195">
        <f>J$227</f>
        <v>150</v>
      </c>
      <c r="M289" s="196"/>
      <c r="N289" s="196"/>
      <c r="O289" s="196"/>
      <c r="P289" s="196"/>
      <c r="Q289" s="197"/>
      <c r="R289" s="204">
        <f t="shared" ref="R289" si="9">IF(AND(I289="○",BA289="●"),2+ROUNDDOWN(($L289-100)/100,0)*2,0)</f>
        <v>2</v>
      </c>
      <c r="S289" s="205"/>
      <c r="T289" s="205"/>
      <c r="U289" s="205"/>
      <c r="V289" s="205"/>
      <c r="W289" s="206"/>
      <c r="X289" s="238"/>
      <c r="Y289" s="239"/>
      <c r="Z289" s="240"/>
      <c r="AA289" s="247"/>
      <c r="AB289" s="248"/>
      <c r="AC289" s="249"/>
      <c r="AD289" s="218">
        <f>IF(I289="○",R289,ROUNDUP(R289*AA289,1))</f>
        <v>2</v>
      </c>
      <c r="AE289" s="219"/>
      <c r="AF289" s="219"/>
      <c r="AG289" s="219"/>
      <c r="AH289" s="219"/>
      <c r="AI289" s="220"/>
      <c r="AJ289" s="65"/>
      <c r="AT289" s="3"/>
      <c r="AU289" s="3"/>
      <c r="AV289" s="3"/>
      <c r="AW289" s="3"/>
      <c r="AX289" s="3"/>
      <c r="AY289" s="3"/>
      <c r="AZ289" s="3"/>
      <c r="BA289" s="149" t="str">
        <f>IF(OR(I289="×",BA293="×"),"×","●")</f>
        <v>●</v>
      </c>
      <c r="BB289" s="167" t="str">
        <f>IF(BA289="●",IF(I289="定","-",I289),"-")</f>
        <v>○</v>
      </c>
      <c r="BC289" s="3"/>
      <c r="BD289" s="3"/>
      <c r="BE289" s="3"/>
      <c r="BF289" s="3"/>
    </row>
    <row r="290" spans="3:58" ht="10.9" customHeight="1" x14ac:dyDescent="0.15">
      <c r="C290" s="253"/>
      <c r="D290" s="256"/>
      <c r="E290" s="259"/>
      <c r="F290" s="259"/>
      <c r="G290" s="253"/>
      <c r="H290" s="259"/>
      <c r="I290" s="264"/>
      <c r="J290" s="190"/>
      <c r="K290" s="191"/>
      <c r="L290" s="198"/>
      <c r="M290" s="199"/>
      <c r="N290" s="199"/>
      <c r="O290" s="199"/>
      <c r="P290" s="199"/>
      <c r="Q290" s="200"/>
      <c r="R290" s="204"/>
      <c r="S290" s="205"/>
      <c r="T290" s="205"/>
      <c r="U290" s="205"/>
      <c r="V290" s="205"/>
      <c r="W290" s="206"/>
      <c r="X290" s="241"/>
      <c r="Y290" s="242"/>
      <c r="Z290" s="243"/>
      <c r="AA290" s="248"/>
      <c r="AB290" s="248"/>
      <c r="AC290" s="249"/>
      <c r="AD290" s="218"/>
      <c r="AE290" s="219"/>
      <c r="AF290" s="219"/>
      <c r="AG290" s="219"/>
      <c r="AH290" s="219"/>
      <c r="AI290" s="220"/>
      <c r="AJ290" s="65"/>
      <c r="AT290" s="3"/>
      <c r="AU290" s="3"/>
      <c r="AV290" s="3"/>
      <c r="AW290" s="3"/>
      <c r="AX290" s="3"/>
      <c r="AY290" s="3"/>
      <c r="AZ290" s="3"/>
      <c r="BA290" s="149"/>
      <c r="BB290" s="167"/>
      <c r="BC290" s="3"/>
      <c r="BD290" s="3"/>
      <c r="BE290" s="3"/>
      <c r="BF290" s="3"/>
    </row>
    <row r="291" spans="3:58" ht="10.9" customHeight="1" x14ac:dyDescent="0.15">
      <c r="C291" s="253"/>
      <c r="D291" s="256"/>
      <c r="E291" s="259"/>
      <c r="F291" s="259"/>
      <c r="G291" s="253"/>
      <c r="H291" s="259"/>
      <c r="I291" s="264"/>
      <c r="J291" s="190"/>
      <c r="K291" s="191"/>
      <c r="L291" s="198"/>
      <c r="M291" s="199"/>
      <c r="N291" s="199"/>
      <c r="O291" s="199"/>
      <c r="P291" s="199"/>
      <c r="Q291" s="200"/>
      <c r="R291" s="204"/>
      <c r="S291" s="205"/>
      <c r="T291" s="205"/>
      <c r="U291" s="205"/>
      <c r="V291" s="205"/>
      <c r="W291" s="206"/>
      <c r="X291" s="241"/>
      <c r="Y291" s="242"/>
      <c r="Z291" s="243"/>
      <c r="AA291" s="248"/>
      <c r="AB291" s="248"/>
      <c r="AC291" s="249"/>
      <c r="AD291" s="218"/>
      <c r="AE291" s="219"/>
      <c r="AF291" s="219"/>
      <c r="AG291" s="219"/>
      <c r="AH291" s="219"/>
      <c r="AI291" s="220"/>
      <c r="AJ291" s="65"/>
      <c r="AT291" s="3"/>
      <c r="AU291" s="3"/>
      <c r="AV291" s="3"/>
      <c r="AW291" s="3"/>
      <c r="AX291" s="3"/>
      <c r="AY291" s="3"/>
      <c r="AZ291" s="3"/>
      <c r="BA291" s="149"/>
      <c r="BB291" s="167"/>
      <c r="BC291" s="3"/>
      <c r="BD291" s="3"/>
      <c r="BE291" s="3"/>
      <c r="BF291" s="3"/>
    </row>
    <row r="292" spans="3:58" ht="10.9" customHeight="1" x14ac:dyDescent="0.15">
      <c r="C292" s="254"/>
      <c r="D292" s="257"/>
      <c r="E292" s="260"/>
      <c r="F292" s="260"/>
      <c r="G292" s="254"/>
      <c r="H292" s="260"/>
      <c r="I292" s="192"/>
      <c r="J292" s="193"/>
      <c r="K292" s="194"/>
      <c r="L292" s="201"/>
      <c r="M292" s="202"/>
      <c r="N292" s="202"/>
      <c r="O292" s="202"/>
      <c r="P292" s="202"/>
      <c r="Q292" s="203"/>
      <c r="R292" s="204"/>
      <c r="S292" s="205"/>
      <c r="T292" s="205"/>
      <c r="U292" s="205"/>
      <c r="V292" s="205"/>
      <c r="W292" s="206"/>
      <c r="X292" s="244"/>
      <c r="Y292" s="245"/>
      <c r="Z292" s="246"/>
      <c r="AA292" s="248"/>
      <c r="AB292" s="248"/>
      <c r="AC292" s="249"/>
      <c r="AD292" s="218"/>
      <c r="AE292" s="219"/>
      <c r="AF292" s="219"/>
      <c r="AG292" s="219"/>
      <c r="AH292" s="219"/>
      <c r="AI292" s="220"/>
      <c r="AJ292" s="65"/>
      <c r="AT292" s="3"/>
      <c r="AU292" s="3"/>
      <c r="AV292" s="3"/>
      <c r="AW292" s="3"/>
      <c r="AX292" s="3"/>
      <c r="AY292" s="3"/>
      <c r="AZ292" s="3"/>
      <c r="BA292" s="149"/>
      <c r="BB292" s="167"/>
      <c r="BC292" s="3"/>
      <c r="BD292" s="3"/>
      <c r="BE292" s="3"/>
      <c r="BF292" s="3"/>
    </row>
    <row r="293" spans="3:58" ht="10.9" customHeight="1" x14ac:dyDescent="0.15">
      <c r="C293" s="252">
        <v>5</v>
      </c>
      <c r="D293" s="255" t="s">
        <v>106</v>
      </c>
      <c r="E293" s="258">
        <v>6</v>
      </c>
      <c r="F293" s="258" t="s">
        <v>107</v>
      </c>
      <c r="G293" s="252" t="s">
        <v>112</v>
      </c>
      <c r="H293" s="258"/>
      <c r="I293" s="261" t="s">
        <v>145</v>
      </c>
      <c r="J293" s="262"/>
      <c r="K293" s="263"/>
      <c r="L293" s="195">
        <f>J$227</f>
        <v>150</v>
      </c>
      <c r="M293" s="196"/>
      <c r="N293" s="196"/>
      <c r="O293" s="196"/>
      <c r="P293" s="196"/>
      <c r="Q293" s="197"/>
      <c r="R293" s="204">
        <f t="shared" ref="R293" si="10">IF(AND(I293="○",BA293="●"),2+ROUNDDOWN(($L293-100)/100,0)*2,0)</f>
        <v>2</v>
      </c>
      <c r="S293" s="205"/>
      <c r="T293" s="205"/>
      <c r="U293" s="205"/>
      <c r="V293" s="205"/>
      <c r="W293" s="206"/>
      <c r="X293" s="238"/>
      <c r="Y293" s="239"/>
      <c r="Z293" s="240"/>
      <c r="AA293" s="247"/>
      <c r="AB293" s="248"/>
      <c r="AC293" s="249"/>
      <c r="AD293" s="218">
        <f>IF(I293="○",R293,ROUNDUP(R293*AA293,1))</f>
        <v>2</v>
      </c>
      <c r="AE293" s="219"/>
      <c r="AF293" s="219"/>
      <c r="AG293" s="219"/>
      <c r="AH293" s="219"/>
      <c r="AI293" s="220"/>
      <c r="AJ293" s="65"/>
      <c r="AT293" s="3"/>
      <c r="AU293" s="3"/>
      <c r="AV293" s="3"/>
      <c r="AW293" s="3"/>
      <c r="AX293" s="3"/>
      <c r="AY293" s="3"/>
      <c r="AZ293" s="3"/>
      <c r="BA293" s="149" t="str">
        <f>IF(OR(I293="×",BA297="×"),"×","●")</f>
        <v>●</v>
      </c>
      <c r="BB293" s="167" t="str">
        <f>IF(BA293="●",IF(I293="定","-",I293),"-")</f>
        <v>○</v>
      </c>
      <c r="BC293" s="3"/>
      <c r="BD293" s="3"/>
      <c r="BE293" s="3"/>
      <c r="BF293" s="3"/>
    </row>
    <row r="294" spans="3:58" ht="10.9" customHeight="1" x14ac:dyDescent="0.15">
      <c r="C294" s="253"/>
      <c r="D294" s="256"/>
      <c r="E294" s="259"/>
      <c r="F294" s="259"/>
      <c r="G294" s="253"/>
      <c r="H294" s="259"/>
      <c r="I294" s="264"/>
      <c r="J294" s="190"/>
      <c r="K294" s="191"/>
      <c r="L294" s="198"/>
      <c r="M294" s="199"/>
      <c r="N294" s="199"/>
      <c r="O294" s="199"/>
      <c r="P294" s="199"/>
      <c r="Q294" s="200"/>
      <c r="R294" s="204"/>
      <c r="S294" s="205"/>
      <c r="T294" s="205"/>
      <c r="U294" s="205"/>
      <c r="V294" s="205"/>
      <c r="W294" s="206"/>
      <c r="X294" s="241"/>
      <c r="Y294" s="242"/>
      <c r="Z294" s="243"/>
      <c r="AA294" s="248"/>
      <c r="AB294" s="248"/>
      <c r="AC294" s="249"/>
      <c r="AD294" s="218"/>
      <c r="AE294" s="219"/>
      <c r="AF294" s="219"/>
      <c r="AG294" s="219"/>
      <c r="AH294" s="219"/>
      <c r="AI294" s="220"/>
      <c r="AJ294" s="65"/>
      <c r="AT294" s="3"/>
      <c r="AU294" s="3"/>
      <c r="AV294" s="3"/>
      <c r="AW294" s="3"/>
      <c r="AX294" s="3"/>
      <c r="AY294" s="3"/>
      <c r="AZ294" s="3"/>
      <c r="BA294" s="149"/>
      <c r="BB294" s="167"/>
      <c r="BC294" s="3"/>
      <c r="BD294" s="3"/>
      <c r="BE294" s="3"/>
      <c r="BF294" s="3"/>
    </row>
    <row r="295" spans="3:58" ht="10.9" customHeight="1" x14ac:dyDescent="0.15">
      <c r="C295" s="253"/>
      <c r="D295" s="256"/>
      <c r="E295" s="259"/>
      <c r="F295" s="259"/>
      <c r="G295" s="253"/>
      <c r="H295" s="259"/>
      <c r="I295" s="264"/>
      <c r="J295" s="190"/>
      <c r="K295" s="191"/>
      <c r="L295" s="198"/>
      <c r="M295" s="199"/>
      <c r="N295" s="199"/>
      <c r="O295" s="199"/>
      <c r="P295" s="199"/>
      <c r="Q295" s="200"/>
      <c r="R295" s="204"/>
      <c r="S295" s="205"/>
      <c r="T295" s="205"/>
      <c r="U295" s="205"/>
      <c r="V295" s="205"/>
      <c r="W295" s="206"/>
      <c r="X295" s="241"/>
      <c r="Y295" s="242"/>
      <c r="Z295" s="243"/>
      <c r="AA295" s="248"/>
      <c r="AB295" s="248"/>
      <c r="AC295" s="249"/>
      <c r="AD295" s="218"/>
      <c r="AE295" s="219"/>
      <c r="AF295" s="219"/>
      <c r="AG295" s="219"/>
      <c r="AH295" s="219"/>
      <c r="AI295" s="220"/>
      <c r="AJ295" s="65"/>
      <c r="AT295" s="3"/>
      <c r="AU295" s="3"/>
      <c r="AV295" s="3"/>
      <c r="AW295" s="3"/>
      <c r="AX295" s="3"/>
      <c r="AY295" s="3"/>
      <c r="AZ295" s="3"/>
      <c r="BA295" s="149"/>
      <c r="BB295" s="167"/>
      <c r="BC295" s="3"/>
      <c r="BD295" s="3"/>
      <c r="BE295" s="3"/>
      <c r="BF295" s="3"/>
    </row>
    <row r="296" spans="3:58" ht="10.9" customHeight="1" x14ac:dyDescent="0.15">
      <c r="C296" s="254"/>
      <c r="D296" s="257"/>
      <c r="E296" s="260"/>
      <c r="F296" s="260"/>
      <c r="G296" s="254"/>
      <c r="H296" s="260"/>
      <c r="I296" s="192"/>
      <c r="J296" s="193"/>
      <c r="K296" s="194"/>
      <c r="L296" s="201"/>
      <c r="M296" s="202"/>
      <c r="N296" s="202"/>
      <c r="O296" s="202"/>
      <c r="P296" s="202"/>
      <c r="Q296" s="203"/>
      <c r="R296" s="204"/>
      <c r="S296" s="205"/>
      <c r="T296" s="205"/>
      <c r="U296" s="205"/>
      <c r="V296" s="205"/>
      <c r="W296" s="206"/>
      <c r="X296" s="244"/>
      <c r="Y296" s="245"/>
      <c r="Z296" s="246"/>
      <c r="AA296" s="248"/>
      <c r="AB296" s="248"/>
      <c r="AC296" s="249"/>
      <c r="AD296" s="218"/>
      <c r="AE296" s="219"/>
      <c r="AF296" s="219"/>
      <c r="AG296" s="219"/>
      <c r="AH296" s="219"/>
      <c r="AI296" s="220"/>
      <c r="AJ296" s="65"/>
      <c r="AT296" s="3"/>
      <c r="AU296" s="3"/>
      <c r="AV296" s="3"/>
      <c r="AW296" s="3"/>
      <c r="AX296" s="3"/>
      <c r="AY296" s="3"/>
      <c r="AZ296" s="3"/>
      <c r="BA296" s="149"/>
      <c r="BB296" s="167"/>
      <c r="BC296" s="3"/>
      <c r="BD296" s="3"/>
      <c r="BE296" s="3"/>
      <c r="BF296" s="3"/>
    </row>
    <row r="297" spans="3:58" ht="10.9" customHeight="1" x14ac:dyDescent="0.15">
      <c r="C297" s="252">
        <v>5</v>
      </c>
      <c r="D297" s="255" t="s">
        <v>106</v>
      </c>
      <c r="E297" s="258">
        <v>7</v>
      </c>
      <c r="F297" s="258" t="s">
        <v>107</v>
      </c>
      <c r="G297" s="252" t="s">
        <v>113</v>
      </c>
      <c r="H297" s="258"/>
      <c r="I297" s="261" t="s">
        <v>145</v>
      </c>
      <c r="J297" s="262"/>
      <c r="K297" s="263"/>
      <c r="L297" s="195">
        <f>J$227</f>
        <v>150</v>
      </c>
      <c r="M297" s="196"/>
      <c r="N297" s="196"/>
      <c r="O297" s="196"/>
      <c r="P297" s="196"/>
      <c r="Q297" s="197"/>
      <c r="R297" s="204">
        <f t="shared" ref="R297" si="11">IF(AND(I297="○",BA297="●"),2+ROUNDDOWN(($L297-100)/100,0)*2,0)</f>
        <v>2</v>
      </c>
      <c r="S297" s="205"/>
      <c r="T297" s="205"/>
      <c r="U297" s="205"/>
      <c r="V297" s="205"/>
      <c r="W297" s="206"/>
      <c r="X297" s="238"/>
      <c r="Y297" s="239"/>
      <c r="Z297" s="240"/>
      <c r="AA297" s="247"/>
      <c r="AB297" s="248"/>
      <c r="AC297" s="249"/>
      <c r="AD297" s="218">
        <f>IF(I297="○",R297,ROUNDUP(R297*AA297,1))</f>
        <v>2</v>
      </c>
      <c r="AE297" s="219"/>
      <c r="AF297" s="219"/>
      <c r="AG297" s="219"/>
      <c r="AH297" s="219"/>
      <c r="AI297" s="220"/>
      <c r="AJ297" s="65"/>
      <c r="AT297" s="3"/>
      <c r="AU297" s="3"/>
      <c r="AV297" s="3"/>
      <c r="AW297" s="3"/>
      <c r="AX297" s="3"/>
      <c r="AY297" s="3"/>
      <c r="AZ297" s="3"/>
      <c r="BA297" s="149" t="str">
        <f>IF(OR(I297="×",BA301="×"),"×","●")</f>
        <v>●</v>
      </c>
      <c r="BB297" s="167" t="str">
        <f>IF(BA297="●",IF(I297="定","-",I297),"-")</f>
        <v>○</v>
      </c>
      <c r="BC297" s="3"/>
      <c r="BD297" s="3"/>
      <c r="BE297" s="3"/>
      <c r="BF297" s="3"/>
    </row>
    <row r="298" spans="3:58" ht="10.9" customHeight="1" x14ac:dyDescent="0.15">
      <c r="C298" s="253"/>
      <c r="D298" s="256"/>
      <c r="E298" s="259"/>
      <c r="F298" s="259"/>
      <c r="G298" s="253"/>
      <c r="H298" s="259"/>
      <c r="I298" s="264"/>
      <c r="J298" s="190"/>
      <c r="K298" s="191"/>
      <c r="L298" s="198"/>
      <c r="M298" s="199"/>
      <c r="N298" s="199"/>
      <c r="O298" s="199"/>
      <c r="P298" s="199"/>
      <c r="Q298" s="200"/>
      <c r="R298" s="204"/>
      <c r="S298" s="205"/>
      <c r="T298" s="205"/>
      <c r="U298" s="205"/>
      <c r="V298" s="205"/>
      <c r="W298" s="206"/>
      <c r="X298" s="241"/>
      <c r="Y298" s="242"/>
      <c r="Z298" s="243"/>
      <c r="AA298" s="248"/>
      <c r="AB298" s="248"/>
      <c r="AC298" s="249"/>
      <c r="AD298" s="218"/>
      <c r="AE298" s="219"/>
      <c r="AF298" s="219"/>
      <c r="AG298" s="219"/>
      <c r="AH298" s="219"/>
      <c r="AI298" s="220"/>
      <c r="AJ298" s="65"/>
      <c r="AT298" s="3"/>
      <c r="AU298" s="3"/>
      <c r="AV298" s="3"/>
      <c r="AW298" s="3"/>
      <c r="AX298" s="3"/>
      <c r="AY298" s="3"/>
      <c r="AZ298" s="3"/>
      <c r="BA298" s="149"/>
      <c r="BB298" s="167"/>
      <c r="BC298" s="3"/>
      <c r="BD298" s="3"/>
      <c r="BE298" s="3"/>
      <c r="BF298" s="3"/>
    </row>
    <row r="299" spans="3:58" ht="10.9" customHeight="1" x14ac:dyDescent="0.15">
      <c r="C299" s="253"/>
      <c r="D299" s="256"/>
      <c r="E299" s="259"/>
      <c r="F299" s="259"/>
      <c r="G299" s="253"/>
      <c r="H299" s="259"/>
      <c r="I299" s="264"/>
      <c r="J299" s="190"/>
      <c r="K299" s="191"/>
      <c r="L299" s="198"/>
      <c r="M299" s="199"/>
      <c r="N299" s="199"/>
      <c r="O299" s="199"/>
      <c r="P299" s="199"/>
      <c r="Q299" s="200"/>
      <c r="R299" s="204"/>
      <c r="S299" s="205"/>
      <c r="T299" s="205"/>
      <c r="U299" s="205"/>
      <c r="V299" s="205"/>
      <c r="W299" s="206"/>
      <c r="X299" s="241"/>
      <c r="Y299" s="242"/>
      <c r="Z299" s="243"/>
      <c r="AA299" s="248"/>
      <c r="AB299" s="248"/>
      <c r="AC299" s="249"/>
      <c r="AD299" s="218"/>
      <c r="AE299" s="219"/>
      <c r="AF299" s="219"/>
      <c r="AG299" s="219"/>
      <c r="AH299" s="219"/>
      <c r="AI299" s="220"/>
      <c r="AJ299" s="65"/>
      <c r="AT299" s="3"/>
      <c r="AU299" s="3"/>
      <c r="AV299" s="3"/>
      <c r="AW299" s="3"/>
      <c r="AX299" s="3"/>
      <c r="AY299" s="3"/>
      <c r="AZ299" s="3"/>
      <c r="BA299" s="149"/>
      <c r="BB299" s="167"/>
      <c r="BC299" s="3"/>
      <c r="BD299" s="3"/>
      <c r="BE299" s="3"/>
      <c r="BF299" s="3"/>
    </row>
    <row r="300" spans="3:58" ht="10.9" customHeight="1" x14ac:dyDescent="0.15">
      <c r="C300" s="254"/>
      <c r="D300" s="257"/>
      <c r="E300" s="260"/>
      <c r="F300" s="260"/>
      <c r="G300" s="254"/>
      <c r="H300" s="260"/>
      <c r="I300" s="192"/>
      <c r="J300" s="193"/>
      <c r="K300" s="194"/>
      <c r="L300" s="201"/>
      <c r="M300" s="202"/>
      <c r="N300" s="202"/>
      <c r="O300" s="202"/>
      <c r="P300" s="202"/>
      <c r="Q300" s="203"/>
      <c r="R300" s="204"/>
      <c r="S300" s="205"/>
      <c r="T300" s="205"/>
      <c r="U300" s="205"/>
      <c r="V300" s="205"/>
      <c r="W300" s="206"/>
      <c r="X300" s="244"/>
      <c r="Y300" s="245"/>
      <c r="Z300" s="246"/>
      <c r="AA300" s="248"/>
      <c r="AB300" s="248"/>
      <c r="AC300" s="249"/>
      <c r="AD300" s="218"/>
      <c r="AE300" s="219"/>
      <c r="AF300" s="219"/>
      <c r="AG300" s="219"/>
      <c r="AH300" s="219"/>
      <c r="AI300" s="220"/>
      <c r="AJ300" s="65"/>
      <c r="AT300" s="3"/>
      <c r="AU300" s="3"/>
      <c r="AV300" s="3"/>
      <c r="AW300" s="3"/>
      <c r="AX300" s="3"/>
      <c r="AY300" s="3"/>
      <c r="AZ300" s="3"/>
      <c r="BA300" s="149"/>
      <c r="BB300" s="167"/>
      <c r="BC300" s="3"/>
      <c r="BD300" s="3"/>
      <c r="BE300" s="3"/>
      <c r="BF300" s="3"/>
    </row>
    <row r="301" spans="3:58" ht="10.9" customHeight="1" x14ac:dyDescent="0.15">
      <c r="C301" s="252">
        <v>5</v>
      </c>
      <c r="D301" s="255" t="s">
        <v>106</v>
      </c>
      <c r="E301" s="258">
        <v>8</v>
      </c>
      <c r="F301" s="258" t="s">
        <v>107</v>
      </c>
      <c r="G301" s="252" t="s">
        <v>114</v>
      </c>
      <c r="H301" s="258"/>
      <c r="I301" s="261" t="s">
        <v>145</v>
      </c>
      <c r="J301" s="262"/>
      <c r="K301" s="263"/>
      <c r="L301" s="195">
        <f>J$227</f>
        <v>150</v>
      </c>
      <c r="M301" s="196"/>
      <c r="N301" s="196"/>
      <c r="O301" s="196"/>
      <c r="P301" s="196"/>
      <c r="Q301" s="197"/>
      <c r="R301" s="204">
        <f t="shared" ref="R301" si="12">IF(AND(I301="○",BA301="●"),2+ROUNDDOWN(($L301-100)/100,0)*2,0)</f>
        <v>2</v>
      </c>
      <c r="S301" s="205"/>
      <c r="T301" s="205"/>
      <c r="U301" s="205"/>
      <c r="V301" s="205"/>
      <c r="W301" s="206"/>
      <c r="X301" s="238"/>
      <c r="Y301" s="239"/>
      <c r="Z301" s="240"/>
      <c r="AA301" s="247"/>
      <c r="AB301" s="248"/>
      <c r="AC301" s="249"/>
      <c r="AD301" s="218">
        <f>IF(I301="○",R301,ROUNDUP(R301*AA301,1))</f>
        <v>2</v>
      </c>
      <c r="AE301" s="219"/>
      <c r="AF301" s="219"/>
      <c r="AG301" s="219"/>
      <c r="AH301" s="219"/>
      <c r="AI301" s="220"/>
      <c r="AJ301" s="65"/>
      <c r="AT301" s="3"/>
      <c r="AU301" s="3"/>
      <c r="AV301" s="3"/>
      <c r="AW301" s="3"/>
      <c r="AX301" s="3"/>
      <c r="AY301" s="3"/>
      <c r="AZ301" s="3"/>
      <c r="BA301" s="149" t="str">
        <f>IF(OR(I301="×",BA305="×"),"×","●")</f>
        <v>●</v>
      </c>
      <c r="BB301" s="167" t="str">
        <f>IF(BA301="●",IF(I301="定","-",I301),"-")</f>
        <v>○</v>
      </c>
      <c r="BC301" s="3"/>
      <c r="BD301" s="3"/>
      <c r="BE301" s="3"/>
      <c r="BF301" s="3"/>
    </row>
    <row r="302" spans="3:58" ht="10.9" customHeight="1" x14ac:dyDescent="0.15">
      <c r="C302" s="253"/>
      <c r="D302" s="256"/>
      <c r="E302" s="259"/>
      <c r="F302" s="259"/>
      <c r="G302" s="253"/>
      <c r="H302" s="259"/>
      <c r="I302" s="264"/>
      <c r="J302" s="190"/>
      <c r="K302" s="191"/>
      <c r="L302" s="198"/>
      <c r="M302" s="199"/>
      <c r="N302" s="199"/>
      <c r="O302" s="199"/>
      <c r="P302" s="199"/>
      <c r="Q302" s="200"/>
      <c r="R302" s="204"/>
      <c r="S302" s="205"/>
      <c r="T302" s="205"/>
      <c r="U302" s="205"/>
      <c r="V302" s="205"/>
      <c r="W302" s="206"/>
      <c r="X302" s="241"/>
      <c r="Y302" s="242"/>
      <c r="Z302" s="243"/>
      <c r="AA302" s="248"/>
      <c r="AB302" s="248"/>
      <c r="AC302" s="249"/>
      <c r="AD302" s="218"/>
      <c r="AE302" s="219"/>
      <c r="AF302" s="219"/>
      <c r="AG302" s="219"/>
      <c r="AH302" s="219"/>
      <c r="AI302" s="220"/>
      <c r="AJ302" s="65"/>
      <c r="AT302" s="3"/>
      <c r="AU302" s="3"/>
      <c r="AV302" s="3"/>
      <c r="AW302" s="3"/>
      <c r="AX302" s="3"/>
      <c r="AY302" s="3"/>
      <c r="AZ302" s="3"/>
      <c r="BA302" s="149"/>
      <c r="BB302" s="167"/>
      <c r="BC302" s="3"/>
      <c r="BD302" s="3"/>
      <c r="BE302" s="3"/>
      <c r="BF302" s="3"/>
    </row>
    <row r="303" spans="3:58" ht="10.9" customHeight="1" x14ac:dyDescent="0.15">
      <c r="C303" s="253"/>
      <c r="D303" s="256"/>
      <c r="E303" s="259"/>
      <c r="F303" s="259"/>
      <c r="G303" s="253"/>
      <c r="H303" s="259"/>
      <c r="I303" s="264"/>
      <c r="J303" s="190"/>
      <c r="K303" s="191"/>
      <c r="L303" s="198"/>
      <c r="M303" s="199"/>
      <c r="N303" s="199"/>
      <c r="O303" s="199"/>
      <c r="P303" s="199"/>
      <c r="Q303" s="200"/>
      <c r="R303" s="204"/>
      <c r="S303" s="205"/>
      <c r="T303" s="205"/>
      <c r="U303" s="205"/>
      <c r="V303" s="205"/>
      <c r="W303" s="206"/>
      <c r="X303" s="241"/>
      <c r="Y303" s="242"/>
      <c r="Z303" s="243"/>
      <c r="AA303" s="248"/>
      <c r="AB303" s="248"/>
      <c r="AC303" s="249"/>
      <c r="AD303" s="218"/>
      <c r="AE303" s="219"/>
      <c r="AF303" s="219"/>
      <c r="AG303" s="219"/>
      <c r="AH303" s="219"/>
      <c r="AI303" s="220"/>
      <c r="AJ303" s="65"/>
      <c r="AT303" s="3"/>
      <c r="AU303" s="3"/>
      <c r="AV303" s="3"/>
      <c r="AW303" s="3"/>
      <c r="AX303" s="3"/>
      <c r="AY303" s="3"/>
      <c r="AZ303" s="3"/>
      <c r="BA303" s="149"/>
      <c r="BB303" s="167"/>
      <c r="BC303" s="3"/>
      <c r="BD303" s="3"/>
      <c r="BE303" s="3"/>
      <c r="BF303" s="3"/>
    </row>
    <row r="304" spans="3:58" ht="10.9" customHeight="1" x14ac:dyDescent="0.15">
      <c r="C304" s="254"/>
      <c r="D304" s="257"/>
      <c r="E304" s="260"/>
      <c r="F304" s="260"/>
      <c r="G304" s="254"/>
      <c r="H304" s="260"/>
      <c r="I304" s="192"/>
      <c r="J304" s="193"/>
      <c r="K304" s="194"/>
      <c r="L304" s="201"/>
      <c r="M304" s="202"/>
      <c r="N304" s="202"/>
      <c r="O304" s="202"/>
      <c r="P304" s="202"/>
      <c r="Q304" s="203"/>
      <c r="R304" s="204"/>
      <c r="S304" s="205"/>
      <c r="T304" s="205"/>
      <c r="U304" s="205"/>
      <c r="V304" s="205"/>
      <c r="W304" s="206"/>
      <c r="X304" s="244"/>
      <c r="Y304" s="245"/>
      <c r="Z304" s="246"/>
      <c r="AA304" s="248"/>
      <c r="AB304" s="248"/>
      <c r="AC304" s="249"/>
      <c r="AD304" s="218"/>
      <c r="AE304" s="219"/>
      <c r="AF304" s="219"/>
      <c r="AG304" s="219"/>
      <c r="AH304" s="219"/>
      <c r="AI304" s="220"/>
      <c r="AJ304" s="65"/>
      <c r="AT304" s="3"/>
      <c r="AU304" s="3"/>
      <c r="AV304" s="3"/>
      <c r="AW304" s="3"/>
      <c r="AX304" s="3"/>
      <c r="AY304" s="3"/>
      <c r="AZ304" s="3"/>
      <c r="BA304" s="149"/>
      <c r="BB304" s="167"/>
      <c r="BC304" s="3"/>
      <c r="BD304" s="3"/>
      <c r="BE304" s="3"/>
      <c r="BF304" s="3"/>
    </row>
    <row r="305" spans="3:58" ht="10.9" customHeight="1" x14ac:dyDescent="0.15">
      <c r="C305" s="252">
        <v>5</v>
      </c>
      <c r="D305" s="255" t="s">
        <v>106</v>
      </c>
      <c r="E305" s="258">
        <v>9</v>
      </c>
      <c r="F305" s="258" t="s">
        <v>107</v>
      </c>
      <c r="G305" s="252" t="s">
        <v>115</v>
      </c>
      <c r="H305" s="258"/>
      <c r="I305" s="261" t="s">
        <v>145</v>
      </c>
      <c r="J305" s="262"/>
      <c r="K305" s="263"/>
      <c r="L305" s="195">
        <f>J$227</f>
        <v>150</v>
      </c>
      <c r="M305" s="196"/>
      <c r="N305" s="196"/>
      <c r="O305" s="196"/>
      <c r="P305" s="196"/>
      <c r="Q305" s="197"/>
      <c r="R305" s="204">
        <f t="shared" ref="R305" si="13">IF(AND(I305="○",BA305="●"),2+ROUNDDOWN(($L305-100)/100,0)*2,0)</f>
        <v>2</v>
      </c>
      <c r="S305" s="205"/>
      <c r="T305" s="205"/>
      <c r="U305" s="205"/>
      <c r="V305" s="205"/>
      <c r="W305" s="206"/>
      <c r="X305" s="238"/>
      <c r="Y305" s="239"/>
      <c r="Z305" s="240"/>
      <c r="AA305" s="247"/>
      <c r="AB305" s="248"/>
      <c r="AC305" s="249"/>
      <c r="AD305" s="218">
        <f>IF(I305="○",R305,ROUNDUP(R305*AA305,1))</f>
        <v>2</v>
      </c>
      <c r="AE305" s="219"/>
      <c r="AF305" s="219"/>
      <c r="AG305" s="219"/>
      <c r="AH305" s="219"/>
      <c r="AI305" s="220"/>
      <c r="AJ305" s="65"/>
      <c r="AT305" s="3"/>
      <c r="AU305" s="3"/>
      <c r="AV305" s="3"/>
      <c r="AW305" s="3"/>
      <c r="AX305" s="3"/>
      <c r="AY305" s="3"/>
      <c r="AZ305" s="3"/>
      <c r="BA305" s="149" t="str">
        <f>IF(OR(I305="×",BA309="×"),"×","●")</f>
        <v>●</v>
      </c>
      <c r="BB305" s="167" t="str">
        <f>IF(BA305="●",IF(I305="定","-",I305),"-")</f>
        <v>○</v>
      </c>
      <c r="BC305" s="3"/>
      <c r="BD305" s="3"/>
      <c r="BE305" s="3"/>
      <c r="BF305" s="3"/>
    </row>
    <row r="306" spans="3:58" ht="10.9" customHeight="1" x14ac:dyDescent="0.15">
      <c r="C306" s="253"/>
      <c r="D306" s="256"/>
      <c r="E306" s="259"/>
      <c r="F306" s="259"/>
      <c r="G306" s="253"/>
      <c r="H306" s="259"/>
      <c r="I306" s="264"/>
      <c r="J306" s="190"/>
      <c r="K306" s="191"/>
      <c r="L306" s="198"/>
      <c r="M306" s="199"/>
      <c r="N306" s="199"/>
      <c r="O306" s="199"/>
      <c r="P306" s="199"/>
      <c r="Q306" s="200"/>
      <c r="R306" s="204"/>
      <c r="S306" s="205"/>
      <c r="T306" s="205"/>
      <c r="U306" s="205"/>
      <c r="V306" s="205"/>
      <c r="W306" s="206"/>
      <c r="X306" s="241"/>
      <c r="Y306" s="242"/>
      <c r="Z306" s="243"/>
      <c r="AA306" s="248"/>
      <c r="AB306" s="248"/>
      <c r="AC306" s="249"/>
      <c r="AD306" s="218"/>
      <c r="AE306" s="219"/>
      <c r="AF306" s="219"/>
      <c r="AG306" s="219"/>
      <c r="AH306" s="219"/>
      <c r="AI306" s="220"/>
      <c r="AJ306" s="65"/>
      <c r="AT306" s="3"/>
      <c r="AU306" s="3"/>
      <c r="AV306" s="3"/>
      <c r="AW306" s="3"/>
      <c r="AX306" s="3"/>
      <c r="AY306" s="3"/>
      <c r="AZ306" s="3"/>
      <c r="BA306" s="149"/>
      <c r="BB306" s="167"/>
      <c r="BC306" s="3"/>
      <c r="BD306" s="3"/>
      <c r="BE306" s="3"/>
      <c r="BF306" s="3"/>
    </row>
    <row r="307" spans="3:58" ht="10.9" customHeight="1" x14ac:dyDescent="0.15">
      <c r="C307" s="253"/>
      <c r="D307" s="256"/>
      <c r="E307" s="259"/>
      <c r="F307" s="259"/>
      <c r="G307" s="253"/>
      <c r="H307" s="259"/>
      <c r="I307" s="264"/>
      <c r="J307" s="190"/>
      <c r="K307" s="191"/>
      <c r="L307" s="198"/>
      <c r="M307" s="199"/>
      <c r="N307" s="199"/>
      <c r="O307" s="199"/>
      <c r="P307" s="199"/>
      <c r="Q307" s="200"/>
      <c r="R307" s="204"/>
      <c r="S307" s="205"/>
      <c r="T307" s="205"/>
      <c r="U307" s="205"/>
      <c r="V307" s="205"/>
      <c r="W307" s="206"/>
      <c r="X307" s="241"/>
      <c r="Y307" s="242"/>
      <c r="Z307" s="243"/>
      <c r="AA307" s="248"/>
      <c r="AB307" s="248"/>
      <c r="AC307" s="249"/>
      <c r="AD307" s="218"/>
      <c r="AE307" s="219"/>
      <c r="AF307" s="219"/>
      <c r="AG307" s="219"/>
      <c r="AH307" s="219"/>
      <c r="AI307" s="220"/>
      <c r="AJ307" s="65"/>
      <c r="AT307" s="3"/>
      <c r="AU307" s="3"/>
      <c r="AV307" s="3"/>
      <c r="AW307" s="3"/>
      <c r="AX307" s="3"/>
      <c r="AY307" s="3"/>
      <c r="AZ307" s="3"/>
      <c r="BA307" s="149"/>
      <c r="BB307" s="167"/>
      <c r="BC307" s="3"/>
      <c r="BD307" s="3"/>
      <c r="BE307" s="3"/>
      <c r="BF307" s="3"/>
    </row>
    <row r="308" spans="3:58" ht="10.9" customHeight="1" x14ac:dyDescent="0.15">
      <c r="C308" s="254"/>
      <c r="D308" s="257"/>
      <c r="E308" s="260"/>
      <c r="F308" s="260"/>
      <c r="G308" s="254"/>
      <c r="H308" s="260"/>
      <c r="I308" s="192"/>
      <c r="J308" s="193"/>
      <c r="K308" s="194"/>
      <c r="L308" s="201"/>
      <c r="M308" s="202"/>
      <c r="N308" s="202"/>
      <c r="O308" s="202"/>
      <c r="P308" s="202"/>
      <c r="Q308" s="203"/>
      <c r="R308" s="204"/>
      <c r="S308" s="205"/>
      <c r="T308" s="205"/>
      <c r="U308" s="205"/>
      <c r="V308" s="205"/>
      <c r="W308" s="206"/>
      <c r="X308" s="244"/>
      <c r="Y308" s="245"/>
      <c r="Z308" s="246"/>
      <c r="AA308" s="248"/>
      <c r="AB308" s="248"/>
      <c r="AC308" s="249"/>
      <c r="AD308" s="218"/>
      <c r="AE308" s="219"/>
      <c r="AF308" s="219"/>
      <c r="AG308" s="219"/>
      <c r="AH308" s="219"/>
      <c r="AI308" s="220"/>
      <c r="AJ308" s="65"/>
      <c r="AT308" s="3"/>
      <c r="AU308" s="3"/>
      <c r="AV308" s="3"/>
      <c r="AW308" s="3"/>
      <c r="AX308" s="3"/>
      <c r="AY308" s="3"/>
      <c r="AZ308" s="3"/>
      <c r="BA308" s="149"/>
      <c r="BB308" s="167"/>
      <c r="BC308" s="3"/>
      <c r="BD308" s="3"/>
      <c r="BE308" s="3"/>
      <c r="BF308" s="3"/>
    </row>
    <row r="309" spans="3:58" ht="10.9" customHeight="1" x14ac:dyDescent="0.15">
      <c r="C309" s="252">
        <v>5</v>
      </c>
      <c r="D309" s="255" t="s">
        <v>106</v>
      </c>
      <c r="E309" s="258">
        <v>10</v>
      </c>
      <c r="F309" s="258" t="s">
        <v>107</v>
      </c>
      <c r="G309" s="252" t="s">
        <v>116</v>
      </c>
      <c r="H309" s="258"/>
      <c r="I309" s="261" t="s">
        <v>145</v>
      </c>
      <c r="J309" s="262"/>
      <c r="K309" s="263"/>
      <c r="L309" s="195">
        <f>J$227</f>
        <v>150</v>
      </c>
      <c r="M309" s="196"/>
      <c r="N309" s="196"/>
      <c r="O309" s="196"/>
      <c r="P309" s="196"/>
      <c r="Q309" s="197"/>
      <c r="R309" s="204">
        <f t="shared" ref="R309" si="14">IF(AND(I309="○",BA309="●"),2+ROUNDDOWN(($L309-100)/100,0)*2,0)</f>
        <v>2</v>
      </c>
      <c r="S309" s="205"/>
      <c r="T309" s="205"/>
      <c r="U309" s="205"/>
      <c r="V309" s="205"/>
      <c r="W309" s="206"/>
      <c r="X309" s="238"/>
      <c r="Y309" s="239"/>
      <c r="Z309" s="240"/>
      <c r="AA309" s="247"/>
      <c r="AB309" s="248"/>
      <c r="AC309" s="249"/>
      <c r="AD309" s="218">
        <f>IF(I309="○",R309,ROUNDUP(R309*AA309,1))</f>
        <v>2</v>
      </c>
      <c r="AE309" s="219"/>
      <c r="AF309" s="219"/>
      <c r="AG309" s="219"/>
      <c r="AH309" s="219"/>
      <c r="AI309" s="220"/>
      <c r="AJ309" s="65"/>
      <c r="AT309" s="3"/>
      <c r="AU309" s="3"/>
      <c r="AV309" s="3"/>
      <c r="AW309" s="3"/>
      <c r="AX309" s="3"/>
      <c r="AY309" s="3"/>
      <c r="AZ309" s="3"/>
      <c r="BA309" s="149" t="str">
        <f>IF(OR(I309="×",BA313="×"),"×","●")</f>
        <v>●</v>
      </c>
      <c r="BB309" s="167" t="str">
        <f>IF(BA309="●",IF(I309="定","-",I309),"-")</f>
        <v>○</v>
      </c>
      <c r="BC309" s="3"/>
      <c r="BD309" s="3"/>
      <c r="BE309" s="3"/>
      <c r="BF309" s="3"/>
    </row>
    <row r="310" spans="3:58" ht="10.9" customHeight="1" x14ac:dyDescent="0.15">
      <c r="C310" s="253"/>
      <c r="D310" s="256"/>
      <c r="E310" s="259"/>
      <c r="F310" s="259"/>
      <c r="G310" s="253"/>
      <c r="H310" s="259"/>
      <c r="I310" s="264"/>
      <c r="J310" s="190"/>
      <c r="K310" s="191"/>
      <c r="L310" s="198"/>
      <c r="M310" s="199"/>
      <c r="N310" s="199"/>
      <c r="O310" s="199"/>
      <c r="P310" s="199"/>
      <c r="Q310" s="200"/>
      <c r="R310" s="204"/>
      <c r="S310" s="205"/>
      <c r="T310" s="205"/>
      <c r="U310" s="205"/>
      <c r="V310" s="205"/>
      <c r="W310" s="206"/>
      <c r="X310" s="241"/>
      <c r="Y310" s="242"/>
      <c r="Z310" s="243"/>
      <c r="AA310" s="248"/>
      <c r="AB310" s="248"/>
      <c r="AC310" s="249"/>
      <c r="AD310" s="218"/>
      <c r="AE310" s="219"/>
      <c r="AF310" s="219"/>
      <c r="AG310" s="219"/>
      <c r="AH310" s="219"/>
      <c r="AI310" s="220"/>
      <c r="AJ310" s="65"/>
      <c r="AT310" s="3"/>
      <c r="AU310" s="3"/>
      <c r="AV310" s="3"/>
      <c r="AW310" s="3"/>
      <c r="AX310" s="3"/>
      <c r="AY310" s="3"/>
      <c r="AZ310" s="3"/>
      <c r="BA310" s="149"/>
      <c r="BB310" s="167"/>
      <c r="BC310" s="3"/>
      <c r="BD310" s="3"/>
      <c r="BE310" s="3"/>
      <c r="BF310" s="3"/>
    </row>
    <row r="311" spans="3:58" ht="10.9" customHeight="1" x14ac:dyDescent="0.15">
      <c r="C311" s="253"/>
      <c r="D311" s="256"/>
      <c r="E311" s="259"/>
      <c r="F311" s="259"/>
      <c r="G311" s="253"/>
      <c r="H311" s="259"/>
      <c r="I311" s="264"/>
      <c r="J311" s="190"/>
      <c r="K311" s="191"/>
      <c r="L311" s="198"/>
      <c r="M311" s="199"/>
      <c r="N311" s="199"/>
      <c r="O311" s="199"/>
      <c r="P311" s="199"/>
      <c r="Q311" s="200"/>
      <c r="R311" s="204"/>
      <c r="S311" s="205"/>
      <c r="T311" s="205"/>
      <c r="U311" s="205"/>
      <c r="V311" s="205"/>
      <c r="W311" s="206"/>
      <c r="X311" s="241"/>
      <c r="Y311" s="242"/>
      <c r="Z311" s="243"/>
      <c r="AA311" s="248"/>
      <c r="AB311" s="248"/>
      <c r="AC311" s="249"/>
      <c r="AD311" s="218"/>
      <c r="AE311" s="219"/>
      <c r="AF311" s="219"/>
      <c r="AG311" s="219"/>
      <c r="AH311" s="219"/>
      <c r="AI311" s="220"/>
      <c r="AJ311" s="65"/>
      <c r="AT311" s="3"/>
      <c r="AU311" s="3"/>
      <c r="AV311" s="3"/>
      <c r="AW311" s="3"/>
      <c r="AX311" s="3"/>
      <c r="AY311" s="3"/>
      <c r="AZ311" s="3"/>
      <c r="BA311" s="149"/>
      <c r="BB311" s="167"/>
      <c r="BC311" s="3"/>
      <c r="BD311" s="3"/>
      <c r="BE311" s="3"/>
      <c r="BF311" s="3"/>
    </row>
    <row r="312" spans="3:58" ht="10.9" customHeight="1" x14ac:dyDescent="0.15">
      <c r="C312" s="254"/>
      <c r="D312" s="257"/>
      <c r="E312" s="260"/>
      <c r="F312" s="260"/>
      <c r="G312" s="254"/>
      <c r="H312" s="260"/>
      <c r="I312" s="192"/>
      <c r="J312" s="193"/>
      <c r="K312" s="194"/>
      <c r="L312" s="201"/>
      <c r="M312" s="202"/>
      <c r="N312" s="202"/>
      <c r="O312" s="202"/>
      <c r="P312" s="202"/>
      <c r="Q312" s="203"/>
      <c r="R312" s="204"/>
      <c r="S312" s="205"/>
      <c r="T312" s="205"/>
      <c r="U312" s="205"/>
      <c r="V312" s="205"/>
      <c r="W312" s="206"/>
      <c r="X312" s="244"/>
      <c r="Y312" s="245"/>
      <c r="Z312" s="246"/>
      <c r="AA312" s="248"/>
      <c r="AB312" s="248"/>
      <c r="AC312" s="249"/>
      <c r="AD312" s="218"/>
      <c r="AE312" s="219"/>
      <c r="AF312" s="219"/>
      <c r="AG312" s="219"/>
      <c r="AH312" s="219"/>
      <c r="AI312" s="220"/>
      <c r="AJ312" s="65"/>
      <c r="AT312" s="3"/>
      <c r="AU312" s="3"/>
      <c r="AV312" s="3"/>
      <c r="AW312" s="3"/>
      <c r="AX312" s="3"/>
      <c r="AY312" s="3"/>
      <c r="AZ312" s="3"/>
      <c r="BA312" s="149"/>
      <c r="BB312" s="167"/>
      <c r="BC312" s="3"/>
      <c r="BD312" s="3"/>
      <c r="BE312" s="3"/>
      <c r="BF312" s="3"/>
    </row>
    <row r="313" spans="3:58" ht="10.9" customHeight="1" x14ac:dyDescent="0.15">
      <c r="C313" s="252">
        <v>5</v>
      </c>
      <c r="D313" s="255" t="s">
        <v>106</v>
      </c>
      <c r="E313" s="258">
        <v>11</v>
      </c>
      <c r="F313" s="258" t="s">
        <v>107</v>
      </c>
      <c r="G313" s="252" t="s">
        <v>117</v>
      </c>
      <c r="H313" s="258"/>
      <c r="I313" s="261" t="s">
        <v>145</v>
      </c>
      <c r="J313" s="262"/>
      <c r="K313" s="263"/>
      <c r="L313" s="195">
        <f>J$227</f>
        <v>150</v>
      </c>
      <c r="M313" s="196"/>
      <c r="N313" s="196"/>
      <c r="O313" s="196"/>
      <c r="P313" s="196"/>
      <c r="Q313" s="197"/>
      <c r="R313" s="204">
        <f t="shared" ref="R313" si="15">IF(AND(I313="○",BA313="●"),2+ROUNDDOWN(($L313-100)/100,0)*2,0)</f>
        <v>2</v>
      </c>
      <c r="S313" s="205"/>
      <c r="T313" s="205"/>
      <c r="U313" s="205"/>
      <c r="V313" s="205"/>
      <c r="W313" s="206"/>
      <c r="X313" s="238"/>
      <c r="Y313" s="239"/>
      <c r="Z313" s="240"/>
      <c r="AA313" s="247"/>
      <c r="AB313" s="248"/>
      <c r="AC313" s="249"/>
      <c r="AD313" s="218">
        <f>IF(I313="○",R313,ROUNDUP(R313*AA313,1))</f>
        <v>2</v>
      </c>
      <c r="AE313" s="219"/>
      <c r="AF313" s="219"/>
      <c r="AG313" s="219"/>
      <c r="AH313" s="219"/>
      <c r="AI313" s="220"/>
      <c r="AJ313" s="65"/>
      <c r="AT313" s="3"/>
      <c r="AU313" s="3"/>
      <c r="AV313" s="3"/>
      <c r="AW313" s="3"/>
      <c r="AX313" s="3"/>
      <c r="AY313" s="3"/>
      <c r="AZ313" s="3"/>
      <c r="BA313" s="149" t="str">
        <f>IF(I313="×","×","●")</f>
        <v>●</v>
      </c>
      <c r="BB313" s="167" t="str">
        <f>IF(BA313="●",IF(I313="定","-",I313),"-")</f>
        <v>○</v>
      </c>
      <c r="BC313" s="3"/>
      <c r="BD313" s="3"/>
      <c r="BE313" s="3"/>
      <c r="BF313" s="3"/>
    </row>
    <row r="314" spans="3:58" ht="10.9" customHeight="1" x14ac:dyDescent="0.15">
      <c r="C314" s="253"/>
      <c r="D314" s="256"/>
      <c r="E314" s="259"/>
      <c r="F314" s="259"/>
      <c r="G314" s="253"/>
      <c r="H314" s="259"/>
      <c r="I314" s="264"/>
      <c r="J314" s="190"/>
      <c r="K314" s="191"/>
      <c r="L314" s="198"/>
      <c r="M314" s="199"/>
      <c r="N314" s="199"/>
      <c r="O314" s="199"/>
      <c r="P314" s="199"/>
      <c r="Q314" s="200"/>
      <c r="R314" s="204"/>
      <c r="S314" s="205"/>
      <c r="T314" s="205"/>
      <c r="U314" s="205"/>
      <c r="V314" s="205"/>
      <c r="W314" s="206"/>
      <c r="X314" s="241"/>
      <c r="Y314" s="242"/>
      <c r="Z314" s="243"/>
      <c r="AA314" s="248"/>
      <c r="AB314" s="248"/>
      <c r="AC314" s="249"/>
      <c r="AD314" s="218"/>
      <c r="AE314" s="219"/>
      <c r="AF314" s="219"/>
      <c r="AG314" s="219"/>
      <c r="AH314" s="219"/>
      <c r="AI314" s="220"/>
      <c r="AJ314" s="65"/>
      <c r="AT314" s="3"/>
      <c r="AU314" s="3"/>
      <c r="AV314" s="3"/>
      <c r="AW314" s="3"/>
      <c r="AX314" s="3"/>
      <c r="AY314" s="3"/>
      <c r="AZ314" s="3"/>
      <c r="BA314" s="149"/>
      <c r="BB314" s="167"/>
      <c r="BC314" s="3"/>
      <c r="BD314" s="3"/>
      <c r="BE314" s="3"/>
      <c r="BF314" s="3"/>
    </row>
    <row r="315" spans="3:58" ht="10.9" customHeight="1" x14ac:dyDescent="0.15">
      <c r="C315" s="253"/>
      <c r="D315" s="256"/>
      <c r="E315" s="259"/>
      <c r="F315" s="259"/>
      <c r="G315" s="253"/>
      <c r="H315" s="259"/>
      <c r="I315" s="264"/>
      <c r="J315" s="190"/>
      <c r="K315" s="191"/>
      <c r="L315" s="198"/>
      <c r="M315" s="199"/>
      <c r="N315" s="199"/>
      <c r="O315" s="199"/>
      <c r="P315" s="199"/>
      <c r="Q315" s="200"/>
      <c r="R315" s="204"/>
      <c r="S315" s="205"/>
      <c r="T315" s="205"/>
      <c r="U315" s="205"/>
      <c r="V315" s="205"/>
      <c r="W315" s="206"/>
      <c r="X315" s="241"/>
      <c r="Y315" s="242"/>
      <c r="Z315" s="243"/>
      <c r="AA315" s="248"/>
      <c r="AB315" s="248"/>
      <c r="AC315" s="249"/>
      <c r="AD315" s="218"/>
      <c r="AE315" s="219"/>
      <c r="AF315" s="219"/>
      <c r="AG315" s="219"/>
      <c r="AH315" s="219"/>
      <c r="AI315" s="220"/>
      <c r="AJ315" s="65"/>
      <c r="AT315" s="3"/>
      <c r="AU315" s="3"/>
      <c r="AV315" s="3"/>
      <c r="AW315" s="3"/>
      <c r="AX315" s="3"/>
      <c r="AY315" s="3"/>
      <c r="AZ315" s="3"/>
      <c r="BA315" s="149"/>
      <c r="BB315" s="167"/>
      <c r="BC315" s="3"/>
      <c r="BD315" s="3"/>
      <c r="BE315" s="3"/>
      <c r="BF315" s="3"/>
    </row>
    <row r="316" spans="3:58" ht="10.9" customHeight="1" thickBot="1" x14ac:dyDescent="0.2">
      <c r="C316" s="254"/>
      <c r="D316" s="257"/>
      <c r="E316" s="260"/>
      <c r="F316" s="260"/>
      <c r="G316" s="254"/>
      <c r="H316" s="260"/>
      <c r="I316" s="192"/>
      <c r="J316" s="193"/>
      <c r="K316" s="194"/>
      <c r="L316" s="201"/>
      <c r="M316" s="202"/>
      <c r="N316" s="202"/>
      <c r="O316" s="202"/>
      <c r="P316" s="202"/>
      <c r="Q316" s="203"/>
      <c r="R316" s="204"/>
      <c r="S316" s="205"/>
      <c r="T316" s="205"/>
      <c r="U316" s="205"/>
      <c r="V316" s="205"/>
      <c r="W316" s="206"/>
      <c r="X316" s="244"/>
      <c r="Y316" s="245"/>
      <c r="Z316" s="246"/>
      <c r="AA316" s="248"/>
      <c r="AB316" s="250"/>
      <c r="AC316" s="251"/>
      <c r="AD316" s="218"/>
      <c r="AE316" s="219"/>
      <c r="AF316" s="219"/>
      <c r="AG316" s="219"/>
      <c r="AH316" s="219"/>
      <c r="AI316" s="220"/>
      <c r="AJ316" s="65"/>
      <c r="AT316" s="3"/>
      <c r="AU316" s="3"/>
      <c r="AV316" s="3"/>
      <c r="AW316" s="3"/>
      <c r="AX316" s="3"/>
      <c r="AY316" s="3"/>
      <c r="AZ316" s="3"/>
      <c r="BA316" s="149"/>
      <c r="BB316" s="167"/>
      <c r="BC316" s="3"/>
      <c r="BD316" s="3"/>
      <c r="BE316" s="3"/>
      <c r="BF316" s="3"/>
    </row>
    <row r="317" spans="3:58" ht="14.1" customHeight="1" thickTop="1" x14ac:dyDescent="0.15">
      <c r="C317" s="168" t="s">
        <v>118</v>
      </c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70"/>
      <c r="AB317" s="177">
        <f>SUM(AD249:AI316)</f>
        <v>34</v>
      </c>
      <c r="AC317" s="178"/>
      <c r="AD317" s="178"/>
      <c r="AE317" s="178"/>
      <c r="AF317" s="178"/>
      <c r="AG317" s="183" t="s">
        <v>119</v>
      </c>
      <c r="AH317" s="183"/>
      <c r="AI317" s="184"/>
      <c r="AJ317" s="65"/>
      <c r="AK317" s="65"/>
      <c r="AL317" s="65"/>
      <c r="AM317" s="19"/>
      <c r="AN317" s="19"/>
      <c r="AO317" s="19"/>
      <c r="AP317" s="19"/>
      <c r="AT317" s="3"/>
      <c r="AU317" s="3"/>
      <c r="AV317" s="3"/>
      <c r="AW317" s="3"/>
      <c r="AX317" s="3"/>
      <c r="AY317" s="3"/>
      <c r="AZ317" s="3"/>
      <c r="BA317" s="167"/>
      <c r="BB317" s="167"/>
      <c r="BC317" s="3"/>
      <c r="BD317" s="167"/>
      <c r="BE317" s="167"/>
      <c r="BF317" s="149"/>
    </row>
    <row r="318" spans="3:58" ht="14.1" customHeight="1" x14ac:dyDescent="0.15">
      <c r="C318" s="171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3"/>
      <c r="AB318" s="179"/>
      <c r="AC318" s="180"/>
      <c r="AD318" s="180"/>
      <c r="AE318" s="180"/>
      <c r="AF318" s="180"/>
      <c r="AG318" s="185"/>
      <c r="AH318" s="185"/>
      <c r="AI318" s="186"/>
      <c r="AJ318" s="65"/>
      <c r="AK318" s="65"/>
      <c r="AL318" s="65"/>
      <c r="AM318" s="19"/>
      <c r="AN318" s="19"/>
      <c r="AO318" s="19"/>
      <c r="AP318" s="19"/>
      <c r="AT318" s="3"/>
      <c r="AU318" s="3"/>
      <c r="AV318" s="3"/>
      <c r="AW318" s="3"/>
      <c r="AX318" s="3"/>
      <c r="AY318" s="3"/>
      <c r="AZ318" s="3"/>
      <c r="BA318" s="167"/>
      <c r="BB318" s="167"/>
      <c r="BC318" s="3"/>
      <c r="BD318" s="167"/>
      <c r="BE318" s="167"/>
      <c r="BF318" s="149"/>
    </row>
    <row r="319" spans="3:58" ht="14.1" customHeight="1" x14ac:dyDescent="0.15">
      <c r="C319" s="171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3"/>
      <c r="AB319" s="179"/>
      <c r="AC319" s="180"/>
      <c r="AD319" s="180"/>
      <c r="AE319" s="180"/>
      <c r="AF319" s="180"/>
      <c r="AG319" s="185"/>
      <c r="AH319" s="185"/>
      <c r="AI319" s="186"/>
      <c r="AM319" s="19"/>
      <c r="AN319" s="19"/>
      <c r="AO319" s="19"/>
      <c r="AP319" s="19"/>
      <c r="AT319" s="3"/>
      <c r="AU319" s="3"/>
      <c r="AV319" s="3"/>
      <c r="AW319" s="3"/>
      <c r="AX319" s="3"/>
      <c r="AY319" s="3"/>
      <c r="AZ319" s="3"/>
      <c r="BA319" s="167"/>
      <c r="BB319" s="167"/>
      <c r="BC319" s="3"/>
      <c r="BD319" s="167"/>
      <c r="BE319" s="167"/>
      <c r="BF319" s="149"/>
    </row>
    <row r="320" spans="3:58" ht="14.1" customHeight="1" thickBot="1" x14ac:dyDescent="0.2">
      <c r="C320" s="174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6"/>
      <c r="AB320" s="181"/>
      <c r="AC320" s="182"/>
      <c r="AD320" s="182"/>
      <c r="AE320" s="182"/>
      <c r="AF320" s="182"/>
      <c r="AG320" s="187"/>
      <c r="AH320" s="187"/>
      <c r="AI320" s="188"/>
      <c r="AM320" s="19"/>
      <c r="AN320" s="19"/>
      <c r="AO320" s="19"/>
      <c r="AP320" s="19"/>
      <c r="AT320" s="3"/>
      <c r="AU320" s="3"/>
      <c r="AV320" s="3"/>
      <c r="AW320" s="3"/>
      <c r="AX320" s="3"/>
      <c r="AY320" s="3"/>
      <c r="AZ320" s="3"/>
      <c r="BA320" s="167"/>
      <c r="BB320" s="167"/>
      <c r="BC320" s="3"/>
      <c r="BD320" s="167"/>
      <c r="BE320" s="167"/>
      <c r="BF320" s="149"/>
    </row>
    <row r="321" spans="3:58" ht="10.9" customHeight="1" thickTop="1" x14ac:dyDescent="0.15">
      <c r="C321" s="236">
        <v>5</v>
      </c>
      <c r="D321" s="237" t="s">
        <v>106</v>
      </c>
      <c r="E321" s="228">
        <v>12</v>
      </c>
      <c r="F321" s="228" t="s">
        <v>107</v>
      </c>
      <c r="G321" s="236" t="s">
        <v>111</v>
      </c>
      <c r="H321" s="228"/>
      <c r="I321" s="189" t="s">
        <v>146</v>
      </c>
      <c r="J321" s="190"/>
      <c r="K321" s="191"/>
      <c r="L321" s="195">
        <f>J$229</f>
        <v>150</v>
      </c>
      <c r="M321" s="196"/>
      <c r="N321" s="196"/>
      <c r="O321" s="196"/>
      <c r="P321" s="196"/>
      <c r="Q321" s="197"/>
      <c r="R321" s="204">
        <f>IF(AND(I321="△",BA321="●"),2+ROUNDDOWN(($L321-100)/100,0)*2,0)</f>
        <v>2</v>
      </c>
      <c r="S321" s="205"/>
      <c r="T321" s="205"/>
      <c r="U321" s="205"/>
      <c r="V321" s="205"/>
      <c r="W321" s="206"/>
      <c r="X321" s="230">
        <v>1</v>
      </c>
      <c r="Y321" s="231"/>
      <c r="Z321" s="232"/>
      <c r="AA321" s="212">
        <f>IF(X321=1,$AL$36,IF(X321=2,$AL$57,IF(X321=3,$AL$76,IF(X321=4,$AL$95,IF(X321=5,$AL$114,IF(X321=6,$AL$133,IF(X321=7,$AL$152,IF(X321=8,$AL$171,IF(X321=9,$AL$190,IF(X321=10,$AL$209,0))))))))))</f>
        <v>0.154</v>
      </c>
      <c r="AB321" s="213"/>
      <c r="AC321" s="214"/>
      <c r="AD321" s="218">
        <f>IF(I321="△",ROUNDUP(R321*AA321,1),0)</f>
        <v>0.4</v>
      </c>
      <c r="AE321" s="219"/>
      <c r="AF321" s="219"/>
      <c r="AG321" s="219"/>
      <c r="AH321" s="219"/>
      <c r="AI321" s="220"/>
      <c r="AJ321" s="65"/>
      <c r="AT321" s="3"/>
      <c r="AU321" s="3"/>
      <c r="AV321" s="3"/>
      <c r="AW321" s="3"/>
      <c r="AX321" s="3"/>
      <c r="AY321" s="3"/>
      <c r="AZ321" s="3"/>
      <c r="BA321" s="149" t="str">
        <f>IF(OR(I321="×",BA325="×"),"×","●")</f>
        <v>●</v>
      </c>
      <c r="BB321" s="167" t="str">
        <f>IF(BA321="●",IF(I321="定","-",I321),"-")</f>
        <v>△</v>
      </c>
      <c r="BC321" s="3"/>
      <c r="BD321" s="3"/>
      <c r="BE321" s="3"/>
      <c r="BF321" s="3"/>
    </row>
    <row r="322" spans="3:58" ht="10.9" customHeight="1" x14ac:dyDescent="0.15">
      <c r="C322" s="236"/>
      <c r="D322" s="237"/>
      <c r="E322" s="228"/>
      <c r="F322" s="228"/>
      <c r="G322" s="236"/>
      <c r="H322" s="228"/>
      <c r="I322" s="189"/>
      <c r="J322" s="190"/>
      <c r="K322" s="191"/>
      <c r="L322" s="198"/>
      <c r="M322" s="199"/>
      <c r="N322" s="199"/>
      <c r="O322" s="199"/>
      <c r="P322" s="199"/>
      <c r="Q322" s="200"/>
      <c r="R322" s="204"/>
      <c r="S322" s="205"/>
      <c r="T322" s="205"/>
      <c r="U322" s="205"/>
      <c r="V322" s="205"/>
      <c r="W322" s="206"/>
      <c r="X322" s="230"/>
      <c r="Y322" s="231"/>
      <c r="Z322" s="232"/>
      <c r="AA322" s="212"/>
      <c r="AB322" s="213"/>
      <c r="AC322" s="214"/>
      <c r="AD322" s="218"/>
      <c r="AE322" s="219"/>
      <c r="AF322" s="219"/>
      <c r="AG322" s="219"/>
      <c r="AH322" s="219"/>
      <c r="AI322" s="220"/>
      <c r="AJ322" s="65"/>
      <c r="AT322" s="3"/>
      <c r="AU322" s="3"/>
      <c r="AV322" s="3"/>
      <c r="AW322" s="3"/>
      <c r="AX322" s="3"/>
      <c r="AY322" s="3"/>
      <c r="AZ322" s="3"/>
      <c r="BA322" s="149"/>
      <c r="BB322" s="167"/>
      <c r="BC322" s="3"/>
      <c r="BD322" s="3"/>
      <c r="BE322" s="3"/>
      <c r="BF322" s="3"/>
    </row>
    <row r="323" spans="3:58" ht="10.9" customHeight="1" x14ac:dyDescent="0.15">
      <c r="C323" s="236"/>
      <c r="D323" s="237"/>
      <c r="E323" s="228"/>
      <c r="F323" s="228"/>
      <c r="G323" s="236"/>
      <c r="H323" s="228"/>
      <c r="I323" s="189"/>
      <c r="J323" s="190"/>
      <c r="K323" s="191"/>
      <c r="L323" s="198"/>
      <c r="M323" s="199"/>
      <c r="N323" s="199"/>
      <c r="O323" s="199"/>
      <c r="P323" s="199"/>
      <c r="Q323" s="200"/>
      <c r="R323" s="204"/>
      <c r="S323" s="205"/>
      <c r="T323" s="205"/>
      <c r="U323" s="205"/>
      <c r="V323" s="205"/>
      <c r="W323" s="206"/>
      <c r="X323" s="230"/>
      <c r="Y323" s="231"/>
      <c r="Z323" s="232"/>
      <c r="AA323" s="212"/>
      <c r="AB323" s="213"/>
      <c r="AC323" s="214"/>
      <c r="AD323" s="218"/>
      <c r="AE323" s="219"/>
      <c r="AF323" s="219"/>
      <c r="AG323" s="219"/>
      <c r="AH323" s="219"/>
      <c r="AI323" s="220"/>
      <c r="AJ323" s="65"/>
      <c r="AT323" s="3"/>
      <c r="AU323" s="3"/>
      <c r="AV323" s="3"/>
      <c r="AW323" s="3"/>
      <c r="AX323" s="3"/>
      <c r="AY323" s="3"/>
      <c r="AZ323" s="3"/>
      <c r="BA323" s="149"/>
      <c r="BB323" s="167"/>
      <c r="BC323" s="3"/>
      <c r="BD323" s="3"/>
      <c r="BE323" s="3"/>
      <c r="BF323" s="3"/>
    </row>
    <row r="324" spans="3:58" ht="10.9" customHeight="1" x14ac:dyDescent="0.15">
      <c r="C324" s="223"/>
      <c r="D324" s="226"/>
      <c r="E324" s="229"/>
      <c r="F324" s="229"/>
      <c r="G324" s="223"/>
      <c r="H324" s="229"/>
      <c r="I324" s="192"/>
      <c r="J324" s="193"/>
      <c r="K324" s="194"/>
      <c r="L324" s="201"/>
      <c r="M324" s="202"/>
      <c r="N324" s="202"/>
      <c r="O324" s="202"/>
      <c r="P324" s="202"/>
      <c r="Q324" s="203"/>
      <c r="R324" s="204"/>
      <c r="S324" s="205"/>
      <c r="T324" s="205"/>
      <c r="U324" s="205"/>
      <c r="V324" s="205"/>
      <c r="W324" s="206"/>
      <c r="X324" s="233"/>
      <c r="Y324" s="234"/>
      <c r="Z324" s="235"/>
      <c r="AA324" s="215"/>
      <c r="AB324" s="216"/>
      <c r="AC324" s="217"/>
      <c r="AD324" s="218"/>
      <c r="AE324" s="219"/>
      <c r="AF324" s="219"/>
      <c r="AG324" s="219"/>
      <c r="AH324" s="219"/>
      <c r="AI324" s="220"/>
      <c r="AJ324" s="65"/>
      <c r="AM324" s="36"/>
      <c r="AN324" s="36"/>
      <c r="AO324" s="36"/>
      <c r="AP324" s="36"/>
      <c r="AT324" s="3"/>
      <c r="AU324" s="3"/>
      <c r="AV324" s="3"/>
      <c r="AW324" s="3"/>
      <c r="AX324" s="3"/>
      <c r="AY324" s="3"/>
      <c r="AZ324" s="3"/>
      <c r="BA324" s="149"/>
      <c r="BB324" s="167"/>
      <c r="BC324" s="3"/>
      <c r="BD324" s="3"/>
      <c r="BE324" s="3"/>
      <c r="BF324" s="3"/>
    </row>
    <row r="325" spans="3:58" ht="10.9" customHeight="1" x14ac:dyDescent="0.15">
      <c r="C325" s="221">
        <v>5</v>
      </c>
      <c r="D325" s="224" t="s">
        <v>106</v>
      </c>
      <c r="E325" s="227">
        <v>13</v>
      </c>
      <c r="F325" s="227" t="s">
        <v>107</v>
      </c>
      <c r="G325" s="221" t="s">
        <v>112</v>
      </c>
      <c r="H325" s="227"/>
      <c r="I325" s="189" t="s">
        <v>146</v>
      </c>
      <c r="J325" s="190"/>
      <c r="K325" s="191"/>
      <c r="L325" s="195">
        <f>J$229</f>
        <v>150</v>
      </c>
      <c r="M325" s="196"/>
      <c r="N325" s="196"/>
      <c r="O325" s="196"/>
      <c r="P325" s="196"/>
      <c r="Q325" s="197"/>
      <c r="R325" s="204">
        <f t="shared" ref="R325" si="16">IF(AND(I325="△",BA325="●"),2+ROUNDDOWN(($L325-100)/100,0)*2,0)</f>
        <v>2</v>
      </c>
      <c r="S325" s="205"/>
      <c r="T325" s="205"/>
      <c r="U325" s="205"/>
      <c r="V325" s="205"/>
      <c r="W325" s="206"/>
      <c r="X325" s="230">
        <v>1</v>
      </c>
      <c r="Y325" s="231"/>
      <c r="Z325" s="232"/>
      <c r="AA325" s="212">
        <f t="shared" ref="AA325" si="17">IF(X325=1,$AL$36,IF(X325=2,$AL$57,IF(X325=3,$AL$76,IF(X325=4,$AL$95,IF(X325=5,$AL$114,IF(X325=6,$AL$133,IF(X325=7,$AL$152,IF(X325=8,$AL$171,IF(X325=9,$AL$190,IF(X325=10,$AL$209,0))))))))))</f>
        <v>0.154</v>
      </c>
      <c r="AB325" s="213"/>
      <c r="AC325" s="214"/>
      <c r="AD325" s="218">
        <f>IF(I325="△",ROUNDUP(R325*AA325,1),0)</f>
        <v>0.4</v>
      </c>
      <c r="AE325" s="219"/>
      <c r="AF325" s="219"/>
      <c r="AG325" s="219"/>
      <c r="AH325" s="219"/>
      <c r="AI325" s="220"/>
      <c r="AJ325" s="65"/>
      <c r="AM325" s="36"/>
      <c r="AN325" s="36"/>
      <c r="AO325" s="36"/>
      <c r="AP325" s="36"/>
      <c r="AT325" s="3"/>
      <c r="AU325" s="3"/>
      <c r="AV325" s="3"/>
      <c r="AW325" s="3"/>
      <c r="AX325" s="3"/>
      <c r="AY325" s="3"/>
      <c r="AZ325" s="3"/>
      <c r="BA325" s="149" t="str">
        <f>IF(OR(I325="×",BA329="×"),"×","●")</f>
        <v>●</v>
      </c>
      <c r="BB325" s="167" t="str">
        <f>IF(BA325="●",IF(I325="定","-",I325),"-")</f>
        <v>△</v>
      </c>
      <c r="BC325" s="3"/>
      <c r="BD325" s="3"/>
      <c r="BE325" s="3"/>
      <c r="BF325" s="3"/>
    </row>
    <row r="326" spans="3:58" ht="10.9" customHeight="1" x14ac:dyDescent="0.15">
      <c r="C326" s="236"/>
      <c r="D326" s="237"/>
      <c r="E326" s="228"/>
      <c r="F326" s="228"/>
      <c r="G326" s="236"/>
      <c r="H326" s="228"/>
      <c r="I326" s="189"/>
      <c r="J326" s="190"/>
      <c r="K326" s="191"/>
      <c r="L326" s="198"/>
      <c r="M326" s="199"/>
      <c r="N326" s="199"/>
      <c r="O326" s="199"/>
      <c r="P326" s="199"/>
      <c r="Q326" s="200"/>
      <c r="R326" s="204"/>
      <c r="S326" s="205"/>
      <c r="T326" s="205"/>
      <c r="U326" s="205"/>
      <c r="V326" s="205"/>
      <c r="W326" s="206"/>
      <c r="X326" s="230"/>
      <c r="Y326" s="231"/>
      <c r="Z326" s="232"/>
      <c r="AA326" s="212"/>
      <c r="AB326" s="213"/>
      <c r="AC326" s="214"/>
      <c r="AD326" s="218"/>
      <c r="AE326" s="219"/>
      <c r="AF326" s="219"/>
      <c r="AG326" s="219"/>
      <c r="AH326" s="219"/>
      <c r="AI326" s="220"/>
      <c r="AJ326" s="65"/>
      <c r="AM326" s="36"/>
      <c r="AN326" s="36"/>
      <c r="AO326" s="36"/>
      <c r="AP326" s="36"/>
      <c r="AT326" s="3"/>
      <c r="AU326" s="3"/>
      <c r="AV326" s="3"/>
      <c r="AW326" s="3"/>
      <c r="AX326" s="3"/>
      <c r="AY326" s="3"/>
      <c r="AZ326" s="3"/>
      <c r="BA326" s="149"/>
      <c r="BB326" s="167"/>
      <c r="BC326" s="3"/>
      <c r="BD326" s="3"/>
      <c r="BE326" s="3"/>
      <c r="BF326" s="3"/>
    </row>
    <row r="327" spans="3:58" ht="10.9" customHeight="1" x14ac:dyDescent="0.15">
      <c r="C327" s="236"/>
      <c r="D327" s="237"/>
      <c r="E327" s="228"/>
      <c r="F327" s="228"/>
      <c r="G327" s="236"/>
      <c r="H327" s="228"/>
      <c r="I327" s="189"/>
      <c r="J327" s="190"/>
      <c r="K327" s="191"/>
      <c r="L327" s="198"/>
      <c r="M327" s="199"/>
      <c r="N327" s="199"/>
      <c r="O327" s="199"/>
      <c r="P327" s="199"/>
      <c r="Q327" s="200"/>
      <c r="R327" s="204"/>
      <c r="S327" s="205"/>
      <c r="T327" s="205"/>
      <c r="U327" s="205"/>
      <c r="V327" s="205"/>
      <c r="W327" s="206"/>
      <c r="X327" s="230"/>
      <c r="Y327" s="231"/>
      <c r="Z327" s="232"/>
      <c r="AA327" s="212"/>
      <c r="AB327" s="213"/>
      <c r="AC327" s="214"/>
      <c r="AD327" s="218"/>
      <c r="AE327" s="219"/>
      <c r="AF327" s="219"/>
      <c r="AG327" s="219"/>
      <c r="AH327" s="219"/>
      <c r="AI327" s="220"/>
      <c r="AJ327" s="65"/>
      <c r="AM327" s="36"/>
      <c r="AN327" s="36"/>
      <c r="AO327" s="36"/>
      <c r="AP327" s="36"/>
      <c r="AT327" s="3"/>
      <c r="AU327" s="3"/>
      <c r="AV327" s="3"/>
      <c r="AW327" s="3"/>
      <c r="AX327" s="3"/>
      <c r="AY327" s="3"/>
      <c r="AZ327" s="3"/>
      <c r="BA327" s="149"/>
      <c r="BB327" s="167"/>
      <c r="BC327" s="3"/>
      <c r="BD327" s="3"/>
      <c r="BE327" s="3"/>
      <c r="BF327" s="3"/>
    </row>
    <row r="328" spans="3:58" ht="10.9" customHeight="1" x14ac:dyDescent="0.15">
      <c r="C328" s="223"/>
      <c r="D328" s="226"/>
      <c r="E328" s="229"/>
      <c r="F328" s="229"/>
      <c r="G328" s="223"/>
      <c r="H328" s="229"/>
      <c r="I328" s="192"/>
      <c r="J328" s="193"/>
      <c r="K328" s="194"/>
      <c r="L328" s="201"/>
      <c r="M328" s="202"/>
      <c r="N328" s="202"/>
      <c r="O328" s="202"/>
      <c r="P328" s="202"/>
      <c r="Q328" s="203"/>
      <c r="R328" s="204"/>
      <c r="S328" s="205"/>
      <c r="T328" s="205"/>
      <c r="U328" s="205"/>
      <c r="V328" s="205"/>
      <c r="W328" s="206"/>
      <c r="X328" s="233"/>
      <c r="Y328" s="234"/>
      <c r="Z328" s="235"/>
      <c r="AA328" s="215"/>
      <c r="AB328" s="216"/>
      <c r="AC328" s="217"/>
      <c r="AD328" s="218"/>
      <c r="AE328" s="219"/>
      <c r="AF328" s="219"/>
      <c r="AG328" s="219"/>
      <c r="AH328" s="219"/>
      <c r="AI328" s="220"/>
      <c r="AJ328" s="65"/>
      <c r="AM328" s="36"/>
      <c r="AN328" s="36"/>
      <c r="AO328" s="36"/>
      <c r="AP328" s="36"/>
      <c r="AT328" s="3"/>
      <c r="AU328" s="3"/>
      <c r="AV328" s="3"/>
      <c r="AW328" s="3"/>
      <c r="AX328" s="3"/>
      <c r="AY328" s="3"/>
      <c r="AZ328" s="3"/>
      <c r="BA328" s="149"/>
      <c r="BB328" s="167"/>
      <c r="BC328" s="3"/>
      <c r="BD328" s="3"/>
      <c r="BE328" s="3"/>
      <c r="BF328" s="3"/>
    </row>
    <row r="329" spans="3:58" ht="10.9" customHeight="1" x14ac:dyDescent="0.15">
      <c r="C329" s="221">
        <v>5</v>
      </c>
      <c r="D329" s="224" t="s">
        <v>106</v>
      </c>
      <c r="E329" s="227">
        <v>14</v>
      </c>
      <c r="F329" s="227" t="s">
        <v>107</v>
      </c>
      <c r="G329" s="221" t="s">
        <v>113</v>
      </c>
      <c r="H329" s="227"/>
      <c r="I329" s="189" t="s">
        <v>146</v>
      </c>
      <c r="J329" s="190"/>
      <c r="K329" s="191"/>
      <c r="L329" s="195">
        <f>J$229</f>
        <v>150</v>
      </c>
      <c r="M329" s="196"/>
      <c r="N329" s="196"/>
      <c r="O329" s="196"/>
      <c r="P329" s="196"/>
      <c r="Q329" s="197"/>
      <c r="R329" s="204">
        <f t="shared" ref="R329" si="18">IF(AND(I329="△",BA329="●"),2+ROUNDDOWN(($L329-100)/100,0)*2,0)</f>
        <v>2</v>
      </c>
      <c r="S329" s="205"/>
      <c r="T329" s="205"/>
      <c r="U329" s="205"/>
      <c r="V329" s="205"/>
      <c r="W329" s="206"/>
      <c r="X329" s="230">
        <v>1</v>
      </c>
      <c r="Y329" s="231"/>
      <c r="Z329" s="232"/>
      <c r="AA329" s="212">
        <f t="shared" ref="AA329" si="19">IF(X329=1,$AL$36,IF(X329=2,$AL$57,IF(X329=3,$AL$76,IF(X329=4,$AL$95,IF(X329=5,$AL$114,IF(X329=6,$AL$133,IF(X329=7,$AL$152,IF(X329=8,$AL$171,IF(X329=9,$AL$190,IF(X329=10,$AL$209,0))))))))))</f>
        <v>0.154</v>
      </c>
      <c r="AB329" s="213"/>
      <c r="AC329" s="214"/>
      <c r="AD329" s="218">
        <f>IF(I329="△",ROUNDUP(R329*AA329,1),0)</f>
        <v>0.4</v>
      </c>
      <c r="AE329" s="219"/>
      <c r="AF329" s="219"/>
      <c r="AG329" s="219"/>
      <c r="AH329" s="219"/>
      <c r="AI329" s="220"/>
      <c r="AJ329" s="65"/>
      <c r="AM329" s="65"/>
      <c r="AN329" s="65"/>
      <c r="AO329" s="65"/>
      <c r="AP329" s="65"/>
      <c r="AT329" s="3"/>
      <c r="AU329" s="3"/>
      <c r="AV329" s="3"/>
      <c r="AW329" s="3"/>
      <c r="AX329" s="3"/>
      <c r="AY329" s="3"/>
      <c r="AZ329" s="3"/>
      <c r="BA329" s="149" t="str">
        <f>IF(OR(I329="×",BA333="×"),"×","●")</f>
        <v>●</v>
      </c>
      <c r="BB329" s="167" t="str">
        <f>IF(BA329="●",IF(I329="定","-",I329),"-")</f>
        <v>△</v>
      </c>
      <c r="BC329" s="3"/>
      <c r="BD329" s="149"/>
      <c r="BE329" s="149"/>
      <c r="BF329" s="3"/>
    </row>
    <row r="330" spans="3:58" ht="10.9" customHeight="1" x14ac:dyDescent="0.15">
      <c r="C330" s="236"/>
      <c r="D330" s="237"/>
      <c r="E330" s="228"/>
      <c r="F330" s="228"/>
      <c r="G330" s="236"/>
      <c r="H330" s="228"/>
      <c r="I330" s="189"/>
      <c r="J330" s="190"/>
      <c r="K330" s="191"/>
      <c r="L330" s="198"/>
      <c r="M330" s="199"/>
      <c r="N330" s="199"/>
      <c r="O330" s="199"/>
      <c r="P330" s="199"/>
      <c r="Q330" s="200"/>
      <c r="R330" s="204"/>
      <c r="S330" s="205"/>
      <c r="T330" s="205"/>
      <c r="U330" s="205"/>
      <c r="V330" s="205"/>
      <c r="W330" s="206"/>
      <c r="X330" s="230"/>
      <c r="Y330" s="231"/>
      <c r="Z330" s="232"/>
      <c r="AA330" s="212"/>
      <c r="AB330" s="213"/>
      <c r="AC330" s="214"/>
      <c r="AD330" s="218"/>
      <c r="AE330" s="219"/>
      <c r="AF330" s="219"/>
      <c r="AG330" s="219"/>
      <c r="AH330" s="219"/>
      <c r="AI330" s="220"/>
      <c r="AJ330" s="65"/>
      <c r="AM330" s="65"/>
      <c r="AN330" s="65"/>
      <c r="AO330" s="65"/>
      <c r="AP330" s="65"/>
      <c r="AT330" s="3"/>
      <c r="AU330" s="3"/>
      <c r="AV330" s="3"/>
      <c r="AW330" s="3"/>
      <c r="AX330" s="3"/>
      <c r="AY330" s="3"/>
      <c r="AZ330" s="3"/>
      <c r="BA330" s="149"/>
      <c r="BB330" s="167"/>
      <c r="BC330" s="3"/>
      <c r="BD330" s="149"/>
      <c r="BE330" s="149"/>
      <c r="BF330" s="3"/>
    </row>
    <row r="331" spans="3:58" ht="10.9" customHeight="1" x14ac:dyDescent="0.15">
      <c r="C331" s="236"/>
      <c r="D331" s="237"/>
      <c r="E331" s="228"/>
      <c r="F331" s="228"/>
      <c r="G331" s="236"/>
      <c r="H331" s="228"/>
      <c r="I331" s="189"/>
      <c r="J331" s="190"/>
      <c r="K331" s="191"/>
      <c r="L331" s="198"/>
      <c r="M331" s="199"/>
      <c r="N331" s="199"/>
      <c r="O331" s="199"/>
      <c r="P331" s="199"/>
      <c r="Q331" s="200"/>
      <c r="R331" s="204"/>
      <c r="S331" s="205"/>
      <c r="T331" s="205"/>
      <c r="U331" s="205"/>
      <c r="V331" s="205"/>
      <c r="W331" s="206"/>
      <c r="X331" s="230"/>
      <c r="Y331" s="231"/>
      <c r="Z331" s="232"/>
      <c r="AA331" s="212"/>
      <c r="AB331" s="213"/>
      <c r="AC331" s="214"/>
      <c r="AD331" s="218"/>
      <c r="AE331" s="219"/>
      <c r="AF331" s="219"/>
      <c r="AG331" s="219"/>
      <c r="AH331" s="219"/>
      <c r="AI331" s="220"/>
      <c r="AJ331" s="65"/>
      <c r="AM331" s="65"/>
      <c r="AN331" s="65"/>
      <c r="AO331" s="65"/>
      <c r="AP331" s="65"/>
      <c r="AT331" s="3"/>
      <c r="AU331" s="3"/>
      <c r="AV331" s="3"/>
      <c r="AW331" s="3"/>
      <c r="AX331" s="3"/>
      <c r="AY331" s="3"/>
      <c r="AZ331" s="3"/>
      <c r="BA331" s="149"/>
      <c r="BB331" s="167"/>
      <c r="BC331" s="3"/>
      <c r="BD331" s="149"/>
      <c r="BE331" s="149"/>
      <c r="BF331" s="3"/>
    </row>
    <row r="332" spans="3:58" ht="10.9" customHeight="1" x14ac:dyDescent="0.15">
      <c r="C332" s="223"/>
      <c r="D332" s="226"/>
      <c r="E332" s="229"/>
      <c r="F332" s="229"/>
      <c r="G332" s="223"/>
      <c r="H332" s="229"/>
      <c r="I332" s="192"/>
      <c r="J332" s="193"/>
      <c r="K332" s="194"/>
      <c r="L332" s="201"/>
      <c r="M332" s="202"/>
      <c r="N332" s="202"/>
      <c r="O332" s="202"/>
      <c r="P332" s="202"/>
      <c r="Q332" s="203"/>
      <c r="R332" s="204"/>
      <c r="S332" s="205"/>
      <c r="T332" s="205"/>
      <c r="U332" s="205"/>
      <c r="V332" s="205"/>
      <c r="W332" s="206"/>
      <c r="X332" s="233"/>
      <c r="Y332" s="234"/>
      <c r="Z332" s="235"/>
      <c r="AA332" s="215"/>
      <c r="AB332" s="216"/>
      <c r="AC332" s="217"/>
      <c r="AD332" s="218"/>
      <c r="AE332" s="219"/>
      <c r="AF332" s="219"/>
      <c r="AG332" s="219"/>
      <c r="AH332" s="219"/>
      <c r="AI332" s="220"/>
      <c r="AJ332" s="65"/>
      <c r="AM332" s="65"/>
      <c r="AN332" s="65"/>
      <c r="AO332" s="65"/>
      <c r="AP332" s="65"/>
      <c r="AT332" s="3"/>
      <c r="AU332" s="3"/>
      <c r="AV332" s="3"/>
      <c r="AW332" s="3"/>
      <c r="AX332" s="3"/>
      <c r="AY332" s="3"/>
      <c r="AZ332" s="3"/>
      <c r="BA332" s="149"/>
      <c r="BB332" s="167"/>
      <c r="BC332" s="3"/>
      <c r="BD332" s="149"/>
      <c r="BE332" s="149"/>
      <c r="BF332" s="3"/>
    </row>
    <row r="333" spans="3:58" ht="10.9" customHeight="1" x14ac:dyDescent="0.15">
      <c r="C333" s="221">
        <v>5</v>
      </c>
      <c r="D333" s="224" t="s">
        <v>106</v>
      </c>
      <c r="E333" s="227">
        <v>15</v>
      </c>
      <c r="F333" s="227" t="s">
        <v>107</v>
      </c>
      <c r="G333" s="221" t="s">
        <v>114</v>
      </c>
      <c r="H333" s="227"/>
      <c r="I333" s="189" t="s">
        <v>146</v>
      </c>
      <c r="J333" s="190"/>
      <c r="K333" s="191"/>
      <c r="L333" s="195">
        <f>J$229</f>
        <v>150</v>
      </c>
      <c r="M333" s="196"/>
      <c r="N333" s="196"/>
      <c r="O333" s="196"/>
      <c r="P333" s="196"/>
      <c r="Q333" s="197"/>
      <c r="R333" s="204">
        <f t="shared" ref="R333" si="20">IF(AND(I333="△",BA333="●"),2+ROUNDDOWN(($L333-100)/100,0)*2,0)</f>
        <v>2</v>
      </c>
      <c r="S333" s="205"/>
      <c r="T333" s="205"/>
      <c r="U333" s="205"/>
      <c r="V333" s="205"/>
      <c r="W333" s="206"/>
      <c r="X333" s="230">
        <v>1</v>
      </c>
      <c r="Y333" s="231"/>
      <c r="Z333" s="232"/>
      <c r="AA333" s="212">
        <f t="shared" ref="AA333" si="21">IF(X333=1,$AL$36,IF(X333=2,$AL$57,IF(X333=3,$AL$76,IF(X333=4,$AL$95,IF(X333=5,$AL$114,IF(X333=6,$AL$133,IF(X333=7,$AL$152,IF(X333=8,$AL$171,IF(X333=9,$AL$190,IF(X333=10,$AL$209,0))))))))))</f>
        <v>0.154</v>
      </c>
      <c r="AB333" s="213"/>
      <c r="AC333" s="214"/>
      <c r="AD333" s="218">
        <f>IF(I333="△",ROUNDUP(R333*AA333,1),0)</f>
        <v>0.4</v>
      </c>
      <c r="AE333" s="219"/>
      <c r="AF333" s="219"/>
      <c r="AG333" s="219"/>
      <c r="AH333" s="219"/>
      <c r="AI333" s="220"/>
      <c r="AJ333" s="65"/>
      <c r="AM333" s="65"/>
      <c r="AN333" s="65"/>
      <c r="AO333" s="65"/>
      <c r="AP333" s="65"/>
      <c r="AT333" s="3"/>
      <c r="AU333" s="3"/>
      <c r="AV333" s="3"/>
      <c r="AW333" s="3"/>
      <c r="AX333" s="3"/>
      <c r="AY333" s="3"/>
      <c r="AZ333" s="3"/>
      <c r="BA333" s="149" t="str">
        <f>IF(OR(I333="×",BA337="×"),"×","●")</f>
        <v>●</v>
      </c>
      <c r="BB333" s="167" t="str">
        <f>IF(BA333="●",IF(I333="定","-",I333),"-")</f>
        <v>△</v>
      </c>
      <c r="BC333" s="3"/>
      <c r="BD333" s="149"/>
      <c r="BE333" s="149"/>
      <c r="BF333" s="3"/>
    </row>
    <row r="334" spans="3:58" ht="10.9" customHeight="1" x14ac:dyDescent="0.15">
      <c r="C334" s="236"/>
      <c r="D334" s="237"/>
      <c r="E334" s="228"/>
      <c r="F334" s="228"/>
      <c r="G334" s="236"/>
      <c r="H334" s="228"/>
      <c r="I334" s="189"/>
      <c r="J334" s="190"/>
      <c r="K334" s="191"/>
      <c r="L334" s="198"/>
      <c r="M334" s="199"/>
      <c r="N334" s="199"/>
      <c r="O334" s="199"/>
      <c r="P334" s="199"/>
      <c r="Q334" s="200"/>
      <c r="R334" s="204"/>
      <c r="S334" s="205"/>
      <c r="T334" s="205"/>
      <c r="U334" s="205"/>
      <c r="V334" s="205"/>
      <c r="W334" s="206"/>
      <c r="X334" s="230"/>
      <c r="Y334" s="231"/>
      <c r="Z334" s="232"/>
      <c r="AA334" s="212"/>
      <c r="AB334" s="213"/>
      <c r="AC334" s="214"/>
      <c r="AD334" s="218"/>
      <c r="AE334" s="219"/>
      <c r="AF334" s="219"/>
      <c r="AG334" s="219"/>
      <c r="AH334" s="219"/>
      <c r="AI334" s="220"/>
      <c r="AJ334" s="65"/>
      <c r="AM334" s="65"/>
      <c r="AN334" s="65"/>
      <c r="AO334" s="65"/>
      <c r="AP334" s="65"/>
      <c r="AT334" s="3"/>
      <c r="AU334" s="3"/>
      <c r="AV334" s="3"/>
      <c r="AW334" s="3"/>
      <c r="AX334" s="3"/>
      <c r="AY334" s="3"/>
      <c r="AZ334" s="3"/>
      <c r="BA334" s="149"/>
      <c r="BB334" s="167"/>
      <c r="BC334" s="3"/>
      <c r="BD334" s="149"/>
      <c r="BE334" s="149"/>
      <c r="BF334" s="3"/>
    </row>
    <row r="335" spans="3:58" ht="10.9" customHeight="1" x14ac:dyDescent="0.15">
      <c r="C335" s="236"/>
      <c r="D335" s="237"/>
      <c r="E335" s="228"/>
      <c r="F335" s="228"/>
      <c r="G335" s="236"/>
      <c r="H335" s="228"/>
      <c r="I335" s="189"/>
      <c r="J335" s="190"/>
      <c r="K335" s="191"/>
      <c r="L335" s="198"/>
      <c r="M335" s="199"/>
      <c r="N335" s="199"/>
      <c r="O335" s="199"/>
      <c r="P335" s="199"/>
      <c r="Q335" s="200"/>
      <c r="R335" s="204"/>
      <c r="S335" s="205"/>
      <c r="T335" s="205"/>
      <c r="U335" s="205"/>
      <c r="V335" s="205"/>
      <c r="W335" s="206"/>
      <c r="X335" s="230"/>
      <c r="Y335" s="231"/>
      <c r="Z335" s="232"/>
      <c r="AA335" s="212"/>
      <c r="AB335" s="213"/>
      <c r="AC335" s="214"/>
      <c r="AD335" s="218"/>
      <c r="AE335" s="219"/>
      <c r="AF335" s="219"/>
      <c r="AG335" s="219"/>
      <c r="AH335" s="219"/>
      <c r="AI335" s="220"/>
      <c r="AJ335" s="65"/>
      <c r="AM335" s="65"/>
      <c r="AN335" s="65"/>
      <c r="AO335" s="65"/>
      <c r="AP335" s="65"/>
      <c r="AT335" s="3"/>
      <c r="AU335" s="3"/>
      <c r="AV335" s="3"/>
      <c r="AW335" s="3"/>
      <c r="AX335" s="3"/>
      <c r="AY335" s="3"/>
      <c r="AZ335" s="3"/>
      <c r="BA335" s="149"/>
      <c r="BB335" s="167"/>
      <c r="BC335" s="3"/>
      <c r="BD335" s="149"/>
      <c r="BE335" s="149"/>
      <c r="BF335" s="3"/>
    </row>
    <row r="336" spans="3:58" ht="10.9" customHeight="1" x14ac:dyDescent="0.15">
      <c r="C336" s="223"/>
      <c r="D336" s="226"/>
      <c r="E336" s="229"/>
      <c r="F336" s="229"/>
      <c r="G336" s="223"/>
      <c r="H336" s="229"/>
      <c r="I336" s="192"/>
      <c r="J336" s="193"/>
      <c r="K336" s="194"/>
      <c r="L336" s="201"/>
      <c r="M336" s="202"/>
      <c r="N336" s="202"/>
      <c r="O336" s="202"/>
      <c r="P336" s="202"/>
      <c r="Q336" s="203"/>
      <c r="R336" s="204"/>
      <c r="S336" s="205"/>
      <c r="T336" s="205"/>
      <c r="U336" s="205"/>
      <c r="V336" s="205"/>
      <c r="W336" s="206"/>
      <c r="X336" s="233"/>
      <c r="Y336" s="234"/>
      <c r="Z336" s="235"/>
      <c r="AA336" s="215"/>
      <c r="AB336" s="216"/>
      <c r="AC336" s="217"/>
      <c r="AD336" s="218"/>
      <c r="AE336" s="219"/>
      <c r="AF336" s="219"/>
      <c r="AG336" s="219"/>
      <c r="AH336" s="219"/>
      <c r="AI336" s="220"/>
      <c r="AJ336" s="65"/>
      <c r="AM336" s="65"/>
      <c r="AN336" s="65"/>
      <c r="AO336" s="65"/>
      <c r="AP336" s="65"/>
      <c r="AT336" s="3"/>
      <c r="AU336" s="3"/>
      <c r="AV336" s="3"/>
      <c r="AW336" s="3"/>
      <c r="AX336" s="3"/>
      <c r="AY336" s="3"/>
      <c r="AZ336" s="3"/>
      <c r="BA336" s="149"/>
      <c r="BB336" s="167"/>
      <c r="BC336" s="3"/>
      <c r="BD336" s="149"/>
      <c r="BE336" s="149"/>
      <c r="BF336" s="3"/>
    </row>
    <row r="337" spans="3:58" ht="10.9" customHeight="1" x14ac:dyDescent="0.15">
      <c r="C337" s="221">
        <v>5</v>
      </c>
      <c r="D337" s="224" t="s">
        <v>106</v>
      </c>
      <c r="E337" s="227">
        <v>16</v>
      </c>
      <c r="F337" s="227" t="s">
        <v>107</v>
      </c>
      <c r="G337" s="221" t="s">
        <v>115</v>
      </c>
      <c r="H337" s="227"/>
      <c r="I337" s="189" t="s">
        <v>146</v>
      </c>
      <c r="J337" s="190"/>
      <c r="K337" s="191"/>
      <c r="L337" s="195">
        <f>J$229</f>
        <v>150</v>
      </c>
      <c r="M337" s="196"/>
      <c r="N337" s="196"/>
      <c r="O337" s="196"/>
      <c r="P337" s="196"/>
      <c r="Q337" s="197"/>
      <c r="R337" s="204">
        <f t="shared" ref="R337" si="22">IF(AND(I337="△",BA337="●"),2+ROUNDDOWN(($L337-100)/100,0)*2,0)</f>
        <v>2</v>
      </c>
      <c r="S337" s="205"/>
      <c r="T337" s="205"/>
      <c r="U337" s="205"/>
      <c r="V337" s="205"/>
      <c r="W337" s="206"/>
      <c r="X337" s="189">
        <v>2</v>
      </c>
      <c r="Y337" s="207"/>
      <c r="Z337" s="208"/>
      <c r="AA337" s="212">
        <f t="shared" ref="AA337" si="23">IF(X337=1,$AL$36,IF(X337=2,$AL$57,IF(X337=3,$AL$76,IF(X337=4,$AL$95,IF(X337=5,$AL$114,IF(X337=6,$AL$133,IF(X337=7,$AL$152,IF(X337=8,$AL$171,IF(X337=9,$AL$190,IF(X337=10,$AL$209,0))))))))))</f>
        <v>0.23100000000000001</v>
      </c>
      <c r="AB337" s="213"/>
      <c r="AC337" s="214"/>
      <c r="AD337" s="218">
        <f>IF(I337="△",ROUNDUP(R337*AA337,1),0)</f>
        <v>0.5</v>
      </c>
      <c r="AE337" s="219"/>
      <c r="AF337" s="219"/>
      <c r="AG337" s="219"/>
      <c r="AH337" s="219"/>
      <c r="AI337" s="220"/>
      <c r="AJ337" s="65"/>
      <c r="AM337" s="65"/>
      <c r="AN337" s="65"/>
      <c r="AO337" s="65"/>
      <c r="AP337" s="65"/>
      <c r="AT337" s="3"/>
      <c r="AU337" s="3"/>
      <c r="AV337" s="3"/>
      <c r="AW337" s="3"/>
      <c r="AX337" s="3"/>
      <c r="AY337" s="3"/>
      <c r="AZ337" s="3"/>
      <c r="BA337" s="149" t="str">
        <f>IF(OR(I337="×",BA341="×"),"×","●")</f>
        <v>●</v>
      </c>
      <c r="BB337" s="167" t="str">
        <f>IF(BA337="●",IF(I337="定","-",I337),"-")</f>
        <v>△</v>
      </c>
      <c r="BC337" s="3"/>
      <c r="BD337" s="149"/>
      <c r="BE337" s="149"/>
      <c r="BF337" s="3"/>
    </row>
    <row r="338" spans="3:58" ht="10.9" customHeight="1" x14ac:dyDescent="0.15">
      <c r="C338" s="236"/>
      <c r="D338" s="237"/>
      <c r="E338" s="228"/>
      <c r="F338" s="228"/>
      <c r="G338" s="236"/>
      <c r="H338" s="228"/>
      <c r="I338" s="189"/>
      <c r="J338" s="190"/>
      <c r="K338" s="191"/>
      <c r="L338" s="198"/>
      <c r="M338" s="199"/>
      <c r="N338" s="199"/>
      <c r="O338" s="199"/>
      <c r="P338" s="199"/>
      <c r="Q338" s="200"/>
      <c r="R338" s="204"/>
      <c r="S338" s="205"/>
      <c r="T338" s="205"/>
      <c r="U338" s="205"/>
      <c r="V338" s="205"/>
      <c r="W338" s="206"/>
      <c r="X338" s="189"/>
      <c r="Y338" s="207"/>
      <c r="Z338" s="208"/>
      <c r="AA338" s="212"/>
      <c r="AB338" s="213"/>
      <c r="AC338" s="214"/>
      <c r="AD338" s="218"/>
      <c r="AE338" s="219"/>
      <c r="AF338" s="219"/>
      <c r="AG338" s="219"/>
      <c r="AH338" s="219"/>
      <c r="AI338" s="220"/>
      <c r="AJ338" s="65"/>
      <c r="AM338" s="65"/>
      <c r="AN338" s="65"/>
      <c r="AO338" s="65"/>
      <c r="AP338" s="65"/>
      <c r="AT338" s="3"/>
      <c r="AU338" s="3"/>
      <c r="AV338" s="3"/>
      <c r="AW338" s="3"/>
      <c r="AX338" s="3"/>
      <c r="AY338" s="3"/>
      <c r="AZ338" s="3"/>
      <c r="BA338" s="149"/>
      <c r="BB338" s="167"/>
      <c r="BC338" s="3"/>
      <c r="BD338" s="149"/>
      <c r="BE338" s="149"/>
      <c r="BF338" s="3"/>
    </row>
    <row r="339" spans="3:58" ht="10.9" customHeight="1" x14ac:dyDescent="0.15">
      <c r="C339" s="236"/>
      <c r="D339" s="237"/>
      <c r="E339" s="228"/>
      <c r="F339" s="228"/>
      <c r="G339" s="236"/>
      <c r="H339" s="228"/>
      <c r="I339" s="189"/>
      <c r="J339" s="190"/>
      <c r="K339" s="191"/>
      <c r="L339" s="198"/>
      <c r="M339" s="199"/>
      <c r="N339" s="199"/>
      <c r="O339" s="199"/>
      <c r="P339" s="199"/>
      <c r="Q339" s="200"/>
      <c r="R339" s="204"/>
      <c r="S339" s="205"/>
      <c r="T339" s="205"/>
      <c r="U339" s="205"/>
      <c r="V339" s="205"/>
      <c r="W339" s="206"/>
      <c r="X339" s="189"/>
      <c r="Y339" s="207"/>
      <c r="Z339" s="208"/>
      <c r="AA339" s="212"/>
      <c r="AB339" s="213"/>
      <c r="AC339" s="214"/>
      <c r="AD339" s="218"/>
      <c r="AE339" s="219"/>
      <c r="AF339" s="219"/>
      <c r="AG339" s="219"/>
      <c r="AH339" s="219"/>
      <c r="AI339" s="220"/>
      <c r="AJ339" s="65"/>
      <c r="AM339" s="65"/>
      <c r="AN339" s="65"/>
      <c r="AO339" s="65"/>
      <c r="AP339" s="65"/>
      <c r="AT339" s="3"/>
      <c r="AU339" s="3"/>
      <c r="AV339" s="3"/>
      <c r="AW339" s="3"/>
      <c r="AX339" s="3"/>
      <c r="AY339" s="3"/>
      <c r="AZ339" s="3"/>
      <c r="BA339" s="149"/>
      <c r="BB339" s="167"/>
      <c r="BC339" s="3"/>
      <c r="BD339" s="149"/>
      <c r="BE339" s="149"/>
      <c r="BF339" s="3"/>
    </row>
    <row r="340" spans="3:58" ht="10.9" customHeight="1" x14ac:dyDescent="0.15">
      <c r="C340" s="223"/>
      <c r="D340" s="226"/>
      <c r="E340" s="229"/>
      <c r="F340" s="229"/>
      <c r="G340" s="223"/>
      <c r="H340" s="229"/>
      <c r="I340" s="192"/>
      <c r="J340" s="193"/>
      <c r="K340" s="194"/>
      <c r="L340" s="201"/>
      <c r="M340" s="202"/>
      <c r="N340" s="202"/>
      <c r="O340" s="202"/>
      <c r="P340" s="202"/>
      <c r="Q340" s="203"/>
      <c r="R340" s="204"/>
      <c r="S340" s="205"/>
      <c r="T340" s="205"/>
      <c r="U340" s="205"/>
      <c r="V340" s="205"/>
      <c r="W340" s="206"/>
      <c r="X340" s="209"/>
      <c r="Y340" s="210"/>
      <c r="Z340" s="211"/>
      <c r="AA340" s="215"/>
      <c r="AB340" s="216"/>
      <c r="AC340" s="217"/>
      <c r="AD340" s="218"/>
      <c r="AE340" s="219"/>
      <c r="AF340" s="219"/>
      <c r="AG340" s="219"/>
      <c r="AH340" s="219"/>
      <c r="AI340" s="220"/>
      <c r="AJ340" s="65"/>
      <c r="AM340" s="65"/>
      <c r="AN340" s="65"/>
      <c r="AO340" s="65"/>
      <c r="AP340" s="65"/>
      <c r="AT340" s="3"/>
      <c r="AU340" s="3"/>
      <c r="AV340" s="3"/>
      <c r="AW340" s="3"/>
      <c r="AX340" s="3"/>
      <c r="AY340" s="3"/>
      <c r="AZ340" s="3"/>
      <c r="BA340" s="149"/>
      <c r="BB340" s="167"/>
      <c r="BC340" s="3"/>
      <c r="BD340" s="149"/>
      <c r="BE340" s="149"/>
      <c r="BF340" s="3"/>
    </row>
    <row r="341" spans="3:58" ht="10.9" customHeight="1" x14ac:dyDescent="0.15">
      <c r="C341" s="221">
        <v>5</v>
      </c>
      <c r="D341" s="224" t="s">
        <v>106</v>
      </c>
      <c r="E341" s="227">
        <v>17</v>
      </c>
      <c r="F341" s="227" t="s">
        <v>107</v>
      </c>
      <c r="G341" s="221" t="s">
        <v>116</v>
      </c>
      <c r="H341" s="227"/>
      <c r="I341" s="189" t="s">
        <v>146</v>
      </c>
      <c r="J341" s="190"/>
      <c r="K341" s="191"/>
      <c r="L341" s="195">
        <f>J$229</f>
        <v>150</v>
      </c>
      <c r="M341" s="196"/>
      <c r="N341" s="196"/>
      <c r="O341" s="196"/>
      <c r="P341" s="196"/>
      <c r="Q341" s="197"/>
      <c r="R341" s="204">
        <f t="shared" ref="R341" si="24">IF(AND(I341="△",BA341="●"),2+ROUNDDOWN(($L341-100)/100,0)*2,0)</f>
        <v>2</v>
      </c>
      <c r="S341" s="205"/>
      <c r="T341" s="205"/>
      <c r="U341" s="205"/>
      <c r="V341" s="205"/>
      <c r="W341" s="206"/>
      <c r="X341" s="230">
        <v>1</v>
      </c>
      <c r="Y341" s="231"/>
      <c r="Z341" s="232"/>
      <c r="AA341" s="212">
        <f t="shared" ref="AA341" si="25">IF(X341=1,$AL$36,IF(X341=2,$AL$57,IF(X341=3,$AL$76,IF(X341=4,$AL$95,IF(X341=5,$AL$114,IF(X341=6,$AL$133,IF(X341=7,$AL$152,IF(X341=8,$AL$171,IF(X341=9,$AL$190,IF(X341=10,$AL$209,0))))))))))</f>
        <v>0.154</v>
      </c>
      <c r="AB341" s="213"/>
      <c r="AC341" s="214"/>
      <c r="AD341" s="218">
        <f>IF(I341="△",ROUNDUP(R341*AA341,1),0)</f>
        <v>0.4</v>
      </c>
      <c r="AE341" s="219"/>
      <c r="AF341" s="219"/>
      <c r="AG341" s="219"/>
      <c r="AH341" s="219"/>
      <c r="AI341" s="220"/>
      <c r="AJ341" s="65"/>
      <c r="AM341" s="65"/>
      <c r="AN341" s="19"/>
      <c r="AO341" s="36"/>
      <c r="AP341" s="36"/>
      <c r="AQ341" s="36"/>
      <c r="AT341" s="3"/>
      <c r="AU341" s="3"/>
      <c r="AV341" s="3"/>
      <c r="AW341" s="3"/>
      <c r="AX341" s="3"/>
      <c r="AY341" s="3"/>
      <c r="AZ341" s="3"/>
      <c r="BA341" s="149" t="str">
        <f>IF(OR(I341="×",BA345="×"),"×","●")</f>
        <v>●</v>
      </c>
      <c r="BB341" s="167" t="str">
        <f>IF(BA341="●",IF(I341="定","-",I341),"-")</f>
        <v>△</v>
      </c>
      <c r="BC341" s="3"/>
      <c r="BD341" s="149"/>
      <c r="BE341" s="167"/>
      <c r="BF341" s="3"/>
    </row>
    <row r="342" spans="3:58" ht="10.9" customHeight="1" x14ac:dyDescent="0.15">
      <c r="C342" s="236"/>
      <c r="D342" s="237"/>
      <c r="E342" s="228"/>
      <c r="F342" s="228"/>
      <c r="G342" s="236"/>
      <c r="H342" s="228"/>
      <c r="I342" s="189"/>
      <c r="J342" s="190"/>
      <c r="K342" s="191"/>
      <c r="L342" s="198"/>
      <c r="M342" s="199"/>
      <c r="N342" s="199"/>
      <c r="O342" s="199"/>
      <c r="P342" s="199"/>
      <c r="Q342" s="200"/>
      <c r="R342" s="204"/>
      <c r="S342" s="205"/>
      <c r="T342" s="205"/>
      <c r="U342" s="205"/>
      <c r="V342" s="205"/>
      <c r="W342" s="206"/>
      <c r="X342" s="230"/>
      <c r="Y342" s="231"/>
      <c r="Z342" s="232"/>
      <c r="AA342" s="212"/>
      <c r="AB342" s="213"/>
      <c r="AC342" s="214"/>
      <c r="AD342" s="218"/>
      <c r="AE342" s="219"/>
      <c r="AF342" s="219"/>
      <c r="AG342" s="219"/>
      <c r="AH342" s="219"/>
      <c r="AI342" s="220"/>
      <c r="AJ342" s="65"/>
      <c r="AM342" s="65"/>
      <c r="AN342" s="19"/>
      <c r="AO342" s="36"/>
      <c r="AP342" s="36"/>
      <c r="AQ342" s="36"/>
      <c r="AT342" s="3"/>
      <c r="AU342" s="3"/>
      <c r="AV342" s="3"/>
      <c r="AW342" s="3"/>
      <c r="AX342" s="3"/>
      <c r="AY342" s="3"/>
      <c r="AZ342" s="3"/>
      <c r="BA342" s="149"/>
      <c r="BB342" s="167"/>
      <c r="BC342" s="3"/>
      <c r="BD342" s="149"/>
      <c r="BE342" s="167"/>
      <c r="BF342" s="3"/>
    </row>
    <row r="343" spans="3:58" ht="10.9" customHeight="1" x14ac:dyDescent="0.15">
      <c r="C343" s="236"/>
      <c r="D343" s="237"/>
      <c r="E343" s="228"/>
      <c r="F343" s="228"/>
      <c r="G343" s="236"/>
      <c r="H343" s="228"/>
      <c r="I343" s="189"/>
      <c r="J343" s="190"/>
      <c r="K343" s="191"/>
      <c r="L343" s="198"/>
      <c r="M343" s="199"/>
      <c r="N343" s="199"/>
      <c r="O343" s="199"/>
      <c r="P343" s="199"/>
      <c r="Q343" s="200"/>
      <c r="R343" s="204"/>
      <c r="S343" s="205"/>
      <c r="T343" s="205"/>
      <c r="U343" s="205"/>
      <c r="V343" s="205"/>
      <c r="W343" s="206"/>
      <c r="X343" s="230"/>
      <c r="Y343" s="231"/>
      <c r="Z343" s="232"/>
      <c r="AA343" s="212"/>
      <c r="AB343" s="213"/>
      <c r="AC343" s="214"/>
      <c r="AD343" s="218"/>
      <c r="AE343" s="219"/>
      <c r="AF343" s="219"/>
      <c r="AG343" s="219"/>
      <c r="AH343" s="219"/>
      <c r="AI343" s="220"/>
      <c r="AJ343" s="65"/>
      <c r="AM343" s="65"/>
      <c r="AN343" s="19"/>
      <c r="AO343" s="36"/>
      <c r="AP343" s="36"/>
      <c r="AQ343" s="36"/>
      <c r="AT343" s="3"/>
      <c r="AU343" s="3"/>
      <c r="AV343" s="3"/>
      <c r="AW343" s="3"/>
      <c r="AX343" s="3"/>
      <c r="AY343" s="3"/>
      <c r="AZ343" s="3"/>
      <c r="BA343" s="149"/>
      <c r="BB343" s="167"/>
      <c r="BC343" s="3"/>
      <c r="BD343" s="149"/>
      <c r="BE343" s="167"/>
      <c r="BF343" s="3"/>
    </row>
    <row r="344" spans="3:58" ht="10.9" customHeight="1" x14ac:dyDescent="0.15">
      <c r="C344" s="223"/>
      <c r="D344" s="226"/>
      <c r="E344" s="229"/>
      <c r="F344" s="229"/>
      <c r="G344" s="223"/>
      <c r="H344" s="229"/>
      <c r="I344" s="192"/>
      <c r="J344" s="193"/>
      <c r="K344" s="194"/>
      <c r="L344" s="201"/>
      <c r="M344" s="202"/>
      <c r="N344" s="202"/>
      <c r="O344" s="202"/>
      <c r="P344" s="202"/>
      <c r="Q344" s="203"/>
      <c r="R344" s="204"/>
      <c r="S344" s="205"/>
      <c r="T344" s="205"/>
      <c r="U344" s="205"/>
      <c r="V344" s="205"/>
      <c r="W344" s="206"/>
      <c r="X344" s="233"/>
      <c r="Y344" s="234"/>
      <c r="Z344" s="235"/>
      <c r="AA344" s="215"/>
      <c r="AB344" s="216"/>
      <c r="AC344" s="217"/>
      <c r="AD344" s="218"/>
      <c r="AE344" s="219"/>
      <c r="AF344" s="219"/>
      <c r="AG344" s="219"/>
      <c r="AH344" s="219"/>
      <c r="AI344" s="220"/>
      <c r="AJ344" s="65"/>
      <c r="AM344" s="65"/>
      <c r="AN344" s="19"/>
      <c r="AO344" s="36"/>
      <c r="AP344" s="36"/>
      <c r="AQ344" s="36"/>
      <c r="AT344" s="3"/>
      <c r="AU344" s="3"/>
      <c r="AV344" s="3"/>
      <c r="AW344" s="3"/>
      <c r="AX344" s="3"/>
      <c r="AY344" s="3"/>
      <c r="AZ344" s="3"/>
      <c r="BA344" s="149"/>
      <c r="BB344" s="167"/>
      <c r="BC344" s="3"/>
      <c r="BD344" s="149"/>
      <c r="BE344" s="167"/>
      <c r="BF344" s="3"/>
    </row>
    <row r="345" spans="3:58" ht="10.9" customHeight="1" x14ac:dyDescent="0.15">
      <c r="C345" s="221">
        <v>5</v>
      </c>
      <c r="D345" s="224" t="s">
        <v>106</v>
      </c>
      <c r="E345" s="227">
        <v>18</v>
      </c>
      <c r="F345" s="227" t="s">
        <v>107</v>
      </c>
      <c r="G345" s="221" t="s">
        <v>117</v>
      </c>
      <c r="H345" s="227"/>
      <c r="I345" s="189" t="s">
        <v>146</v>
      </c>
      <c r="J345" s="190"/>
      <c r="K345" s="191"/>
      <c r="L345" s="195">
        <f>J$229</f>
        <v>150</v>
      </c>
      <c r="M345" s="196"/>
      <c r="N345" s="196"/>
      <c r="O345" s="196"/>
      <c r="P345" s="196"/>
      <c r="Q345" s="197"/>
      <c r="R345" s="204">
        <f t="shared" ref="R345" si="26">IF(AND(I345="△",BA345="●"),2+ROUNDDOWN(($L345-100)/100,0)*2,0)</f>
        <v>2</v>
      </c>
      <c r="S345" s="205"/>
      <c r="T345" s="205"/>
      <c r="U345" s="205"/>
      <c r="V345" s="205"/>
      <c r="W345" s="206"/>
      <c r="X345" s="230">
        <v>1</v>
      </c>
      <c r="Y345" s="231"/>
      <c r="Z345" s="232"/>
      <c r="AA345" s="212">
        <f t="shared" ref="AA345" si="27">IF(X345=1,$AL$36,IF(X345=2,$AL$57,IF(X345=3,$AL$76,IF(X345=4,$AL$95,IF(X345=5,$AL$114,IF(X345=6,$AL$133,IF(X345=7,$AL$152,IF(X345=8,$AL$171,IF(X345=9,$AL$190,IF(X345=10,$AL$209,0))))))))))</f>
        <v>0.154</v>
      </c>
      <c r="AB345" s="213"/>
      <c r="AC345" s="214"/>
      <c r="AD345" s="218">
        <f>IF(I345="△",ROUNDUP(R345*AA345,1),0)</f>
        <v>0.4</v>
      </c>
      <c r="AE345" s="219"/>
      <c r="AF345" s="219"/>
      <c r="AG345" s="219"/>
      <c r="AH345" s="219"/>
      <c r="AI345" s="220"/>
      <c r="AJ345" s="65"/>
      <c r="AM345" s="65"/>
      <c r="AN345" s="19"/>
      <c r="AO345" s="36"/>
      <c r="AP345" s="36"/>
      <c r="AQ345" s="36"/>
      <c r="AT345" s="3"/>
      <c r="AU345" s="3"/>
      <c r="AV345" s="3"/>
      <c r="AW345" s="3"/>
      <c r="AX345" s="3"/>
      <c r="AY345" s="3"/>
      <c r="AZ345" s="3"/>
      <c r="BA345" s="149" t="str">
        <f>IF(OR(I345="×",BA349="×"),"×","●")</f>
        <v>●</v>
      </c>
      <c r="BB345" s="167" t="str">
        <f>IF(BA345="●",IF(I345="定","-",I345),"-")</f>
        <v>△</v>
      </c>
      <c r="BC345" s="3"/>
      <c r="BD345" s="149"/>
      <c r="BE345" s="167"/>
      <c r="BF345" s="3"/>
    </row>
    <row r="346" spans="3:58" ht="10.9" customHeight="1" x14ac:dyDescent="0.15">
      <c r="C346" s="236"/>
      <c r="D346" s="237"/>
      <c r="E346" s="228"/>
      <c r="F346" s="228"/>
      <c r="G346" s="236"/>
      <c r="H346" s="228"/>
      <c r="I346" s="189"/>
      <c r="J346" s="190"/>
      <c r="K346" s="191"/>
      <c r="L346" s="198"/>
      <c r="M346" s="199"/>
      <c r="N346" s="199"/>
      <c r="O346" s="199"/>
      <c r="P346" s="199"/>
      <c r="Q346" s="200"/>
      <c r="R346" s="204"/>
      <c r="S346" s="205"/>
      <c r="T346" s="205"/>
      <c r="U346" s="205"/>
      <c r="V346" s="205"/>
      <c r="W346" s="206"/>
      <c r="X346" s="230"/>
      <c r="Y346" s="231"/>
      <c r="Z346" s="232"/>
      <c r="AA346" s="212"/>
      <c r="AB346" s="213"/>
      <c r="AC346" s="214"/>
      <c r="AD346" s="218"/>
      <c r="AE346" s="219"/>
      <c r="AF346" s="219"/>
      <c r="AG346" s="219"/>
      <c r="AH346" s="219"/>
      <c r="AI346" s="220"/>
      <c r="AJ346" s="65"/>
      <c r="AM346" s="65"/>
      <c r="AN346" s="19"/>
      <c r="AO346" s="36"/>
      <c r="AP346" s="36"/>
      <c r="AQ346" s="36"/>
      <c r="AT346" s="3"/>
      <c r="AU346" s="3"/>
      <c r="AV346" s="3"/>
      <c r="AW346" s="3"/>
      <c r="AX346" s="3"/>
      <c r="AY346" s="3"/>
      <c r="AZ346" s="3"/>
      <c r="BA346" s="149"/>
      <c r="BB346" s="167"/>
      <c r="BC346" s="3"/>
      <c r="BD346" s="149"/>
      <c r="BE346" s="167"/>
      <c r="BF346" s="3"/>
    </row>
    <row r="347" spans="3:58" ht="10.9" customHeight="1" x14ac:dyDescent="0.15">
      <c r="C347" s="236"/>
      <c r="D347" s="237"/>
      <c r="E347" s="228"/>
      <c r="F347" s="228"/>
      <c r="G347" s="236"/>
      <c r="H347" s="228"/>
      <c r="I347" s="189"/>
      <c r="J347" s="190"/>
      <c r="K347" s="191"/>
      <c r="L347" s="198"/>
      <c r="M347" s="199"/>
      <c r="N347" s="199"/>
      <c r="O347" s="199"/>
      <c r="P347" s="199"/>
      <c r="Q347" s="200"/>
      <c r="R347" s="204"/>
      <c r="S347" s="205"/>
      <c r="T347" s="205"/>
      <c r="U347" s="205"/>
      <c r="V347" s="205"/>
      <c r="W347" s="206"/>
      <c r="X347" s="230"/>
      <c r="Y347" s="231"/>
      <c r="Z347" s="232"/>
      <c r="AA347" s="212"/>
      <c r="AB347" s="213"/>
      <c r="AC347" s="214"/>
      <c r="AD347" s="218"/>
      <c r="AE347" s="219"/>
      <c r="AF347" s="219"/>
      <c r="AG347" s="219"/>
      <c r="AH347" s="219"/>
      <c r="AI347" s="220"/>
      <c r="AJ347" s="65"/>
      <c r="AM347" s="65"/>
      <c r="AN347" s="19"/>
      <c r="AO347" s="36"/>
      <c r="AP347" s="36"/>
      <c r="AQ347" s="36"/>
      <c r="AT347" s="3"/>
      <c r="AU347" s="3"/>
      <c r="AV347" s="3"/>
      <c r="AW347" s="3"/>
      <c r="AX347" s="3"/>
      <c r="AY347" s="3"/>
      <c r="AZ347" s="3"/>
      <c r="BA347" s="149"/>
      <c r="BB347" s="167"/>
      <c r="BC347" s="3"/>
      <c r="BD347" s="149"/>
      <c r="BE347" s="167"/>
      <c r="BF347" s="3"/>
    </row>
    <row r="348" spans="3:58" ht="10.9" customHeight="1" x14ac:dyDescent="0.15">
      <c r="C348" s="223"/>
      <c r="D348" s="226"/>
      <c r="E348" s="229"/>
      <c r="F348" s="229"/>
      <c r="G348" s="223"/>
      <c r="H348" s="229"/>
      <c r="I348" s="192"/>
      <c r="J348" s="193"/>
      <c r="K348" s="194"/>
      <c r="L348" s="201"/>
      <c r="M348" s="202"/>
      <c r="N348" s="202"/>
      <c r="O348" s="202"/>
      <c r="P348" s="202"/>
      <c r="Q348" s="203"/>
      <c r="R348" s="204"/>
      <c r="S348" s="205"/>
      <c r="T348" s="205"/>
      <c r="U348" s="205"/>
      <c r="V348" s="205"/>
      <c r="W348" s="206"/>
      <c r="X348" s="233"/>
      <c r="Y348" s="234"/>
      <c r="Z348" s="235"/>
      <c r="AA348" s="215"/>
      <c r="AB348" s="216"/>
      <c r="AC348" s="217"/>
      <c r="AD348" s="218"/>
      <c r="AE348" s="219"/>
      <c r="AF348" s="219"/>
      <c r="AG348" s="219"/>
      <c r="AH348" s="219"/>
      <c r="AI348" s="220"/>
      <c r="AJ348" s="65"/>
      <c r="AM348" s="65"/>
      <c r="AN348" s="19"/>
      <c r="AO348" s="36"/>
      <c r="AP348" s="36"/>
      <c r="AQ348" s="36"/>
      <c r="AT348" s="3"/>
      <c r="AU348" s="3"/>
      <c r="AV348" s="3"/>
      <c r="AW348" s="3"/>
      <c r="AX348" s="3"/>
      <c r="AY348" s="3"/>
      <c r="AZ348" s="3"/>
      <c r="BA348" s="149"/>
      <c r="BB348" s="167"/>
      <c r="BC348" s="3"/>
      <c r="BD348" s="149"/>
      <c r="BE348" s="167"/>
      <c r="BF348" s="3"/>
    </row>
    <row r="349" spans="3:58" ht="10.9" customHeight="1" x14ac:dyDescent="0.15">
      <c r="C349" s="221">
        <v>5</v>
      </c>
      <c r="D349" s="224" t="s">
        <v>106</v>
      </c>
      <c r="E349" s="227">
        <v>19</v>
      </c>
      <c r="F349" s="227" t="s">
        <v>107</v>
      </c>
      <c r="G349" s="221" t="s">
        <v>111</v>
      </c>
      <c r="H349" s="227"/>
      <c r="I349" s="189" t="s">
        <v>146</v>
      </c>
      <c r="J349" s="190"/>
      <c r="K349" s="191"/>
      <c r="L349" s="195">
        <f>J$229</f>
        <v>150</v>
      </c>
      <c r="M349" s="196"/>
      <c r="N349" s="196"/>
      <c r="O349" s="196"/>
      <c r="P349" s="196"/>
      <c r="Q349" s="197"/>
      <c r="R349" s="204">
        <f t="shared" ref="R349" si="28">IF(AND(I349="△",BA349="●"),2+ROUNDDOWN(($L349-100)/100,0)*2,0)</f>
        <v>2</v>
      </c>
      <c r="S349" s="205"/>
      <c r="T349" s="205"/>
      <c r="U349" s="205"/>
      <c r="V349" s="205"/>
      <c r="W349" s="206"/>
      <c r="X349" s="230">
        <v>1</v>
      </c>
      <c r="Y349" s="231"/>
      <c r="Z349" s="232"/>
      <c r="AA349" s="212">
        <f t="shared" ref="AA349" si="29">IF(X349=1,$AL$36,IF(X349=2,$AL$57,IF(X349=3,$AL$76,IF(X349=4,$AL$95,IF(X349=5,$AL$114,IF(X349=6,$AL$133,IF(X349=7,$AL$152,IF(X349=8,$AL$171,IF(X349=9,$AL$190,IF(X349=10,$AL$209,0))))))))))</f>
        <v>0.154</v>
      </c>
      <c r="AB349" s="213"/>
      <c r="AC349" s="214"/>
      <c r="AD349" s="218">
        <f>IF(I349="△",ROUNDUP(R349*AA349,1),0)</f>
        <v>0.4</v>
      </c>
      <c r="AE349" s="219"/>
      <c r="AF349" s="219"/>
      <c r="AG349" s="219"/>
      <c r="AH349" s="219"/>
      <c r="AI349" s="220"/>
      <c r="AJ349" s="65"/>
      <c r="AM349" s="65"/>
      <c r="AN349" s="19"/>
      <c r="AO349" s="36"/>
      <c r="AP349" s="36"/>
      <c r="AQ349" s="36"/>
      <c r="AT349" s="3"/>
      <c r="AU349" s="3"/>
      <c r="AV349" s="3"/>
      <c r="AW349" s="3"/>
      <c r="AX349" s="3"/>
      <c r="AY349" s="3"/>
      <c r="AZ349" s="3"/>
      <c r="BA349" s="149" t="str">
        <f>IF(OR(I349="×",BA353="×"),"×","●")</f>
        <v>●</v>
      </c>
      <c r="BB349" s="167" t="str">
        <f>IF(BA349="●",IF(I349="定","-",I349),"-")</f>
        <v>△</v>
      </c>
      <c r="BC349" s="3"/>
      <c r="BD349" s="149"/>
      <c r="BE349" s="167"/>
      <c r="BF349" s="3"/>
    </row>
    <row r="350" spans="3:58" ht="10.9" customHeight="1" x14ac:dyDescent="0.15">
      <c r="C350" s="236"/>
      <c r="D350" s="237"/>
      <c r="E350" s="228"/>
      <c r="F350" s="228"/>
      <c r="G350" s="236"/>
      <c r="H350" s="228"/>
      <c r="I350" s="189"/>
      <c r="J350" s="190"/>
      <c r="K350" s="191"/>
      <c r="L350" s="198"/>
      <c r="M350" s="199"/>
      <c r="N350" s="199"/>
      <c r="O350" s="199"/>
      <c r="P350" s="199"/>
      <c r="Q350" s="200"/>
      <c r="R350" s="204"/>
      <c r="S350" s="205"/>
      <c r="T350" s="205"/>
      <c r="U350" s="205"/>
      <c r="V350" s="205"/>
      <c r="W350" s="206"/>
      <c r="X350" s="230"/>
      <c r="Y350" s="231"/>
      <c r="Z350" s="232"/>
      <c r="AA350" s="212"/>
      <c r="AB350" s="213"/>
      <c r="AC350" s="214"/>
      <c r="AD350" s="218"/>
      <c r="AE350" s="219"/>
      <c r="AF350" s="219"/>
      <c r="AG350" s="219"/>
      <c r="AH350" s="219"/>
      <c r="AI350" s="220"/>
      <c r="AJ350" s="65"/>
      <c r="AM350" s="65"/>
      <c r="AN350" s="19"/>
      <c r="AO350" s="36"/>
      <c r="AP350" s="36"/>
      <c r="AQ350" s="36"/>
      <c r="AT350" s="3"/>
      <c r="AU350" s="3"/>
      <c r="AV350" s="3"/>
      <c r="AW350" s="3"/>
      <c r="AX350" s="3"/>
      <c r="AY350" s="3"/>
      <c r="AZ350" s="3"/>
      <c r="BA350" s="149"/>
      <c r="BB350" s="167"/>
      <c r="BC350" s="3"/>
      <c r="BD350" s="149"/>
      <c r="BE350" s="167"/>
      <c r="BF350" s="3"/>
    </row>
    <row r="351" spans="3:58" ht="10.9" customHeight="1" x14ac:dyDescent="0.15">
      <c r="C351" s="236"/>
      <c r="D351" s="237"/>
      <c r="E351" s="228"/>
      <c r="F351" s="228"/>
      <c r="G351" s="236"/>
      <c r="H351" s="228"/>
      <c r="I351" s="189"/>
      <c r="J351" s="190"/>
      <c r="K351" s="191"/>
      <c r="L351" s="198"/>
      <c r="M351" s="199"/>
      <c r="N351" s="199"/>
      <c r="O351" s="199"/>
      <c r="P351" s="199"/>
      <c r="Q351" s="200"/>
      <c r="R351" s="204"/>
      <c r="S351" s="205"/>
      <c r="T351" s="205"/>
      <c r="U351" s="205"/>
      <c r="V351" s="205"/>
      <c r="W351" s="206"/>
      <c r="X351" s="230"/>
      <c r="Y351" s="231"/>
      <c r="Z351" s="232"/>
      <c r="AA351" s="212"/>
      <c r="AB351" s="213"/>
      <c r="AC351" s="214"/>
      <c r="AD351" s="218"/>
      <c r="AE351" s="219"/>
      <c r="AF351" s="219"/>
      <c r="AG351" s="219"/>
      <c r="AH351" s="219"/>
      <c r="AI351" s="220"/>
      <c r="AJ351" s="65"/>
      <c r="AM351" s="65"/>
      <c r="AN351" s="19"/>
      <c r="AO351" s="36"/>
      <c r="AP351" s="36"/>
      <c r="AQ351" s="36"/>
      <c r="AT351" s="3"/>
      <c r="AU351" s="3"/>
      <c r="AV351" s="3"/>
      <c r="AW351" s="3"/>
      <c r="AX351" s="3"/>
      <c r="AY351" s="3"/>
      <c r="AZ351" s="3"/>
      <c r="BA351" s="149"/>
      <c r="BB351" s="167"/>
      <c r="BC351" s="3"/>
      <c r="BD351" s="149"/>
      <c r="BE351" s="167"/>
      <c r="BF351" s="3"/>
    </row>
    <row r="352" spans="3:58" ht="10.9" customHeight="1" x14ac:dyDescent="0.15">
      <c r="C352" s="223"/>
      <c r="D352" s="226"/>
      <c r="E352" s="229"/>
      <c r="F352" s="229"/>
      <c r="G352" s="223"/>
      <c r="H352" s="229"/>
      <c r="I352" s="192"/>
      <c r="J352" s="193"/>
      <c r="K352" s="194"/>
      <c r="L352" s="201"/>
      <c r="M352" s="202"/>
      <c r="N352" s="202"/>
      <c r="O352" s="202"/>
      <c r="P352" s="202"/>
      <c r="Q352" s="203"/>
      <c r="R352" s="204"/>
      <c r="S352" s="205"/>
      <c r="T352" s="205"/>
      <c r="U352" s="205"/>
      <c r="V352" s="205"/>
      <c r="W352" s="206"/>
      <c r="X352" s="233"/>
      <c r="Y352" s="234"/>
      <c r="Z352" s="235"/>
      <c r="AA352" s="215"/>
      <c r="AB352" s="216"/>
      <c r="AC352" s="217"/>
      <c r="AD352" s="218"/>
      <c r="AE352" s="219"/>
      <c r="AF352" s="219"/>
      <c r="AG352" s="219"/>
      <c r="AH352" s="219"/>
      <c r="AI352" s="220"/>
      <c r="AJ352" s="65"/>
      <c r="AM352" s="65"/>
      <c r="AN352" s="19"/>
      <c r="AO352" s="36"/>
      <c r="AP352" s="36"/>
      <c r="AQ352" s="36"/>
      <c r="AT352" s="3"/>
      <c r="AU352" s="3"/>
      <c r="AV352" s="3"/>
      <c r="AW352" s="3"/>
      <c r="AX352" s="3"/>
      <c r="AY352" s="3"/>
      <c r="AZ352" s="3"/>
      <c r="BA352" s="149"/>
      <c r="BB352" s="167"/>
      <c r="BC352" s="3"/>
      <c r="BD352" s="149"/>
      <c r="BE352" s="167"/>
      <c r="BF352" s="3"/>
    </row>
    <row r="353" spans="3:58" ht="10.9" customHeight="1" x14ac:dyDescent="0.15">
      <c r="C353" s="221">
        <v>5</v>
      </c>
      <c r="D353" s="224" t="s">
        <v>106</v>
      </c>
      <c r="E353" s="227">
        <v>20</v>
      </c>
      <c r="F353" s="227" t="s">
        <v>107</v>
      </c>
      <c r="G353" s="221" t="s">
        <v>112</v>
      </c>
      <c r="H353" s="227"/>
      <c r="I353" s="189" t="s">
        <v>146</v>
      </c>
      <c r="J353" s="190"/>
      <c r="K353" s="191"/>
      <c r="L353" s="195">
        <f>J$229</f>
        <v>150</v>
      </c>
      <c r="M353" s="196"/>
      <c r="N353" s="196"/>
      <c r="O353" s="196"/>
      <c r="P353" s="196"/>
      <c r="Q353" s="197"/>
      <c r="R353" s="204">
        <f t="shared" ref="R353" si="30">IF(AND(I353="△",BA353="●"),2+ROUNDDOWN(($L353-100)/100,0)*2,0)</f>
        <v>2</v>
      </c>
      <c r="S353" s="205"/>
      <c r="T353" s="205"/>
      <c r="U353" s="205"/>
      <c r="V353" s="205"/>
      <c r="W353" s="206"/>
      <c r="X353" s="230">
        <v>1</v>
      </c>
      <c r="Y353" s="231"/>
      <c r="Z353" s="232"/>
      <c r="AA353" s="212">
        <f t="shared" ref="AA353" si="31">IF(X353=1,$AL$36,IF(X353=2,$AL$57,IF(X353=3,$AL$76,IF(X353=4,$AL$95,IF(X353=5,$AL$114,IF(X353=6,$AL$133,IF(X353=7,$AL$152,IF(X353=8,$AL$171,IF(X353=9,$AL$190,IF(X353=10,$AL$209,0))))))))))</f>
        <v>0.154</v>
      </c>
      <c r="AB353" s="213"/>
      <c r="AC353" s="214"/>
      <c r="AD353" s="218">
        <f>IF(I353="△",ROUNDUP(R353*AA353,1),0)</f>
        <v>0.4</v>
      </c>
      <c r="AE353" s="219"/>
      <c r="AF353" s="219"/>
      <c r="AG353" s="219"/>
      <c r="AH353" s="219"/>
      <c r="AI353" s="220"/>
      <c r="AJ353" s="65"/>
      <c r="AM353" s="65"/>
      <c r="AN353" s="19"/>
      <c r="AO353" s="36"/>
      <c r="AP353" s="36"/>
      <c r="AQ353" s="36"/>
      <c r="AT353" s="3"/>
      <c r="AU353" s="3"/>
      <c r="AV353" s="3"/>
      <c r="AW353" s="3"/>
      <c r="AX353" s="3"/>
      <c r="AY353" s="3"/>
      <c r="AZ353" s="3"/>
      <c r="BA353" s="149" t="str">
        <f>IF(OR(I353="×",BA357="×"),"×","●")</f>
        <v>●</v>
      </c>
      <c r="BB353" s="167" t="str">
        <f>IF(BA353="●",IF(I353="定","-",I353),"-")</f>
        <v>△</v>
      </c>
      <c r="BC353" s="3"/>
      <c r="BD353" s="149"/>
      <c r="BE353" s="167"/>
      <c r="BF353" s="3"/>
    </row>
    <row r="354" spans="3:58" ht="10.9" customHeight="1" x14ac:dyDescent="0.15">
      <c r="C354" s="236"/>
      <c r="D354" s="237"/>
      <c r="E354" s="228"/>
      <c r="F354" s="228"/>
      <c r="G354" s="236"/>
      <c r="H354" s="228"/>
      <c r="I354" s="189"/>
      <c r="J354" s="190"/>
      <c r="K354" s="191"/>
      <c r="L354" s="198"/>
      <c r="M354" s="199"/>
      <c r="N354" s="199"/>
      <c r="O354" s="199"/>
      <c r="P354" s="199"/>
      <c r="Q354" s="200"/>
      <c r="R354" s="204"/>
      <c r="S354" s="205"/>
      <c r="T354" s="205"/>
      <c r="U354" s="205"/>
      <c r="V354" s="205"/>
      <c r="W354" s="206"/>
      <c r="X354" s="230"/>
      <c r="Y354" s="231"/>
      <c r="Z354" s="232"/>
      <c r="AA354" s="212"/>
      <c r="AB354" s="213"/>
      <c r="AC354" s="214"/>
      <c r="AD354" s="218"/>
      <c r="AE354" s="219"/>
      <c r="AF354" s="219"/>
      <c r="AG354" s="219"/>
      <c r="AH354" s="219"/>
      <c r="AI354" s="220"/>
      <c r="AJ354" s="65"/>
      <c r="AM354" s="65"/>
      <c r="AN354" s="19"/>
      <c r="AO354" s="36"/>
      <c r="AP354" s="36"/>
      <c r="AQ354" s="36"/>
      <c r="AT354" s="3"/>
      <c r="AU354" s="3"/>
      <c r="AV354" s="3"/>
      <c r="AW354" s="3"/>
      <c r="AX354" s="3"/>
      <c r="AY354" s="3"/>
      <c r="AZ354" s="3"/>
      <c r="BA354" s="149"/>
      <c r="BB354" s="167"/>
      <c r="BC354" s="3"/>
      <c r="BD354" s="149"/>
      <c r="BE354" s="167"/>
      <c r="BF354" s="3"/>
    </row>
    <row r="355" spans="3:58" ht="10.9" customHeight="1" x14ac:dyDescent="0.15">
      <c r="C355" s="236"/>
      <c r="D355" s="237"/>
      <c r="E355" s="228"/>
      <c r="F355" s="228"/>
      <c r="G355" s="236"/>
      <c r="H355" s="228"/>
      <c r="I355" s="189"/>
      <c r="J355" s="190"/>
      <c r="K355" s="191"/>
      <c r="L355" s="198"/>
      <c r="M355" s="199"/>
      <c r="N355" s="199"/>
      <c r="O355" s="199"/>
      <c r="P355" s="199"/>
      <c r="Q355" s="200"/>
      <c r="R355" s="204"/>
      <c r="S355" s="205"/>
      <c r="T355" s="205"/>
      <c r="U355" s="205"/>
      <c r="V355" s="205"/>
      <c r="W355" s="206"/>
      <c r="X355" s="230"/>
      <c r="Y355" s="231"/>
      <c r="Z355" s="232"/>
      <c r="AA355" s="212"/>
      <c r="AB355" s="213"/>
      <c r="AC355" s="214"/>
      <c r="AD355" s="218"/>
      <c r="AE355" s="219"/>
      <c r="AF355" s="219"/>
      <c r="AG355" s="219"/>
      <c r="AH355" s="219"/>
      <c r="AI355" s="220"/>
      <c r="AJ355" s="65"/>
      <c r="AM355" s="65"/>
      <c r="AN355" s="19"/>
      <c r="AO355" s="36"/>
      <c r="AP355" s="36"/>
      <c r="AQ355" s="36"/>
      <c r="AT355" s="3"/>
      <c r="AU355" s="3"/>
      <c r="AV355" s="3"/>
      <c r="AW355" s="3"/>
      <c r="AX355" s="3"/>
      <c r="AY355" s="3"/>
      <c r="AZ355" s="3"/>
      <c r="BA355" s="149"/>
      <c r="BB355" s="167"/>
      <c r="BC355" s="3"/>
      <c r="BD355" s="149"/>
      <c r="BE355" s="167"/>
      <c r="BF355" s="3"/>
    </row>
    <row r="356" spans="3:58" ht="10.9" customHeight="1" x14ac:dyDescent="0.15">
      <c r="C356" s="223"/>
      <c r="D356" s="226"/>
      <c r="E356" s="229"/>
      <c r="F356" s="229"/>
      <c r="G356" s="223"/>
      <c r="H356" s="229"/>
      <c r="I356" s="192"/>
      <c r="J356" s="193"/>
      <c r="K356" s="194"/>
      <c r="L356" s="201"/>
      <c r="M356" s="202"/>
      <c r="N356" s="202"/>
      <c r="O356" s="202"/>
      <c r="P356" s="202"/>
      <c r="Q356" s="203"/>
      <c r="R356" s="204"/>
      <c r="S356" s="205"/>
      <c r="T356" s="205"/>
      <c r="U356" s="205"/>
      <c r="V356" s="205"/>
      <c r="W356" s="206"/>
      <c r="X356" s="233"/>
      <c r="Y356" s="234"/>
      <c r="Z356" s="235"/>
      <c r="AA356" s="215"/>
      <c r="AB356" s="216"/>
      <c r="AC356" s="217"/>
      <c r="AD356" s="218"/>
      <c r="AE356" s="219"/>
      <c r="AF356" s="219"/>
      <c r="AG356" s="219"/>
      <c r="AH356" s="219"/>
      <c r="AI356" s="220"/>
      <c r="AJ356" s="65"/>
      <c r="AM356" s="65"/>
      <c r="AN356" s="19"/>
      <c r="AO356" s="36"/>
      <c r="AP356" s="36"/>
      <c r="AQ356" s="36"/>
      <c r="AT356" s="3"/>
      <c r="AU356" s="3"/>
      <c r="AV356" s="3"/>
      <c r="AW356" s="3"/>
      <c r="AX356" s="3"/>
      <c r="AY356" s="3"/>
      <c r="AZ356" s="3"/>
      <c r="BA356" s="149"/>
      <c r="BB356" s="167"/>
      <c r="BC356" s="3"/>
      <c r="BD356" s="149"/>
      <c r="BE356" s="167"/>
      <c r="BF356" s="3"/>
    </row>
    <row r="357" spans="3:58" ht="10.9" customHeight="1" x14ac:dyDescent="0.15">
      <c r="C357" s="221">
        <v>5</v>
      </c>
      <c r="D357" s="224" t="s">
        <v>106</v>
      </c>
      <c r="E357" s="227">
        <v>21</v>
      </c>
      <c r="F357" s="227" t="s">
        <v>107</v>
      </c>
      <c r="G357" s="221" t="s">
        <v>113</v>
      </c>
      <c r="H357" s="227"/>
      <c r="I357" s="189" t="s">
        <v>146</v>
      </c>
      <c r="J357" s="190"/>
      <c r="K357" s="191"/>
      <c r="L357" s="195">
        <f>J$229</f>
        <v>150</v>
      </c>
      <c r="M357" s="196"/>
      <c r="N357" s="196"/>
      <c r="O357" s="196"/>
      <c r="P357" s="196"/>
      <c r="Q357" s="197"/>
      <c r="R357" s="204">
        <f t="shared" ref="R357" si="32">IF(AND(I357="△",BA357="●"),2+ROUNDDOWN(($L357-100)/100,0)*2,0)</f>
        <v>2</v>
      </c>
      <c r="S357" s="205"/>
      <c r="T357" s="205"/>
      <c r="U357" s="205"/>
      <c r="V357" s="205"/>
      <c r="W357" s="206"/>
      <c r="X357" s="230">
        <v>1</v>
      </c>
      <c r="Y357" s="231"/>
      <c r="Z357" s="232"/>
      <c r="AA357" s="212">
        <f t="shared" ref="AA357" si="33">IF(X357=1,$AL$36,IF(X357=2,$AL$57,IF(X357=3,$AL$76,IF(X357=4,$AL$95,IF(X357=5,$AL$114,IF(X357=6,$AL$133,IF(X357=7,$AL$152,IF(X357=8,$AL$171,IF(X357=9,$AL$190,IF(X357=10,$AL$209,0))))))))))</f>
        <v>0.154</v>
      </c>
      <c r="AB357" s="213"/>
      <c r="AC357" s="214"/>
      <c r="AD357" s="218">
        <f>IF(I357="△",ROUNDUP(R357*AA357,1),0)</f>
        <v>0.4</v>
      </c>
      <c r="AE357" s="219"/>
      <c r="AF357" s="219"/>
      <c r="AG357" s="219"/>
      <c r="AH357" s="219"/>
      <c r="AI357" s="220"/>
      <c r="AJ357" s="65"/>
      <c r="AM357" s="65"/>
      <c r="AN357" s="19"/>
      <c r="AO357" s="36"/>
      <c r="AP357" s="36"/>
      <c r="AQ357" s="36"/>
      <c r="AT357" s="3"/>
      <c r="AU357" s="3"/>
      <c r="AV357" s="3"/>
      <c r="AW357" s="3"/>
      <c r="AX357" s="3"/>
      <c r="AY357" s="3"/>
      <c r="AZ357" s="3"/>
      <c r="BA357" s="149" t="str">
        <f>IF(OR(I357="×",BA361="×"),"×","●")</f>
        <v>●</v>
      </c>
      <c r="BB357" s="167" t="str">
        <f>IF(BA357="●",IF(I357="定","-",I357),"-")</f>
        <v>△</v>
      </c>
      <c r="BC357" s="3"/>
      <c r="BD357" s="149"/>
      <c r="BE357" s="167"/>
      <c r="BF357" s="3"/>
    </row>
    <row r="358" spans="3:58" ht="10.9" customHeight="1" x14ac:dyDescent="0.15">
      <c r="C358" s="236"/>
      <c r="D358" s="237"/>
      <c r="E358" s="228"/>
      <c r="F358" s="228"/>
      <c r="G358" s="236"/>
      <c r="H358" s="228"/>
      <c r="I358" s="189"/>
      <c r="J358" s="190"/>
      <c r="K358" s="191"/>
      <c r="L358" s="198"/>
      <c r="M358" s="199"/>
      <c r="N358" s="199"/>
      <c r="O358" s="199"/>
      <c r="P358" s="199"/>
      <c r="Q358" s="200"/>
      <c r="R358" s="204"/>
      <c r="S358" s="205"/>
      <c r="T358" s="205"/>
      <c r="U358" s="205"/>
      <c r="V358" s="205"/>
      <c r="W358" s="206"/>
      <c r="X358" s="230"/>
      <c r="Y358" s="231"/>
      <c r="Z358" s="232"/>
      <c r="AA358" s="212"/>
      <c r="AB358" s="213"/>
      <c r="AC358" s="214"/>
      <c r="AD358" s="218"/>
      <c r="AE358" s="219"/>
      <c r="AF358" s="219"/>
      <c r="AG358" s="219"/>
      <c r="AH358" s="219"/>
      <c r="AI358" s="220"/>
      <c r="AJ358" s="65"/>
      <c r="AM358" s="65"/>
      <c r="AN358" s="19"/>
      <c r="AO358" s="36"/>
      <c r="AP358" s="36"/>
      <c r="AQ358" s="36"/>
      <c r="AT358" s="3"/>
      <c r="AU358" s="3"/>
      <c r="AV358" s="3"/>
      <c r="AW358" s="3"/>
      <c r="AX358" s="3"/>
      <c r="AY358" s="3"/>
      <c r="AZ358" s="3"/>
      <c r="BA358" s="149"/>
      <c r="BB358" s="167"/>
      <c r="BC358" s="3"/>
      <c r="BD358" s="149"/>
      <c r="BE358" s="167"/>
      <c r="BF358" s="3"/>
    </row>
    <row r="359" spans="3:58" ht="10.9" customHeight="1" x14ac:dyDescent="0.15">
      <c r="C359" s="236"/>
      <c r="D359" s="237"/>
      <c r="E359" s="228"/>
      <c r="F359" s="228"/>
      <c r="G359" s="236"/>
      <c r="H359" s="228"/>
      <c r="I359" s="189"/>
      <c r="J359" s="190"/>
      <c r="K359" s="191"/>
      <c r="L359" s="198"/>
      <c r="M359" s="199"/>
      <c r="N359" s="199"/>
      <c r="O359" s="199"/>
      <c r="P359" s="199"/>
      <c r="Q359" s="200"/>
      <c r="R359" s="204"/>
      <c r="S359" s="205"/>
      <c r="T359" s="205"/>
      <c r="U359" s="205"/>
      <c r="V359" s="205"/>
      <c r="W359" s="206"/>
      <c r="X359" s="230"/>
      <c r="Y359" s="231"/>
      <c r="Z359" s="232"/>
      <c r="AA359" s="212"/>
      <c r="AB359" s="213"/>
      <c r="AC359" s="214"/>
      <c r="AD359" s="218"/>
      <c r="AE359" s="219"/>
      <c r="AF359" s="219"/>
      <c r="AG359" s="219"/>
      <c r="AH359" s="219"/>
      <c r="AI359" s="220"/>
      <c r="AJ359" s="65"/>
      <c r="AM359" s="65"/>
      <c r="AN359" s="19"/>
      <c r="AO359" s="36"/>
      <c r="AP359" s="36"/>
      <c r="AQ359" s="36"/>
      <c r="AT359" s="3"/>
      <c r="AU359" s="3"/>
      <c r="AV359" s="3"/>
      <c r="AW359" s="3"/>
      <c r="AX359" s="3"/>
      <c r="AY359" s="3"/>
      <c r="AZ359" s="3"/>
      <c r="BA359" s="149"/>
      <c r="BB359" s="167"/>
      <c r="BC359" s="3"/>
      <c r="BD359" s="149"/>
      <c r="BE359" s="167"/>
      <c r="BF359" s="3"/>
    </row>
    <row r="360" spans="3:58" ht="10.9" customHeight="1" x14ac:dyDescent="0.15">
      <c r="C360" s="223"/>
      <c r="D360" s="226"/>
      <c r="E360" s="229"/>
      <c r="F360" s="229"/>
      <c r="G360" s="223"/>
      <c r="H360" s="229"/>
      <c r="I360" s="192"/>
      <c r="J360" s="193"/>
      <c r="K360" s="194"/>
      <c r="L360" s="201"/>
      <c r="M360" s="202"/>
      <c r="N360" s="202"/>
      <c r="O360" s="202"/>
      <c r="P360" s="202"/>
      <c r="Q360" s="203"/>
      <c r="R360" s="204"/>
      <c r="S360" s="205"/>
      <c r="T360" s="205"/>
      <c r="U360" s="205"/>
      <c r="V360" s="205"/>
      <c r="W360" s="206"/>
      <c r="X360" s="233"/>
      <c r="Y360" s="234"/>
      <c r="Z360" s="235"/>
      <c r="AA360" s="215"/>
      <c r="AB360" s="216"/>
      <c r="AC360" s="217"/>
      <c r="AD360" s="218"/>
      <c r="AE360" s="219"/>
      <c r="AF360" s="219"/>
      <c r="AG360" s="219"/>
      <c r="AH360" s="219"/>
      <c r="AI360" s="220"/>
      <c r="AJ360" s="65"/>
      <c r="AM360" s="65"/>
      <c r="AN360" s="19"/>
      <c r="AO360" s="36"/>
      <c r="AP360" s="36"/>
      <c r="AQ360" s="36"/>
      <c r="AT360" s="3"/>
      <c r="AU360" s="3"/>
      <c r="AV360" s="3"/>
      <c r="AW360" s="3"/>
      <c r="AX360" s="3"/>
      <c r="AY360" s="3"/>
      <c r="AZ360" s="3"/>
      <c r="BA360" s="149"/>
      <c r="BB360" s="167"/>
      <c r="BC360" s="3"/>
      <c r="BD360" s="149"/>
      <c r="BE360" s="167"/>
      <c r="BF360" s="3"/>
    </row>
    <row r="361" spans="3:58" ht="10.9" customHeight="1" x14ac:dyDescent="0.15">
      <c r="C361" s="221">
        <v>5</v>
      </c>
      <c r="D361" s="224" t="s">
        <v>106</v>
      </c>
      <c r="E361" s="227">
        <v>22</v>
      </c>
      <c r="F361" s="227" t="s">
        <v>107</v>
      </c>
      <c r="G361" s="221" t="s">
        <v>114</v>
      </c>
      <c r="H361" s="227"/>
      <c r="I361" s="189" t="s">
        <v>146</v>
      </c>
      <c r="J361" s="190"/>
      <c r="K361" s="191"/>
      <c r="L361" s="195">
        <f>J$229</f>
        <v>150</v>
      </c>
      <c r="M361" s="196"/>
      <c r="N361" s="196"/>
      <c r="O361" s="196"/>
      <c r="P361" s="196"/>
      <c r="Q361" s="197"/>
      <c r="R361" s="204">
        <f t="shared" ref="R361" si="34">IF(AND(I361="△",BA361="●"),2+ROUNDDOWN(($L361-100)/100,0)*2,0)</f>
        <v>2</v>
      </c>
      <c r="S361" s="205"/>
      <c r="T361" s="205"/>
      <c r="U361" s="205"/>
      <c r="V361" s="205"/>
      <c r="W361" s="206"/>
      <c r="X361" s="230">
        <v>1</v>
      </c>
      <c r="Y361" s="231"/>
      <c r="Z361" s="232"/>
      <c r="AA361" s="212">
        <f t="shared" ref="AA361" si="35">IF(X361=1,$AL$36,IF(X361=2,$AL$57,IF(X361=3,$AL$76,IF(X361=4,$AL$95,IF(X361=5,$AL$114,IF(X361=6,$AL$133,IF(X361=7,$AL$152,IF(X361=8,$AL$171,IF(X361=9,$AL$190,IF(X361=10,$AL$209,0))))))))))</f>
        <v>0.154</v>
      </c>
      <c r="AB361" s="213"/>
      <c r="AC361" s="214"/>
      <c r="AD361" s="218">
        <f>IF(I361="△",ROUNDUP(R361*AA361,1),0)</f>
        <v>0.4</v>
      </c>
      <c r="AE361" s="219"/>
      <c r="AF361" s="219"/>
      <c r="AG361" s="219"/>
      <c r="AH361" s="219"/>
      <c r="AI361" s="220"/>
      <c r="AJ361" s="65"/>
      <c r="AM361" s="65"/>
      <c r="AN361" s="65"/>
      <c r="AO361" s="65"/>
      <c r="AP361" s="65"/>
      <c r="AT361" s="3"/>
      <c r="AU361" s="3"/>
      <c r="AV361" s="3"/>
      <c r="AW361" s="3"/>
      <c r="AX361" s="3"/>
      <c r="AY361" s="3"/>
      <c r="AZ361" s="3"/>
      <c r="BA361" s="149" t="str">
        <f>IF(OR(I361="×",BA365="×"),"×","●")</f>
        <v>●</v>
      </c>
      <c r="BB361" s="167" t="str">
        <f>IF(BA361="●",IF(I361="定","-",I361),"-")</f>
        <v>△</v>
      </c>
      <c r="BC361" s="3"/>
      <c r="BD361" s="149"/>
      <c r="BE361" s="149"/>
      <c r="BF361" s="3"/>
    </row>
    <row r="362" spans="3:58" ht="10.9" customHeight="1" x14ac:dyDescent="0.15">
      <c r="C362" s="236"/>
      <c r="D362" s="237"/>
      <c r="E362" s="228"/>
      <c r="F362" s="228"/>
      <c r="G362" s="236"/>
      <c r="H362" s="228"/>
      <c r="I362" s="189"/>
      <c r="J362" s="190"/>
      <c r="K362" s="191"/>
      <c r="L362" s="198"/>
      <c r="M362" s="199"/>
      <c r="N362" s="199"/>
      <c r="O362" s="199"/>
      <c r="P362" s="199"/>
      <c r="Q362" s="200"/>
      <c r="R362" s="204"/>
      <c r="S362" s="205"/>
      <c r="T362" s="205"/>
      <c r="U362" s="205"/>
      <c r="V362" s="205"/>
      <c r="W362" s="206"/>
      <c r="X362" s="230"/>
      <c r="Y362" s="231"/>
      <c r="Z362" s="232"/>
      <c r="AA362" s="212"/>
      <c r="AB362" s="213"/>
      <c r="AC362" s="214"/>
      <c r="AD362" s="218"/>
      <c r="AE362" s="219"/>
      <c r="AF362" s="219"/>
      <c r="AG362" s="219"/>
      <c r="AH362" s="219"/>
      <c r="AI362" s="220"/>
      <c r="AJ362" s="65"/>
      <c r="AM362" s="65"/>
      <c r="AN362" s="65"/>
      <c r="AO362" s="65"/>
      <c r="AP362" s="65"/>
      <c r="AT362" s="3"/>
      <c r="AU362" s="3"/>
      <c r="AV362" s="3"/>
      <c r="AW362" s="3"/>
      <c r="AX362" s="3"/>
      <c r="AY362" s="3"/>
      <c r="AZ362" s="3"/>
      <c r="BA362" s="149"/>
      <c r="BB362" s="167"/>
      <c r="BC362" s="3"/>
      <c r="BD362" s="149"/>
      <c r="BE362" s="149"/>
      <c r="BF362" s="3"/>
    </row>
    <row r="363" spans="3:58" ht="10.9" customHeight="1" x14ac:dyDescent="0.15">
      <c r="C363" s="236"/>
      <c r="D363" s="237"/>
      <c r="E363" s="228"/>
      <c r="F363" s="228"/>
      <c r="G363" s="236"/>
      <c r="H363" s="228"/>
      <c r="I363" s="189"/>
      <c r="J363" s="190"/>
      <c r="K363" s="191"/>
      <c r="L363" s="198"/>
      <c r="M363" s="199"/>
      <c r="N363" s="199"/>
      <c r="O363" s="199"/>
      <c r="P363" s="199"/>
      <c r="Q363" s="200"/>
      <c r="R363" s="204"/>
      <c r="S363" s="205"/>
      <c r="T363" s="205"/>
      <c r="U363" s="205"/>
      <c r="V363" s="205"/>
      <c r="W363" s="206"/>
      <c r="X363" s="230"/>
      <c r="Y363" s="231"/>
      <c r="Z363" s="232"/>
      <c r="AA363" s="212"/>
      <c r="AB363" s="213"/>
      <c r="AC363" s="214"/>
      <c r="AD363" s="218"/>
      <c r="AE363" s="219"/>
      <c r="AF363" s="219"/>
      <c r="AG363" s="219"/>
      <c r="AH363" s="219"/>
      <c r="AI363" s="220"/>
      <c r="AJ363" s="65"/>
      <c r="AM363" s="65"/>
      <c r="AN363" s="65"/>
      <c r="AO363" s="65"/>
      <c r="AP363" s="65"/>
      <c r="AT363" s="3"/>
      <c r="AU363" s="3"/>
      <c r="AV363" s="3"/>
      <c r="AW363" s="3"/>
      <c r="AX363" s="3"/>
      <c r="AY363" s="3"/>
      <c r="AZ363" s="3"/>
      <c r="BA363" s="149"/>
      <c r="BB363" s="167"/>
      <c r="BC363" s="3"/>
      <c r="BD363" s="149"/>
      <c r="BE363" s="149"/>
      <c r="BF363" s="3"/>
    </row>
    <row r="364" spans="3:58" ht="10.9" customHeight="1" x14ac:dyDescent="0.15">
      <c r="C364" s="223"/>
      <c r="D364" s="226"/>
      <c r="E364" s="229"/>
      <c r="F364" s="229"/>
      <c r="G364" s="223"/>
      <c r="H364" s="229"/>
      <c r="I364" s="192"/>
      <c r="J364" s="193"/>
      <c r="K364" s="194"/>
      <c r="L364" s="201"/>
      <c r="M364" s="202"/>
      <c r="N364" s="202"/>
      <c r="O364" s="202"/>
      <c r="P364" s="202"/>
      <c r="Q364" s="203"/>
      <c r="R364" s="204"/>
      <c r="S364" s="205"/>
      <c r="T364" s="205"/>
      <c r="U364" s="205"/>
      <c r="V364" s="205"/>
      <c r="W364" s="206"/>
      <c r="X364" s="233"/>
      <c r="Y364" s="234"/>
      <c r="Z364" s="235"/>
      <c r="AA364" s="215"/>
      <c r="AB364" s="216"/>
      <c r="AC364" s="217"/>
      <c r="AD364" s="218"/>
      <c r="AE364" s="219"/>
      <c r="AF364" s="219"/>
      <c r="AG364" s="219"/>
      <c r="AH364" s="219"/>
      <c r="AI364" s="220"/>
      <c r="AJ364" s="65"/>
      <c r="AM364" s="65"/>
      <c r="AN364" s="65"/>
      <c r="AO364" s="65"/>
      <c r="AP364" s="65"/>
      <c r="AT364" s="3"/>
      <c r="AU364" s="3"/>
      <c r="AV364" s="3"/>
      <c r="AW364" s="3"/>
      <c r="AX364" s="3"/>
      <c r="AY364" s="3"/>
      <c r="AZ364" s="3"/>
      <c r="BA364" s="149"/>
      <c r="BB364" s="167"/>
      <c r="BC364" s="3"/>
      <c r="BD364" s="149"/>
      <c r="BE364" s="149"/>
      <c r="BF364" s="3"/>
    </row>
    <row r="365" spans="3:58" ht="10.9" customHeight="1" x14ac:dyDescent="0.15">
      <c r="C365" s="221">
        <v>5</v>
      </c>
      <c r="D365" s="224" t="s">
        <v>106</v>
      </c>
      <c r="E365" s="227">
        <v>23</v>
      </c>
      <c r="F365" s="227" t="s">
        <v>107</v>
      </c>
      <c r="G365" s="221" t="s">
        <v>115</v>
      </c>
      <c r="H365" s="227"/>
      <c r="I365" s="189" t="s">
        <v>146</v>
      </c>
      <c r="J365" s="190"/>
      <c r="K365" s="191"/>
      <c r="L365" s="195">
        <f>J$229</f>
        <v>150</v>
      </c>
      <c r="M365" s="196"/>
      <c r="N365" s="196"/>
      <c r="O365" s="196"/>
      <c r="P365" s="196"/>
      <c r="Q365" s="197"/>
      <c r="R365" s="204">
        <f t="shared" ref="R365" si="36">IF(AND(I365="△",BA365="●"),2+ROUNDDOWN(($L365-100)/100,0)*2,0)</f>
        <v>2</v>
      </c>
      <c r="S365" s="205"/>
      <c r="T365" s="205"/>
      <c r="U365" s="205"/>
      <c r="V365" s="205"/>
      <c r="W365" s="206"/>
      <c r="X365" s="189">
        <v>2</v>
      </c>
      <c r="Y365" s="207"/>
      <c r="Z365" s="208"/>
      <c r="AA365" s="212">
        <f t="shared" ref="AA365" si="37">IF(X365=1,$AL$36,IF(X365=2,$AL$57,IF(X365=3,$AL$76,IF(X365=4,$AL$95,IF(X365=5,$AL$114,IF(X365=6,$AL$133,IF(X365=7,$AL$152,IF(X365=8,$AL$171,IF(X365=9,$AL$190,IF(X365=10,$AL$209,0))))))))))</f>
        <v>0.23100000000000001</v>
      </c>
      <c r="AB365" s="213"/>
      <c r="AC365" s="214"/>
      <c r="AD365" s="218">
        <f>IF(I365="△",ROUNDUP(R365*AA365,1),0)</f>
        <v>0.5</v>
      </c>
      <c r="AE365" s="219"/>
      <c r="AF365" s="219"/>
      <c r="AG365" s="219"/>
      <c r="AH365" s="219"/>
      <c r="AI365" s="220"/>
      <c r="AJ365" s="65"/>
      <c r="AM365" s="65"/>
      <c r="AN365" s="65"/>
      <c r="AO365" s="65"/>
      <c r="AP365" s="65"/>
      <c r="AT365" s="3"/>
      <c r="AU365" s="3"/>
      <c r="AV365" s="3"/>
      <c r="AW365" s="3"/>
      <c r="AX365" s="3"/>
      <c r="AY365" s="3"/>
      <c r="AZ365" s="3"/>
      <c r="BA365" s="149" t="str">
        <f>IF(OR(I365="×",BA369="×"),"×","●")</f>
        <v>●</v>
      </c>
      <c r="BB365" s="167" t="str">
        <f>IF(BA365="●",IF(I365="定","-",I365),"-")</f>
        <v>△</v>
      </c>
      <c r="BC365" s="3"/>
      <c r="BD365" s="149"/>
      <c r="BE365" s="149"/>
      <c r="BF365" s="3"/>
    </row>
    <row r="366" spans="3:58" ht="10.9" customHeight="1" x14ac:dyDescent="0.15">
      <c r="C366" s="236"/>
      <c r="D366" s="237"/>
      <c r="E366" s="228"/>
      <c r="F366" s="228"/>
      <c r="G366" s="236"/>
      <c r="H366" s="228"/>
      <c r="I366" s="189"/>
      <c r="J366" s="190"/>
      <c r="K366" s="191"/>
      <c r="L366" s="198"/>
      <c r="M366" s="199"/>
      <c r="N366" s="199"/>
      <c r="O366" s="199"/>
      <c r="P366" s="199"/>
      <c r="Q366" s="200"/>
      <c r="R366" s="204"/>
      <c r="S366" s="205"/>
      <c r="T366" s="205"/>
      <c r="U366" s="205"/>
      <c r="V366" s="205"/>
      <c r="W366" s="206"/>
      <c r="X366" s="189"/>
      <c r="Y366" s="207"/>
      <c r="Z366" s="208"/>
      <c r="AA366" s="212"/>
      <c r="AB366" s="213"/>
      <c r="AC366" s="214"/>
      <c r="AD366" s="218"/>
      <c r="AE366" s="219"/>
      <c r="AF366" s="219"/>
      <c r="AG366" s="219"/>
      <c r="AH366" s="219"/>
      <c r="AI366" s="220"/>
      <c r="AJ366" s="65"/>
      <c r="AM366" s="65"/>
      <c r="AN366" s="65"/>
      <c r="AO366" s="65"/>
      <c r="AP366" s="65"/>
      <c r="AT366" s="3"/>
      <c r="AU366" s="3"/>
      <c r="AV366" s="3"/>
      <c r="AW366" s="3"/>
      <c r="AX366" s="3"/>
      <c r="AY366" s="3"/>
      <c r="AZ366" s="3"/>
      <c r="BA366" s="149"/>
      <c r="BB366" s="167"/>
      <c r="BC366" s="3"/>
      <c r="BD366" s="149"/>
      <c r="BE366" s="149"/>
      <c r="BF366" s="3"/>
    </row>
    <row r="367" spans="3:58" ht="10.9" customHeight="1" x14ac:dyDescent="0.15">
      <c r="C367" s="236"/>
      <c r="D367" s="237"/>
      <c r="E367" s="228"/>
      <c r="F367" s="228"/>
      <c r="G367" s="236"/>
      <c r="H367" s="228"/>
      <c r="I367" s="189"/>
      <c r="J367" s="190"/>
      <c r="K367" s="191"/>
      <c r="L367" s="198"/>
      <c r="M367" s="199"/>
      <c r="N367" s="199"/>
      <c r="O367" s="199"/>
      <c r="P367" s="199"/>
      <c r="Q367" s="200"/>
      <c r="R367" s="204"/>
      <c r="S367" s="205"/>
      <c r="T367" s="205"/>
      <c r="U367" s="205"/>
      <c r="V367" s="205"/>
      <c r="W367" s="206"/>
      <c r="X367" s="189"/>
      <c r="Y367" s="207"/>
      <c r="Z367" s="208"/>
      <c r="AA367" s="212"/>
      <c r="AB367" s="213"/>
      <c r="AC367" s="214"/>
      <c r="AD367" s="218"/>
      <c r="AE367" s="219"/>
      <c r="AF367" s="219"/>
      <c r="AG367" s="219"/>
      <c r="AH367" s="219"/>
      <c r="AI367" s="220"/>
      <c r="AJ367" s="65"/>
      <c r="AM367" s="65"/>
      <c r="AN367" s="65"/>
      <c r="AO367" s="65"/>
      <c r="AP367" s="65"/>
      <c r="AT367" s="3"/>
      <c r="AU367" s="3"/>
      <c r="AV367" s="3"/>
      <c r="AW367" s="3"/>
      <c r="AX367" s="3"/>
      <c r="AY367" s="3"/>
      <c r="AZ367" s="3"/>
      <c r="BA367" s="149"/>
      <c r="BB367" s="167"/>
      <c r="BC367" s="3"/>
      <c r="BD367" s="149"/>
      <c r="BE367" s="149"/>
      <c r="BF367" s="3"/>
    </row>
    <row r="368" spans="3:58" ht="10.9" customHeight="1" x14ac:dyDescent="0.15">
      <c r="C368" s="223"/>
      <c r="D368" s="226"/>
      <c r="E368" s="229"/>
      <c r="F368" s="229"/>
      <c r="G368" s="223"/>
      <c r="H368" s="229"/>
      <c r="I368" s="192"/>
      <c r="J368" s="193"/>
      <c r="K368" s="194"/>
      <c r="L368" s="201"/>
      <c r="M368" s="202"/>
      <c r="N368" s="202"/>
      <c r="O368" s="202"/>
      <c r="P368" s="202"/>
      <c r="Q368" s="203"/>
      <c r="R368" s="204"/>
      <c r="S368" s="205"/>
      <c r="T368" s="205"/>
      <c r="U368" s="205"/>
      <c r="V368" s="205"/>
      <c r="W368" s="206"/>
      <c r="X368" s="209"/>
      <c r="Y368" s="210"/>
      <c r="Z368" s="211"/>
      <c r="AA368" s="215"/>
      <c r="AB368" s="216"/>
      <c r="AC368" s="217"/>
      <c r="AD368" s="218"/>
      <c r="AE368" s="219"/>
      <c r="AF368" s="219"/>
      <c r="AG368" s="219"/>
      <c r="AH368" s="219"/>
      <c r="AI368" s="220"/>
      <c r="AJ368" s="65"/>
      <c r="AM368" s="65"/>
      <c r="AN368" s="65"/>
      <c r="AO368" s="65"/>
      <c r="AP368" s="65"/>
      <c r="AT368" s="3"/>
      <c r="AU368" s="3"/>
      <c r="AV368" s="3"/>
      <c r="AW368" s="3"/>
      <c r="AX368" s="3"/>
      <c r="AY368" s="3"/>
      <c r="AZ368" s="3"/>
      <c r="BA368" s="149"/>
      <c r="BB368" s="167"/>
      <c r="BC368" s="3"/>
      <c r="BD368" s="149"/>
      <c r="BE368" s="149"/>
      <c r="BF368" s="3"/>
    </row>
    <row r="369" spans="3:58" ht="10.9" customHeight="1" x14ac:dyDescent="0.15">
      <c r="C369" s="221">
        <v>5</v>
      </c>
      <c r="D369" s="224" t="s">
        <v>106</v>
      </c>
      <c r="E369" s="227">
        <v>24</v>
      </c>
      <c r="F369" s="227" t="s">
        <v>107</v>
      </c>
      <c r="G369" s="221" t="s">
        <v>116</v>
      </c>
      <c r="H369" s="227"/>
      <c r="I369" s="189" t="s">
        <v>146</v>
      </c>
      <c r="J369" s="190"/>
      <c r="K369" s="191"/>
      <c r="L369" s="195">
        <f>J$229</f>
        <v>150</v>
      </c>
      <c r="M369" s="196"/>
      <c r="N369" s="196"/>
      <c r="O369" s="196"/>
      <c r="P369" s="196"/>
      <c r="Q369" s="197"/>
      <c r="R369" s="204">
        <f t="shared" ref="R369" si="38">IF(AND(I369="△",BA369="●"),2+ROUNDDOWN(($L369-100)/100,0)*2,0)</f>
        <v>2</v>
      </c>
      <c r="S369" s="205"/>
      <c r="T369" s="205"/>
      <c r="U369" s="205"/>
      <c r="V369" s="205"/>
      <c r="W369" s="206"/>
      <c r="X369" s="230">
        <v>1</v>
      </c>
      <c r="Y369" s="231"/>
      <c r="Z369" s="232"/>
      <c r="AA369" s="212">
        <f t="shared" ref="AA369" si="39">IF(X369=1,$AL$36,IF(X369=2,$AL$57,IF(X369=3,$AL$76,IF(X369=4,$AL$95,IF(X369=5,$AL$114,IF(X369=6,$AL$133,IF(X369=7,$AL$152,IF(X369=8,$AL$171,IF(X369=9,$AL$190,IF(X369=10,$AL$209,0))))))))))</f>
        <v>0.154</v>
      </c>
      <c r="AB369" s="213"/>
      <c r="AC369" s="214"/>
      <c r="AD369" s="218">
        <f>IF(I369="△",ROUNDUP(R369*AA369,1),0)</f>
        <v>0.4</v>
      </c>
      <c r="AE369" s="219"/>
      <c r="AF369" s="219"/>
      <c r="AG369" s="219"/>
      <c r="AH369" s="219"/>
      <c r="AI369" s="220"/>
      <c r="AJ369" s="65"/>
      <c r="AM369" s="65"/>
      <c r="AN369" s="19"/>
      <c r="AO369" s="36"/>
      <c r="AP369" s="36"/>
      <c r="AT369" s="3"/>
      <c r="AU369" s="3"/>
      <c r="AV369" s="3"/>
      <c r="AW369" s="3"/>
      <c r="AX369" s="3"/>
      <c r="AY369" s="3"/>
      <c r="AZ369" s="3"/>
      <c r="BA369" s="149" t="str">
        <f>IF(OR(I369="×",BA373="×"),"×","●")</f>
        <v>●</v>
      </c>
      <c r="BB369" s="167" t="str">
        <f>IF(BA369="●",IF(I369="定","-",I369),"-")</f>
        <v>△</v>
      </c>
      <c r="BC369" s="3"/>
      <c r="BD369" s="149"/>
      <c r="BE369" s="167"/>
      <c r="BF369" s="3"/>
    </row>
    <row r="370" spans="3:58" ht="10.9" customHeight="1" x14ac:dyDescent="0.15">
      <c r="C370" s="236"/>
      <c r="D370" s="237"/>
      <c r="E370" s="228"/>
      <c r="F370" s="228"/>
      <c r="G370" s="236"/>
      <c r="H370" s="228"/>
      <c r="I370" s="189"/>
      <c r="J370" s="190"/>
      <c r="K370" s="191"/>
      <c r="L370" s="198"/>
      <c r="M370" s="199"/>
      <c r="N370" s="199"/>
      <c r="O370" s="199"/>
      <c r="P370" s="199"/>
      <c r="Q370" s="200"/>
      <c r="R370" s="204"/>
      <c r="S370" s="205"/>
      <c r="T370" s="205"/>
      <c r="U370" s="205"/>
      <c r="V370" s="205"/>
      <c r="W370" s="206"/>
      <c r="X370" s="230"/>
      <c r="Y370" s="231"/>
      <c r="Z370" s="232"/>
      <c r="AA370" s="212"/>
      <c r="AB370" s="213"/>
      <c r="AC370" s="214"/>
      <c r="AD370" s="218"/>
      <c r="AE370" s="219"/>
      <c r="AF370" s="219"/>
      <c r="AG370" s="219"/>
      <c r="AH370" s="219"/>
      <c r="AI370" s="220"/>
      <c r="AJ370" s="65"/>
      <c r="AM370" s="65"/>
      <c r="AN370" s="19"/>
      <c r="AO370" s="36"/>
      <c r="AP370" s="36"/>
      <c r="AT370" s="3"/>
      <c r="AU370" s="3"/>
      <c r="AV370" s="3"/>
      <c r="AW370" s="3"/>
      <c r="AX370" s="3"/>
      <c r="AY370" s="3"/>
      <c r="AZ370" s="3"/>
      <c r="BA370" s="149"/>
      <c r="BB370" s="167"/>
      <c r="BC370" s="3"/>
      <c r="BD370" s="149"/>
      <c r="BE370" s="167"/>
      <c r="BF370" s="3"/>
    </row>
    <row r="371" spans="3:58" ht="10.9" customHeight="1" x14ac:dyDescent="0.15">
      <c r="C371" s="236"/>
      <c r="D371" s="237"/>
      <c r="E371" s="228"/>
      <c r="F371" s="228"/>
      <c r="G371" s="236"/>
      <c r="H371" s="228"/>
      <c r="I371" s="189"/>
      <c r="J371" s="190"/>
      <c r="K371" s="191"/>
      <c r="L371" s="198"/>
      <c r="M371" s="199"/>
      <c r="N371" s="199"/>
      <c r="O371" s="199"/>
      <c r="P371" s="199"/>
      <c r="Q371" s="200"/>
      <c r="R371" s="204"/>
      <c r="S371" s="205"/>
      <c r="T371" s="205"/>
      <c r="U371" s="205"/>
      <c r="V371" s="205"/>
      <c r="W371" s="206"/>
      <c r="X371" s="230"/>
      <c r="Y371" s="231"/>
      <c r="Z371" s="232"/>
      <c r="AA371" s="212"/>
      <c r="AB371" s="213"/>
      <c r="AC371" s="214"/>
      <c r="AD371" s="218"/>
      <c r="AE371" s="219"/>
      <c r="AF371" s="219"/>
      <c r="AG371" s="219"/>
      <c r="AH371" s="219"/>
      <c r="AI371" s="220"/>
      <c r="AJ371" s="65"/>
      <c r="AM371" s="65"/>
      <c r="AN371" s="19"/>
      <c r="AO371" s="36"/>
      <c r="AP371" s="36"/>
      <c r="AT371" s="3"/>
      <c r="AU371" s="3"/>
      <c r="AV371" s="3"/>
      <c r="AW371" s="3"/>
      <c r="AX371" s="3"/>
      <c r="AY371" s="3"/>
      <c r="AZ371" s="3"/>
      <c r="BA371" s="149"/>
      <c r="BB371" s="167"/>
      <c r="BC371" s="3"/>
      <c r="BD371" s="149"/>
      <c r="BE371" s="167"/>
      <c r="BF371" s="3"/>
    </row>
    <row r="372" spans="3:58" ht="10.9" customHeight="1" x14ac:dyDescent="0.15">
      <c r="C372" s="223"/>
      <c r="D372" s="226"/>
      <c r="E372" s="229"/>
      <c r="F372" s="229"/>
      <c r="G372" s="223"/>
      <c r="H372" s="229"/>
      <c r="I372" s="192"/>
      <c r="J372" s="193"/>
      <c r="K372" s="194"/>
      <c r="L372" s="201"/>
      <c r="M372" s="202"/>
      <c r="N372" s="202"/>
      <c r="O372" s="202"/>
      <c r="P372" s="202"/>
      <c r="Q372" s="203"/>
      <c r="R372" s="204"/>
      <c r="S372" s="205"/>
      <c r="T372" s="205"/>
      <c r="U372" s="205"/>
      <c r="V372" s="205"/>
      <c r="W372" s="206"/>
      <c r="X372" s="233"/>
      <c r="Y372" s="234"/>
      <c r="Z372" s="235"/>
      <c r="AA372" s="215"/>
      <c r="AB372" s="216"/>
      <c r="AC372" s="217"/>
      <c r="AD372" s="218"/>
      <c r="AE372" s="219"/>
      <c r="AF372" s="219"/>
      <c r="AG372" s="219"/>
      <c r="AH372" s="219"/>
      <c r="AI372" s="220"/>
      <c r="AJ372" s="65"/>
      <c r="AM372" s="65"/>
      <c r="AN372" s="19"/>
      <c r="AO372" s="36"/>
      <c r="AP372" s="36"/>
      <c r="AT372" s="3"/>
      <c r="AU372" s="3"/>
      <c r="AV372" s="3"/>
      <c r="AW372" s="3"/>
      <c r="AX372" s="3"/>
      <c r="AY372" s="3"/>
      <c r="AZ372" s="3"/>
      <c r="BA372" s="149"/>
      <c r="BB372" s="167"/>
      <c r="BC372" s="3"/>
      <c r="BD372" s="149"/>
      <c r="BE372" s="167"/>
      <c r="BF372" s="3"/>
    </row>
    <row r="373" spans="3:58" ht="10.9" customHeight="1" x14ac:dyDescent="0.15">
      <c r="C373" s="221">
        <v>5</v>
      </c>
      <c r="D373" s="224" t="s">
        <v>106</v>
      </c>
      <c r="E373" s="227">
        <v>25</v>
      </c>
      <c r="F373" s="227" t="s">
        <v>107</v>
      </c>
      <c r="G373" s="221" t="s">
        <v>117</v>
      </c>
      <c r="H373" s="227"/>
      <c r="I373" s="189" t="s">
        <v>146</v>
      </c>
      <c r="J373" s="190"/>
      <c r="K373" s="191"/>
      <c r="L373" s="195">
        <f>J$229</f>
        <v>150</v>
      </c>
      <c r="M373" s="196"/>
      <c r="N373" s="196"/>
      <c r="O373" s="196"/>
      <c r="P373" s="196"/>
      <c r="Q373" s="197"/>
      <c r="R373" s="204">
        <f t="shared" ref="R373" si="40">IF(AND(I373="△",BA373="●"),2+ROUNDDOWN(($L373-100)/100,0)*2,0)</f>
        <v>2</v>
      </c>
      <c r="S373" s="205"/>
      <c r="T373" s="205"/>
      <c r="U373" s="205"/>
      <c r="V373" s="205"/>
      <c r="W373" s="206"/>
      <c r="X373" s="230">
        <v>1</v>
      </c>
      <c r="Y373" s="231"/>
      <c r="Z373" s="232"/>
      <c r="AA373" s="212">
        <f t="shared" ref="AA373" si="41">IF(X373=1,$AL$36,IF(X373=2,$AL$57,IF(X373=3,$AL$76,IF(X373=4,$AL$95,IF(X373=5,$AL$114,IF(X373=6,$AL$133,IF(X373=7,$AL$152,IF(X373=8,$AL$171,IF(X373=9,$AL$190,IF(X373=10,$AL$209,0))))))))))</f>
        <v>0.154</v>
      </c>
      <c r="AB373" s="213"/>
      <c r="AC373" s="214"/>
      <c r="AD373" s="218">
        <f>IF(I373="△",ROUNDUP(R373*AA373,1),0)</f>
        <v>0.4</v>
      </c>
      <c r="AE373" s="219"/>
      <c r="AF373" s="219"/>
      <c r="AG373" s="219"/>
      <c r="AH373" s="219"/>
      <c r="AI373" s="220"/>
      <c r="AJ373" s="65"/>
      <c r="AM373" s="65"/>
      <c r="AN373" s="19"/>
      <c r="AO373" s="36"/>
      <c r="AP373" s="36"/>
      <c r="AT373" s="3"/>
      <c r="AU373" s="3"/>
      <c r="AV373" s="3"/>
      <c r="AW373" s="3"/>
      <c r="AX373" s="3"/>
      <c r="AY373" s="3"/>
      <c r="AZ373" s="3"/>
      <c r="BA373" s="149" t="str">
        <f>IF(OR(I373="×",BA377="×"),"×","●")</f>
        <v>●</v>
      </c>
      <c r="BB373" s="167" t="str">
        <f>IF(BA373="●",IF(I373="定","-",I373),"-")</f>
        <v>△</v>
      </c>
      <c r="BC373" s="3"/>
      <c r="BD373" s="149"/>
      <c r="BE373" s="167"/>
      <c r="BF373" s="3"/>
    </row>
    <row r="374" spans="3:58" ht="10.9" customHeight="1" x14ac:dyDescent="0.15">
      <c r="C374" s="236"/>
      <c r="D374" s="237"/>
      <c r="E374" s="228"/>
      <c r="F374" s="228"/>
      <c r="G374" s="236"/>
      <c r="H374" s="228"/>
      <c r="I374" s="189"/>
      <c r="J374" s="190"/>
      <c r="K374" s="191"/>
      <c r="L374" s="198"/>
      <c r="M374" s="199"/>
      <c r="N374" s="199"/>
      <c r="O374" s="199"/>
      <c r="P374" s="199"/>
      <c r="Q374" s="200"/>
      <c r="R374" s="204"/>
      <c r="S374" s="205"/>
      <c r="T374" s="205"/>
      <c r="U374" s="205"/>
      <c r="V374" s="205"/>
      <c r="W374" s="206"/>
      <c r="X374" s="230"/>
      <c r="Y374" s="231"/>
      <c r="Z374" s="232"/>
      <c r="AA374" s="212"/>
      <c r="AB374" s="213"/>
      <c r="AC374" s="214"/>
      <c r="AD374" s="218"/>
      <c r="AE374" s="219"/>
      <c r="AF374" s="219"/>
      <c r="AG374" s="219"/>
      <c r="AH374" s="219"/>
      <c r="AI374" s="220"/>
      <c r="AJ374" s="65"/>
      <c r="AM374" s="65"/>
      <c r="AN374" s="19"/>
      <c r="AO374" s="36"/>
      <c r="AP374" s="36"/>
      <c r="AT374" s="3"/>
      <c r="AU374" s="3"/>
      <c r="AV374" s="3"/>
      <c r="AW374" s="3"/>
      <c r="AX374" s="3"/>
      <c r="AY374" s="3"/>
      <c r="AZ374" s="3"/>
      <c r="BA374" s="149"/>
      <c r="BB374" s="167"/>
      <c r="BC374" s="3"/>
      <c r="BD374" s="149"/>
      <c r="BE374" s="167"/>
      <c r="BF374" s="3"/>
    </row>
    <row r="375" spans="3:58" ht="10.9" customHeight="1" x14ac:dyDescent="0.15">
      <c r="C375" s="236"/>
      <c r="D375" s="237"/>
      <c r="E375" s="228"/>
      <c r="F375" s="228"/>
      <c r="G375" s="236"/>
      <c r="H375" s="228"/>
      <c r="I375" s="189"/>
      <c r="J375" s="190"/>
      <c r="K375" s="191"/>
      <c r="L375" s="198"/>
      <c r="M375" s="199"/>
      <c r="N375" s="199"/>
      <c r="O375" s="199"/>
      <c r="P375" s="199"/>
      <c r="Q375" s="200"/>
      <c r="R375" s="204"/>
      <c r="S375" s="205"/>
      <c r="T375" s="205"/>
      <c r="U375" s="205"/>
      <c r="V375" s="205"/>
      <c r="W375" s="206"/>
      <c r="X375" s="230"/>
      <c r="Y375" s="231"/>
      <c r="Z375" s="232"/>
      <c r="AA375" s="212"/>
      <c r="AB375" s="213"/>
      <c r="AC375" s="214"/>
      <c r="AD375" s="218"/>
      <c r="AE375" s="219"/>
      <c r="AF375" s="219"/>
      <c r="AG375" s="219"/>
      <c r="AH375" s="219"/>
      <c r="AI375" s="220"/>
      <c r="AJ375" s="65"/>
      <c r="AM375" s="65"/>
      <c r="AN375" s="19"/>
      <c r="AO375" s="36"/>
      <c r="AP375" s="36"/>
      <c r="AT375" s="3"/>
      <c r="AU375" s="3"/>
      <c r="AV375" s="3"/>
      <c r="AW375" s="3"/>
      <c r="AX375" s="3"/>
      <c r="AY375" s="3"/>
      <c r="AZ375" s="3"/>
      <c r="BA375" s="149"/>
      <c r="BB375" s="167"/>
      <c r="BC375" s="3"/>
      <c r="BD375" s="149"/>
      <c r="BE375" s="167"/>
      <c r="BF375" s="3"/>
    </row>
    <row r="376" spans="3:58" ht="10.9" customHeight="1" x14ac:dyDescent="0.15">
      <c r="C376" s="223"/>
      <c r="D376" s="226"/>
      <c r="E376" s="229"/>
      <c r="F376" s="229"/>
      <c r="G376" s="223"/>
      <c r="H376" s="229"/>
      <c r="I376" s="192"/>
      <c r="J376" s="193"/>
      <c r="K376" s="194"/>
      <c r="L376" s="201"/>
      <c r="M376" s="202"/>
      <c r="N376" s="202"/>
      <c r="O376" s="202"/>
      <c r="P376" s="202"/>
      <c r="Q376" s="203"/>
      <c r="R376" s="204"/>
      <c r="S376" s="205"/>
      <c r="T376" s="205"/>
      <c r="U376" s="205"/>
      <c r="V376" s="205"/>
      <c r="W376" s="206"/>
      <c r="X376" s="233"/>
      <c r="Y376" s="234"/>
      <c r="Z376" s="235"/>
      <c r="AA376" s="215"/>
      <c r="AB376" s="216"/>
      <c r="AC376" s="217"/>
      <c r="AD376" s="218"/>
      <c r="AE376" s="219"/>
      <c r="AF376" s="219"/>
      <c r="AG376" s="219"/>
      <c r="AH376" s="219"/>
      <c r="AI376" s="220"/>
      <c r="AJ376" s="65"/>
      <c r="AM376" s="65"/>
      <c r="AN376" s="19"/>
      <c r="AO376" s="36"/>
      <c r="AP376" s="36"/>
      <c r="AT376" s="3"/>
      <c r="AU376" s="3"/>
      <c r="AV376" s="3"/>
      <c r="AW376" s="3"/>
      <c r="AX376" s="3"/>
      <c r="AY376" s="3"/>
      <c r="AZ376" s="3"/>
      <c r="BA376" s="149"/>
      <c r="BB376" s="167"/>
      <c r="BC376" s="3"/>
      <c r="BD376" s="149"/>
      <c r="BE376" s="167"/>
      <c r="BF376" s="3"/>
    </row>
    <row r="377" spans="3:58" ht="10.9" customHeight="1" x14ac:dyDescent="0.15">
      <c r="C377" s="221">
        <v>5</v>
      </c>
      <c r="D377" s="224" t="s">
        <v>106</v>
      </c>
      <c r="E377" s="227">
        <v>26</v>
      </c>
      <c r="F377" s="227" t="s">
        <v>107</v>
      </c>
      <c r="G377" s="221" t="s">
        <v>111</v>
      </c>
      <c r="H377" s="227"/>
      <c r="I377" s="189" t="s">
        <v>146</v>
      </c>
      <c r="J377" s="190"/>
      <c r="K377" s="191"/>
      <c r="L377" s="195">
        <f>J$229</f>
        <v>150</v>
      </c>
      <c r="M377" s="196"/>
      <c r="N377" s="196"/>
      <c r="O377" s="196"/>
      <c r="P377" s="196"/>
      <c r="Q377" s="197"/>
      <c r="R377" s="204">
        <f t="shared" ref="R377" si="42">IF(AND(I377="△",BA377="●"),2+ROUNDDOWN(($L377-100)/100,0)*2,0)</f>
        <v>2</v>
      </c>
      <c r="S377" s="205"/>
      <c r="T377" s="205"/>
      <c r="U377" s="205"/>
      <c r="V377" s="205"/>
      <c r="W377" s="206"/>
      <c r="X377" s="230">
        <v>1</v>
      </c>
      <c r="Y377" s="231"/>
      <c r="Z377" s="232"/>
      <c r="AA377" s="212">
        <f t="shared" ref="AA377" si="43">IF(X377=1,$AL$36,IF(X377=2,$AL$57,IF(X377=3,$AL$76,IF(X377=4,$AL$95,IF(X377=5,$AL$114,IF(X377=6,$AL$133,IF(X377=7,$AL$152,IF(X377=8,$AL$171,IF(X377=9,$AL$190,IF(X377=10,$AL$209,0))))))))))</f>
        <v>0.154</v>
      </c>
      <c r="AB377" s="213"/>
      <c r="AC377" s="214"/>
      <c r="AD377" s="218">
        <f>IF(I377="△",ROUNDUP(R377*AA377,1),0)</f>
        <v>0.4</v>
      </c>
      <c r="AE377" s="219"/>
      <c r="AF377" s="219"/>
      <c r="AG377" s="219"/>
      <c r="AH377" s="219"/>
      <c r="AI377" s="220"/>
      <c r="AJ377" s="65"/>
      <c r="AM377" s="65"/>
      <c r="AN377" s="19"/>
      <c r="AO377" s="36"/>
      <c r="AP377" s="36"/>
      <c r="AT377" s="3"/>
      <c r="AU377" s="3"/>
      <c r="AV377" s="3"/>
      <c r="AW377" s="3"/>
      <c r="AX377" s="3"/>
      <c r="AY377" s="3"/>
      <c r="AZ377" s="3"/>
      <c r="BA377" s="149" t="str">
        <f>IF(OR(I377="×",BA381="×"),"×","●")</f>
        <v>●</v>
      </c>
      <c r="BB377" s="167" t="str">
        <f>IF(BA377="●",IF(I377="定","-",I377),"-")</f>
        <v>△</v>
      </c>
      <c r="BC377" s="3"/>
      <c r="BD377" s="149"/>
      <c r="BE377" s="167"/>
      <c r="BF377" s="3"/>
    </row>
    <row r="378" spans="3:58" ht="10.9" customHeight="1" x14ac:dyDescent="0.15">
      <c r="C378" s="236"/>
      <c r="D378" s="237"/>
      <c r="E378" s="228"/>
      <c r="F378" s="228"/>
      <c r="G378" s="236"/>
      <c r="H378" s="228"/>
      <c r="I378" s="189"/>
      <c r="J378" s="190"/>
      <c r="K378" s="191"/>
      <c r="L378" s="198"/>
      <c r="M378" s="199"/>
      <c r="N378" s="199"/>
      <c r="O378" s="199"/>
      <c r="P378" s="199"/>
      <c r="Q378" s="200"/>
      <c r="R378" s="204"/>
      <c r="S378" s="205"/>
      <c r="T378" s="205"/>
      <c r="U378" s="205"/>
      <c r="V378" s="205"/>
      <c r="W378" s="206"/>
      <c r="X378" s="230"/>
      <c r="Y378" s="231"/>
      <c r="Z378" s="232"/>
      <c r="AA378" s="212"/>
      <c r="AB378" s="213"/>
      <c r="AC378" s="214"/>
      <c r="AD378" s="218"/>
      <c r="AE378" s="219"/>
      <c r="AF378" s="219"/>
      <c r="AG378" s="219"/>
      <c r="AH378" s="219"/>
      <c r="AI378" s="220"/>
      <c r="AJ378" s="65"/>
      <c r="AM378" s="65"/>
      <c r="AN378" s="19"/>
      <c r="AO378" s="36"/>
      <c r="AP378" s="36"/>
      <c r="AT378" s="3"/>
      <c r="AU378" s="3"/>
      <c r="AV378" s="3"/>
      <c r="AW378" s="3"/>
      <c r="AX378" s="3"/>
      <c r="AY378" s="3"/>
      <c r="AZ378" s="3"/>
      <c r="BA378" s="149"/>
      <c r="BB378" s="167"/>
      <c r="BC378" s="3"/>
      <c r="BD378" s="149"/>
      <c r="BE378" s="167"/>
      <c r="BF378" s="3"/>
    </row>
    <row r="379" spans="3:58" ht="10.9" customHeight="1" x14ac:dyDescent="0.15">
      <c r="C379" s="236"/>
      <c r="D379" s="237"/>
      <c r="E379" s="228"/>
      <c r="F379" s="228"/>
      <c r="G379" s="236"/>
      <c r="H379" s="228"/>
      <c r="I379" s="189"/>
      <c r="J379" s="190"/>
      <c r="K379" s="191"/>
      <c r="L379" s="198"/>
      <c r="M379" s="199"/>
      <c r="N379" s="199"/>
      <c r="O379" s="199"/>
      <c r="P379" s="199"/>
      <c r="Q379" s="200"/>
      <c r="R379" s="204"/>
      <c r="S379" s="205"/>
      <c r="T379" s="205"/>
      <c r="U379" s="205"/>
      <c r="V379" s="205"/>
      <c r="W379" s="206"/>
      <c r="X379" s="230"/>
      <c r="Y379" s="231"/>
      <c r="Z379" s="232"/>
      <c r="AA379" s="212"/>
      <c r="AB379" s="213"/>
      <c r="AC379" s="214"/>
      <c r="AD379" s="218"/>
      <c r="AE379" s="219"/>
      <c r="AF379" s="219"/>
      <c r="AG379" s="219"/>
      <c r="AH379" s="219"/>
      <c r="AI379" s="220"/>
      <c r="AJ379" s="65"/>
      <c r="AM379" s="65"/>
      <c r="AN379" s="19"/>
      <c r="AO379" s="36"/>
      <c r="AP379" s="36"/>
      <c r="AT379" s="3"/>
      <c r="AU379" s="3"/>
      <c r="AV379" s="3"/>
      <c r="AW379" s="3"/>
      <c r="AX379" s="3"/>
      <c r="AY379" s="3"/>
      <c r="AZ379" s="3"/>
      <c r="BA379" s="149"/>
      <c r="BB379" s="167"/>
      <c r="BC379" s="3"/>
      <c r="BD379" s="149"/>
      <c r="BE379" s="167"/>
      <c r="BF379" s="3"/>
    </row>
    <row r="380" spans="3:58" ht="10.9" customHeight="1" x14ac:dyDescent="0.15">
      <c r="C380" s="223"/>
      <c r="D380" s="226"/>
      <c r="E380" s="229"/>
      <c r="F380" s="229"/>
      <c r="G380" s="223"/>
      <c r="H380" s="229"/>
      <c r="I380" s="192"/>
      <c r="J380" s="193"/>
      <c r="K380" s="194"/>
      <c r="L380" s="201"/>
      <c r="M380" s="202"/>
      <c r="N380" s="202"/>
      <c r="O380" s="202"/>
      <c r="P380" s="202"/>
      <c r="Q380" s="203"/>
      <c r="R380" s="204"/>
      <c r="S380" s="205"/>
      <c r="T380" s="205"/>
      <c r="U380" s="205"/>
      <c r="V380" s="205"/>
      <c r="W380" s="206"/>
      <c r="X380" s="233"/>
      <c r="Y380" s="234"/>
      <c r="Z380" s="235"/>
      <c r="AA380" s="215"/>
      <c r="AB380" s="216"/>
      <c r="AC380" s="217"/>
      <c r="AD380" s="218"/>
      <c r="AE380" s="219"/>
      <c r="AF380" s="219"/>
      <c r="AG380" s="219"/>
      <c r="AH380" s="219"/>
      <c r="AI380" s="220"/>
      <c r="AJ380" s="65"/>
      <c r="AM380" s="65"/>
      <c r="AN380" s="19"/>
      <c r="AO380" s="36"/>
      <c r="AP380" s="36"/>
      <c r="AT380" s="3"/>
      <c r="AU380" s="3"/>
      <c r="AV380" s="3"/>
      <c r="AW380" s="3"/>
      <c r="AX380" s="3"/>
      <c r="AY380" s="3"/>
      <c r="AZ380" s="3"/>
      <c r="BA380" s="149"/>
      <c r="BB380" s="167"/>
      <c r="BC380" s="3"/>
      <c r="BD380" s="149"/>
      <c r="BE380" s="167"/>
      <c r="BF380" s="3"/>
    </row>
    <row r="381" spans="3:58" ht="10.9" customHeight="1" x14ac:dyDescent="0.15">
      <c r="C381" s="221">
        <v>5</v>
      </c>
      <c r="D381" s="224" t="s">
        <v>106</v>
      </c>
      <c r="E381" s="227">
        <v>27</v>
      </c>
      <c r="F381" s="227" t="s">
        <v>107</v>
      </c>
      <c r="G381" s="221" t="s">
        <v>112</v>
      </c>
      <c r="H381" s="227"/>
      <c r="I381" s="189" t="s">
        <v>146</v>
      </c>
      <c r="J381" s="190"/>
      <c r="K381" s="191"/>
      <c r="L381" s="195">
        <f>J$229</f>
        <v>150</v>
      </c>
      <c r="M381" s="196"/>
      <c r="N381" s="196"/>
      <c r="O381" s="196"/>
      <c r="P381" s="196"/>
      <c r="Q381" s="197"/>
      <c r="R381" s="204">
        <f t="shared" ref="R381" si="44">IF(AND(I381="△",BA381="●"),2+ROUNDDOWN(($L381-100)/100,0)*2,0)</f>
        <v>2</v>
      </c>
      <c r="S381" s="205"/>
      <c r="T381" s="205"/>
      <c r="U381" s="205"/>
      <c r="V381" s="205"/>
      <c r="W381" s="206"/>
      <c r="X381" s="230">
        <v>1</v>
      </c>
      <c r="Y381" s="231"/>
      <c r="Z381" s="232"/>
      <c r="AA381" s="212">
        <f t="shared" ref="AA381" si="45">IF(X381=1,$AL$36,IF(X381=2,$AL$57,IF(X381=3,$AL$76,IF(X381=4,$AL$95,IF(X381=5,$AL$114,IF(X381=6,$AL$133,IF(X381=7,$AL$152,IF(X381=8,$AL$171,IF(X381=9,$AL$190,IF(X381=10,$AL$209,0))))))))))</f>
        <v>0.154</v>
      </c>
      <c r="AB381" s="213"/>
      <c r="AC381" s="214"/>
      <c r="AD381" s="218">
        <f>IF(I381="△",ROUNDUP(R381*AA381,1),0)</f>
        <v>0.4</v>
      </c>
      <c r="AE381" s="219"/>
      <c r="AF381" s="219"/>
      <c r="AG381" s="219"/>
      <c r="AH381" s="219"/>
      <c r="AI381" s="220"/>
      <c r="AJ381" s="65"/>
      <c r="AM381" s="65"/>
      <c r="AN381" s="19"/>
      <c r="AO381" s="36"/>
      <c r="AP381" s="36"/>
      <c r="AT381" s="3"/>
      <c r="AU381" s="3"/>
      <c r="AV381" s="3"/>
      <c r="AW381" s="3"/>
      <c r="AX381" s="3"/>
      <c r="AY381" s="3"/>
      <c r="AZ381" s="3"/>
      <c r="BA381" s="149" t="str">
        <f>IF(OR(I381="×",BA385="×"),"×","●")</f>
        <v>●</v>
      </c>
      <c r="BB381" s="167" t="str">
        <f>IF(BA381="●",IF(I381="定","-",I381),"-")</f>
        <v>△</v>
      </c>
      <c r="BC381" s="3"/>
      <c r="BD381" s="149"/>
      <c r="BE381" s="167"/>
      <c r="BF381" s="3"/>
    </row>
    <row r="382" spans="3:58" ht="10.9" customHeight="1" x14ac:dyDescent="0.15">
      <c r="C382" s="236"/>
      <c r="D382" s="237"/>
      <c r="E382" s="228"/>
      <c r="F382" s="228"/>
      <c r="G382" s="236"/>
      <c r="H382" s="228"/>
      <c r="I382" s="189"/>
      <c r="J382" s="190"/>
      <c r="K382" s="191"/>
      <c r="L382" s="198"/>
      <c r="M382" s="199"/>
      <c r="N382" s="199"/>
      <c r="O382" s="199"/>
      <c r="P382" s="199"/>
      <c r="Q382" s="200"/>
      <c r="R382" s="204"/>
      <c r="S382" s="205"/>
      <c r="T382" s="205"/>
      <c r="U382" s="205"/>
      <c r="V382" s="205"/>
      <c r="W382" s="206"/>
      <c r="X382" s="230"/>
      <c r="Y382" s="231"/>
      <c r="Z382" s="232"/>
      <c r="AA382" s="212"/>
      <c r="AB382" s="213"/>
      <c r="AC382" s="214"/>
      <c r="AD382" s="218"/>
      <c r="AE382" s="219"/>
      <c r="AF382" s="219"/>
      <c r="AG382" s="219"/>
      <c r="AH382" s="219"/>
      <c r="AI382" s="220"/>
      <c r="AJ382" s="65"/>
      <c r="AM382" s="65"/>
      <c r="AN382" s="19"/>
      <c r="AO382" s="36"/>
      <c r="AP382" s="36"/>
      <c r="AT382" s="3"/>
      <c r="AU382" s="3"/>
      <c r="AV382" s="3"/>
      <c r="AW382" s="3"/>
      <c r="AX382" s="3"/>
      <c r="AY382" s="3"/>
      <c r="AZ382" s="3"/>
      <c r="BA382" s="149"/>
      <c r="BB382" s="167"/>
      <c r="BC382" s="3"/>
      <c r="BD382" s="149"/>
      <c r="BE382" s="167"/>
      <c r="BF382" s="3"/>
    </row>
    <row r="383" spans="3:58" ht="10.9" customHeight="1" x14ac:dyDescent="0.15">
      <c r="C383" s="236"/>
      <c r="D383" s="237"/>
      <c r="E383" s="228"/>
      <c r="F383" s="228"/>
      <c r="G383" s="236"/>
      <c r="H383" s="228"/>
      <c r="I383" s="189"/>
      <c r="J383" s="190"/>
      <c r="K383" s="191"/>
      <c r="L383" s="198"/>
      <c r="M383" s="199"/>
      <c r="N383" s="199"/>
      <c r="O383" s="199"/>
      <c r="P383" s="199"/>
      <c r="Q383" s="200"/>
      <c r="R383" s="204"/>
      <c r="S383" s="205"/>
      <c r="T383" s="205"/>
      <c r="U383" s="205"/>
      <c r="V383" s="205"/>
      <c r="W383" s="206"/>
      <c r="X383" s="230"/>
      <c r="Y383" s="231"/>
      <c r="Z383" s="232"/>
      <c r="AA383" s="212"/>
      <c r="AB383" s="213"/>
      <c r="AC383" s="214"/>
      <c r="AD383" s="218"/>
      <c r="AE383" s="219"/>
      <c r="AF383" s="219"/>
      <c r="AG383" s="219"/>
      <c r="AH383" s="219"/>
      <c r="AI383" s="220"/>
      <c r="AJ383" s="65"/>
      <c r="AM383" s="65"/>
      <c r="AN383" s="19"/>
      <c r="AO383" s="36"/>
      <c r="AP383" s="36"/>
      <c r="AT383" s="3"/>
      <c r="AU383" s="3"/>
      <c r="AV383" s="3"/>
      <c r="AW383" s="3"/>
      <c r="AX383" s="3"/>
      <c r="AY383" s="3"/>
      <c r="AZ383" s="3"/>
      <c r="BA383" s="149"/>
      <c r="BB383" s="167"/>
      <c r="BC383" s="3"/>
      <c r="BD383" s="149"/>
      <c r="BE383" s="167"/>
      <c r="BF383" s="3"/>
    </row>
    <row r="384" spans="3:58" ht="10.9" customHeight="1" x14ac:dyDescent="0.15">
      <c r="C384" s="223"/>
      <c r="D384" s="226"/>
      <c r="E384" s="229"/>
      <c r="F384" s="229"/>
      <c r="G384" s="223"/>
      <c r="H384" s="229"/>
      <c r="I384" s="192"/>
      <c r="J384" s="193"/>
      <c r="K384" s="194"/>
      <c r="L384" s="201"/>
      <c r="M384" s="202"/>
      <c r="N384" s="202"/>
      <c r="O384" s="202"/>
      <c r="P384" s="202"/>
      <c r="Q384" s="203"/>
      <c r="R384" s="204"/>
      <c r="S384" s="205"/>
      <c r="T384" s="205"/>
      <c r="U384" s="205"/>
      <c r="V384" s="205"/>
      <c r="W384" s="206"/>
      <c r="X384" s="233"/>
      <c r="Y384" s="234"/>
      <c r="Z384" s="235"/>
      <c r="AA384" s="215"/>
      <c r="AB384" s="216"/>
      <c r="AC384" s="217"/>
      <c r="AD384" s="218"/>
      <c r="AE384" s="219"/>
      <c r="AF384" s="219"/>
      <c r="AG384" s="219"/>
      <c r="AH384" s="219"/>
      <c r="AI384" s="220"/>
      <c r="AJ384" s="65"/>
      <c r="AM384" s="65"/>
      <c r="AN384" s="19"/>
      <c r="AO384" s="36"/>
      <c r="AP384" s="36"/>
      <c r="AT384" s="3"/>
      <c r="AU384" s="3"/>
      <c r="AV384" s="3"/>
      <c r="AW384" s="3"/>
      <c r="AX384" s="3"/>
      <c r="AY384" s="3"/>
      <c r="AZ384" s="3"/>
      <c r="BA384" s="149"/>
      <c r="BB384" s="167"/>
      <c r="BC384" s="3"/>
      <c r="BD384" s="149"/>
      <c r="BE384" s="167"/>
      <c r="BF384" s="3"/>
    </row>
    <row r="385" spans="3:58" ht="10.9" customHeight="1" x14ac:dyDescent="0.15">
      <c r="C385" s="221">
        <v>5</v>
      </c>
      <c r="D385" s="224" t="s">
        <v>106</v>
      </c>
      <c r="E385" s="227">
        <v>28</v>
      </c>
      <c r="F385" s="227" t="s">
        <v>107</v>
      </c>
      <c r="G385" s="221" t="s">
        <v>113</v>
      </c>
      <c r="H385" s="227"/>
      <c r="I385" s="189" t="s">
        <v>146</v>
      </c>
      <c r="J385" s="190"/>
      <c r="K385" s="191"/>
      <c r="L385" s="195">
        <f>J$229</f>
        <v>150</v>
      </c>
      <c r="M385" s="196"/>
      <c r="N385" s="196"/>
      <c r="O385" s="196"/>
      <c r="P385" s="196"/>
      <c r="Q385" s="197"/>
      <c r="R385" s="204">
        <f t="shared" ref="R385" si="46">IF(AND(I385="△",BA385="●"),2+ROUNDDOWN(($L385-100)/100,0)*2,0)</f>
        <v>2</v>
      </c>
      <c r="S385" s="205"/>
      <c r="T385" s="205"/>
      <c r="U385" s="205"/>
      <c r="V385" s="205"/>
      <c r="W385" s="206"/>
      <c r="X385" s="230">
        <v>1</v>
      </c>
      <c r="Y385" s="231"/>
      <c r="Z385" s="232"/>
      <c r="AA385" s="212">
        <f t="shared" ref="AA385" si="47">IF(X385=1,$AL$36,IF(X385=2,$AL$57,IF(X385=3,$AL$76,IF(X385=4,$AL$95,IF(X385=5,$AL$114,IF(X385=6,$AL$133,IF(X385=7,$AL$152,IF(X385=8,$AL$171,IF(X385=9,$AL$190,IF(X385=10,$AL$209,0))))))))))</f>
        <v>0.154</v>
      </c>
      <c r="AB385" s="213"/>
      <c r="AC385" s="214"/>
      <c r="AD385" s="218">
        <f>IF(I385="△",ROUNDUP(R385*AA385,1),0)</f>
        <v>0.4</v>
      </c>
      <c r="AE385" s="219"/>
      <c r="AF385" s="219"/>
      <c r="AG385" s="219"/>
      <c r="AH385" s="219"/>
      <c r="AI385" s="220"/>
      <c r="AJ385" s="65"/>
      <c r="AM385" s="65"/>
      <c r="AN385" s="19"/>
      <c r="AO385" s="36"/>
      <c r="AP385" s="36"/>
      <c r="AT385" s="3"/>
      <c r="AU385" s="3"/>
      <c r="AV385" s="3"/>
      <c r="AW385" s="3"/>
      <c r="AX385" s="3"/>
      <c r="AY385" s="3"/>
      <c r="AZ385" s="3"/>
      <c r="BA385" s="149" t="str">
        <f>IF(OR(I385="×",BA389="×"),"×","●")</f>
        <v>●</v>
      </c>
      <c r="BB385" s="167" t="str">
        <f>IF(BA385="●",IF(I385="定","-",I385),"-")</f>
        <v>△</v>
      </c>
      <c r="BC385" s="3"/>
      <c r="BD385" s="149"/>
      <c r="BE385" s="167"/>
      <c r="BF385" s="3"/>
    </row>
    <row r="386" spans="3:58" ht="10.9" customHeight="1" x14ac:dyDescent="0.15">
      <c r="C386" s="236"/>
      <c r="D386" s="237"/>
      <c r="E386" s="228"/>
      <c r="F386" s="228"/>
      <c r="G386" s="236"/>
      <c r="H386" s="228"/>
      <c r="I386" s="189"/>
      <c r="J386" s="190"/>
      <c r="K386" s="191"/>
      <c r="L386" s="198"/>
      <c r="M386" s="199"/>
      <c r="N386" s="199"/>
      <c r="O386" s="199"/>
      <c r="P386" s="199"/>
      <c r="Q386" s="200"/>
      <c r="R386" s="204"/>
      <c r="S386" s="205"/>
      <c r="T386" s="205"/>
      <c r="U386" s="205"/>
      <c r="V386" s="205"/>
      <c r="W386" s="206"/>
      <c r="X386" s="230"/>
      <c r="Y386" s="231"/>
      <c r="Z386" s="232"/>
      <c r="AA386" s="212"/>
      <c r="AB386" s="213"/>
      <c r="AC386" s="214"/>
      <c r="AD386" s="218"/>
      <c r="AE386" s="219"/>
      <c r="AF386" s="219"/>
      <c r="AG386" s="219"/>
      <c r="AH386" s="219"/>
      <c r="AI386" s="220"/>
      <c r="AJ386" s="65"/>
      <c r="AM386" s="65"/>
      <c r="AN386" s="19"/>
      <c r="AO386" s="36"/>
      <c r="AP386" s="36"/>
      <c r="AT386" s="3"/>
      <c r="AU386" s="3"/>
      <c r="AV386" s="3"/>
      <c r="AW386" s="3"/>
      <c r="AX386" s="3"/>
      <c r="AY386" s="3"/>
      <c r="AZ386" s="3"/>
      <c r="BA386" s="149"/>
      <c r="BB386" s="167"/>
      <c r="BC386" s="3"/>
      <c r="BD386" s="149"/>
      <c r="BE386" s="167"/>
      <c r="BF386" s="3"/>
    </row>
    <row r="387" spans="3:58" ht="10.9" customHeight="1" x14ac:dyDescent="0.15">
      <c r="C387" s="236"/>
      <c r="D387" s="237"/>
      <c r="E387" s="228"/>
      <c r="F387" s="228"/>
      <c r="G387" s="236"/>
      <c r="H387" s="228"/>
      <c r="I387" s="189"/>
      <c r="J387" s="190"/>
      <c r="K387" s="191"/>
      <c r="L387" s="198"/>
      <c r="M387" s="199"/>
      <c r="N387" s="199"/>
      <c r="O387" s="199"/>
      <c r="P387" s="199"/>
      <c r="Q387" s="200"/>
      <c r="R387" s="204"/>
      <c r="S387" s="205"/>
      <c r="T387" s="205"/>
      <c r="U387" s="205"/>
      <c r="V387" s="205"/>
      <c r="W387" s="206"/>
      <c r="X387" s="230"/>
      <c r="Y387" s="231"/>
      <c r="Z387" s="232"/>
      <c r="AA387" s="212"/>
      <c r="AB387" s="213"/>
      <c r="AC387" s="214"/>
      <c r="AD387" s="218"/>
      <c r="AE387" s="219"/>
      <c r="AF387" s="219"/>
      <c r="AG387" s="219"/>
      <c r="AH387" s="219"/>
      <c r="AI387" s="220"/>
      <c r="AJ387" s="65"/>
      <c r="AM387" s="65"/>
      <c r="AN387" s="19"/>
      <c r="AO387" s="36"/>
      <c r="AP387" s="36"/>
      <c r="AT387" s="3"/>
      <c r="AU387" s="3"/>
      <c r="AV387" s="3"/>
      <c r="AW387" s="3"/>
      <c r="AX387" s="3"/>
      <c r="AY387" s="3"/>
      <c r="AZ387" s="3"/>
      <c r="BA387" s="149"/>
      <c r="BB387" s="167"/>
      <c r="BC387" s="3"/>
      <c r="BD387" s="149"/>
      <c r="BE387" s="167"/>
      <c r="BF387" s="3"/>
    </row>
    <row r="388" spans="3:58" ht="10.9" customHeight="1" x14ac:dyDescent="0.15">
      <c r="C388" s="223"/>
      <c r="D388" s="226"/>
      <c r="E388" s="229"/>
      <c r="F388" s="229"/>
      <c r="G388" s="223"/>
      <c r="H388" s="229"/>
      <c r="I388" s="192"/>
      <c r="J388" s="193"/>
      <c r="K388" s="194"/>
      <c r="L388" s="201"/>
      <c r="M388" s="202"/>
      <c r="N388" s="202"/>
      <c r="O388" s="202"/>
      <c r="P388" s="202"/>
      <c r="Q388" s="203"/>
      <c r="R388" s="204"/>
      <c r="S388" s="205"/>
      <c r="T388" s="205"/>
      <c r="U388" s="205"/>
      <c r="V388" s="205"/>
      <c r="W388" s="206"/>
      <c r="X388" s="233"/>
      <c r="Y388" s="234"/>
      <c r="Z388" s="235"/>
      <c r="AA388" s="215"/>
      <c r="AB388" s="216"/>
      <c r="AC388" s="217"/>
      <c r="AD388" s="218"/>
      <c r="AE388" s="219"/>
      <c r="AF388" s="219"/>
      <c r="AG388" s="219"/>
      <c r="AH388" s="219"/>
      <c r="AI388" s="220"/>
      <c r="AJ388" s="65"/>
      <c r="AM388" s="65"/>
      <c r="AN388" s="19"/>
      <c r="AO388" s="36"/>
      <c r="AP388" s="36"/>
      <c r="AT388" s="3"/>
      <c r="AU388" s="3"/>
      <c r="AV388" s="3"/>
      <c r="AW388" s="3"/>
      <c r="AX388" s="3"/>
      <c r="AY388" s="3"/>
      <c r="AZ388" s="3"/>
      <c r="BA388" s="149"/>
      <c r="BB388" s="167"/>
      <c r="BC388" s="3"/>
      <c r="BD388" s="149"/>
      <c r="BE388" s="167"/>
      <c r="BF388" s="3"/>
    </row>
    <row r="389" spans="3:58" ht="10.9" customHeight="1" x14ac:dyDescent="0.15">
      <c r="C389" s="221">
        <v>5</v>
      </c>
      <c r="D389" s="224" t="s">
        <v>106</v>
      </c>
      <c r="E389" s="227">
        <v>29</v>
      </c>
      <c r="F389" s="227" t="s">
        <v>107</v>
      </c>
      <c r="G389" s="221" t="s">
        <v>114</v>
      </c>
      <c r="H389" s="227"/>
      <c r="I389" s="189" t="s">
        <v>146</v>
      </c>
      <c r="J389" s="190"/>
      <c r="K389" s="191"/>
      <c r="L389" s="195">
        <f>J$229</f>
        <v>150</v>
      </c>
      <c r="M389" s="196"/>
      <c r="N389" s="196"/>
      <c r="O389" s="196"/>
      <c r="P389" s="196"/>
      <c r="Q389" s="197"/>
      <c r="R389" s="204">
        <f t="shared" ref="R389" si="48">IF(AND(I389="△",BA389="●"),2+ROUNDDOWN(($L389-100)/100,0)*2,0)</f>
        <v>2</v>
      </c>
      <c r="S389" s="205"/>
      <c r="T389" s="205"/>
      <c r="U389" s="205"/>
      <c r="V389" s="205"/>
      <c r="W389" s="206"/>
      <c r="X389" s="230">
        <v>1</v>
      </c>
      <c r="Y389" s="231"/>
      <c r="Z389" s="232"/>
      <c r="AA389" s="212">
        <f t="shared" ref="AA389" si="49">IF(X389=1,$AL$36,IF(X389=2,$AL$57,IF(X389=3,$AL$76,IF(X389=4,$AL$95,IF(X389=5,$AL$114,IF(X389=6,$AL$133,IF(X389=7,$AL$152,IF(X389=8,$AL$171,IF(X389=9,$AL$190,IF(X389=10,$AL$209,0))))))))))</f>
        <v>0.154</v>
      </c>
      <c r="AB389" s="213"/>
      <c r="AC389" s="214"/>
      <c r="AD389" s="218">
        <f>IF(I389="△",ROUNDUP(R389*AA389,1),0)</f>
        <v>0.4</v>
      </c>
      <c r="AE389" s="219"/>
      <c r="AF389" s="219"/>
      <c r="AG389" s="219"/>
      <c r="AH389" s="219"/>
      <c r="AI389" s="220"/>
      <c r="AJ389" s="65"/>
      <c r="AM389" s="65"/>
      <c r="AN389" s="65"/>
      <c r="AO389" s="65"/>
      <c r="AP389" s="65"/>
      <c r="AT389" s="3"/>
      <c r="AU389" s="3"/>
      <c r="AV389" s="3"/>
      <c r="AW389" s="3"/>
      <c r="AX389" s="3"/>
      <c r="AY389" s="3"/>
      <c r="AZ389" s="3"/>
      <c r="BA389" s="149" t="str">
        <f>IF(OR(I389="×",BA393="×"),"×","●")</f>
        <v>●</v>
      </c>
      <c r="BB389" s="167" t="str">
        <f>IF(BA389="●",IF(I389="定","-",I389),"-")</f>
        <v>△</v>
      </c>
      <c r="BC389" s="3"/>
      <c r="BD389" s="149"/>
      <c r="BE389" s="149"/>
      <c r="BF389" s="3"/>
    </row>
    <row r="390" spans="3:58" ht="10.9" customHeight="1" x14ac:dyDescent="0.15">
      <c r="C390" s="236"/>
      <c r="D390" s="237"/>
      <c r="E390" s="228"/>
      <c r="F390" s="228"/>
      <c r="G390" s="236"/>
      <c r="H390" s="228"/>
      <c r="I390" s="189"/>
      <c r="J390" s="190"/>
      <c r="K390" s="191"/>
      <c r="L390" s="198"/>
      <c r="M390" s="199"/>
      <c r="N390" s="199"/>
      <c r="O390" s="199"/>
      <c r="P390" s="199"/>
      <c r="Q390" s="200"/>
      <c r="R390" s="204"/>
      <c r="S390" s="205"/>
      <c r="T390" s="205"/>
      <c r="U390" s="205"/>
      <c r="V390" s="205"/>
      <c r="W390" s="206"/>
      <c r="X390" s="230"/>
      <c r="Y390" s="231"/>
      <c r="Z390" s="232"/>
      <c r="AA390" s="212"/>
      <c r="AB390" s="213"/>
      <c r="AC390" s="214"/>
      <c r="AD390" s="218"/>
      <c r="AE390" s="219"/>
      <c r="AF390" s="219"/>
      <c r="AG390" s="219"/>
      <c r="AH390" s="219"/>
      <c r="AI390" s="220"/>
      <c r="AJ390" s="65"/>
      <c r="AM390" s="65"/>
      <c r="AN390" s="65"/>
      <c r="AO390" s="65"/>
      <c r="AP390" s="65"/>
      <c r="AT390" s="3"/>
      <c r="AU390" s="3"/>
      <c r="AV390" s="3"/>
      <c r="AW390" s="3"/>
      <c r="AX390" s="3"/>
      <c r="AY390" s="3"/>
      <c r="AZ390" s="3"/>
      <c r="BA390" s="149"/>
      <c r="BB390" s="167"/>
      <c r="BC390" s="3"/>
      <c r="BD390" s="149"/>
      <c r="BE390" s="149"/>
      <c r="BF390" s="3"/>
    </row>
    <row r="391" spans="3:58" ht="10.9" customHeight="1" x14ac:dyDescent="0.15">
      <c r="C391" s="236"/>
      <c r="D391" s="237"/>
      <c r="E391" s="228"/>
      <c r="F391" s="228"/>
      <c r="G391" s="236"/>
      <c r="H391" s="228"/>
      <c r="I391" s="189"/>
      <c r="J391" s="190"/>
      <c r="K391" s="191"/>
      <c r="L391" s="198"/>
      <c r="M391" s="199"/>
      <c r="N391" s="199"/>
      <c r="O391" s="199"/>
      <c r="P391" s="199"/>
      <c r="Q391" s="200"/>
      <c r="R391" s="204"/>
      <c r="S391" s="205"/>
      <c r="T391" s="205"/>
      <c r="U391" s="205"/>
      <c r="V391" s="205"/>
      <c r="W391" s="206"/>
      <c r="X391" s="230"/>
      <c r="Y391" s="231"/>
      <c r="Z391" s="232"/>
      <c r="AA391" s="212"/>
      <c r="AB391" s="213"/>
      <c r="AC391" s="214"/>
      <c r="AD391" s="218"/>
      <c r="AE391" s="219"/>
      <c r="AF391" s="219"/>
      <c r="AG391" s="219"/>
      <c r="AH391" s="219"/>
      <c r="AI391" s="220"/>
      <c r="AJ391" s="65"/>
      <c r="AM391" s="65"/>
      <c r="AN391" s="65"/>
      <c r="AO391" s="65"/>
      <c r="AP391" s="65"/>
      <c r="AT391" s="3"/>
      <c r="AU391" s="3"/>
      <c r="AV391" s="3"/>
      <c r="AW391" s="3"/>
      <c r="AX391" s="3"/>
      <c r="AY391" s="3"/>
      <c r="AZ391" s="3"/>
      <c r="BA391" s="149"/>
      <c r="BB391" s="167"/>
      <c r="BC391" s="3"/>
      <c r="BD391" s="149"/>
      <c r="BE391" s="149"/>
      <c r="BF391" s="3"/>
    </row>
    <row r="392" spans="3:58" ht="10.9" customHeight="1" x14ac:dyDescent="0.15">
      <c r="C392" s="223"/>
      <c r="D392" s="226"/>
      <c r="E392" s="229"/>
      <c r="F392" s="229"/>
      <c r="G392" s="223"/>
      <c r="H392" s="229"/>
      <c r="I392" s="192"/>
      <c r="J392" s="193"/>
      <c r="K392" s="194"/>
      <c r="L392" s="201"/>
      <c r="M392" s="202"/>
      <c r="N392" s="202"/>
      <c r="O392" s="202"/>
      <c r="P392" s="202"/>
      <c r="Q392" s="203"/>
      <c r="R392" s="204"/>
      <c r="S392" s="205"/>
      <c r="T392" s="205"/>
      <c r="U392" s="205"/>
      <c r="V392" s="205"/>
      <c r="W392" s="206"/>
      <c r="X392" s="233"/>
      <c r="Y392" s="234"/>
      <c r="Z392" s="235"/>
      <c r="AA392" s="215"/>
      <c r="AB392" s="216"/>
      <c r="AC392" s="217"/>
      <c r="AD392" s="218"/>
      <c r="AE392" s="219"/>
      <c r="AF392" s="219"/>
      <c r="AG392" s="219"/>
      <c r="AH392" s="219"/>
      <c r="AI392" s="220"/>
      <c r="AJ392" s="65"/>
      <c r="AM392" s="65"/>
      <c r="AN392" s="65"/>
      <c r="AO392" s="65"/>
      <c r="AP392" s="65"/>
      <c r="AT392" s="3"/>
      <c r="AU392" s="3"/>
      <c r="AV392" s="3"/>
      <c r="AW392" s="3"/>
      <c r="AX392" s="3"/>
      <c r="AY392" s="3"/>
      <c r="AZ392" s="3"/>
      <c r="BA392" s="149"/>
      <c r="BB392" s="167"/>
      <c r="BC392" s="3"/>
      <c r="BD392" s="149"/>
      <c r="BE392" s="149"/>
      <c r="BF392" s="3"/>
    </row>
    <row r="393" spans="3:58" ht="10.9" customHeight="1" x14ac:dyDescent="0.15">
      <c r="C393" s="221">
        <v>5</v>
      </c>
      <c r="D393" s="224" t="s">
        <v>106</v>
      </c>
      <c r="E393" s="227">
        <v>30</v>
      </c>
      <c r="F393" s="227" t="s">
        <v>107</v>
      </c>
      <c r="G393" s="221" t="s">
        <v>115</v>
      </c>
      <c r="H393" s="227"/>
      <c r="I393" s="189" t="s">
        <v>146</v>
      </c>
      <c r="J393" s="190"/>
      <c r="K393" s="191"/>
      <c r="L393" s="195">
        <f>J$229</f>
        <v>150</v>
      </c>
      <c r="M393" s="196"/>
      <c r="N393" s="196"/>
      <c r="O393" s="196"/>
      <c r="P393" s="196"/>
      <c r="Q393" s="197"/>
      <c r="R393" s="204">
        <f t="shared" ref="R393" si="50">IF(AND(I393="△",BA393="●"),2+ROUNDDOWN(($L393-100)/100,0)*2,0)</f>
        <v>2</v>
      </c>
      <c r="S393" s="205"/>
      <c r="T393" s="205"/>
      <c r="U393" s="205"/>
      <c r="V393" s="205"/>
      <c r="W393" s="206"/>
      <c r="X393" s="189">
        <v>2</v>
      </c>
      <c r="Y393" s="207"/>
      <c r="Z393" s="208"/>
      <c r="AA393" s="212">
        <f t="shared" ref="AA393" si="51">IF(X393=1,$AL$36,IF(X393=2,$AL$57,IF(X393=3,$AL$76,IF(X393=4,$AL$95,IF(X393=5,$AL$114,IF(X393=6,$AL$133,IF(X393=7,$AL$152,IF(X393=8,$AL$171,IF(X393=9,$AL$190,IF(X393=10,$AL$209,0))))))))))</f>
        <v>0.23100000000000001</v>
      </c>
      <c r="AB393" s="213"/>
      <c r="AC393" s="214"/>
      <c r="AD393" s="218">
        <f>IF(I393="△",ROUNDUP(R393*AA393,1),0)</f>
        <v>0.5</v>
      </c>
      <c r="AE393" s="219"/>
      <c r="AF393" s="219"/>
      <c r="AG393" s="219"/>
      <c r="AH393" s="219"/>
      <c r="AI393" s="220"/>
      <c r="AJ393" s="65"/>
      <c r="AM393" s="65"/>
      <c r="AN393" s="65"/>
      <c r="AO393" s="65"/>
      <c r="AP393" s="65"/>
      <c r="AT393" s="3"/>
      <c r="AU393" s="3"/>
      <c r="AV393" s="3"/>
      <c r="AW393" s="3"/>
      <c r="AX393" s="3"/>
      <c r="AY393" s="3"/>
      <c r="AZ393" s="3"/>
      <c r="BA393" s="149" t="str">
        <f>IF(OR(I393="×",BA397="×"),"×","●")</f>
        <v>●</v>
      </c>
      <c r="BB393" s="167" t="str">
        <f>IF(BA393="●",IF(I393="定","-",I393),"-")</f>
        <v>△</v>
      </c>
      <c r="BC393" s="3"/>
      <c r="BD393" s="149"/>
      <c r="BE393" s="149"/>
      <c r="BF393" s="3"/>
    </row>
    <row r="394" spans="3:58" ht="10.9" customHeight="1" x14ac:dyDescent="0.15">
      <c r="C394" s="236"/>
      <c r="D394" s="237"/>
      <c r="E394" s="228"/>
      <c r="F394" s="228"/>
      <c r="G394" s="236"/>
      <c r="H394" s="228"/>
      <c r="I394" s="189"/>
      <c r="J394" s="190"/>
      <c r="K394" s="191"/>
      <c r="L394" s="198"/>
      <c r="M394" s="199"/>
      <c r="N394" s="199"/>
      <c r="O394" s="199"/>
      <c r="P394" s="199"/>
      <c r="Q394" s="200"/>
      <c r="R394" s="204"/>
      <c r="S394" s="205"/>
      <c r="T394" s="205"/>
      <c r="U394" s="205"/>
      <c r="V394" s="205"/>
      <c r="W394" s="206"/>
      <c r="X394" s="189"/>
      <c r="Y394" s="207"/>
      <c r="Z394" s="208"/>
      <c r="AA394" s="212"/>
      <c r="AB394" s="213"/>
      <c r="AC394" s="214"/>
      <c r="AD394" s="218"/>
      <c r="AE394" s="219"/>
      <c r="AF394" s="219"/>
      <c r="AG394" s="219"/>
      <c r="AH394" s="219"/>
      <c r="AI394" s="220"/>
      <c r="AJ394" s="65"/>
      <c r="AM394" s="65"/>
      <c r="AN394" s="65"/>
      <c r="AO394" s="65"/>
      <c r="AP394" s="65"/>
      <c r="AT394" s="3"/>
      <c r="AU394" s="3"/>
      <c r="AV394" s="3"/>
      <c r="AW394" s="3"/>
      <c r="AX394" s="3"/>
      <c r="AY394" s="3"/>
      <c r="AZ394" s="3"/>
      <c r="BA394" s="149"/>
      <c r="BB394" s="167"/>
      <c r="BC394" s="3"/>
      <c r="BD394" s="149"/>
      <c r="BE394" s="149"/>
      <c r="BF394" s="3"/>
    </row>
    <row r="395" spans="3:58" ht="10.9" customHeight="1" x14ac:dyDescent="0.15">
      <c r="C395" s="236"/>
      <c r="D395" s="237"/>
      <c r="E395" s="228"/>
      <c r="F395" s="228"/>
      <c r="G395" s="236"/>
      <c r="H395" s="228"/>
      <c r="I395" s="189"/>
      <c r="J395" s="190"/>
      <c r="K395" s="191"/>
      <c r="L395" s="198"/>
      <c r="M395" s="199"/>
      <c r="N395" s="199"/>
      <c r="O395" s="199"/>
      <c r="P395" s="199"/>
      <c r="Q395" s="200"/>
      <c r="R395" s="204"/>
      <c r="S395" s="205"/>
      <c r="T395" s="205"/>
      <c r="U395" s="205"/>
      <c r="V395" s="205"/>
      <c r="W395" s="206"/>
      <c r="X395" s="189"/>
      <c r="Y395" s="207"/>
      <c r="Z395" s="208"/>
      <c r="AA395" s="212"/>
      <c r="AB395" s="213"/>
      <c r="AC395" s="214"/>
      <c r="AD395" s="218"/>
      <c r="AE395" s="219"/>
      <c r="AF395" s="219"/>
      <c r="AG395" s="219"/>
      <c r="AH395" s="219"/>
      <c r="AI395" s="220"/>
      <c r="AJ395" s="65"/>
      <c r="AM395" s="65"/>
      <c r="AN395" s="65"/>
      <c r="AO395" s="65"/>
      <c r="AP395" s="65"/>
      <c r="AT395" s="3"/>
      <c r="AU395" s="3"/>
      <c r="AV395" s="3"/>
      <c r="AW395" s="3"/>
      <c r="AX395" s="3"/>
      <c r="AY395" s="3"/>
      <c r="AZ395" s="3"/>
      <c r="BA395" s="149"/>
      <c r="BB395" s="167"/>
      <c r="BC395" s="3"/>
      <c r="BD395" s="149"/>
      <c r="BE395" s="149"/>
      <c r="BF395" s="3"/>
    </row>
    <row r="396" spans="3:58" ht="10.9" customHeight="1" x14ac:dyDescent="0.15">
      <c r="C396" s="223"/>
      <c r="D396" s="226"/>
      <c r="E396" s="229"/>
      <c r="F396" s="229"/>
      <c r="G396" s="223"/>
      <c r="H396" s="229"/>
      <c r="I396" s="192"/>
      <c r="J396" s="193"/>
      <c r="K396" s="194"/>
      <c r="L396" s="201"/>
      <c r="M396" s="202"/>
      <c r="N396" s="202"/>
      <c r="O396" s="202"/>
      <c r="P396" s="202"/>
      <c r="Q396" s="203"/>
      <c r="R396" s="204"/>
      <c r="S396" s="205"/>
      <c r="T396" s="205"/>
      <c r="U396" s="205"/>
      <c r="V396" s="205"/>
      <c r="W396" s="206"/>
      <c r="X396" s="209"/>
      <c r="Y396" s="210"/>
      <c r="Z396" s="211"/>
      <c r="AA396" s="215"/>
      <c r="AB396" s="216"/>
      <c r="AC396" s="217"/>
      <c r="AD396" s="218"/>
      <c r="AE396" s="219"/>
      <c r="AF396" s="219"/>
      <c r="AG396" s="219"/>
      <c r="AH396" s="219"/>
      <c r="AI396" s="220"/>
      <c r="AJ396" s="65"/>
      <c r="AM396" s="65"/>
      <c r="AN396" s="65"/>
      <c r="AO396" s="65"/>
      <c r="AP396" s="65"/>
      <c r="AT396" s="3"/>
      <c r="AU396" s="3"/>
      <c r="AV396" s="3"/>
      <c r="AW396" s="3"/>
      <c r="AX396" s="3"/>
      <c r="AY396" s="3"/>
      <c r="AZ396" s="3"/>
      <c r="BA396" s="149"/>
      <c r="BB396" s="167"/>
      <c r="BC396" s="3"/>
      <c r="BD396" s="149"/>
      <c r="BE396" s="149"/>
      <c r="BF396" s="3"/>
    </row>
    <row r="397" spans="3:58" ht="10.9" customHeight="1" x14ac:dyDescent="0.15">
      <c r="C397" s="221">
        <v>5</v>
      </c>
      <c r="D397" s="224" t="s">
        <v>106</v>
      </c>
      <c r="E397" s="227">
        <v>31</v>
      </c>
      <c r="F397" s="227" t="s">
        <v>107</v>
      </c>
      <c r="G397" s="221" t="s">
        <v>116</v>
      </c>
      <c r="H397" s="227"/>
      <c r="I397" s="189" t="s">
        <v>146</v>
      </c>
      <c r="J397" s="190"/>
      <c r="K397" s="191"/>
      <c r="L397" s="195">
        <f>J$229</f>
        <v>150</v>
      </c>
      <c r="M397" s="196"/>
      <c r="N397" s="196"/>
      <c r="O397" s="196"/>
      <c r="P397" s="196"/>
      <c r="Q397" s="197"/>
      <c r="R397" s="204">
        <f t="shared" ref="R397" si="52">IF(AND(I397="△",BA397="●"),2+ROUNDDOWN(($L397-100)/100,0)*2,0)</f>
        <v>2</v>
      </c>
      <c r="S397" s="205"/>
      <c r="T397" s="205"/>
      <c r="U397" s="205"/>
      <c r="V397" s="205"/>
      <c r="W397" s="206"/>
      <c r="X397" s="230">
        <v>1</v>
      </c>
      <c r="Y397" s="231"/>
      <c r="Z397" s="232"/>
      <c r="AA397" s="212">
        <f t="shared" ref="AA397" si="53">IF(X397=1,$AL$36,IF(X397=2,$AL$57,IF(X397=3,$AL$76,IF(X397=4,$AL$95,IF(X397=5,$AL$114,IF(X397=6,$AL$133,IF(X397=7,$AL$152,IF(X397=8,$AL$171,IF(X397=9,$AL$190,IF(X397=10,$AL$209,0))))))))))</f>
        <v>0.154</v>
      </c>
      <c r="AB397" s="213"/>
      <c r="AC397" s="214"/>
      <c r="AD397" s="218">
        <f>IF(I397="△",ROUNDUP(R397*AA397,1),0)</f>
        <v>0.4</v>
      </c>
      <c r="AE397" s="219"/>
      <c r="AF397" s="219"/>
      <c r="AG397" s="219"/>
      <c r="AH397" s="219"/>
      <c r="AI397" s="220"/>
      <c r="AJ397" s="65"/>
      <c r="AM397" s="65"/>
      <c r="AN397" s="19"/>
      <c r="AO397" s="36"/>
      <c r="AP397" s="36"/>
      <c r="AT397" s="3"/>
      <c r="AU397" s="3"/>
      <c r="AV397" s="3"/>
      <c r="AW397" s="3"/>
      <c r="AX397" s="3"/>
      <c r="AY397" s="3"/>
      <c r="AZ397" s="3"/>
      <c r="BA397" s="149" t="str">
        <f>IF(I397="×","×","●")</f>
        <v>●</v>
      </c>
      <c r="BB397" s="167" t="str">
        <f>IF(BA397="●",IF(I397="定","-",I397),"-")</f>
        <v>△</v>
      </c>
      <c r="BC397" s="3"/>
      <c r="BD397" s="149"/>
      <c r="BE397" s="167"/>
      <c r="BF397" s="3"/>
    </row>
    <row r="398" spans="3:58" ht="10.9" customHeight="1" x14ac:dyDescent="0.15">
      <c r="C398" s="236"/>
      <c r="D398" s="237"/>
      <c r="E398" s="228"/>
      <c r="F398" s="228"/>
      <c r="G398" s="236"/>
      <c r="H398" s="228"/>
      <c r="I398" s="189"/>
      <c r="J398" s="190"/>
      <c r="K398" s="191"/>
      <c r="L398" s="198"/>
      <c r="M398" s="199"/>
      <c r="N398" s="199"/>
      <c r="O398" s="199"/>
      <c r="P398" s="199"/>
      <c r="Q398" s="200"/>
      <c r="R398" s="204"/>
      <c r="S398" s="205"/>
      <c r="T398" s="205"/>
      <c r="U398" s="205"/>
      <c r="V398" s="205"/>
      <c r="W398" s="206"/>
      <c r="X398" s="230"/>
      <c r="Y398" s="231"/>
      <c r="Z398" s="232"/>
      <c r="AA398" s="212"/>
      <c r="AB398" s="213"/>
      <c r="AC398" s="214"/>
      <c r="AD398" s="218"/>
      <c r="AE398" s="219"/>
      <c r="AF398" s="219"/>
      <c r="AG398" s="219"/>
      <c r="AH398" s="219"/>
      <c r="AI398" s="220"/>
      <c r="AJ398" s="65"/>
      <c r="AM398" s="65"/>
      <c r="AN398" s="19"/>
      <c r="AO398" s="36"/>
      <c r="AP398" s="36"/>
      <c r="AT398" s="3"/>
      <c r="AU398" s="3"/>
      <c r="AV398" s="3"/>
      <c r="AW398" s="3"/>
      <c r="AX398" s="3"/>
      <c r="AY398" s="3"/>
      <c r="AZ398" s="3"/>
      <c r="BA398" s="149"/>
      <c r="BB398" s="167"/>
      <c r="BC398" s="3"/>
      <c r="BD398" s="149"/>
      <c r="BE398" s="167"/>
      <c r="BF398" s="3"/>
    </row>
    <row r="399" spans="3:58" ht="10.9" customHeight="1" x14ac:dyDescent="0.15">
      <c r="C399" s="236"/>
      <c r="D399" s="237"/>
      <c r="E399" s="228"/>
      <c r="F399" s="228"/>
      <c r="G399" s="236"/>
      <c r="H399" s="228"/>
      <c r="I399" s="189"/>
      <c r="J399" s="190"/>
      <c r="K399" s="191"/>
      <c r="L399" s="198"/>
      <c r="M399" s="199"/>
      <c r="N399" s="199"/>
      <c r="O399" s="199"/>
      <c r="P399" s="199"/>
      <c r="Q399" s="200"/>
      <c r="R399" s="204"/>
      <c r="S399" s="205"/>
      <c r="T399" s="205"/>
      <c r="U399" s="205"/>
      <c r="V399" s="205"/>
      <c r="W399" s="206"/>
      <c r="X399" s="230"/>
      <c r="Y399" s="231"/>
      <c r="Z399" s="232"/>
      <c r="AA399" s="212"/>
      <c r="AB399" s="213"/>
      <c r="AC399" s="214"/>
      <c r="AD399" s="218"/>
      <c r="AE399" s="219"/>
      <c r="AF399" s="219"/>
      <c r="AG399" s="219"/>
      <c r="AH399" s="219"/>
      <c r="AI399" s="220"/>
      <c r="AJ399" s="65"/>
      <c r="AM399" s="65"/>
      <c r="AN399" s="19"/>
      <c r="AO399" s="36"/>
      <c r="AP399" s="36"/>
      <c r="AT399" s="3"/>
      <c r="AU399" s="3"/>
      <c r="AV399" s="3"/>
      <c r="AW399" s="3"/>
      <c r="AX399" s="3"/>
      <c r="AY399" s="3"/>
      <c r="AZ399" s="3"/>
      <c r="BA399" s="149"/>
      <c r="BB399" s="167"/>
      <c r="BC399" s="3"/>
      <c r="BD399" s="149"/>
      <c r="BE399" s="167"/>
      <c r="BF399" s="3"/>
    </row>
    <row r="400" spans="3:58" ht="10.5" customHeight="1" thickBot="1" x14ac:dyDescent="0.2">
      <c r="C400" s="223"/>
      <c r="D400" s="226"/>
      <c r="E400" s="229"/>
      <c r="F400" s="229"/>
      <c r="G400" s="223"/>
      <c r="H400" s="229"/>
      <c r="I400" s="192"/>
      <c r="J400" s="193"/>
      <c r="K400" s="194"/>
      <c r="L400" s="201"/>
      <c r="M400" s="202"/>
      <c r="N400" s="202"/>
      <c r="O400" s="202"/>
      <c r="P400" s="202"/>
      <c r="Q400" s="203"/>
      <c r="R400" s="204"/>
      <c r="S400" s="205"/>
      <c r="T400" s="205"/>
      <c r="U400" s="205"/>
      <c r="V400" s="205"/>
      <c r="W400" s="206"/>
      <c r="X400" s="233"/>
      <c r="Y400" s="234"/>
      <c r="Z400" s="235"/>
      <c r="AA400" s="215"/>
      <c r="AB400" s="216"/>
      <c r="AC400" s="217"/>
      <c r="AD400" s="218"/>
      <c r="AE400" s="219"/>
      <c r="AF400" s="219"/>
      <c r="AG400" s="219"/>
      <c r="AH400" s="219"/>
      <c r="AI400" s="220"/>
      <c r="AJ400" s="65"/>
      <c r="AM400" s="65"/>
      <c r="AN400" s="19"/>
      <c r="AO400" s="36"/>
      <c r="AP400" s="36"/>
      <c r="AT400" s="3"/>
      <c r="AU400" s="3"/>
      <c r="AV400" s="3"/>
      <c r="AW400" s="3"/>
      <c r="AX400" s="3"/>
      <c r="AY400" s="3"/>
      <c r="AZ400" s="3"/>
      <c r="BA400" s="149"/>
      <c r="BB400" s="167"/>
      <c r="BC400" s="3"/>
      <c r="BD400" s="149"/>
      <c r="BE400" s="167"/>
      <c r="BF400" s="3"/>
    </row>
    <row r="401" spans="3:58" ht="14.1" customHeight="1" thickTop="1" x14ac:dyDescent="0.15">
      <c r="C401" s="168" t="s">
        <v>120</v>
      </c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70"/>
      <c r="AB401" s="177">
        <f>SUM(AD321:AI400)</f>
        <v>8.3000000000000025</v>
      </c>
      <c r="AC401" s="178"/>
      <c r="AD401" s="178"/>
      <c r="AE401" s="178"/>
      <c r="AF401" s="178"/>
      <c r="AG401" s="183" t="s">
        <v>119</v>
      </c>
      <c r="AH401" s="183"/>
      <c r="AI401" s="184"/>
      <c r="AJ401" s="65"/>
      <c r="AK401" s="65"/>
      <c r="AL401" s="65"/>
      <c r="AM401" s="19"/>
      <c r="AN401" s="19"/>
      <c r="AO401" s="19"/>
      <c r="AP401" s="19"/>
      <c r="AT401" s="3"/>
      <c r="AU401" s="3"/>
      <c r="AV401" s="3"/>
      <c r="AW401" s="3"/>
      <c r="AX401" s="3"/>
      <c r="AY401" s="3"/>
      <c r="AZ401" s="3"/>
      <c r="BA401" s="167"/>
      <c r="BB401" s="167"/>
      <c r="BC401" s="3"/>
      <c r="BD401" s="167"/>
      <c r="BE401" s="167"/>
      <c r="BF401" s="149"/>
    </row>
    <row r="402" spans="3:58" ht="14.1" customHeight="1" x14ac:dyDescent="0.15">
      <c r="C402" s="171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3"/>
      <c r="AB402" s="179"/>
      <c r="AC402" s="180"/>
      <c r="AD402" s="180"/>
      <c r="AE402" s="180"/>
      <c r="AF402" s="180"/>
      <c r="AG402" s="185"/>
      <c r="AH402" s="185"/>
      <c r="AI402" s="186"/>
      <c r="AJ402" s="65"/>
      <c r="AK402" s="65"/>
      <c r="AL402" s="65"/>
      <c r="AM402" s="19"/>
      <c r="AN402" s="19"/>
      <c r="AO402" s="19"/>
      <c r="AP402" s="19"/>
      <c r="AT402" s="3"/>
      <c r="AU402" s="3"/>
      <c r="AV402" s="3"/>
      <c r="AW402" s="3"/>
      <c r="AX402" s="3"/>
      <c r="AY402" s="3"/>
      <c r="AZ402" s="3"/>
      <c r="BA402" s="167"/>
      <c r="BB402" s="167"/>
      <c r="BC402" s="3"/>
      <c r="BD402" s="167"/>
      <c r="BE402" s="167"/>
      <c r="BF402" s="149"/>
    </row>
    <row r="403" spans="3:58" ht="14.1" customHeight="1" x14ac:dyDescent="0.15">
      <c r="C403" s="171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3"/>
      <c r="AB403" s="179"/>
      <c r="AC403" s="180"/>
      <c r="AD403" s="180"/>
      <c r="AE403" s="180"/>
      <c r="AF403" s="180"/>
      <c r="AG403" s="185"/>
      <c r="AH403" s="185"/>
      <c r="AI403" s="186"/>
      <c r="AM403" s="19"/>
      <c r="AN403" s="19"/>
      <c r="AO403" s="19"/>
      <c r="AP403" s="19"/>
      <c r="AT403" s="3"/>
      <c r="AU403" s="3"/>
      <c r="AV403" s="3"/>
      <c r="AW403" s="3"/>
      <c r="AX403" s="3"/>
      <c r="AY403" s="3"/>
      <c r="AZ403" s="3"/>
      <c r="BA403" s="167"/>
      <c r="BB403" s="167"/>
      <c r="BC403" s="3"/>
      <c r="BD403" s="167"/>
      <c r="BE403" s="167"/>
      <c r="BF403" s="149"/>
    </row>
    <row r="404" spans="3:58" ht="14.1" customHeight="1" thickBot="1" x14ac:dyDescent="0.2">
      <c r="C404" s="174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6"/>
      <c r="AB404" s="181"/>
      <c r="AC404" s="182"/>
      <c r="AD404" s="182"/>
      <c r="AE404" s="182"/>
      <c r="AF404" s="182"/>
      <c r="AG404" s="187"/>
      <c r="AH404" s="187"/>
      <c r="AI404" s="188"/>
      <c r="AM404" s="19"/>
      <c r="AN404" s="19"/>
      <c r="AO404" s="19"/>
      <c r="AP404" s="19"/>
      <c r="AT404" s="3"/>
      <c r="AU404" s="3"/>
      <c r="AV404" s="3"/>
      <c r="AW404" s="3"/>
      <c r="AX404" s="3"/>
      <c r="AY404" s="3"/>
      <c r="AZ404" s="3"/>
      <c r="BA404" s="167"/>
      <c r="BB404" s="167"/>
      <c r="BC404" s="3"/>
      <c r="BD404" s="167"/>
      <c r="BE404" s="167"/>
      <c r="BF404" s="149"/>
    </row>
    <row r="405" spans="3:58" ht="10.9" customHeight="1" thickTop="1" x14ac:dyDescent="0.15">
      <c r="C405" s="222">
        <v>6</v>
      </c>
      <c r="D405" s="225" t="s">
        <v>106</v>
      </c>
      <c r="E405" s="228">
        <v>1</v>
      </c>
      <c r="F405" s="228" t="s">
        <v>107</v>
      </c>
      <c r="G405" s="222" t="s">
        <v>117</v>
      </c>
      <c r="H405" s="228"/>
      <c r="I405" s="189" t="s">
        <v>146</v>
      </c>
      <c r="J405" s="190"/>
      <c r="K405" s="191"/>
      <c r="L405" s="195">
        <f>J$231</f>
        <v>100</v>
      </c>
      <c r="M405" s="196"/>
      <c r="N405" s="196"/>
      <c r="O405" s="196"/>
      <c r="P405" s="196"/>
      <c r="Q405" s="197"/>
      <c r="R405" s="204">
        <f>IF(AND(I405="△",BA405="●"),2+ROUNDDOWN(($L405-100)/100,0)*2,0)</f>
        <v>2</v>
      </c>
      <c r="S405" s="205"/>
      <c r="T405" s="205"/>
      <c r="U405" s="205"/>
      <c r="V405" s="205"/>
      <c r="W405" s="206"/>
      <c r="X405" s="230">
        <v>1</v>
      </c>
      <c r="Y405" s="231"/>
      <c r="Z405" s="232"/>
      <c r="AA405" s="212">
        <f t="shared" ref="AA405" si="54">IF(X405=1,$AL$36,IF(X405=2,$AL$57,IF(X405=3,$AL$76,IF(X405=4,$AL$95,IF(X405=5,$AL$114,IF(X405=6,$AL$133,IF(X405=7,$AL$152,IF(X405=8,$AL$171,IF(X405=9,$AL$190,IF(X405=10,$AL$209,0))))))))))</f>
        <v>0.154</v>
      </c>
      <c r="AB405" s="213"/>
      <c r="AC405" s="214"/>
      <c r="AD405" s="218">
        <f>IF(I405="△",ROUNDUP(R405*AA405,1),0)</f>
        <v>0.4</v>
      </c>
      <c r="AE405" s="219"/>
      <c r="AF405" s="219"/>
      <c r="AG405" s="219"/>
      <c r="AH405" s="219"/>
      <c r="AI405" s="220"/>
      <c r="AJ405" s="19"/>
      <c r="AM405" s="19"/>
      <c r="AN405" s="19"/>
      <c r="AO405" s="36"/>
      <c r="AP405" s="36"/>
      <c r="AT405" s="3"/>
      <c r="AU405" s="3"/>
      <c r="AV405" s="3"/>
      <c r="AW405" s="3"/>
      <c r="AX405" s="3"/>
      <c r="AY405" s="3"/>
      <c r="AZ405" s="3"/>
      <c r="BA405" s="167" t="str">
        <f>IF(OR(I405="×",BA409="×"),"×","●")</f>
        <v>●</v>
      </c>
      <c r="BB405" s="167" t="str">
        <f>IF(BA405="●",IF(I405="定","-",I405),"-")</f>
        <v>△</v>
      </c>
      <c r="BC405" s="3"/>
      <c r="BD405" s="167"/>
      <c r="BE405" s="167"/>
      <c r="BF405" s="3"/>
    </row>
    <row r="406" spans="3:58" ht="10.9" customHeight="1" x14ac:dyDescent="0.15">
      <c r="C406" s="222"/>
      <c r="D406" s="225"/>
      <c r="E406" s="228"/>
      <c r="F406" s="228"/>
      <c r="G406" s="222"/>
      <c r="H406" s="228"/>
      <c r="I406" s="189"/>
      <c r="J406" s="190"/>
      <c r="K406" s="191"/>
      <c r="L406" s="198"/>
      <c r="M406" s="199"/>
      <c r="N406" s="199"/>
      <c r="O406" s="199"/>
      <c r="P406" s="199"/>
      <c r="Q406" s="200"/>
      <c r="R406" s="204"/>
      <c r="S406" s="205"/>
      <c r="T406" s="205"/>
      <c r="U406" s="205"/>
      <c r="V406" s="205"/>
      <c r="W406" s="206"/>
      <c r="X406" s="230"/>
      <c r="Y406" s="231"/>
      <c r="Z406" s="232"/>
      <c r="AA406" s="212"/>
      <c r="AB406" s="213"/>
      <c r="AC406" s="214"/>
      <c r="AD406" s="218"/>
      <c r="AE406" s="219"/>
      <c r="AF406" s="219"/>
      <c r="AG406" s="219"/>
      <c r="AH406" s="219"/>
      <c r="AI406" s="220"/>
      <c r="AJ406" s="19"/>
      <c r="AM406" s="19"/>
      <c r="AN406" s="19"/>
      <c r="AO406" s="36"/>
      <c r="AP406" s="36"/>
      <c r="AT406" s="3"/>
      <c r="AU406" s="3"/>
      <c r="AV406" s="3"/>
      <c r="AW406" s="3"/>
      <c r="AX406" s="3"/>
      <c r="AY406" s="3"/>
      <c r="AZ406" s="3"/>
      <c r="BA406" s="167"/>
      <c r="BB406" s="167"/>
      <c r="BC406" s="3"/>
      <c r="BD406" s="167"/>
      <c r="BE406" s="167"/>
      <c r="BF406" s="3"/>
    </row>
    <row r="407" spans="3:58" ht="10.9" customHeight="1" x14ac:dyDescent="0.15">
      <c r="C407" s="222"/>
      <c r="D407" s="225"/>
      <c r="E407" s="228"/>
      <c r="F407" s="228"/>
      <c r="G407" s="222"/>
      <c r="H407" s="228"/>
      <c r="I407" s="189"/>
      <c r="J407" s="190"/>
      <c r="K407" s="191"/>
      <c r="L407" s="198"/>
      <c r="M407" s="199"/>
      <c r="N407" s="199"/>
      <c r="O407" s="199"/>
      <c r="P407" s="199"/>
      <c r="Q407" s="200"/>
      <c r="R407" s="204"/>
      <c r="S407" s="205"/>
      <c r="T407" s="205"/>
      <c r="U407" s="205"/>
      <c r="V407" s="205"/>
      <c r="W407" s="206"/>
      <c r="X407" s="230"/>
      <c r="Y407" s="231"/>
      <c r="Z407" s="232"/>
      <c r="AA407" s="212"/>
      <c r="AB407" s="213"/>
      <c r="AC407" s="214"/>
      <c r="AD407" s="218"/>
      <c r="AE407" s="219"/>
      <c r="AF407" s="219"/>
      <c r="AG407" s="219"/>
      <c r="AH407" s="219"/>
      <c r="AI407" s="220"/>
      <c r="AJ407" s="19"/>
      <c r="AM407" s="19"/>
      <c r="AN407" s="19"/>
      <c r="AO407" s="36"/>
      <c r="AP407" s="36"/>
      <c r="AT407" s="3"/>
      <c r="AU407" s="3"/>
      <c r="AV407" s="3"/>
      <c r="AW407" s="3"/>
      <c r="AX407" s="3"/>
      <c r="AY407" s="3"/>
      <c r="AZ407" s="3"/>
      <c r="BA407" s="167"/>
      <c r="BB407" s="167"/>
      <c r="BC407" s="3"/>
      <c r="BD407" s="167"/>
      <c r="BE407" s="167"/>
      <c r="BF407" s="3"/>
    </row>
    <row r="408" spans="3:58" ht="10.9" customHeight="1" x14ac:dyDescent="0.15">
      <c r="C408" s="223"/>
      <c r="D408" s="226"/>
      <c r="E408" s="229"/>
      <c r="F408" s="229"/>
      <c r="G408" s="223"/>
      <c r="H408" s="229"/>
      <c r="I408" s="192"/>
      <c r="J408" s="193"/>
      <c r="K408" s="194"/>
      <c r="L408" s="201"/>
      <c r="M408" s="202"/>
      <c r="N408" s="202"/>
      <c r="O408" s="202"/>
      <c r="P408" s="202"/>
      <c r="Q408" s="203"/>
      <c r="R408" s="204"/>
      <c r="S408" s="205"/>
      <c r="T408" s="205"/>
      <c r="U408" s="205"/>
      <c r="V408" s="205"/>
      <c r="W408" s="206"/>
      <c r="X408" s="233"/>
      <c r="Y408" s="234"/>
      <c r="Z408" s="235"/>
      <c r="AA408" s="215"/>
      <c r="AB408" s="216"/>
      <c r="AC408" s="217"/>
      <c r="AD408" s="218"/>
      <c r="AE408" s="219"/>
      <c r="AF408" s="219"/>
      <c r="AG408" s="219"/>
      <c r="AH408" s="219"/>
      <c r="AI408" s="220"/>
      <c r="AJ408" s="19"/>
      <c r="AM408" s="19"/>
      <c r="AN408" s="19"/>
      <c r="AO408" s="36"/>
      <c r="AP408" s="36"/>
      <c r="AT408" s="3"/>
      <c r="AU408" s="3"/>
      <c r="AV408" s="3"/>
      <c r="AW408" s="3"/>
      <c r="AX408" s="3"/>
      <c r="AY408" s="3"/>
      <c r="AZ408" s="3"/>
      <c r="BA408" s="167"/>
      <c r="BB408" s="167"/>
      <c r="BC408" s="3"/>
      <c r="BD408" s="167"/>
      <c r="BE408" s="167"/>
      <c r="BF408" s="3"/>
    </row>
    <row r="409" spans="3:58" ht="10.9" customHeight="1" x14ac:dyDescent="0.15">
      <c r="C409" s="221">
        <v>6</v>
      </c>
      <c r="D409" s="224" t="s">
        <v>106</v>
      </c>
      <c r="E409" s="227">
        <v>2</v>
      </c>
      <c r="F409" s="227" t="s">
        <v>107</v>
      </c>
      <c r="G409" s="221" t="s">
        <v>111</v>
      </c>
      <c r="H409" s="227"/>
      <c r="I409" s="189" t="s">
        <v>146</v>
      </c>
      <c r="J409" s="190"/>
      <c r="K409" s="191"/>
      <c r="L409" s="195">
        <f>J$231</f>
        <v>100</v>
      </c>
      <c r="M409" s="196"/>
      <c r="N409" s="196"/>
      <c r="O409" s="196"/>
      <c r="P409" s="196"/>
      <c r="Q409" s="197"/>
      <c r="R409" s="204">
        <f t="shared" ref="R409" si="55">IF(AND(I409="△",BA409="●"),2+ROUNDDOWN(($L409-100)/100,0)*2,0)</f>
        <v>2</v>
      </c>
      <c r="S409" s="205"/>
      <c r="T409" s="205"/>
      <c r="U409" s="205"/>
      <c r="V409" s="205"/>
      <c r="W409" s="206"/>
      <c r="X409" s="230">
        <v>1</v>
      </c>
      <c r="Y409" s="231"/>
      <c r="Z409" s="232"/>
      <c r="AA409" s="212">
        <f t="shared" ref="AA409" si="56">IF(X409=1,$AL$36,IF(X409=2,$AL$57,IF(X409=3,$AL$76,IF(X409=4,$AL$95,IF(X409=5,$AL$114,IF(X409=6,$AL$133,IF(X409=7,$AL$152,IF(X409=8,$AL$171,IF(X409=9,$AL$190,IF(X409=10,$AL$209,0))))))))))</f>
        <v>0.154</v>
      </c>
      <c r="AB409" s="213"/>
      <c r="AC409" s="214"/>
      <c r="AD409" s="218">
        <f>IF(I409="△",ROUNDUP(R409*AA409,1),0)</f>
        <v>0.4</v>
      </c>
      <c r="AE409" s="219"/>
      <c r="AF409" s="219"/>
      <c r="AG409" s="219"/>
      <c r="AH409" s="219"/>
      <c r="AI409" s="220"/>
      <c r="AJ409" s="19"/>
      <c r="AM409" s="19"/>
      <c r="AN409" s="19"/>
      <c r="AO409" s="36"/>
      <c r="AP409" s="36"/>
      <c r="AT409" s="3"/>
      <c r="AU409" s="3"/>
      <c r="AV409" s="3"/>
      <c r="AW409" s="3"/>
      <c r="AX409" s="3"/>
      <c r="AY409" s="3"/>
      <c r="AZ409" s="3"/>
      <c r="BA409" s="167" t="str">
        <f>IF(OR(I409="×",BA413="×"),"×","●")</f>
        <v>●</v>
      </c>
      <c r="BB409" s="167" t="str">
        <f>IF(BA409="●",IF(I409="定","-",I409),"-")</f>
        <v>△</v>
      </c>
      <c r="BC409" s="3"/>
      <c r="BD409" s="167"/>
      <c r="BE409" s="167"/>
      <c r="BF409" s="3"/>
    </row>
    <row r="410" spans="3:58" ht="10.9" customHeight="1" x14ac:dyDescent="0.15">
      <c r="C410" s="222"/>
      <c r="D410" s="225"/>
      <c r="E410" s="228"/>
      <c r="F410" s="228"/>
      <c r="G410" s="222"/>
      <c r="H410" s="228"/>
      <c r="I410" s="189"/>
      <c r="J410" s="190"/>
      <c r="K410" s="191"/>
      <c r="L410" s="198"/>
      <c r="M410" s="199"/>
      <c r="N410" s="199"/>
      <c r="O410" s="199"/>
      <c r="P410" s="199"/>
      <c r="Q410" s="200"/>
      <c r="R410" s="204"/>
      <c r="S410" s="205"/>
      <c r="T410" s="205"/>
      <c r="U410" s="205"/>
      <c r="V410" s="205"/>
      <c r="W410" s="206"/>
      <c r="X410" s="230"/>
      <c r="Y410" s="231"/>
      <c r="Z410" s="232"/>
      <c r="AA410" s="212"/>
      <c r="AB410" s="213"/>
      <c r="AC410" s="214"/>
      <c r="AD410" s="218"/>
      <c r="AE410" s="219"/>
      <c r="AF410" s="219"/>
      <c r="AG410" s="219"/>
      <c r="AH410" s="219"/>
      <c r="AI410" s="220"/>
      <c r="AJ410" s="19"/>
      <c r="AM410" s="19"/>
      <c r="AN410" s="19"/>
      <c r="AO410" s="36"/>
      <c r="AP410" s="36"/>
      <c r="AT410" s="3"/>
      <c r="AU410" s="3"/>
      <c r="AV410" s="3"/>
      <c r="AW410" s="3"/>
      <c r="AX410" s="3"/>
      <c r="AY410" s="3"/>
      <c r="AZ410" s="3"/>
      <c r="BA410" s="167"/>
      <c r="BB410" s="167"/>
      <c r="BC410" s="3"/>
      <c r="BD410" s="167"/>
      <c r="BE410" s="167"/>
      <c r="BF410" s="3"/>
    </row>
    <row r="411" spans="3:58" ht="10.9" customHeight="1" x14ac:dyDescent="0.15">
      <c r="C411" s="222"/>
      <c r="D411" s="225"/>
      <c r="E411" s="228"/>
      <c r="F411" s="228"/>
      <c r="G411" s="222"/>
      <c r="H411" s="228"/>
      <c r="I411" s="189"/>
      <c r="J411" s="190"/>
      <c r="K411" s="191"/>
      <c r="L411" s="198"/>
      <c r="M411" s="199"/>
      <c r="N411" s="199"/>
      <c r="O411" s="199"/>
      <c r="P411" s="199"/>
      <c r="Q411" s="200"/>
      <c r="R411" s="204"/>
      <c r="S411" s="205"/>
      <c r="T411" s="205"/>
      <c r="U411" s="205"/>
      <c r="V411" s="205"/>
      <c r="W411" s="206"/>
      <c r="X411" s="230"/>
      <c r="Y411" s="231"/>
      <c r="Z411" s="232"/>
      <c r="AA411" s="212"/>
      <c r="AB411" s="213"/>
      <c r="AC411" s="214"/>
      <c r="AD411" s="218"/>
      <c r="AE411" s="219"/>
      <c r="AF411" s="219"/>
      <c r="AG411" s="219"/>
      <c r="AH411" s="219"/>
      <c r="AI411" s="220"/>
      <c r="AJ411" s="19"/>
      <c r="AM411" s="19"/>
      <c r="AN411" s="19"/>
      <c r="AO411" s="36"/>
      <c r="AP411" s="36"/>
      <c r="AT411" s="3"/>
      <c r="AU411" s="3"/>
      <c r="AV411" s="3"/>
      <c r="AW411" s="3"/>
      <c r="AX411" s="3"/>
      <c r="AY411" s="3"/>
      <c r="AZ411" s="3"/>
      <c r="BA411" s="167"/>
      <c r="BB411" s="167"/>
      <c r="BC411" s="3"/>
      <c r="BD411" s="167"/>
      <c r="BE411" s="167"/>
      <c r="BF411" s="3"/>
    </row>
    <row r="412" spans="3:58" ht="10.9" customHeight="1" x14ac:dyDescent="0.15">
      <c r="C412" s="223"/>
      <c r="D412" s="226"/>
      <c r="E412" s="229"/>
      <c r="F412" s="229"/>
      <c r="G412" s="223"/>
      <c r="H412" s="229"/>
      <c r="I412" s="192"/>
      <c r="J412" s="193"/>
      <c r="K412" s="194"/>
      <c r="L412" s="201"/>
      <c r="M412" s="202"/>
      <c r="N412" s="202"/>
      <c r="O412" s="202"/>
      <c r="P412" s="202"/>
      <c r="Q412" s="203"/>
      <c r="R412" s="204"/>
      <c r="S412" s="205"/>
      <c r="T412" s="205"/>
      <c r="U412" s="205"/>
      <c r="V412" s="205"/>
      <c r="W412" s="206"/>
      <c r="X412" s="233"/>
      <c r="Y412" s="234"/>
      <c r="Z412" s="235"/>
      <c r="AA412" s="215"/>
      <c r="AB412" s="216"/>
      <c r="AC412" s="217"/>
      <c r="AD412" s="218"/>
      <c r="AE412" s="219"/>
      <c r="AF412" s="219"/>
      <c r="AG412" s="219"/>
      <c r="AH412" s="219"/>
      <c r="AI412" s="220"/>
      <c r="AJ412" s="19"/>
      <c r="AM412" s="19"/>
      <c r="AN412" s="19"/>
      <c r="AO412" s="36"/>
      <c r="AP412" s="36"/>
      <c r="AT412" s="3"/>
      <c r="AU412" s="3"/>
      <c r="AV412" s="3"/>
      <c r="AW412" s="3"/>
      <c r="AX412" s="3"/>
      <c r="AY412" s="3"/>
      <c r="AZ412" s="3"/>
      <c r="BA412" s="167"/>
      <c r="BB412" s="167"/>
      <c r="BC412" s="3"/>
      <c r="BD412" s="167"/>
      <c r="BE412" s="167"/>
      <c r="BF412" s="3"/>
    </row>
    <row r="413" spans="3:58" ht="10.9" customHeight="1" x14ac:dyDescent="0.15">
      <c r="C413" s="221">
        <v>6</v>
      </c>
      <c r="D413" s="224" t="s">
        <v>106</v>
      </c>
      <c r="E413" s="227">
        <v>3</v>
      </c>
      <c r="F413" s="227" t="s">
        <v>107</v>
      </c>
      <c r="G413" s="221" t="s">
        <v>112</v>
      </c>
      <c r="H413" s="227"/>
      <c r="I413" s="189" t="s">
        <v>146</v>
      </c>
      <c r="J413" s="190"/>
      <c r="K413" s="191"/>
      <c r="L413" s="195">
        <f>J$231</f>
        <v>100</v>
      </c>
      <c r="M413" s="196"/>
      <c r="N413" s="196"/>
      <c r="O413" s="196"/>
      <c r="P413" s="196"/>
      <c r="Q413" s="197"/>
      <c r="R413" s="204">
        <f t="shared" ref="R413" si="57">IF(AND(I413="△",BA413="●"),2+ROUNDDOWN(($L413-100)/100,0)*2,0)</f>
        <v>2</v>
      </c>
      <c r="S413" s="205"/>
      <c r="T413" s="205"/>
      <c r="U413" s="205"/>
      <c r="V413" s="205"/>
      <c r="W413" s="206"/>
      <c r="X413" s="230">
        <v>1</v>
      </c>
      <c r="Y413" s="231"/>
      <c r="Z413" s="232"/>
      <c r="AA413" s="212">
        <f t="shared" ref="AA413" si="58">IF(X413=1,$AL$36,IF(X413=2,$AL$57,IF(X413=3,$AL$76,IF(X413=4,$AL$95,IF(X413=5,$AL$114,IF(X413=6,$AL$133,IF(X413=7,$AL$152,IF(X413=8,$AL$171,IF(X413=9,$AL$190,IF(X413=10,$AL$209,0))))))))))</f>
        <v>0.154</v>
      </c>
      <c r="AB413" s="213"/>
      <c r="AC413" s="214"/>
      <c r="AD413" s="218">
        <f>IF(I413="△",ROUNDUP(R413*AA413,1),0)</f>
        <v>0.4</v>
      </c>
      <c r="AE413" s="219"/>
      <c r="AF413" s="219"/>
      <c r="AG413" s="219"/>
      <c r="AH413" s="219"/>
      <c r="AI413" s="220"/>
      <c r="AJ413" s="19"/>
      <c r="AM413" s="19"/>
      <c r="AN413" s="19"/>
      <c r="AO413" s="36"/>
      <c r="AP413" s="36"/>
      <c r="AT413" s="3"/>
      <c r="AU413" s="3"/>
      <c r="AV413" s="3"/>
      <c r="AW413" s="3"/>
      <c r="AX413" s="3"/>
      <c r="AY413" s="3"/>
      <c r="AZ413" s="3"/>
      <c r="BA413" s="167" t="str">
        <f>IF(OR(I413="×",BA417="×"),"×","●")</f>
        <v>●</v>
      </c>
      <c r="BB413" s="167" t="str">
        <f>IF(BA413="●",IF(I413="定","-",I413),"-")</f>
        <v>△</v>
      </c>
      <c r="BC413" s="3"/>
      <c r="BD413" s="167"/>
      <c r="BE413" s="167"/>
      <c r="BF413" s="3"/>
    </row>
    <row r="414" spans="3:58" ht="10.9" customHeight="1" x14ac:dyDescent="0.15">
      <c r="C414" s="222"/>
      <c r="D414" s="225"/>
      <c r="E414" s="228"/>
      <c r="F414" s="228"/>
      <c r="G414" s="222"/>
      <c r="H414" s="228"/>
      <c r="I414" s="189"/>
      <c r="J414" s="190"/>
      <c r="K414" s="191"/>
      <c r="L414" s="198"/>
      <c r="M414" s="199"/>
      <c r="N414" s="199"/>
      <c r="O414" s="199"/>
      <c r="P414" s="199"/>
      <c r="Q414" s="200"/>
      <c r="R414" s="204"/>
      <c r="S414" s="205"/>
      <c r="T414" s="205"/>
      <c r="U414" s="205"/>
      <c r="V414" s="205"/>
      <c r="W414" s="206"/>
      <c r="X414" s="230"/>
      <c r="Y414" s="231"/>
      <c r="Z414" s="232"/>
      <c r="AA414" s="212"/>
      <c r="AB414" s="213"/>
      <c r="AC414" s="214"/>
      <c r="AD414" s="218"/>
      <c r="AE414" s="219"/>
      <c r="AF414" s="219"/>
      <c r="AG414" s="219"/>
      <c r="AH414" s="219"/>
      <c r="AI414" s="220"/>
      <c r="AJ414" s="19"/>
      <c r="AM414" s="19"/>
      <c r="AN414" s="19"/>
      <c r="AO414" s="36"/>
      <c r="AP414" s="36"/>
      <c r="AT414" s="3"/>
      <c r="AU414" s="3"/>
      <c r="AV414" s="3"/>
      <c r="AW414" s="3"/>
      <c r="AX414" s="3"/>
      <c r="AY414" s="3"/>
      <c r="AZ414" s="3"/>
      <c r="BA414" s="167"/>
      <c r="BB414" s="167"/>
      <c r="BC414" s="3"/>
      <c r="BD414" s="167"/>
      <c r="BE414" s="167"/>
      <c r="BF414" s="3"/>
    </row>
    <row r="415" spans="3:58" ht="10.9" customHeight="1" x14ac:dyDescent="0.15">
      <c r="C415" s="222"/>
      <c r="D415" s="225"/>
      <c r="E415" s="228"/>
      <c r="F415" s="228"/>
      <c r="G415" s="222"/>
      <c r="H415" s="228"/>
      <c r="I415" s="189"/>
      <c r="J415" s="190"/>
      <c r="K415" s="191"/>
      <c r="L415" s="198"/>
      <c r="M415" s="199"/>
      <c r="N415" s="199"/>
      <c r="O415" s="199"/>
      <c r="P415" s="199"/>
      <c r="Q415" s="200"/>
      <c r="R415" s="204"/>
      <c r="S415" s="205"/>
      <c r="T415" s="205"/>
      <c r="U415" s="205"/>
      <c r="V415" s="205"/>
      <c r="W415" s="206"/>
      <c r="X415" s="230"/>
      <c r="Y415" s="231"/>
      <c r="Z415" s="232"/>
      <c r="AA415" s="212"/>
      <c r="AB415" s="213"/>
      <c r="AC415" s="214"/>
      <c r="AD415" s="218"/>
      <c r="AE415" s="219"/>
      <c r="AF415" s="219"/>
      <c r="AG415" s="219"/>
      <c r="AH415" s="219"/>
      <c r="AI415" s="220"/>
      <c r="AJ415" s="19"/>
      <c r="AM415" s="19"/>
      <c r="AN415" s="19"/>
      <c r="AO415" s="36"/>
      <c r="AP415" s="36"/>
      <c r="AT415" s="3"/>
      <c r="AU415" s="3"/>
      <c r="AV415" s="3"/>
      <c r="AW415" s="3"/>
      <c r="AX415" s="3"/>
      <c r="AY415" s="3"/>
      <c r="AZ415" s="3"/>
      <c r="BA415" s="167"/>
      <c r="BB415" s="167"/>
      <c r="BC415" s="3"/>
      <c r="BD415" s="167"/>
      <c r="BE415" s="167"/>
      <c r="BF415" s="3"/>
    </row>
    <row r="416" spans="3:58" ht="10.9" customHeight="1" x14ac:dyDescent="0.15">
      <c r="C416" s="223"/>
      <c r="D416" s="226"/>
      <c r="E416" s="229"/>
      <c r="F416" s="229"/>
      <c r="G416" s="223"/>
      <c r="H416" s="229"/>
      <c r="I416" s="192"/>
      <c r="J416" s="193"/>
      <c r="K416" s="194"/>
      <c r="L416" s="201"/>
      <c r="M416" s="202"/>
      <c r="N416" s="202"/>
      <c r="O416" s="202"/>
      <c r="P416" s="202"/>
      <c r="Q416" s="203"/>
      <c r="R416" s="204"/>
      <c r="S416" s="205"/>
      <c r="T416" s="205"/>
      <c r="U416" s="205"/>
      <c r="V416" s="205"/>
      <c r="W416" s="206"/>
      <c r="X416" s="233"/>
      <c r="Y416" s="234"/>
      <c r="Z416" s="235"/>
      <c r="AA416" s="215"/>
      <c r="AB416" s="216"/>
      <c r="AC416" s="217"/>
      <c r="AD416" s="218"/>
      <c r="AE416" s="219"/>
      <c r="AF416" s="219"/>
      <c r="AG416" s="219"/>
      <c r="AH416" s="219"/>
      <c r="AI416" s="220"/>
      <c r="AJ416" s="19"/>
      <c r="AM416" s="19"/>
      <c r="AN416" s="19"/>
      <c r="AO416" s="36"/>
      <c r="AP416" s="36"/>
      <c r="AT416" s="3"/>
      <c r="AU416" s="3"/>
      <c r="AV416" s="3"/>
      <c r="AW416" s="3"/>
      <c r="AX416" s="3"/>
      <c r="AY416" s="3"/>
      <c r="AZ416" s="3"/>
      <c r="BA416" s="167"/>
      <c r="BB416" s="167"/>
      <c r="BC416" s="3"/>
      <c r="BD416" s="167"/>
      <c r="BE416" s="167"/>
      <c r="BF416" s="3"/>
    </row>
    <row r="417" spans="3:58" ht="10.9" customHeight="1" x14ac:dyDescent="0.15">
      <c r="C417" s="221">
        <v>6</v>
      </c>
      <c r="D417" s="224" t="s">
        <v>106</v>
      </c>
      <c r="E417" s="227">
        <v>4</v>
      </c>
      <c r="F417" s="227" t="s">
        <v>107</v>
      </c>
      <c r="G417" s="221" t="s">
        <v>113</v>
      </c>
      <c r="H417" s="227"/>
      <c r="I417" s="189" t="s">
        <v>146</v>
      </c>
      <c r="J417" s="190"/>
      <c r="K417" s="191"/>
      <c r="L417" s="195">
        <f>J$231</f>
        <v>100</v>
      </c>
      <c r="M417" s="196"/>
      <c r="N417" s="196"/>
      <c r="O417" s="196"/>
      <c r="P417" s="196"/>
      <c r="Q417" s="197"/>
      <c r="R417" s="204">
        <f t="shared" ref="R417" si="59">IF(AND(I417="△",BA417="●"),2+ROUNDDOWN(($L417-100)/100,0)*2,0)</f>
        <v>2</v>
      </c>
      <c r="S417" s="205"/>
      <c r="T417" s="205"/>
      <c r="U417" s="205"/>
      <c r="V417" s="205"/>
      <c r="W417" s="206"/>
      <c r="X417" s="230">
        <v>1</v>
      </c>
      <c r="Y417" s="231"/>
      <c r="Z417" s="232"/>
      <c r="AA417" s="212">
        <f t="shared" ref="AA417" si="60">IF(X417=1,$AL$36,IF(X417=2,$AL$57,IF(X417=3,$AL$76,IF(X417=4,$AL$95,IF(X417=5,$AL$114,IF(X417=6,$AL$133,IF(X417=7,$AL$152,IF(X417=8,$AL$171,IF(X417=9,$AL$190,IF(X417=10,$AL$209,0))))))))))</f>
        <v>0.154</v>
      </c>
      <c r="AB417" s="213"/>
      <c r="AC417" s="214"/>
      <c r="AD417" s="218">
        <f>IF(I417="△",ROUNDUP(R417*AA417,1),0)</f>
        <v>0.4</v>
      </c>
      <c r="AE417" s="219"/>
      <c r="AF417" s="219"/>
      <c r="AG417" s="219"/>
      <c r="AH417" s="219"/>
      <c r="AI417" s="220"/>
      <c r="AJ417" s="19"/>
      <c r="AM417" s="19"/>
      <c r="AN417" s="19"/>
      <c r="AO417" s="36"/>
      <c r="AP417" s="36"/>
      <c r="AT417" s="3"/>
      <c r="AU417" s="3"/>
      <c r="AV417" s="3"/>
      <c r="AW417" s="3"/>
      <c r="AX417" s="3"/>
      <c r="AY417" s="3"/>
      <c r="AZ417" s="3"/>
      <c r="BA417" s="167" t="str">
        <f>IF(OR(I417="×",BA421="×"),"×","●")</f>
        <v>●</v>
      </c>
      <c r="BB417" s="167" t="str">
        <f>IF(BA417="●",IF(I417="定","-",I417),"-")</f>
        <v>△</v>
      </c>
      <c r="BC417" s="3"/>
      <c r="BD417" s="167"/>
      <c r="BE417" s="167"/>
      <c r="BF417" s="3"/>
    </row>
    <row r="418" spans="3:58" ht="10.9" customHeight="1" x14ac:dyDescent="0.15">
      <c r="C418" s="222"/>
      <c r="D418" s="225"/>
      <c r="E418" s="228"/>
      <c r="F418" s="228"/>
      <c r="G418" s="222"/>
      <c r="H418" s="228"/>
      <c r="I418" s="189"/>
      <c r="J418" s="190"/>
      <c r="K418" s="191"/>
      <c r="L418" s="198"/>
      <c r="M418" s="199"/>
      <c r="N418" s="199"/>
      <c r="O418" s="199"/>
      <c r="P418" s="199"/>
      <c r="Q418" s="200"/>
      <c r="R418" s="204"/>
      <c r="S418" s="205"/>
      <c r="T418" s="205"/>
      <c r="U418" s="205"/>
      <c r="V418" s="205"/>
      <c r="W418" s="206"/>
      <c r="X418" s="230"/>
      <c r="Y418" s="231"/>
      <c r="Z418" s="232"/>
      <c r="AA418" s="212"/>
      <c r="AB418" s="213"/>
      <c r="AC418" s="214"/>
      <c r="AD418" s="218"/>
      <c r="AE418" s="219"/>
      <c r="AF418" s="219"/>
      <c r="AG418" s="219"/>
      <c r="AH418" s="219"/>
      <c r="AI418" s="220"/>
      <c r="AJ418" s="19"/>
      <c r="AM418" s="19"/>
      <c r="AN418" s="19"/>
      <c r="AO418" s="36"/>
      <c r="AP418" s="36"/>
      <c r="AT418" s="3"/>
      <c r="AU418" s="3"/>
      <c r="AV418" s="3"/>
      <c r="AW418" s="3"/>
      <c r="AX418" s="3"/>
      <c r="AY418" s="3"/>
      <c r="AZ418" s="3"/>
      <c r="BA418" s="167"/>
      <c r="BB418" s="167"/>
      <c r="BC418" s="3"/>
      <c r="BD418" s="167"/>
      <c r="BE418" s="167"/>
      <c r="BF418" s="3"/>
    </row>
    <row r="419" spans="3:58" ht="10.9" customHeight="1" x14ac:dyDescent="0.15">
      <c r="C419" s="222"/>
      <c r="D419" s="225"/>
      <c r="E419" s="228"/>
      <c r="F419" s="228"/>
      <c r="G419" s="222"/>
      <c r="H419" s="228"/>
      <c r="I419" s="189"/>
      <c r="J419" s="190"/>
      <c r="K419" s="191"/>
      <c r="L419" s="198"/>
      <c r="M419" s="199"/>
      <c r="N419" s="199"/>
      <c r="O419" s="199"/>
      <c r="P419" s="199"/>
      <c r="Q419" s="200"/>
      <c r="R419" s="204"/>
      <c r="S419" s="205"/>
      <c r="T419" s="205"/>
      <c r="U419" s="205"/>
      <c r="V419" s="205"/>
      <c r="W419" s="206"/>
      <c r="X419" s="230"/>
      <c r="Y419" s="231"/>
      <c r="Z419" s="232"/>
      <c r="AA419" s="212"/>
      <c r="AB419" s="213"/>
      <c r="AC419" s="214"/>
      <c r="AD419" s="218"/>
      <c r="AE419" s="219"/>
      <c r="AF419" s="219"/>
      <c r="AG419" s="219"/>
      <c r="AH419" s="219"/>
      <c r="AI419" s="220"/>
      <c r="AJ419" s="19"/>
      <c r="AM419" s="19"/>
      <c r="AN419" s="19"/>
      <c r="AO419" s="36"/>
      <c r="AP419" s="36"/>
      <c r="AT419" s="3"/>
      <c r="AU419" s="3"/>
      <c r="AV419" s="3"/>
      <c r="AW419" s="3"/>
      <c r="AX419" s="3"/>
      <c r="AY419" s="3"/>
      <c r="AZ419" s="3"/>
      <c r="BA419" s="167"/>
      <c r="BB419" s="167"/>
      <c r="BC419" s="3"/>
      <c r="BD419" s="167"/>
      <c r="BE419" s="167"/>
      <c r="BF419" s="3"/>
    </row>
    <row r="420" spans="3:58" ht="10.9" customHeight="1" x14ac:dyDescent="0.15">
      <c r="C420" s="223"/>
      <c r="D420" s="226"/>
      <c r="E420" s="229"/>
      <c r="F420" s="229"/>
      <c r="G420" s="223"/>
      <c r="H420" s="229"/>
      <c r="I420" s="192"/>
      <c r="J420" s="193"/>
      <c r="K420" s="194"/>
      <c r="L420" s="201"/>
      <c r="M420" s="202"/>
      <c r="N420" s="202"/>
      <c r="O420" s="202"/>
      <c r="P420" s="202"/>
      <c r="Q420" s="203"/>
      <c r="R420" s="204"/>
      <c r="S420" s="205"/>
      <c r="T420" s="205"/>
      <c r="U420" s="205"/>
      <c r="V420" s="205"/>
      <c r="W420" s="206"/>
      <c r="X420" s="233"/>
      <c r="Y420" s="234"/>
      <c r="Z420" s="235"/>
      <c r="AA420" s="215"/>
      <c r="AB420" s="216"/>
      <c r="AC420" s="217"/>
      <c r="AD420" s="218"/>
      <c r="AE420" s="219"/>
      <c r="AF420" s="219"/>
      <c r="AG420" s="219"/>
      <c r="AH420" s="219"/>
      <c r="AI420" s="220"/>
      <c r="AJ420" s="19"/>
      <c r="AM420" s="19"/>
      <c r="AN420" s="19"/>
      <c r="AO420" s="36"/>
      <c r="AP420" s="36"/>
      <c r="AT420" s="3"/>
      <c r="AU420" s="3"/>
      <c r="AV420" s="3"/>
      <c r="AW420" s="3"/>
      <c r="AX420" s="3"/>
      <c r="AY420" s="3"/>
      <c r="AZ420" s="3"/>
      <c r="BA420" s="167"/>
      <c r="BB420" s="167"/>
      <c r="BC420" s="3"/>
      <c r="BD420" s="167"/>
      <c r="BE420" s="167"/>
      <c r="BF420" s="3"/>
    </row>
    <row r="421" spans="3:58" ht="10.9" customHeight="1" x14ac:dyDescent="0.15">
      <c r="C421" s="221">
        <v>6</v>
      </c>
      <c r="D421" s="224" t="s">
        <v>106</v>
      </c>
      <c r="E421" s="227">
        <v>5</v>
      </c>
      <c r="F421" s="227" t="s">
        <v>107</v>
      </c>
      <c r="G421" s="221" t="s">
        <v>114</v>
      </c>
      <c r="H421" s="227"/>
      <c r="I421" s="189" t="s">
        <v>146</v>
      </c>
      <c r="J421" s="190"/>
      <c r="K421" s="191"/>
      <c r="L421" s="195">
        <f>J$231</f>
        <v>100</v>
      </c>
      <c r="M421" s="196"/>
      <c r="N421" s="196"/>
      <c r="O421" s="196"/>
      <c r="P421" s="196"/>
      <c r="Q421" s="197"/>
      <c r="R421" s="204">
        <f t="shared" ref="R421" si="61">IF(AND(I421="△",BA421="●"),2+ROUNDDOWN(($L421-100)/100,0)*2,0)</f>
        <v>2</v>
      </c>
      <c r="S421" s="205"/>
      <c r="T421" s="205"/>
      <c r="U421" s="205"/>
      <c r="V421" s="205"/>
      <c r="W421" s="206"/>
      <c r="X421" s="230">
        <v>1</v>
      </c>
      <c r="Y421" s="231"/>
      <c r="Z421" s="232"/>
      <c r="AA421" s="212">
        <f t="shared" ref="AA421" si="62">IF(X421=1,$AL$36,IF(X421=2,$AL$57,IF(X421=3,$AL$76,IF(X421=4,$AL$95,IF(X421=5,$AL$114,IF(X421=6,$AL$133,IF(X421=7,$AL$152,IF(X421=8,$AL$171,IF(X421=9,$AL$190,IF(X421=10,$AL$209,0))))))))))</f>
        <v>0.154</v>
      </c>
      <c r="AB421" s="213"/>
      <c r="AC421" s="214"/>
      <c r="AD421" s="218">
        <f>IF(I421="△",ROUNDUP(R421*AA421,1),0)</f>
        <v>0.4</v>
      </c>
      <c r="AE421" s="219"/>
      <c r="AF421" s="219"/>
      <c r="AG421" s="219"/>
      <c r="AH421" s="219"/>
      <c r="AI421" s="220"/>
      <c r="AJ421" s="19"/>
      <c r="AM421" s="65"/>
      <c r="AN421" s="65"/>
      <c r="AO421" s="65"/>
      <c r="AP421" s="65"/>
      <c r="AT421" s="3"/>
      <c r="AU421" s="3"/>
      <c r="AV421" s="3"/>
      <c r="AW421" s="3"/>
      <c r="AX421" s="3"/>
      <c r="AY421" s="3"/>
      <c r="AZ421" s="3"/>
      <c r="BA421" s="167" t="str">
        <f>IF(OR(I421="×",BA425="×"),"×","●")</f>
        <v>●</v>
      </c>
      <c r="BB421" s="167" t="str">
        <f>IF(BA421="●",IF(I421="定","-",I421),"-")</f>
        <v>△</v>
      </c>
      <c r="BC421" s="3"/>
      <c r="BD421" s="149"/>
      <c r="BE421" s="149"/>
      <c r="BF421" s="3"/>
    </row>
    <row r="422" spans="3:58" ht="10.9" customHeight="1" x14ac:dyDescent="0.15">
      <c r="C422" s="222"/>
      <c r="D422" s="225"/>
      <c r="E422" s="228"/>
      <c r="F422" s="228"/>
      <c r="G422" s="222"/>
      <c r="H422" s="228"/>
      <c r="I422" s="189"/>
      <c r="J422" s="190"/>
      <c r="K422" s="191"/>
      <c r="L422" s="198"/>
      <c r="M422" s="199"/>
      <c r="N422" s="199"/>
      <c r="O422" s="199"/>
      <c r="P422" s="199"/>
      <c r="Q422" s="200"/>
      <c r="R422" s="204"/>
      <c r="S422" s="205"/>
      <c r="T422" s="205"/>
      <c r="U422" s="205"/>
      <c r="V422" s="205"/>
      <c r="W422" s="206"/>
      <c r="X422" s="230"/>
      <c r="Y422" s="231"/>
      <c r="Z422" s="232"/>
      <c r="AA422" s="212"/>
      <c r="AB422" s="213"/>
      <c r="AC422" s="214"/>
      <c r="AD422" s="218"/>
      <c r="AE422" s="219"/>
      <c r="AF422" s="219"/>
      <c r="AG422" s="219"/>
      <c r="AH422" s="219"/>
      <c r="AI422" s="220"/>
      <c r="AJ422" s="19"/>
      <c r="AM422" s="65"/>
      <c r="AN422" s="65"/>
      <c r="AO422" s="65"/>
      <c r="AP422" s="65"/>
      <c r="AT422" s="3"/>
      <c r="AU422" s="3"/>
      <c r="AV422" s="3"/>
      <c r="AW422" s="3"/>
      <c r="AX422" s="3"/>
      <c r="AY422" s="3"/>
      <c r="AZ422" s="3"/>
      <c r="BA422" s="167"/>
      <c r="BB422" s="167"/>
      <c r="BC422" s="3"/>
      <c r="BD422" s="149"/>
      <c r="BE422" s="149"/>
      <c r="BF422" s="3"/>
    </row>
    <row r="423" spans="3:58" ht="10.9" customHeight="1" x14ac:dyDescent="0.15">
      <c r="C423" s="222"/>
      <c r="D423" s="225"/>
      <c r="E423" s="228"/>
      <c r="F423" s="228"/>
      <c r="G423" s="222"/>
      <c r="H423" s="228"/>
      <c r="I423" s="189"/>
      <c r="J423" s="190"/>
      <c r="K423" s="191"/>
      <c r="L423" s="198"/>
      <c r="M423" s="199"/>
      <c r="N423" s="199"/>
      <c r="O423" s="199"/>
      <c r="P423" s="199"/>
      <c r="Q423" s="200"/>
      <c r="R423" s="204"/>
      <c r="S423" s="205"/>
      <c r="T423" s="205"/>
      <c r="U423" s="205"/>
      <c r="V423" s="205"/>
      <c r="W423" s="206"/>
      <c r="X423" s="230"/>
      <c r="Y423" s="231"/>
      <c r="Z423" s="232"/>
      <c r="AA423" s="212"/>
      <c r="AB423" s="213"/>
      <c r="AC423" s="214"/>
      <c r="AD423" s="218"/>
      <c r="AE423" s="219"/>
      <c r="AF423" s="219"/>
      <c r="AG423" s="219"/>
      <c r="AH423" s="219"/>
      <c r="AI423" s="220"/>
      <c r="AJ423" s="19"/>
      <c r="AM423" s="65"/>
      <c r="AN423" s="65"/>
      <c r="AO423" s="65"/>
      <c r="AP423" s="65"/>
      <c r="AT423" s="3"/>
      <c r="AU423" s="3"/>
      <c r="AV423" s="3"/>
      <c r="AW423" s="3"/>
      <c r="AX423" s="3"/>
      <c r="AY423" s="3"/>
      <c r="AZ423" s="3"/>
      <c r="BA423" s="167"/>
      <c r="BB423" s="167"/>
      <c r="BC423" s="3"/>
      <c r="BD423" s="149"/>
      <c r="BE423" s="149"/>
      <c r="BF423" s="3"/>
    </row>
    <row r="424" spans="3:58" ht="10.9" customHeight="1" x14ac:dyDescent="0.15">
      <c r="C424" s="223"/>
      <c r="D424" s="226"/>
      <c r="E424" s="229"/>
      <c r="F424" s="229"/>
      <c r="G424" s="223"/>
      <c r="H424" s="229"/>
      <c r="I424" s="192"/>
      <c r="J424" s="193"/>
      <c r="K424" s="194"/>
      <c r="L424" s="201"/>
      <c r="M424" s="202"/>
      <c r="N424" s="202"/>
      <c r="O424" s="202"/>
      <c r="P424" s="202"/>
      <c r="Q424" s="203"/>
      <c r="R424" s="204"/>
      <c r="S424" s="205"/>
      <c r="T424" s="205"/>
      <c r="U424" s="205"/>
      <c r="V424" s="205"/>
      <c r="W424" s="206"/>
      <c r="X424" s="233"/>
      <c r="Y424" s="234"/>
      <c r="Z424" s="235"/>
      <c r="AA424" s="215"/>
      <c r="AB424" s="216"/>
      <c r="AC424" s="217"/>
      <c r="AD424" s="218"/>
      <c r="AE424" s="219"/>
      <c r="AF424" s="219"/>
      <c r="AG424" s="219"/>
      <c r="AH424" s="219"/>
      <c r="AI424" s="220"/>
      <c r="AJ424" s="19"/>
      <c r="AM424" s="65"/>
      <c r="AN424" s="65"/>
      <c r="AO424" s="65"/>
      <c r="AP424" s="65"/>
      <c r="AT424" s="3"/>
      <c r="AU424" s="3"/>
      <c r="AV424" s="3"/>
      <c r="AW424" s="3"/>
      <c r="AX424" s="3"/>
      <c r="AY424" s="3"/>
      <c r="AZ424" s="3"/>
      <c r="BA424" s="167"/>
      <c r="BB424" s="167"/>
      <c r="BC424" s="3"/>
      <c r="BD424" s="149"/>
      <c r="BE424" s="149"/>
      <c r="BF424" s="3"/>
    </row>
    <row r="425" spans="3:58" ht="10.9" customHeight="1" x14ac:dyDescent="0.15">
      <c r="C425" s="221">
        <v>6</v>
      </c>
      <c r="D425" s="224" t="s">
        <v>106</v>
      </c>
      <c r="E425" s="227">
        <v>6</v>
      </c>
      <c r="F425" s="227" t="s">
        <v>107</v>
      </c>
      <c r="G425" s="221" t="s">
        <v>115</v>
      </c>
      <c r="H425" s="227"/>
      <c r="I425" s="189" t="s">
        <v>146</v>
      </c>
      <c r="J425" s="190"/>
      <c r="K425" s="191"/>
      <c r="L425" s="195">
        <f>J$231</f>
        <v>100</v>
      </c>
      <c r="M425" s="196"/>
      <c r="N425" s="196"/>
      <c r="O425" s="196"/>
      <c r="P425" s="196"/>
      <c r="Q425" s="197"/>
      <c r="R425" s="204">
        <f t="shared" ref="R425" si="63">IF(AND(I425="△",BA425="●"),2+ROUNDDOWN(($L425-100)/100,0)*2,0)</f>
        <v>2</v>
      </c>
      <c r="S425" s="205"/>
      <c r="T425" s="205"/>
      <c r="U425" s="205"/>
      <c r="V425" s="205"/>
      <c r="W425" s="206"/>
      <c r="X425" s="189">
        <v>2</v>
      </c>
      <c r="Y425" s="207"/>
      <c r="Z425" s="208"/>
      <c r="AA425" s="212">
        <f t="shared" ref="AA425" si="64">IF(X425=1,$AL$36,IF(X425=2,$AL$57,IF(X425=3,$AL$76,IF(X425=4,$AL$95,IF(X425=5,$AL$114,IF(X425=6,$AL$133,IF(X425=7,$AL$152,IF(X425=8,$AL$171,IF(X425=9,$AL$190,IF(X425=10,$AL$209,0))))))))))</f>
        <v>0.23100000000000001</v>
      </c>
      <c r="AB425" s="213"/>
      <c r="AC425" s="214"/>
      <c r="AD425" s="218">
        <f>IF(I425="△",ROUNDUP(R425*AA425,1),0)</f>
        <v>0.5</v>
      </c>
      <c r="AE425" s="219"/>
      <c r="AF425" s="219"/>
      <c r="AG425" s="219"/>
      <c r="AH425" s="219"/>
      <c r="AI425" s="220"/>
      <c r="AJ425" s="19"/>
      <c r="AM425" s="65"/>
      <c r="AN425" s="65"/>
      <c r="AO425" s="65"/>
      <c r="AP425" s="65"/>
      <c r="AT425" s="3"/>
      <c r="AU425" s="3"/>
      <c r="AV425" s="3"/>
      <c r="AW425" s="3"/>
      <c r="AX425" s="3"/>
      <c r="AY425" s="3"/>
      <c r="AZ425" s="3"/>
      <c r="BA425" s="167" t="str">
        <f>IF(OR(I425="×",BA429="×"),"×","●")</f>
        <v>●</v>
      </c>
      <c r="BB425" s="167" t="str">
        <f>IF(BA425="●",IF(I425="定","-",I425),"-")</f>
        <v>△</v>
      </c>
      <c r="BC425" s="3"/>
      <c r="BD425" s="149"/>
      <c r="BE425" s="149"/>
      <c r="BF425" s="3"/>
    </row>
    <row r="426" spans="3:58" ht="10.9" customHeight="1" x14ac:dyDescent="0.15">
      <c r="C426" s="222"/>
      <c r="D426" s="225"/>
      <c r="E426" s="228"/>
      <c r="F426" s="228"/>
      <c r="G426" s="222"/>
      <c r="H426" s="228"/>
      <c r="I426" s="189"/>
      <c r="J426" s="190"/>
      <c r="K426" s="191"/>
      <c r="L426" s="198"/>
      <c r="M426" s="199"/>
      <c r="N426" s="199"/>
      <c r="O426" s="199"/>
      <c r="P426" s="199"/>
      <c r="Q426" s="200"/>
      <c r="R426" s="204"/>
      <c r="S426" s="205"/>
      <c r="T426" s="205"/>
      <c r="U426" s="205"/>
      <c r="V426" s="205"/>
      <c r="W426" s="206"/>
      <c r="X426" s="189"/>
      <c r="Y426" s="207"/>
      <c r="Z426" s="208"/>
      <c r="AA426" s="212"/>
      <c r="AB426" s="213"/>
      <c r="AC426" s="214"/>
      <c r="AD426" s="218"/>
      <c r="AE426" s="219"/>
      <c r="AF426" s="219"/>
      <c r="AG426" s="219"/>
      <c r="AH426" s="219"/>
      <c r="AI426" s="220"/>
      <c r="AJ426" s="19"/>
      <c r="AM426" s="65"/>
      <c r="AN426" s="65"/>
      <c r="AO426" s="65"/>
      <c r="AP426" s="65"/>
      <c r="AT426" s="3"/>
      <c r="AU426" s="3"/>
      <c r="AV426" s="3"/>
      <c r="AW426" s="3"/>
      <c r="AX426" s="3"/>
      <c r="AY426" s="3"/>
      <c r="AZ426" s="3"/>
      <c r="BA426" s="167"/>
      <c r="BB426" s="167"/>
      <c r="BC426" s="3"/>
      <c r="BD426" s="149"/>
      <c r="BE426" s="149"/>
      <c r="BF426" s="3"/>
    </row>
    <row r="427" spans="3:58" ht="10.9" customHeight="1" x14ac:dyDescent="0.15">
      <c r="C427" s="222"/>
      <c r="D427" s="225"/>
      <c r="E427" s="228"/>
      <c r="F427" s="228"/>
      <c r="G427" s="222"/>
      <c r="H427" s="228"/>
      <c r="I427" s="189"/>
      <c r="J427" s="190"/>
      <c r="K427" s="191"/>
      <c r="L427" s="198"/>
      <c r="M427" s="199"/>
      <c r="N427" s="199"/>
      <c r="O427" s="199"/>
      <c r="P427" s="199"/>
      <c r="Q427" s="200"/>
      <c r="R427" s="204"/>
      <c r="S427" s="205"/>
      <c r="T427" s="205"/>
      <c r="U427" s="205"/>
      <c r="V427" s="205"/>
      <c r="W427" s="206"/>
      <c r="X427" s="189"/>
      <c r="Y427" s="207"/>
      <c r="Z427" s="208"/>
      <c r="AA427" s="212"/>
      <c r="AB427" s="213"/>
      <c r="AC427" s="214"/>
      <c r="AD427" s="218"/>
      <c r="AE427" s="219"/>
      <c r="AF427" s="219"/>
      <c r="AG427" s="219"/>
      <c r="AH427" s="219"/>
      <c r="AI427" s="220"/>
      <c r="AJ427" s="19"/>
      <c r="AM427" s="65"/>
      <c r="AN427" s="65"/>
      <c r="AO427" s="65"/>
      <c r="AP427" s="65"/>
      <c r="AT427" s="3"/>
      <c r="AU427" s="3"/>
      <c r="AV427" s="3"/>
      <c r="AW427" s="3"/>
      <c r="AX427" s="3"/>
      <c r="AY427" s="3"/>
      <c r="AZ427" s="3"/>
      <c r="BA427" s="167"/>
      <c r="BB427" s="167"/>
      <c r="BC427" s="3"/>
      <c r="BD427" s="149"/>
      <c r="BE427" s="149"/>
      <c r="BF427" s="3"/>
    </row>
    <row r="428" spans="3:58" ht="10.9" customHeight="1" x14ac:dyDescent="0.15">
      <c r="C428" s="223"/>
      <c r="D428" s="226"/>
      <c r="E428" s="229"/>
      <c r="F428" s="229"/>
      <c r="G428" s="223"/>
      <c r="H428" s="229"/>
      <c r="I428" s="192"/>
      <c r="J428" s="193"/>
      <c r="K428" s="194"/>
      <c r="L428" s="201"/>
      <c r="M428" s="202"/>
      <c r="N428" s="202"/>
      <c r="O428" s="202"/>
      <c r="P428" s="202"/>
      <c r="Q428" s="203"/>
      <c r="R428" s="204"/>
      <c r="S428" s="205"/>
      <c r="T428" s="205"/>
      <c r="U428" s="205"/>
      <c r="V428" s="205"/>
      <c r="W428" s="206"/>
      <c r="X428" s="209"/>
      <c r="Y428" s="210"/>
      <c r="Z428" s="211"/>
      <c r="AA428" s="215"/>
      <c r="AB428" s="216"/>
      <c r="AC428" s="217"/>
      <c r="AD428" s="218"/>
      <c r="AE428" s="219"/>
      <c r="AF428" s="219"/>
      <c r="AG428" s="219"/>
      <c r="AH428" s="219"/>
      <c r="AI428" s="220"/>
      <c r="AJ428" s="19"/>
      <c r="AM428" s="65"/>
      <c r="AN428" s="65"/>
      <c r="AO428" s="65"/>
      <c r="AP428" s="65"/>
      <c r="AT428" s="3"/>
      <c r="AU428" s="3"/>
      <c r="AV428" s="3"/>
      <c r="AW428" s="3"/>
      <c r="AX428" s="3"/>
      <c r="AY428" s="3"/>
      <c r="AZ428" s="3"/>
      <c r="BA428" s="167"/>
      <c r="BB428" s="167"/>
      <c r="BC428" s="3"/>
      <c r="BD428" s="149"/>
      <c r="BE428" s="149"/>
      <c r="BF428" s="3"/>
    </row>
    <row r="429" spans="3:58" ht="10.9" customHeight="1" x14ac:dyDescent="0.15">
      <c r="C429" s="221">
        <v>6</v>
      </c>
      <c r="D429" s="224" t="s">
        <v>106</v>
      </c>
      <c r="E429" s="227">
        <v>7</v>
      </c>
      <c r="F429" s="227" t="s">
        <v>107</v>
      </c>
      <c r="G429" s="221" t="s">
        <v>116</v>
      </c>
      <c r="H429" s="227"/>
      <c r="I429" s="189" t="s">
        <v>146</v>
      </c>
      <c r="J429" s="190"/>
      <c r="K429" s="191"/>
      <c r="L429" s="195">
        <f>J$231</f>
        <v>100</v>
      </c>
      <c r="M429" s="196"/>
      <c r="N429" s="196"/>
      <c r="O429" s="196"/>
      <c r="P429" s="196"/>
      <c r="Q429" s="197"/>
      <c r="R429" s="204">
        <f t="shared" ref="R429" si="65">IF(AND(I429="△",BA429="●"),2+ROUNDDOWN(($L429-100)/100,0)*2,0)</f>
        <v>2</v>
      </c>
      <c r="S429" s="205"/>
      <c r="T429" s="205"/>
      <c r="U429" s="205"/>
      <c r="V429" s="205"/>
      <c r="W429" s="206"/>
      <c r="X429" s="230">
        <v>1</v>
      </c>
      <c r="Y429" s="231"/>
      <c r="Z429" s="232"/>
      <c r="AA429" s="212">
        <f t="shared" ref="AA429" si="66">IF(X429=1,$AL$36,IF(X429=2,$AL$57,IF(X429=3,$AL$76,IF(X429=4,$AL$95,IF(X429=5,$AL$114,IF(X429=6,$AL$133,IF(X429=7,$AL$152,IF(X429=8,$AL$171,IF(X429=9,$AL$190,IF(X429=10,$AL$209,0))))))))))</f>
        <v>0.154</v>
      </c>
      <c r="AB429" s="213"/>
      <c r="AC429" s="214"/>
      <c r="AD429" s="218">
        <f>IF(I429="△",ROUNDUP(R429*AA429,1),0)</f>
        <v>0.4</v>
      </c>
      <c r="AE429" s="219"/>
      <c r="AF429" s="219"/>
      <c r="AG429" s="219"/>
      <c r="AH429" s="219"/>
      <c r="AI429" s="220"/>
      <c r="AJ429" s="19"/>
      <c r="AM429" s="16"/>
      <c r="AN429" s="16"/>
      <c r="AO429" s="52"/>
      <c r="AP429" s="52"/>
      <c r="AT429" s="3"/>
      <c r="AU429" s="3"/>
      <c r="AV429" s="3"/>
      <c r="AW429" s="3"/>
      <c r="AX429" s="3"/>
      <c r="AY429" s="3"/>
      <c r="AZ429" s="3"/>
      <c r="BA429" s="167" t="str">
        <f>IF(OR(I429="×",BA433="×"),"×","●")</f>
        <v>●</v>
      </c>
      <c r="BB429" s="167" t="str">
        <f>IF(BA429="●",IF(I429="定","-",I429),"-")</f>
        <v>△</v>
      </c>
      <c r="BC429" s="3"/>
      <c r="BD429" s="167"/>
      <c r="BE429" s="167"/>
      <c r="BF429" s="3"/>
    </row>
    <row r="430" spans="3:58" ht="10.9" customHeight="1" x14ac:dyDescent="0.15">
      <c r="C430" s="222"/>
      <c r="D430" s="225"/>
      <c r="E430" s="228"/>
      <c r="F430" s="228"/>
      <c r="G430" s="222"/>
      <c r="H430" s="228"/>
      <c r="I430" s="189"/>
      <c r="J430" s="190"/>
      <c r="K430" s="191"/>
      <c r="L430" s="198"/>
      <c r="M430" s="199"/>
      <c r="N430" s="199"/>
      <c r="O430" s="199"/>
      <c r="P430" s="199"/>
      <c r="Q430" s="200"/>
      <c r="R430" s="204"/>
      <c r="S430" s="205"/>
      <c r="T430" s="205"/>
      <c r="U430" s="205"/>
      <c r="V430" s="205"/>
      <c r="W430" s="206"/>
      <c r="X430" s="230"/>
      <c r="Y430" s="231"/>
      <c r="Z430" s="232"/>
      <c r="AA430" s="212"/>
      <c r="AB430" s="213"/>
      <c r="AC430" s="214"/>
      <c r="AD430" s="218"/>
      <c r="AE430" s="219"/>
      <c r="AF430" s="219"/>
      <c r="AG430" s="219"/>
      <c r="AH430" s="219"/>
      <c r="AI430" s="220"/>
      <c r="AJ430" s="19"/>
      <c r="AM430" s="16"/>
      <c r="AN430" s="16"/>
      <c r="AO430" s="52"/>
      <c r="AP430" s="52"/>
      <c r="AT430" s="3"/>
      <c r="AU430" s="3"/>
      <c r="AV430" s="3"/>
      <c r="AW430" s="3"/>
      <c r="AX430" s="3"/>
      <c r="AY430" s="3"/>
      <c r="AZ430" s="3"/>
      <c r="BA430" s="167"/>
      <c r="BB430" s="167"/>
      <c r="BC430" s="3"/>
      <c r="BD430" s="167"/>
      <c r="BE430" s="167"/>
      <c r="BF430" s="3"/>
    </row>
    <row r="431" spans="3:58" ht="10.9" customHeight="1" x14ac:dyDescent="0.15">
      <c r="C431" s="222"/>
      <c r="D431" s="225"/>
      <c r="E431" s="228"/>
      <c r="F431" s="228"/>
      <c r="G431" s="222"/>
      <c r="H431" s="228"/>
      <c r="I431" s="189"/>
      <c r="J431" s="190"/>
      <c r="K431" s="191"/>
      <c r="L431" s="198"/>
      <c r="M431" s="199"/>
      <c r="N431" s="199"/>
      <c r="O431" s="199"/>
      <c r="P431" s="199"/>
      <c r="Q431" s="200"/>
      <c r="R431" s="204"/>
      <c r="S431" s="205"/>
      <c r="T431" s="205"/>
      <c r="U431" s="205"/>
      <c r="V431" s="205"/>
      <c r="W431" s="206"/>
      <c r="X431" s="230"/>
      <c r="Y431" s="231"/>
      <c r="Z431" s="232"/>
      <c r="AA431" s="212"/>
      <c r="AB431" s="213"/>
      <c r="AC431" s="214"/>
      <c r="AD431" s="218"/>
      <c r="AE431" s="219"/>
      <c r="AF431" s="219"/>
      <c r="AG431" s="219"/>
      <c r="AH431" s="219"/>
      <c r="AI431" s="220"/>
      <c r="AJ431" s="19"/>
      <c r="AM431" s="16"/>
      <c r="AN431" s="16"/>
      <c r="AO431" s="52"/>
      <c r="AP431" s="52"/>
      <c r="AT431" s="3"/>
      <c r="AU431" s="3"/>
      <c r="AV431" s="3"/>
      <c r="AW431" s="3"/>
      <c r="AX431" s="3"/>
      <c r="AY431" s="3"/>
      <c r="AZ431" s="3"/>
      <c r="BA431" s="167"/>
      <c r="BB431" s="167"/>
      <c r="BC431" s="3"/>
      <c r="BD431" s="167"/>
      <c r="BE431" s="167"/>
      <c r="BF431" s="3"/>
    </row>
    <row r="432" spans="3:58" ht="10.9" customHeight="1" x14ac:dyDescent="0.15">
      <c r="C432" s="223"/>
      <c r="D432" s="226"/>
      <c r="E432" s="229"/>
      <c r="F432" s="229"/>
      <c r="G432" s="223"/>
      <c r="H432" s="229"/>
      <c r="I432" s="192"/>
      <c r="J432" s="193"/>
      <c r="K432" s="194"/>
      <c r="L432" s="201"/>
      <c r="M432" s="202"/>
      <c r="N432" s="202"/>
      <c r="O432" s="202"/>
      <c r="P432" s="202"/>
      <c r="Q432" s="203"/>
      <c r="R432" s="204"/>
      <c r="S432" s="205"/>
      <c r="T432" s="205"/>
      <c r="U432" s="205"/>
      <c r="V432" s="205"/>
      <c r="W432" s="206"/>
      <c r="X432" s="233"/>
      <c r="Y432" s="234"/>
      <c r="Z432" s="235"/>
      <c r="AA432" s="215"/>
      <c r="AB432" s="216"/>
      <c r="AC432" s="217"/>
      <c r="AD432" s="218"/>
      <c r="AE432" s="219"/>
      <c r="AF432" s="219"/>
      <c r="AG432" s="219"/>
      <c r="AH432" s="219"/>
      <c r="AI432" s="220"/>
      <c r="AJ432" s="19"/>
      <c r="AM432" s="16"/>
      <c r="AN432" s="16"/>
      <c r="AO432" s="52"/>
      <c r="AP432" s="52"/>
      <c r="AT432" s="3"/>
      <c r="AU432" s="3"/>
      <c r="AV432" s="3"/>
      <c r="AW432" s="3"/>
      <c r="AX432" s="3"/>
      <c r="AY432" s="3"/>
      <c r="AZ432" s="3"/>
      <c r="BA432" s="167"/>
      <c r="BB432" s="167"/>
      <c r="BC432" s="3"/>
      <c r="BD432" s="167"/>
      <c r="BE432" s="167"/>
      <c r="BF432" s="3"/>
    </row>
    <row r="433" spans="3:58" ht="10.9" customHeight="1" x14ac:dyDescent="0.15">
      <c r="C433" s="221">
        <v>6</v>
      </c>
      <c r="D433" s="224" t="s">
        <v>106</v>
      </c>
      <c r="E433" s="227">
        <v>8</v>
      </c>
      <c r="F433" s="227" t="s">
        <v>107</v>
      </c>
      <c r="G433" s="221" t="s">
        <v>117</v>
      </c>
      <c r="H433" s="227"/>
      <c r="I433" s="189" t="s">
        <v>146</v>
      </c>
      <c r="J433" s="190"/>
      <c r="K433" s="191"/>
      <c r="L433" s="195">
        <f>J$231</f>
        <v>100</v>
      </c>
      <c r="M433" s="196"/>
      <c r="N433" s="196"/>
      <c r="O433" s="196"/>
      <c r="P433" s="196"/>
      <c r="Q433" s="197"/>
      <c r="R433" s="204">
        <f t="shared" ref="R433" si="67">IF(AND(I433="△",BA433="●"),2+ROUNDDOWN(($L433-100)/100,0)*2,0)</f>
        <v>2</v>
      </c>
      <c r="S433" s="205"/>
      <c r="T433" s="205"/>
      <c r="U433" s="205"/>
      <c r="V433" s="205"/>
      <c r="W433" s="206"/>
      <c r="X433" s="230">
        <v>1</v>
      </c>
      <c r="Y433" s="231"/>
      <c r="Z433" s="232"/>
      <c r="AA433" s="212">
        <f t="shared" ref="AA433" si="68">IF(X433=1,$AL$36,IF(X433=2,$AL$57,IF(X433=3,$AL$76,IF(X433=4,$AL$95,IF(X433=5,$AL$114,IF(X433=6,$AL$133,IF(X433=7,$AL$152,IF(X433=8,$AL$171,IF(X433=9,$AL$190,IF(X433=10,$AL$209,0))))))))))</f>
        <v>0.154</v>
      </c>
      <c r="AB433" s="213"/>
      <c r="AC433" s="214"/>
      <c r="AD433" s="218">
        <f>IF(I433="△",ROUNDUP(R433*AA433,1),0)</f>
        <v>0.4</v>
      </c>
      <c r="AE433" s="219"/>
      <c r="AF433" s="219"/>
      <c r="AG433" s="219"/>
      <c r="AH433" s="219"/>
      <c r="AI433" s="220"/>
      <c r="AJ433" s="19"/>
      <c r="AM433" s="16"/>
      <c r="AN433" s="16"/>
      <c r="AO433" s="52"/>
      <c r="AP433" s="52"/>
      <c r="AT433" s="3"/>
      <c r="AU433" s="3"/>
      <c r="AV433" s="3"/>
      <c r="AW433" s="3"/>
      <c r="AX433" s="3"/>
      <c r="AY433" s="3"/>
      <c r="AZ433" s="3"/>
      <c r="BA433" s="167" t="str">
        <f>IF(OR(I433="×",BA437="×"),"×","●")</f>
        <v>●</v>
      </c>
      <c r="BB433" s="167" t="str">
        <f>IF(BA433="●",IF(I433="定","-",I433),"-")</f>
        <v>△</v>
      </c>
      <c r="BC433" s="3"/>
      <c r="BD433" s="167"/>
      <c r="BE433" s="167"/>
      <c r="BF433" s="3"/>
    </row>
    <row r="434" spans="3:58" ht="10.9" customHeight="1" x14ac:dyDescent="0.15">
      <c r="C434" s="222"/>
      <c r="D434" s="225"/>
      <c r="E434" s="228"/>
      <c r="F434" s="228"/>
      <c r="G434" s="222"/>
      <c r="H434" s="228"/>
      <c r="I434" s="189"/>
      <c r="J434" s="190"/>
      <c r="K434" s="191"/>
      <c r="L434" s="198"/>
      <c r="M434" s="199"/>
      <c r="N434" s="199"/>
      <c r="O434" s="199"/>
      <c r="P434" s="199"/>
      <c r="Q434" s="200"/>
      <c r="R434" s="204"/>
      <c r="S434" s="205"/>
      <c r="T434" s="205"/>
      <c r="U434" s="205"/>
      <c r="V434" s="205"/>
      <c r="W434" s="206"/>
      <c r="X434" s="230"/>
      <c r="Y434" s="231"/>
      <c r="Z434" s="232"/>
      <c r="AA434" s="212"/>
      <c r="AB434" s="213"/>
      <c r="AC434" s="214"/>
      <c r="AD434" s="218"/>
      <c r="AE434" s="219"/>
      <c r="AF434" s="219"/>
      <c r="AG434" s="219"/>
      <c r="AH434" s="219"/>
      <c r="AI434" s="220"/>
      <c r="AJ434" s="19"/>
      <c r="AM434" s="16"/>
      <c r="AN434" s="16"/>
      <c r="AO434" s="52"/>
      <c r="AP434" s="52"/>
      <c r="AT434" s="3"/>
      <c r="AU434" s="3"/>
      <c r="AV434" s="3"/>
      <c r="AW434" s="3"/>
      <c r="AX434" s="3"/>
      <c r="AY434" s="3"/>
      <c r="AZ434" s="3"/>
      <c r="BA434" s="167"/>
      <c r="BB434" s="167"/>
      <c r="BC434" s="3"/>
      <c r="BD434" s="167"/>
      <c r="BE434" s="167"/>
      <c r="BF434" s="3"/>
    </row>
    <row r="435" spans="3:58" ht="10.9" customHeight="1" x14ac:dyDescent="0.15">
      <c r="C435" s="222"/>
      <c r="D435" s="225"/>
      <c r="E435" s="228"/>
      <c r="F435" s="228"/>
      <c r="G435" s="222"/>
      <c r="H435" s="228"/>
      <c r="I435" s="189"/>
      <c r="J435" s="190"/>
      <c r="K435" s="191"/>
      <c r="L435" s="198"/>
      <c r="M435" s="199"/>
      <c r="N435" s="199"/>
      <c r="O435" s="199"/>
      <c r="P435" s="199"/>
      <c r="Q435" s="200"/>
      <c r="R435" s="204"/>
      <c r="S435" s="205"/>
      <c r="T435" s="205"/>
      <c r="U435" s="205"/>
      <c r="V435" s="205"/>
      <c r="W435" s="206"/>
      <c r="X435" s="230"/>
      <c r="Y435" s="231"/>
      <c r="Z435" s="232"/>
      <c r="AA435" s="212"/>
      <c r="AB435" s="213"/>
      <c r="AC435" s="214"/>
      <c r="AD435" s="218"/>
      <c r="AE435" s="219"/>
      <c r="AF435" s="219"/>
      <c r="AG435" s="219"/>
      <c r="AH435" s="219"/>
      <c r="AI435" s="220"/>
      <c r="AJ435" s="19"/>
      <c r="AM435" s="16"/>
      <c r="AN435" s="16"/>
      <c r="AO435" s="52"/>
      <c r="AP435" s="52"/>
      <c r="AT435" s="3"/>
      <c r="AU435" s="3"/>
      <c r="AV435" s="3"/>
      <c r="AW435" s="3"/>
      <c r="AX435" s="3"/>
      <c r="AY435" s="3"/>
      <c r="AZ435" s="3"/>
      <c r="BA435" s="167"/>
      <c r="BB435" s="167"/>
      <c r="BC435" s="3"/>
      <c r="BD435" s="167"/>
      <c r="BE435" s="167"/>
      <c r="BF435" s="3"/>
    </row>
    <row r="436" spans="3:58" ht="10.9" customHeight="1" x14ac:dyDescent="0.15">
      <c r="C436" s="223"/>
      <c r="D436" s="226"/>
      <c r="E436" s="229"/>
      <c r="F436" s="229"/>
      <c r="G436" s="223"/>
      <c r="H436" s="229"/>
      <c r="I436" s="192"/>
      <c r="J436" s="193"/>
      <c r="K436" s="194"/>
      <c r="L436" s="201"/>
      <c r="M436" s="202"/>
      <c r="N436" s="202"/>
      <c r="O436" s="202"/>
      <c r="P436" s="202"/>
      <c r="Q436" s="203"/>
      <c r="R436" s="204"/>
      <c r="S436" s="205"/>
      <c r="T436" s="205"/>
      <c r="U436" s="205"/>
      <c r="V436" s="205"/>
      <c r="W436" s="206"/>
      <c r="X436" s="233"/>
      <c r="Y436" s="234"/>
      <c r="Z436" s="235"/>
      <c r="AA436" s="215"/>
      <c r="AB436" s="216"/>
      <c r="AC436" s="217"/>
      <c r="AD436" s="218"/>
      <c r="AE436" s="219"/>
      <c r="AF436" s="219"/>
      <c r="AG436" s="219"/>
      <c r="AH436" s="219"/>
      <c r="AI436" s="220"/>
      <c r="AJ436" s="19"/>
      <c r="AM436" s="16"/>
      <c r="AN436" s="16"/>
      <c r="AO436" s="52"/>
      <c r="AP436" s="52"/>
      <c r="AT436" s="3"/>
      <c r="AU436" s="3"/>
      <c r="AV436" s="3"/>
      <c r="AW436" s="3"/>
      <c r="AX436" s="3"/>
      <c r="AY436" s="3"/>
      <c r="AZ436" s="3"/>
      <c r="BA436" s="167"/>
      <c r="BB436" s="167"/>
      <c r="BC436" s="3"/>
      <c r="BD436" s="167"/>
      <c r="BE436" s="167"/>
      <c r="BF436" s="3"/>
    </row>
    <row r="437" spans="3:58" ht="10.9" customHeight="1" x14ac:dyDescent="0.15">
      <c r="C437" s="221">
        <v>6</v>
      </c>
      <c r="D437" s="224" t="s">
        <v>106</v>
      </c>
      <c r="E437" s="227">
        <v>9</v>
      </c>
      <c r="F437" s="227" t="s">
        <v>107</v>
      </c>
      <c r="G437" s="221" t="s">
        <v>111</v>
      </c>
      <c r="H437" s="227"/>
      <c r="I437" s="189" t="s">
        <v>146</v>
      </c>
      <c r="J437" s="190"/>
      <c r="K437" s="191"/>
      <c r="L437" s="195">
        <f>J$231</f>
        <v>100</v>
      </c>
      <c r="M437" s="196"/>
      <c r="N437" s="196"/>
      <c r="O437" s="196"/>
      <c r="P437" s="196"/>
      <c r="Q437" s="197"/>
      <c r="R437" s="204">
        <f t="shared" ref="R437" si="69">IF(AND(I437="△",BA437="●"),2+ROUNDDOWN(($L437-100)/100,0)*2,0)</f>
        <v>2</v>
      </c>
      <c r="S437" s="205"/>
      <c r="T437" s="205"/>
      <c r="U437" s="205"/>
      <c r="V437" s="205"/>
      <c r="W437" s="206"/>
      <c r="X437" s="230">
        <v>1</v>
      </c>
      <c r="Y437" s="231"/>
      <c r="Z437" s="232"/>
      <c r="AA437" s="212">
        <f t="shared" ref="AA437" si="70">IF(X437=1,$AL$36,IF(X437=2,$AL$57,IF(X437=3,$AL$76,IF(X437=4,$AL$95,IF(X437=5,$AL$114,IF(X437=6,$AL$133,IF(X437=7,$AL$152,IF(X437=8,$AL$171,IF(X437=9,$AL$190,IF(X437=10,$AL$209,0))))))))))</f>
        <v>0.154</v>
      </c>
      <c r="AB437" s="213"/>
      <c r="AC437" s="214"/>
      <c r="AD437" s="218">
        <f>IF(I437="△",ROUNDUP(R437*AA437,1),0)</f>
        <v>0.4</v>
      </c>
      <c r="AE437" s="219"/>
      <c r="AF437" s="219"/>
      <c r="AG437" s="219"/>
      <c r="AH437" s="219"/>
      <c r="AI437" s="220"/>
      <c r="AJ437" s="19"/>
      <c r="AM437" s="16"/>
      <c r="AN437" s="16"/>
      <c r="AO437" s="52"/>
      <c r="AP437" s="52"/>
      <c r="AT437" s="3"/>
      <c r="AU437" s="3"/>
      <c r="AV437" s="3"/>
      <c r="AW437" s="3"/>
      <c r="AX437" s="3"/>
      <c r="AY437" s="3"/>
      <c r="AZ437" s="3"/>
      <c r="BA437" s="167" t="str">
        <f>IF(OR(I437="×",BA441="×"),"×","●")</f>
        <v>●</v>
      </c>
      <c r="BB437" s="167" t="str">
        <f>IF(BA437="●",IF(I437="定","-",I437),"-")</f>
        <v>△</v>
      </c>
      <c r="BC437" s="3"/>
      <c r="BD437" s="167"/>
      <c r="BE437" s="167"/>
      <c r="BF437" s="3"/>
    </row>
    <row r="438" spans="3:58" ht="10.9" customHeight="1" x14ac:dyDescent="0.15">
      <c r="C438" s="222"/>
      <c r="D438" s="225"/>
      <c r="E438" s="228"/>
      <c r="F438" s="228"/>
      <c r="G438" s="222"/>
      <c r="H438" s="228"/>
      <c r="I438" s="189"/>
      <c r="J438" s="190"/>
      <c r="K438" s="191"/>
      <c r="L438" s="198"/>
      <c r="M438" s="199"/>
      <c r="N438" s="199"/>
      <c r="O438" s="199"/>
      <c r="P438" s="199"/>
      <c r="Q438" s="200"/>
      <c r="R438" s="204"/>
      <c r="S438" s="205"/>
      <c r="T438" s="205"/>
      <c r="U438" s="205"/>
      <c r="V438" s="205"/>
      <c r="W438" s="206"/>
      <c r="X438" s="230"/>
      <c r="Y438" s="231"/>
      <c r="Z438" s="232"/>
      <c r="AA438" s="212"/>
      <c r="AB438" s="213"/>
      <c r="AC438" s="214"/>
      <c r="AD438" s="218"/>
      <c r="AE438" s="219"/>
      <c r="AF438" s="219"/>
      <c r="AG438" s="219"/>
      <c r="AH438" s="219"/>
      <c r="AI438" s="220"/>
      <c r="AJ438" s="19"/>
      <c r="AM438" s="16"/>
      <c r="AN438" s="16"/>
      <c r="AO438" s="52"/>
      <c r="AP438" s="52"/>
      <c r="AT438" s="3"/>
      <c r="AU438" s="3"/>
      <c r="AV438" s="3"/>
      <c r="AW438" s="3"/>
      <c r="AX438" s="3"/>
      <c r="AY438" s="3"/>
      <c r="AZ438" s="3"/>
      <c r="BA438" s="167"/>
      <c r="BB438" s="167"/>
      <c r="BC438" s="3"/>
      <c r="BD438" s="167"/>
      <c r="BE438" s="167"/>
      <c r="BF438" s="3"/>
    </row>
    <row r="439" spans="3:58" ht="10.9" customHeight="1" x14ac:dyDescent="0.15">
      <c r="C439" s="222"/>
      <c r="D439" s="225"/>
      <c r="E439" s="228"/>
      <c r="F439" s="228"/>
      <c r="G439" s="222"/>
      <c r="H439" s="228"/>
      <c r="I439" s="189"/>
      <c r="J439" s="190"/>
      <c r="K439" s="191"/>
      <c r="L439" s="198"/>
      <c r="M439" s="199"/>
      <c r="N439" s="199"/>
      <c r="O439" s="199"/>
      <c r="P439" s="199"/>
      <c r="Q439" s="200"/>
      <c r="R439" s="204"/>
      <c r="S439" s="205"/>
      <c r="T439" s="205"/>
      <c r="U439" s="205"/>
      <c r="V439" s="205"/>
      <c r="W439" s="206"/>
      <c r="X439" s="230"/>
      <c r="Y439" s="231"/>
      <c r="Z439" s="232"/>
      <c r="AA439" s="212"/>
      <c r="AB439" s="213"/>
      <c r="AC439" s="214"/>
      <c r="AD439" s="218"/>
      <c r="AE439" s="219"/>
      <c r="AF439" s="219"/>
      <c r="AG439" s="219"/>
      <c r="AH439" s="219"/>
      <c r="AI439" s="220"/>
      <c r="AJ439" s="19"/>
      <c r="AM439" s="16"/>
      <c r="AN439" s="16"/>
      <c r="AO439" s="52"/>
      <c r="AP439" s="52"/>
      <c r="AT439" s="3"/>
      <c r="AU439" s="3"/>
      <c r="AV439" s="3"/>
      <c r="AW439" s="3"/>
      <c r="AX439" s="3"/>
      <c r="AY439" s="3"/>
      <c r="AZ439" s="3"/>
      <c r="BA439" s="167"/>
      <c r="BB439" s="167"/>
      <c r="BC439" s="3"/>
      <c r="BD439" s="167"/>
      <c r="BE439" s="167"/>
      <c r="BF439" s="3"/>
    </row>
    <row r="440" spans="3:58" ht="10.9" customHeight="1" x14ac:dyDescent="0.15">
      <c r="C440" s="223"/>
      <c r="D440" s="226"/>
      <c r="E440" s="229"/>
      <c r="F440" s="229"/>
      <c r="G440" s="223"/>
      <c r="H440" s="229"/>
      <c r="I440" s="192"/>
      <c r="J440" s="193"/>
      <c r="K440" s="194"/>
      <c r="L440" s="201"/>
      <c r="M440" s="202"/>
      <c r="N440" s="202"/>
      <c r="O440" s="202"/>
      <c r="P440" s="202"/>
      <c r="Q440" s="203"/>
      <c r="R440" s="204"/>
      <c r="S440" s="205"/>
      <c r="T440" s="205"/>
      <c r="U440" s="205"/>
      <c r="V440" s="205"/>
      <c r="W440" s="206"/>
      <c r="X440" s="233"/>
      <c r="Y440" s="234"/>
      <c r="Z440" s="235"/>
      <c r="AA440" s="215"/>
      <c r="AB440" s="216"/>
      <c r="AC440" s="217"/>
      <c r="AD440" s="218"/>
      <c r="AE440" s="219"/>
      <c r="AF440" s="219"/>
      <c r="AG440" s="219"/>
      <c r="AH440" s="219"/>
      <c r="AI440" s="220"/>
      <c r="AJ440" s="19"/>
      <c r="AM440" s="16"/>
      <c r="AN440" s="16"/>
      <c r="AO440" s="52"/>
      <c r="AP440" s="52"/>
      <c r="AT440" s="3"/>
      <c r="AU440" s="3"/>
      <c r="AV440" s="3"/>
      <c r="AW440" s="3"/>
      <c r="AX440" s="3"/>
      <c r="AY440" s="3"/>
      <c r="AZ440" s="3"/>
      <c r="BA440" s="167"/>
      <c r="BB440" s="167"/>
      <c r="BC440" s="3"/>
      <c r="BD440" s="167"/>
      <c r="BE440" s="167"/>
      <c r="BF440" s="3"/>
    </row>
    <row r="441" spans="3:58" ht="10.9" customHeight="1" x14ac:dyDescent="0.15">
      <c r="C441" s="221">
        <v>6</v>
      </c>
      <c r="D441" s="224" t="s">
        <v>106</v>
      </c>
      <c r="E441" s="227">
        <v>10</v>
      </c>
      <c r="F441" s="227" t="s">
        <v>107</v>
      </c>
      <c r="G441" s="221" t="s">
        <v>112</v>
      </c>
      <c r="H441" s="227"/>
      <c r="I441" s="189" t="s">
        <v>146</v>
      </c>
      <c r="J441" s="190"/>
      <c r="K441" s="191"/>
      <c r="L441" s="195">
        <f>J$231</f>
        <v>100</v>
      </c>
      <c r="M441" s="196"/>
      <c r="N441" s="196"/>
      <c r="O441" s="196"/>
      <c r="P441" s="196"/>
      <c r="Q441" s="197"/>
      <c r="R441" s="204">
        <f t="shared" ref="R441" si="71">IF(AND(I441="△",BA441="●"),2+ROUNDDOWN(($L441-100)/100,0)*2,0)</f>
        <v>2</v>
      </c>
      <c r="S441" s="205"/>
      <c r="T441" s="205"/>
      <c r="U441" s="205"/>
      <c r="V441" s="205"/>
      <c r="W441" s="206"/>
      <c r="X441" s="230">
        <v>1</v>
      </c>
      <c r="Y441" s="231"/>
      <c r="Z441" s="232"/>
      <c r="AA441" s="212">
        <f t="shared" ref="AA441" si="72">IF(X441=1,$AL$36,IF(X441=2,$AL$57,IF(X441=3,$AL$76,IF(X441=4,$AL$95,IF(X441=5,$AL$114,IF(X441=6,$AL$133,IF(X441=7,$AL$152,IF(X441=8,$AL$171,IF(X441=9,$AL$190,IF(X441=10,$AL$209,0))))))))))</f>
        <v>0.154</v>
      </c>
      <c r="AB441" s="213"/>
      <c r="AC441" s="214"/>
      <c r="AD441" s="218">
        <f>IF(I441="△",ROUNDUP(R441*AA441,1),0)</f>
        <v>0.4</v>
      </c>
      <c r="AE441" s="219"/>
      <c r="AF441" s="219"/>
      <c r="AG441" s="219"/>
      <c r="AH441" s="219"/>
      <c r="AI441" s="220"/>
      <c r="AJ441" s="19"/>
      <c r="AM441" s="16"/>
      <c r="AN441" s="16"/>
      <c r="AO441" s="52"/>
      <c r="AP441" s="52"/>
      <c r="AT441" s="3"/>
      <c r="AU441" s="3"/>
      <c r="AV441" s="3"/>
      <c r="AW441" s="3"/>
      <c r="AX441" s="3"/>
      <c r="AY441" s="3"/>
      <c r="AZ441" s="3"/>
      <c r="BA441" s="167" t="str">
        <f>IF(OR(I441="×",BA445="×"),"×","●")</f>
        <v>●</v>
      </c>
      <c r="BB441" s="167" t="str">
        <f>IF(BA441="●",IF(I441="定","-",I441),"-")</f>
        <v>△</v>
      </c>
      <c r="BC441" s="3"/>
      <c r="BD441" s="167"/>
      <c r="BE441" s="167"/>
      <c r="BF441" s="3"/>
    </row>
    <row r="442" spans="3:58" ht="10.9" customHeight="1" x14ac:dyDescent="0.15">
      <c r="C442" s="222"/>
      <c r="D442" s="225"/>
      <c r="E442" s="228"/>
      <c r="F442" s="228"/>
      <c r="G442" s="222"/>
      <c r="H442" s="228"/>
      <c r="I442" s="189"/>
      <c r="J442" s="190"/>
      <c r="K442" s="191"/>
      <c r="L442" s="198"/>
      <c r="M442" s="199"/>
      <c r="N442" s="199"/>
      <c r="O442" s="199"/>
      <c r="P442" s="199"/>
      <c r="Q442" s="200"/>
      <c r="R442" s="204"/>
      <c r="S442" s="205"/>
      <c r="T442" s="205"/>
      <c r="U442" s="205"/>
      <c r="V442" s="205"/>
      <c r="W442" s="206"/>
      <c r="X442" s="230"/>
      <c r="Y442" s="231"/>
      <c r="Z442" s="232"/>
      <c r="AA442" s="212"/>
      <c r="AB442" s="213"/>
      <c r="AC442" s="214"/>
      <c r="AD442" s="218"/>
      <c r="AE442" s="219"/>
      <c r="AF442" s="219"/>
      <c r="AG442" s="219"/>
      <c r="AH442" s="219"/>
      <c r="AI442" s="220"/>
      <c r="AJ442" s="19"/>
      <c r="AM442" s="16"/>
      <c r="AN442" s="16"/>
      <c r="AO442" s="52"/>
      <c r="AP442" s="52"/>
      <c r="AT442" s="3"/>
      <c r="AU442" s="3"/>
      <c r="AV442" s="3"/>
      <c r="AW442" s="3"/>
      <c r="AX442" s="3"/>
      <c r="AY442" s="3"/>
      <c r="AZ442" s="3"/>
      <c r="BA442" s="167"/>
      <c r="BB442" s="167"/>
      <c r="BC442" s="3"/>
      <c r="BD442" s="167"/>
      <c r="BE442" s="167"/>
      <c r="BF442" s="3"/>
    </row>
    <row r="443" spans="3:58" ht="10.9" customHeight="1" x14ac:dyDescent="0.15">
      <c r="C443" s="222"/>
      <c r="D443" s="225"/>
      <c r="E443" s="228"/>
      <c r="F443" s="228"/>
      <c r="G443" s="222"/>
      <c r="H443" s="228"/>
      <c r="I443" s="189"/>
      <c r="J443" s="190"/>
      <c r="K443" s="191"/>
      <c r="L443" s="198"/>
      <c r="M443" s="199"/>
      <c r="N443" s="199"/>
      <c r="O443" s="199"/>
      <c r="P443" s="199"/>
      <c r="Q443" s="200"/>
      <c r="R443" s="204"/>
      <c r="S443" s="205"/>
      <c r="T443" s="205"/>
      <c r="U443" s="205"/>
      <c r="V443" s="205"/>
      <c r="W443" s="206"/>
      <c r="X443" s="230"/>
      <c r="Y443" s="231"/>
      <c r="Z443" s="232"/>
      <c r="AA443" s="212"/>
      <c r="AB443" s="213"/>
      <c r="AC443" s="214"/>
      <c r="AD443" s="218"/>
      <c r="AE443" s="219"/>
      <c r="AF443" s="219"/>
      <c r="AG443" s="219"/>
      <c r="AH443" s="219"/>
      <c r="AI443" s="220"/>
      <c r="AJ443" s="19"/>
      <c r="AM443" s="16"/>
      <c r="AN443" s="16"/>
      <c r="AO443" s="52"/>
      <c r="AP443" s="52"/>
      <c r="AT443" s="3"/>
      <c r="AU443" s="3"/>
      <c r="AV443" s="3"/>
      <c r="AW443" s="3"/>
      <c r="AX443" s="3"/>
      <c r="AY443" s="3"/>
      <c r="AZ443" s="3"/>
      <c r="BA443" s="167"/>
      <c r="BB443" s="167"/>
      <c r="BC443" s="3"/>
      <c r="BD443" s="167"/>
      <c r="BE443" s="167"/>
      <c r="BF443" s="3"/>
    </row>
    <row r="444" spans="3:58" ht="10.9" customHeight="1" x14ac:dyDescent="0.15">
      <c r="C444" s="223"/>
      <c r="D444" s="226"/>
      <c r="E444" s="229"/>
      <c r="F444" s="229"/>
      <c r="G444" s="223"/>
      <c r="H444" s="229"/>
      <c r="I444" s="192"/>
      <c r="J444" s="193"/>
      <c r="K444" s="194"/>
      <c r="L444" s="201"/>
      <c r="M444" s="202"/>
      <c r="N444" s="202"/>
      <c r="O444" s="202"/>
      <c r="P444" s="202"/>
      <c r="Q444" s="203"/>
      <c r="R444" s="204"/>
      <c r="S444" s="205"/>
      <c r="T444" s="205"/>
      <c r="U444" s="205"/>
      <c r="V444" s="205"/>
      <c r="W444" s="206"/>
      <c r="X444" s="233"/>
      <c r="Y444" s="234"/>
      <c r="Z444" s="235"/>
      <c r="AA444" s="215"/>
      <c r="AB444" s="216"/>
      <c r="AC444" s="217"/>
      <c r="AD444" s="218"/>
      <c r="AE444" s="219"/>
      <c r="AF444" s="219"/>
      <c r="AG444" s="219"/>
      <c r="AH444" s="219"/>
      <c r="AI444" s="220"/>
      <c r="AJ444" s="19"/>
      <c r="AM444" s="16"/>
      <c r="AN444" s="16"/>
      <c r="AO444" s="52"/>
      <c r="AP444" s="52"/>
      <c r="AT444" s="3"/>
      <c r="AU444" s="3"/>
      <c r="AV444" s="3"/>
      <c r="AW444" s="3"/>
      <c r="AX444" s="3"/>
      <c r="AY444" s="3"/>
      <c r="AZ444" s="3"/>
      <c r="BA444" s="167"/>
      <c r="BB444" s="167"/>
      <c r="BC444" s="3"/>
      <c r="BD444" s="167"/>
      <c r="BE444" s="167"/>
      <c r="BF444" s="3"/>
    </row>
    <row r="445" spans="3:58" ht="10.9" customHeight="1" x14ac:dyDescent="0.15">
      <c r="C445" s="221">
        <v>6</v>
      </c>
      <c r="D445" s="224" t="s">
        <v>106</v>
      </c>
      <c r="E445" s="227">
        <v>11</v>
      </c>
      <c r="F445" s="227" t="s">
        <v>107</v>
      </c>
      <c r="G445" s="221" t="s">
        <v>113</v>
      </c>
      <c r="H445" s="227"/>
      <c r="I445" s="189" t="s">
        <v>146</v>
      </c>
      <c r="J445" s="190"/>
      <c r="K445" s="191"/>
      <c r="L445" s="195">
        <f>J$231</f>
        <v>100</v>
      </c>
      <c r="M445" s="196"/>
      <c r="N445" s="196"/>
      <c r="O445" s="196"/>
      <c r="P445" s="196"/>
      <c r="Q445" s="197"/>
      <c r="R445" s="204">
        <f t="shared" ref="R445" si="73">IF(AND(I445="△",BA445="●"),2+ROUNDDOWN(($L445-100)/100,0)*2,0)</f>
        <v>2</v>
      </c>
      <c r="S445" s="205"/>
      <c r="T445" s="205"/>
      <c r="U445" s="205"/>
      <c r="V445" s="205"/>
      <c r="W445" s="206"/>
      <c r="X445" s="230">
        <v>1</v>
      </c>
      <c r="Y445" s="231"/>
      <c r="Z445" s="232"/>
      <c r="AA445" s="212">
        <f t="shared" ref="AA445" si="74">IF(X445=1,$AL$36,IF(X445=2,$AL$57,IF(X445=3,$AL$76,IF(X445=4,$AL$95,IF(X445=5,$AL$114,IF(X445=6,$AL$133,IF(X445=7,$AL$152,IF(X445=8,$AL$171,IF(X445=9,$AL$190,IF(X445=10,$AL$209,0))))))))))</f>
        <v>0.154</v>
      </c>
      <c r="AB445" s="213"/>
      <c r="AC445" s="214"/>
      <c r="AD445" s="218">
        <f>IF(I445="△",ROUNDUP(R445*AA445,1),0)</f>
        <v>0.4</v>
      </c>
      <c r="AE445" s="219"/>
      <c r="AF445" s="219"/>
      <c r="AG445" s="219"/>
      <c r="AH445" s="219"/>
      <c r="AI445" s="220"/>
      <c r="AJ445" s="19"/>
      <c r="AM445" s="16"/>
      <c r="AN445" s="16"/>
      <c r="AO445" s="52"/>
      <c r="AP445" s="52"/>
      <c r="AT445" s="3"/>
      <c r="AU445" s="3"/>
      <c r="AV445" s="3"/>
      <c r="AW445" s="3"/>
      <c r="AX445" s="3"/>
      <c r="AY445" s="3"/>
      <c r="AZ445" s="3"/>
      <c r="BA445" s="167" t="str">
        <f>IF(OR(I445="×",BA449="×"),"×","●")</f>
        <v>●</v>
      </c>
      <c r="BB445" s="167" t="str">
        <f>IF(BA445="●",IF(I445="定","-",I445),"-")</f>
        <v>△</v>
      </c>
      <c r="BC445" s="3"/>
      <c r="BD445" s="167"/>
      <c r="BE445" s="167"/>
      <c r="BF445" s="3"/>
    </row>
    <row r="446" spans="3:58" ht="10.9" customHeight="1" x14ac:dyDescent="0.15">
      <c r="C446" s="222"/>
      <c r="D446" s="225"/>
      <c r="E446" s="228"/>
      <c r="F446" s="228"/>
      <c r="G446" s="222"/>
      <c r="H446" s="228"/>
      <c r="I446" s="189"/>
      <c r="J446" s="190"/>
      <c r="K446" s="191"/>
      <c r="L446" s="198"/>
      <c r="M446" s="199"/>
      <c r="N446" s="199"/>
      <c r="O446" s="199"/>
      <c r="P446" s="199"/>
      <c r="Q446" s="200"/>
      <c r="R446" s="204"/>
      <c r="S446" s="205"/>
      <c r="T446" s="205"/>
      <c r="U446" s="205"/>
      <c r="V446" s="205"/>
      <c r="W446" s="206"/>
      <c r="X446" s="230"/>
      <c r="Y446" s="231"/>
      <c r="Z446" s="232"/>
      <c r="AA446" s="212"/>
      <c r="AB446" s="213"/>
      <c r="AC446" s="214"/>
      <c r="AD446" s="218"/>
      <c r="AE446" s="219"/>
      <c r="AF446" s="219"/>
      <c r="AG446" s="219"/>
      <c r="AH446" s="219"/>
      <c r="AI446" s="220"/>
      <c r="AJ446" s="19"/>
      <c r="AM446" s="16"/>
      <c r="AN446" s="16"/>
      <c r="AO446" s="52"/>
      <c r="AP446" s="52"/>
      <c r="AT446" s="3"/>
      <c r="AU446" s="3"/>
      <c r="AV446" s="3"/>
      <c r="AW446" s="3"/>
      <c r="AX446" s="3"/>
      <c r="AY446" s="3"/>
      <c r="AZ446" s="3"/>
      <c r="BA446" s="167"/>
      <c r="BB446" s="167"/>
      <c r="BC446" s="3"/>
      <c r="BD446" s="167"/>
      <c r="BE446" s="167"/>
      <c r="BF446" s="3"/>
    </row>
    <row r="447" spans="3:58" ht="10.9" customHeight="1" x14ac:dyDescent="0.15">
      <c r="C447" s="222"/>
      <c r="D447" s="225"/>
      <c r="E447" s="228"/>
      <c r="F447" s="228"/>
      <c r="G447" s="222"/>
      <c r="H447" s="228"/>
      <c r="I447" s="189"/>
      <c r="J447" s="190"/>
      <c r="K447" s="191"/>
      <c r="L447" s="198"/>
      <c r="M447" s="199"/>
      <c r="N447" s="199"/>
      <c r="O447" s="199"/>
      <c r="P447" s="199"/>
      <c r="Q447" s="200"/>
      <c r="R447" s="204"/>
      <c r="S447" s="205"/>
      <c r="T447" s="205"/>
      <c r="U447" s="205"/>
      <c r="V447" s="205"/>
      <c r="W447" s="206"/>
      <c r="X447" s="230"/>
      <c r="Y447" s="231"/>
      <c r="Z447" s="232"/>
      <c r="AA447" s="212"/>
      <c r="AB447" s="213"/>
      <c r="AC447" s="214"/>
      <c r="AD447" s="218"/>
      <c r="AE447" s="219"/>
      <c r="AF447" s="219"/>
      <c r="AG447" s="219"/>
      <c r="AH447" s="219"/>
      <c r="AI447" s="220"/>
      <c r="AJ447" s="19"/>
      <c r="AM447" s="16"/>
      <c r="AN447" s="16"/>
      <c r="AO447" s="52"/>
      <c r="AP447" s="52"/>
      <c r="AT447" s="3"/>
      <c r="AU447" s="3"/>
      <c r="AV447" s="3"/>
      <c r="AW447" s="3"/>
      <c r="AX447" s="3"/>
      <c r="AY447" s="3"/>
      <c r="AZ447" s="3"/>
      <c r="BA447" s="167"/>
      <c r="BB447" s="167"/>
      <c r="BC447" s="3"/>
      <c r="BD447" s="167"/>
      <c r="BE447" s="167"/>
      <c r="BF447" s="3"/>
    </row>
    <row r="448" spans="3:58" ht="10.9" customHeight="1" x14ac:dyDescent="0.15">
      <c r="C448" s="223"/>
      <c r="D448" s="226"/>
      <c r="E448" s="229"/>
      <c r="F448" s="229"/>
      <c r="G448" s="223"/>
      <c r="H448" s="229"/>
      <c r="I448" s="192"/>
      <c r="J448" s="193"/>
      <c r="K448" s="194"/>
      <c r="L448" s="201"/>
      <c r="M448" s="202"/>
      <c r="N448" s="202"/>
      <c r="O448" s="202"/>
      <c r="P448" s="202"/>
      <c r="Q448" s="203"/>
      <c r="R448" s="204"/>
      <c r="S448" s="205"/>
      <c r="T448" s="205"/>
      <c r="U448" s="205"/>
      <c r="V448" s="205"/>
      <c r="W448" s="206"/>
      <c r="X448" s="233"/>
      <c r="Y448" s="234"/>
      <c r="Z448" s="235"/>
      <c r="AA448" s="215"/>
      <c r="AB448" s="216"/>
      <c r="AC448" s="217"/>
      <c r="AD448" s="218"/>
      <c r="AE448" s="219"/>
      <c r="AF448" s="219"/>
      <c r="AG448" s="219"/>
      <c r="AH448" s="219"/>
      <c r="AI448" s="220"/>
      <c r="AJ448" s="19"/>
      <c r="AM448" s="16"/>
      <c r="AN448" s="16"/>
      <c r="AO448" s="52"/>
      <c r="AP448" s="52"/>
      <c r="AT448" s="3"/>
      <c r="AU448" s="3"/>
      <c r="AV448" s="3"/>
      <c r="AW448" s="3"/>
      <c r="AX448" s="3"/>
      <c r="AY448" s="3"/>
      <c r="AZ448" s="3"/>
      <c r="BA448" s="167"/>
      <c r="BB448" s="167"/>
      <c r="BC448" s="3"/>
      <c r="BD448" s="167"/>
      <c r="BE448" s="167"/>
      <c r="BF448" s="3"/>
    </row>
    <row r="449" spans="3:58" ht="10.9" customHeight="1" x14ac:dyDescent="0.15">
      <c r="C449" s="221">
        <v>6</v>
      </c>
      <c r="D449" s="224" t="s">
        <v>106</v>
      </c>
      <c r="E449" s="227">
        <v>12</v>
      </c>
      <c r="F449" s="227" t="s">
        <v>107</v>
      </c>
      <c r="G449" s="221" t="s">
        <v>114</v>
      </c>
      <c r="H449" s="227"/>
      <c r="I449" s="189" t="s">
        <v>146</v>
      </c>
      <c r="J449" s="190"/>
      <c r="K449" s="191"/>
      <c r="L449" s="195">
        <f>J$231</f>
        <v>100</v>
      </c>
      <c r="M449" s="196"/>
      <c r="N449" s="196"/>
      <c r="O449" s="196"/>
      <c r="P449" s="196"/>
      <c r="Q449" s="197"/>
      <c r="R449" s="204">
        <f t="shared" ref="R449" si="75">IF(AND(I449="△",BA449="●"),2+ROUNDDOWN(($L449-100)/100,0)*2,0)</f>
        <v>2</v>
      </c>
      <c r="S449" s="205"/>
      <c r="T449" s="205"/>
      <c r="U449" s="205"/>
      <c r="V449" s="205"/>
      <c r="W449" s="206"/>
      <c r="X449" s="230">
        <v>1</v>
      </c>
      <c r="Y449" s="231"/>
      <c r="Z449" s="232"/>
      <c r="AA449" s="212">
        <f t="shared" ref="AA449" si="76">IF(X449=1,$AL$36,IF(X449=2,$AL$57,IF(X449=3,$AL$76,IF(X449=4,$AL$95,IF(X449=5,$AL$114,IF(X449=6,$AL$133,IF(X449=7,$AL$152,IF(X449=8,$AL$171,IF(X449=9,$AL$190,IF(X449=10,$AL$209,0))))))))))</f>
        <v>0.154</v>
      </c>
      <c r="AB449" s="213"/>
      <c r="AC449" s="214"/>
      <c r="AD449" s="218">
        <f>IF(I449="△",ROUNDUP(R449*AA449,1),0)</f>
        <v>0.4</v>
      </c>
      <c r="AE449" s="219"/>
      <c r="AF449" s="219"/>
      <c r="AG449" s="219"/>
      <c r="AH449" s="219"/>
      <c r="AI449" s="220"/>
      <c r="AJ449" s="19"/>
      <c r="AM449" s="65"/>
      <c r="AN449" s="65"/>
      <c r="AO449" s="65"/>
      <c r="AP449" s="65"/>
      <c r="AT449" s="3"/>
      <c r="AU449" s="3"/>
      <c r="AV449" s="3"/>
      <c r="AW449" s="3"/>
      <c r="AX449" s="3"/>
      <c r="AY449" s="3"/>
      <c r="AZ449" s="3"/>
      <c r="BA449" s="167" t="str">
        <f>IF(OR(I449="×",BA453="×"),"×","●")</f>
        <v>●</v>
      </c>
      <c r="BB449" s="167" t="str">
        <f>IF(BA449="●",IF(I449="定","-",I449),"-")</f>
        <v>△</v>
      </c>
      <c r="BC449" s="3"/>
      <c r="BD449" s="149"/>
      <c r="BE449" s="149"/>
      <c r="BF449" s="3"/>
    </row>
    <row r="450" spans="3:58" ht="10.9" customHeight="1" x14ac:dyDescent="0.15">
      <c r="C450" s="222"/>
      <c r="D450" s="225"/>
      <c r="E450" s="228"/>
      <c r="F450" s="228"/>
      <c r="G450" s="222"/>
      <c r="H450" s="228"/>
      <c r="I450" s="189"/>
      <c r="J450" s="190"/>
      <c r="K450" s="191"/>
      <c r="L450" s="198"/>
      <c r="M450" s="199"/>
      <c r="N450" s="199"/>
      <c r="O450" s="199"/>
      <c r="P450" s="199"/>
      <c r="Q450" s="200"/>
      <c r="R450" s="204"/>
      <c r="S450" s="205"/>
      <c r="T450" s="205"/>
      <c r="U450" s="205"/>
      <c r="V450" s="205"/>
      <c r="W450" s="206"/>
      <c r="X450" s="230"/>
      <c r="Y450" s="231"/>
      <c r="Z450" s="232"/>
      <c r="AA450" s="212"/>
      <c r="AB450" s="213"/>
      <c r="AC450" s="214"/>
      <c r="AD450" s="218"/>
      <c r="AE450" s="219"/>
      <c r="AF450" s="219"/>
      <c r="AG450" s="219"/>
      <c r="AH450" s="219"/>
      <c r="AI450" s="220"/>
      <c r="AJ450" s="19"/>
      <c r="AM450" s="65"/>
      <c r="AN450" s="65"/>
      <c r="AO450" s="65"/>
      <c r="AP450" s="65"/>
      <c r="AT450" s="3"/>
      <c r="AU450" s="3"/>
      <c r="AV450" s="3"/>
      <c r="AW450" s="3"/>
      <c r="AX450" s="3"/>
      <c r="AY450" s="3"/>
      <c r="AZ450" s="3"/>
      <c r="BA450" s="167"/>
      <c r="BB450" s="167"/>
      <c r="BC450" s="3"/>
      <c r="BD450" s="149"/>
      <c r="BE450" s="149"/>
      <c r="BF450" s="3"/>
    </row>
    <row r="451" spans="3:58" ht="10.9" customHeight="1" x14ac:dyDescent="0.15">
      <c r="C451" s="222"/>
      <c r="D451" s="225"/>
      <c r="E451" s="228"/>
      <c r="F451" s="228"/>
      <c r="G451" s="222"/>
      <c r="H451" s="228"/>
      <c r="I451" s="189"/>
      <c r="J451" s="190"/>
      <c r="K451" s="191"/>
      <c r="L451" s="198"/>
      <c r="M451" s="199"/>
      <c r="N451" s="199"/>
      <c r="O451" s="199"/>
      <c r="P451" s="199"/>
      <c r="Q451" s="200"/>
      <c r="R451" s="204"/>
      <c r="S451" s="205"/>
      <c r="T451" s="205"/>
      <c r="U451" s="205"/>
      <c r="V451" s="205"/>
      <c r="W451" s="206"/>
      <c r="X451" s="230"/>
      <c r="Y451" s="231"/>
      <c r="Z451" s="232"/>
      <c r="AA451" s="212"/>
      <c r="AB451" s="213"/>
      <c r="AC451" s="214"/>
      <c r="AD451" s="218"/>
      <c r="AE451" s="219"/>
      <c r="AF451" s="219"/>
      <c r="AG451" s="219"/>
      <c r="AH451" s="219"/>
      <c r="AI451" s="220"/>
      <c r="AJ451" s="19"/>
      <c r="AM451" s="65"/>
      <c r="AN451" s="65"/>
      <c r="AO451" s="65"/>
      <c r="AP451" s="65"/>
      <c r="AT451" s="3"/>
      <c r="AU451" s="3"/>
      <c r="AV451" s="3"/>
      <c r="AW451" s="3"/>
      <c r="AX451" s="3"/>
      <c r="AY451" s="3"/>
      <c r="AZ451" s="3"/>
      <c r="BA451" s="167"/>
      <c r="BB451" s="167"/>
      <c r="BC451" s="3"/>
      <c r="BD451" s="149"/>
      <c r="BE451" s="149"/>
      <c r="BF451" s="3"/>
    </row>
    <row r="452" spans="3:58" ht="10.9" customHeight="1" x14ac:dyDescent="0.15">
      <c r="C452" s="223"/>
      <c r="D452" s="226"/>
      <c r="E452" s="229"/>
      <c r="F452" s="229"/>
      <c r="G452" s="223"/>
      <c r="H452" s="229"/>
      <c r="I452" s="192"/>
      <c r="J452" s="193"/>
      <c r="K452" s="194"/>
      <c r="L452" s="201"/>
      <c r="M452" s="202"/>
      <c r="N452" s="202"/>
      <c r="O452" s="202"/>
      <c r="P452" s="202"/>
      <c r="Q452" s="203"/>
      <c r="R452" s="204"/>
      <c r="S452" s="205"/>
      <c r="T452" s="205"/>
      <c r="U452" s="205"/>
      <c r="V452" s="205"/>
      <c r="W452" s="206"/>
      <c r="X452" s="233"/>
      <c r="Y452" s="234"/>
      <c r="Z452" s="235"/>
      <c r="AA452" s="215"/>
      <c r="AB452" s="216"/>
      <c r="AC452" s="217"/>
      <c r="AD452" s="218"/>
      <c r="AE452" s="219"/>
      <c r="AF452" s="219"/>
      <c r="AG452" s="219"/>
      <c r="AH452" s="219"/>
      <c r="AI452" s="220"/>
      <c r="AJ452" s="19"/>
      <c r="AM452" s="65"/>
      <c r="AN452" s="65"/>
      <c r="AO452" s="65"/>
      <c r="AP452" s="65"/>
      <c r="AT452" s="3"/>
      <c r="AU452" s="3"/>
      <c r="AV452" s="3"/>
      <c r="AW452" s="3"/>
      <c r="AX452" s="3"/>
      <c r="AY452" s="3"/>
      <c r="AZ452" s="3"/>
      <c r="BA452" s="167"/>
      <c r="BB452" s="167"/>
      <c r="BC452" s="3"/>
      <c r="BD452" s="149"/>
      <c r="BE452" s="149"/>
      <c r="BF452" s="3"/>
    </row>
    <row r="453" spans="3:58" ht="10.9" customHeight="1" x14ac:dyDescent="0.15">
      <c r="C453" s="221">
        <v>6</v>
      </c>
      <c r="D453" s="224" t="s">
        <v>106</v>
      </c>
      <c r="E453" s="227">
        <v>13</v>
      </c>
      <c r="F453" s="227" t="s">
        <v>107</v>
      </c>
      <c r="G453" s="221" t="s">
        <v>115</v>
      </c>
      <c r="H453" s="227"/>
      <c r="I453" s="189" t="s">
        <v>146</v>
      </c>
      <c r="J453" s="190"/>
      <c r="K453" s="191"/>
      <c r="L453" s="195">
        <f>J$231</f>
        <v>100</v>
      </c>
      <c r="M453" s="196"/>
      <c r="N453" s="196"/>
      <c r="O453" s="196"/>
      <c r="P453" s="196"/>
      <c r="Q453" s="197"/>
      <c r="R453" s="204">
        <f t="shared" ref="R453" si="77">IF(AND(I453="△",BA453="●"),2+ROUNDDOWN(($L453-100)/100,0)*2,0)</f>
        <v>2</v>
      </c>
      <c r="S453" s="205"/>
      <c r="T453" s="205"/>
      <c r="U453" s="205"/>
      <c r="V453" s="205"/>
      <c r="W453" s="206"/>
      <c r="X453" s="189">
        <v>2</v>
      </c>
      <c r="Y453" s="207"/>
      <c r="Z453" s="208"/>
      <c r="AA453" s="212">
        <f t="shared" ref="AA453" si="78">IF(X453=1,$AL$36,IF(X453=2,$AL$57,IF(X453=3,$AL$76,IF(X453=4,$AL$95,IF(X453=5,$AL$114,IF(X453=6,$AL$133,IF(X453=7,$AL$152,IF(X453=8,$AL$171,IF(X453=9,$AL$190,IF(X453=10,$AL$209,0))))))))))</f>
        <v>0.23100000000000001</v>
      </c>
      <c r="AB453" s="213"/>
      <c r="AC453" s="214"/>
      <c r="AD453" s="218">
        <f>IF(I453="△",ROUNDUP(R453*AA453,1),0)</f>
        <v>0.5</v>
      </c>
      <c r="AE453" s="219"/>
      <c r="AF453" s="219"/>
      <c r="AG453" s="219"/>
      <c r="AH453" s="219"/>
      <c r="AI453" s="220"/>
      <c r="AJ453" s="19"/>
      <c r="AM453" s="65"/>
      <c r="AN453" s="65"/>
      <c r="AO453" s="65"/>
      <c r="AP453" s="65"/>
      <c r="AT453" s="3"/>
      <c r="AU453" s="3"/>
      <c r="AV453" s="3"/>
      <c r="AW453" s="3"/>
      <c r="AX453" s="3"/>
      <c r="AY453" s="3"/>
      <c r="AZ453" s="3"/>
      <c r="BA453" s="167" t="str">
        <f>IF(OR(I453="×",BA457="×"),"×","●")</f>
        <v>●</v>
      </c>
      <c r="BB453" s="167" t="str">
        <f>IF(BA453="●",IF(I453="定","-",I453),"-")</f>
        <v>△</v>
      </c>
      <c r="BC453" s="3"/>
      <c r="BD453" s="149"/>
      <c r="BE453" s="149"/>
      <c r="BF453" s="3"/>
    </row>
    <row r="454" spans="3:58" ht="10.9" customHeight="1" x14ac:dyDescent="0.15">
      <c r="C454" s="222"/>
      <c r="D454" s="225"/>
      <c r="E454" s="228"/>
      <c r="F454" s="228"/>
      <c r="G454" s="222"/>
      <c r="H454" s="228"/>
      <c r="I454" s="189"/>
      <c r="J454" s="190"/>
      <c r="K454" s="191"/>
      <c r="L454" s="198"/>
      <c r="M454" s="199"/>
      <c r="N454" s="199"/>
      <c r="O454" s="199"/>
      <c r="P454" s="199"/>
      <c r="Q454" s="200"/>
      <c r="R454" s="204"/>
      <c r="S454" s="205"/>
      <c r="T454" s="205"/>
      <c r="U454" s="205"/>
      <c r="V454" s="205"/>
      <c r="W454" s="206"/>
      <c r="X454" s="189"/>
      <c r="Y454" s="207"/>
      <c r="Z454" s="208"/>
      <c r="AA454" s="212"/>
      <c r="AB454" s="213"/>
      <c r="AC454" s="214"/>
      <c r="AD454" s="218"/>
      <c r="AE454" s="219"/>
      <c r="AF454" s="219"/>
      <c r="AG454" s="219"/>
      <c r="AH454" s="219"/>
      <c r="AI454" s="220"/>
      <c r="AJ454" s="19"/>
      <c r="AM454" s="65"/>
      <c r="AN454" s="65"/>
      <c r="AO454" s="65"/>
      <c r="AP454" s="65"/>
      <c r="AT454" s="3"/>
      <c r="AU454" s="3"/>
      <c r="AV454" s="3"/>
      <c r="AW454" s="3"/>
      <c r="AX454" s="3"/>
      <c r="AY454" s="3"/>
      <c r="AZ454" s="3"/>
      <c r="BA454" s="167"/>
      <c r="BB454" s="167"/>
      <c r="BC454" s="3"/>
      <c r="BD454" s="149"/>
      <c r="BE454" s="149"/>
      <c r="BF454" s="3"/>
    </row>
    <row r="455" spans="3:58" ht="10.9" customHeight="1" x14ac:dyDescent="0.15">
      <c r="C455" s="222"/>
      <c r="D455" s="225"/>
      <c r="E455" s="228"/>
      <c r="F455" s="228"/>
      <c r="G455" s="222"/>
      <c r="H455" s="228"/>
      <c r="I455" s="189"/>
      <c r="J455" s="190"/>
      <c r="K455" s="191"/>
      <c r="L455" s="198"/>
      <c r="M455" s="199"/>
      <c r="N455" s="199"/>
      <c r="O455" s="199"/>
      <c r="P455" s="199"/>
      <c r="Q455" s="200"/>
      <c r="R455" s="204"/>
      <c r="S455" s="205"/>
      <c r="T455" s="205"/>
      <c r="U455" s="205"/>
      <c r="V455" s="205"/>
      <c r="W455" s="206"/>
      <c r="X455" s="189"/>
      <c r="Y455" s="207"/>
      <c r="Z455" s="208"/>
      <c r="AA455" s="212"/>
      <c r="AB455" s="213"/>
      <c r="AC455" s="214"/>
      <c r="AD455" s="218"/>
      <c r="AE455" s="219"/>
      <c r="AF455" s="219"/>
      <c r="AG455" s="219"/>
      <c r="AH455" s="219"/>
      <c r="AI455" s="220"/>
      <c r="AJ455" s="19"/>
      <c r="AM455" s="65"/>
      <c r="AN455" s="65"/>
      <c r="AO455" s="65"/>
      <c r="AP455" s="65"/>
      <c r="AT455" s="3"/>
      <c r="AU455" s="3"/>
      <c r="AV455" s="3"/>
      <c r="AW455" s="3"/>
      <c r="AX455" s="3"/>
      <c r="AY455" s="3"/>
      <c r="AZ455" s="3"/>
      <c r="BA455" s="167"/>
      <c r="BB455" s="167"/>
      <c r="BC455" s="3"/>
      <c r="BD455" s="149"/>
      <c r="BE455" s="149"/>
      <c r="BF455" s="3"/>
    </row>
    <row r="456" spans="3:58" ht="10.9" customHeight="1" x14ac:dyDescent="0.15">
      <c r="C456" s="223"/>
      <c r="D456" s="226"/>
      <c r="E456" s="229"/>
      <c r="F456" s="229"/>
      <c r="G456" s="223"/>
      <c r="H456" s="229"/>
      <c r="I456" s="192"/>
      <c r="J456" s="193"/>
      <c r="K456" s="194"/>
      <c r="L456" s="201"/>
      <c r="M456" s="202"/>
      <c r="N456" s="202"/>
      <c r="O456" s="202"/>
      <c r="P456" s="202"/>
      <c r="Q456" s="203"/>
      <c r="R456" s="204"/>
      <c r="S456" s="205"/>
      <c r="T456" s="205"/>
      <c r="U456" s="205"/>
      <c r="V456" s="205"/>
      <c r="W456" s="206"/>
      <c r="X456" s="209"/>
      <c r="Y456" s="210"/>
      <c r="Z456" s="211"/>
      <c r="AA456" s="215"/>
      <c r="AB456" s="216"/>
      <c r="AC456" s="217"/>
      <c r="AD456" s="218"/>
      <c r="AE456" s="219"/>
      <c r="AF456" s="219"/>
      <c r="AG456" s="219"/>
      <c r="AH456" s="219"/>
      <c r="AI456" s="220"/>
      <c r="AJ456" s="19"/>
      <c r="AM456" s="65"/>
      <c r="AN456" s="65"/>
      <c r="AO456" s="65"/>
      <c r="AP456" s="65"/>
      <c r="AT456" s="3"/>
      <c r="AU456" s="3"/>
      <c r="AV456" s="3"/>
      <c r="AW456" s="3"/>
      <c r="AX456" s="3"/>
      <c r="AY456" s="3"/>
      <c r="AZ456" s="3"/>
      <c r="BA456" s="167"/>
      <c r="BB456" s="167"/>
      <c r="BC456" s="3"/>
      <c r="BD456" s="149"/>
      <c r="BE456" s="149"/>
      <c r="BF456" s="3"/>
    </row>
    <row r="457" spans="3:58" ht="10.9" customHeight="1" x14ac:dyDescent="0.15">
      <c r="C457" s="221">
        <v>6</v>
      </c>
      <c r="D457" s="224" t="s">
        <v>106</v>
      </c>
      <c r="E457" s="227">
        <v>14</v>
      </c>
      <c r="F457" s="227" t="s">
        <v>107</v>
      </c>
      <c r="G457" s="221" t="s">
        <v>116</v>
      </c>
      <c r="H457" s="227"/>
      <c r="I457" s="189" t="s">
        <v>146</v>
      </c>
      <c r="J457" s="190"/>
      <c r="K457" s="191"/>
      <c r="L457" s="195">
        <f>J$231</f>
        <v>100</v>
      </c>
      <c r="M457" s="196"/>
      <c r="N457" s="196"/>
      <c r="O457" s="196"/>
      <c r="P457" s="196"/>
      <c r="Q457" s="197"/>
      <c r="R457" s="204">
        <f t="shared" ref="R457" si="79">IF(AND(I457="△",BA457="●"),2+ROUNDDOWN(($L457-100)/100,0)*2,0)</f>
        <v>2</v>
      </c>
      <c r="S457" s="205"/>
      <c r="T457" s="205"/>
      <c r="U457" s="205"/>
      <c r="V457" s="205"/>
      <c r="W457" s="206"/>
      <c r="X457" s="230">
        <v>1</v>
      </c>
      <c r="Y457" s="231"/>
      <c r="Z457" s="232"/>
      <c r="AA457" s="212">
        <f t="shared" ref="AA457" si="80">IF(X457=1,$AL$36,IF(X457=2,$AL$57,IF(X457=3,$AL$76,IF(X457=4,$AL$95,IF(X457=5,$AL$114,IF(X457=6,$AL$133,IF(X457=7,$AL$152,IF(X457=8,$AL$171,IF(X457=9,$AL$190,IF(X457=10,$AL$209,0))))))))))</f>
        <v>0.154</v>
      </c>
      <c r="AB457" s="213"/>
      <c r="AC457" s="214"/>
      <c r="AD457" s="218">
        <f>IF(I457="△",ROUNDUP(R457*AA457,1),0)</f>
        <v>0.4</v>
      </c>
      <c r="AE457" s="219"/>
      <c r="AF457" s="219"/>
      <c r="AG457" s="219"/>
      <c r="AH457" s="219"/>
      <c r="AI457" s="220"/>
      <c r="AJ457" s="19"/>
      <c r="AM457" s="19"/>
      <c r="AN457" s="19"/>
      <c r="AO457" s="36"/>
      <c r="AP457" s="36"/>
      <c r="AT457" s="3"/>
      <c r="AU457" s="3"/>
      <c r="AV457" s="3"/>
      <c r="AW457" s="3"/>
      <c r="AX457" s="3"/>
      <c r="AY457" s="3"/>
      <c r="AZ457" s="3"/>
      <c r="BA457" s="167" t="str">
        <f>IF(OR(I457="×",BA461="×"),"×","●")</f>
        <v>●</v>
      </c>
      <c r="BB457" s="167" t="str">
        <f>IF(BA457="●",IF(I457="定","-",I457),"-")</f>
        <v>△</v>
      </c>
      <c r="BC457" s="3"/>
      <c r="BD457" s="167"/>
      <c r="BE457" s="167"/>
      <c r="BF457" s="3"/>
    </row>
    <row r="458" spans="3:58" ht="10.9" customHeight="1" x14ac:dyDescent="0.15">
      <c r="C458" s="222"/>
      <c r="D458" s="225"/>
      <c r="E458" s="228"/>
      <c r="F458" s="228"/>
      <c r="G458" s="222"/>
      <c r="H458" s="228"/>
      <c r="I458" s="189"/>
      <c r="J458" s="190"/>
      <c r="K458" s="191"/>
      <c r="L458" s="198"/>
      <c r="M458" s="199"/>
      <c r="N458" s="199"/>
      <c r="O458" s="199"/>
      <c r="P458" s="199"/>
      <c r="Q458" s="200"/>
      <c r="R458" s="204"/>
      <c r="S458" s="205"/>
      <c r="T458" s="205"/>
      <c r="U458" s="205"/>
      <c r="V458" s="205"/>
      <c r="W458" s="206"/>
      <c r="X458" s="230"/>
      <c r="Y458" s="231"/>
      <c r="Z458" s="232"/>
      <c r="AA458" s="212"/>
      <c r="AB458" s="213"/>
      <c r="AC458" s="214"/>
      <c r="AD458" s="218"/>
      <c r="AE458" s="219"/>
      <c r="AF458" s="219"/>
      <c r="AG458" s="219"/>
      <c r="AH458" s="219"/>
      <c r="AI458" s="220"/>
      <c r="AJ458" s="19"/>
      <c r="AM458" s="19"/>
      <c r="AN458" s="19"/>
      <c r="AO458" s="36"/>
      <c r="AP458" s="36"/>
      <c r="AT458" s="3"/>
      <c r="AU458" s="3"/>
      <c r="AV458" s="3"/>
      <c r="AW458" s="3"/>
      <c r="AX458" s="3"/>
      <c r="AY458" s="3"/>
      <c r="AZ458" s="3"/>
      <c r="BA458" s="167"/>
      <c r="BB458" s="167"/>
      <c r="BC458" s="3"/>
      <c r="BD458" s="167"/>
      <c r="BE458" s="167"/>
      <c r="BF458" s="3"/>
    </row>
    <row r="459" spans="3:58" ht="10.9" customHeight="1" x14ac:dyDescent="0.15">
      <c r="C459" s="222"/>
      <c r="D459" s="225"/>
      <c r="E459" s="228"/>
      <c r="F459" s="228"/>
      <c r="G459" s="222"/>
      <c r="H459" s="228"/>
      <c r="I459" s="189"/>
      <c r="J459" s="190"/>
      <c r="K459" s="191"/>
      <c r="L459" s="198"/>
      <c r="M459" s="199"/>
      <c r="N459" s="199"/>
      <c r="O459" s="199"/>
      <c r="P459" s="199"/>
      <c r="Q459" s="200"/>
      <c r="R459" s="204"/>
      <c r="S459" s="205"/>
      <c r="T459" s="205"/>
      <c r="U459" s="205"/>
      <c r="V459" s="205"/>
      <c r="W459" s="206"/>
      <c r="X459" s="230"/>
      <c r="Y459" s="231"/>
      <c r="Z459" s="232"/>
      <c r="AA459" s="212"/>
      <c r="AB459" s="213"/>
      <c r="AC459" s="214"/>
      <c r="AD459" s="218"/>
      <c r="AE459" s="219"/>
      <c r="AF459" s="219"/>
      <c r="AG459" s="219"/>
      <c r="AH459" s="219"/>
      <c r="AI459" s="220"/>
      <c r="AJ459" s="19"/>
      <c r="AM459" s="19"/>
      <c r="AN459" s="19"/>
      <c r="AO459" s="36"/>
      <c r="AP459" s="36"/>
      <c r="AT459" s="3"/>
      <c r="AU459" s="3"/>
      <c r="AV459" s="3"/>
      <c r="AW459" s="3"/>
      <c r="AX459" s="3"/>
      <c r="AY459" s="3"/>
      <c r="AZ459" s="3"/>
      <c r="BA459" s="167"/>
      <c r="BB459" s="167"/>
      <c r="BC459" s="3"/>
      <c r="BD459" s="167"/>
      <c r="BE459" s="167"/>
      <c r="BF459" s="3"/>
    </row>
    <row r="460" spans="3:58" ht="10.9" customHeight="1" x14ac:dyDescent="0.15">
      <c r="C460" s="223"/>
      <c r="D460" s="226"/>
      <c r="E460" s="229"/>
      <c r="F460" s="229"/>
      <c r="G460" s="223"/>
      <c r="H460" s="229"/>
      <c r="I460" s="192"/>
      <c r="J460" s="193"/>
      <c r="K460" s="194"/>
      <c r="L460" s="201"/>
      <c r="M460" s="202"/>
      <c r="N460" s="202"/>
      <c r="O460" s="202"/>
      <c r="P460" s="202"/>
      <c r="Q460" s="203"/>
      <c r="R460" s="204"/>
      <c r="S460" s="205"/>
      <c r="T460" s="205"/>
      <c r="U460" s="205"/>
      <c r="V460" s="205"/>
      <c r="W460" s="206"/>
      <c r="X460" s="233"/>
      <c r="Y460" s="234"/>
      <c r="Z460" s="235"/>
      <c r="AA460" s="215"/>
      <c r="AB460" s="216"/>
      <c r="AC460" s="217"/>
      <c r="AD460" s="218"/>
      <c r="AE460" s="219"/>
      <c r="AF460" s="219"/>
      <c r="AG460" s="219"/>
      <c r="AH460" s="219"/>
      <c r="AI460" s="220"/>
      <c r="AJ460" s="19"/>
      <c r="AM460" s="19"/>
      <c r="AN460" s="19"/>
      <c r="AO460" s="36"/>
      <c r="AP460" s="36"/>
      <c r="AT460" s="3"/>
      <c r="AU460" s="3"/>
      <c r="AV460" s="3"/>
      <c r="AW460" s="3"/>
      <c r="AX460" s="3"/>
      <c r="AY460" s="3"/>
      <c r="AZ460" s="3"/>
      <c r="BA460" s="167"/>
      <c r="BB460" s="167"/>
      <c r="BC460" s="3"/>
      <c r="BD460" s="167"/>
      <c r="BE460" s="167"/>
      <c r="BF460" s="3"/>
    </row>
    <row r="461" spans="3:58" ht="10.9" customHeight="1" x14ac:dyDescent="0.15">
      <c r="C461" s="221">
        <v>6</v>
      </c>
      <c r="D461" s="224" t="s">
        <v>106</v>
      </c>
      <c r="E461" s="227">
        <v>15</v>
      </c>
      <c r="F461" s="227" t="s">
        <v>107</v>
      </c>
      <c r="G461" s="221" t="s">
        <v>117</v>
      </c>
      <c r="H461" s="227"/>
      <c r="I461" s="189" t="s">
        <v>146</v>
      </c>
      <c r="J461" s="190"/>
      <c r="K461" s="191"/>
      <c r="L461" s="195">
        <f>J$231</f>
        <v>100</v>
      </c>
      <c r="M461" s="196"/>
      <c r="N461" s="196"/>
      <c r="O461" s="196"/>
      <c r="P461" s="196"/>
      <c r="Q461" s="197"/>
      <c r="R461" s="204">
        <f t="shared" ref="R461" si="81">IF(AND(I461="△",BA461="●"),2+ROUNDDOWN(($L461-100)/100,0)*2,0)</f>
        <v>2</v>
      </c>
      <c r="S461" s="205"/>
      <c r="T461" s="205"/>
      <c r="U461" s="205"/>
      <c r="V461" s="205"/>
      <c r="W461" s="206"/>
      <c r="X461" s="230">
        <v>1</v>
      </c>
      <c r="Y461" s="231"/>
      <c r="Z461" s="232"/>
      <c r="AA461" s="212">
        <f t="shared" ref="AA461" si="82">IF(X461=1,$AL$36,IF(X461=2,$AL$57,IF(X461=3,$AL$76,IF(X461=4,$AL$95,IF(X461=5,$AL$114,IF(X461=6,$AL$133,IF(X461=7,$AL$152,IF(X461=8,$AL$171,IF(X461=9,$AL$190,IF(X461=10,$AL$209,0))))))))))</f>
        <v>0.154</v>
      </c>
      <c r="AB461" s="213"/>
      <c r="AC461" s="214"/>
      <c r="AD461" s="218">
        <f>IF(I461="△",ROUNDUP(R461*AA461,1),0)</f>
        <v>0.4</v>
      </c>
      <c r="AE461" s="219"/>
      <c r="AF461" s="219"/>
      <c r="AG461" s="219"/>
      <c r="AH461" s="219"/>
      <c r="AI461" s="220"/>
      <c r="AJ461" s="19"/>
      <c r="AM461" s="19"/>
      <c r="AN461" s="19"/>
      <c r="AO461" s="36"/>
      <c r="AP461" s="36"/>
      <c r="AT461" s="3"/>
      <c r="AU461" s="3"/>
      <c r="AV461" s="3"/>
      <c r="AW461" s="3"/>
      <c r="AX461" s="3"/>
      <c r="AY461" s="3"/>
      <c r="AZ461" s="3"/>
      <c r="BA461" s="167" t="str">
        <f>IF(OR(I461="×",BA465="×"),"×","●")</f>
        <v>●</v>
      </c>
      <c r="BB461" s="167" t="str">
        <f>IF(BA461="●",IF(I461="定","-",I461),"-")</f>
        <v>△</v>
      </c>
      <c r="BC461" s="3"/>
      <c r="BD461" s="167"/>
      <c r="BE461" s="167"/>
      <c r="BF461" s="3"/>
    </row>
    <row r="462" spans="3:58" ht="10.9" customHeight="1" x14ac:dyDescent="0.15">
      <c r="C462" s="222"/>
      <c r="D462" s="225"/>
      <c r="E462" s="228"/>
      <c r="F462" s="228"/>
      <c r="G462" s="222"/>
      <c r="H462" s="228"/>
      <c r="I462" s="189"/>
      <c r="J462" s="190"/>
      <c r="K462" s="191"/>
      <c r="L462" s="198"/>
      <c r="M462" s="199"/>
      <c r="N462" s="199"/>
      <c r="O462" s="199"/>
      <c r="P462" s="199"/>
      <c r="Q462" s="200"/>
      <c r="R462" s="204"/>
      <c r="S462" s="205"/>
      <c r="T462" s="205"/>
      <c r="U462" s="205"/>
      <c r="V462" s="205"/>
      <c r="W462" s="206"/>
      <c r="X462" s="230"/>
      <c r="Y462" s="231"/>
      <c r="Z462" s="232"/>
      <c r="AA462" s="212"/>
      <c r="AB462" s="213"/>
      <c r="AC462" s="214"/>
      <c r="AD462" s="218"/>
      <c r="AE462" s="219"/>
      <c r="AF462" s="219"/>
      <c r="AG462" s="219"/>
      <c r="AH462" s="219"/>
      <c r="AI462" s="220"/>
      <c r="AJ462" s="19"/>
      <c r="AM462" s="19"/>
      <c r="AN462" s="19"/>
      <c r="AO462" s="36"/>
      <c r="AP462" s="36"/>
      <c r="AT462" s="3"/>
      <c r="AU462" s="3"/>
      <c r="AV462" s="3"/>
      <c r="AW462" s="3"/>
      <c r="AX462" s="3"/>
      <c r="AY462" s="3"/>
      <c r="AZ462" s="3"/>
      <c r="BA462" s="167"/>
      <c r="BB462" s="167"/>
      <c r="BC462" s="3"/>
      <c r="BD462" s="167"/>
      <c r="BE462" s="167"/>
      <c r="BF462" s="3"/>
    </row>
    <row r="463" spans="3:58" ht="10.9" customHeight="1" x14ac:dyDescent="0.15">
      <c r="C463" s="222"/>
      <c r="D463" s="225"/>
      <c r="E463" s="228"/>
      <c r="F463" s="228"/>
      <c r="G463" s="222"/>
      <c r="H463" s="228"/>
      <c r="I463" s="189"/>
      <c r="J463" s="190"/>
      <c r="K463" s="191"/>
      <c r="L463" s="198"/>
      <c r="M463" s="199"/>
      <c r="N463" s="199"/>
      <c r="O463" s="199"/>
      <c r="P463" s="199"/>
      <c r="Q463" s="200"/>
      <c r="R463" s="204"/>
      <c r="S463" s="205"/>
      <c r="T463" s="205"/>
      <c r="U463" s="205"/>
      <c r="V463" s="205"/>
      <c r="W463" s="206"/>
      <c r="X463" s="230"/>
      <c r="Y463" s="231"/>
      <c r="Z463" s="232"/>
      <c r="AA463" s="212"/>
      <c r="AB463" s="213"/>
      <c r="AC463" s="214"/>
      <c r="AD463" s="218"/>
      <c r="AE463" s="219"/>
      <c r="AF463" s="219"/>
      <c r="AG463" s="219"/>
      <c r="AH463" s="219"/>
      <c r="AI463" s="220"/>
      <c r="AJ463" s="19"/>
      <c r="AM463" s="19"/>
      <c r="AN463" s="19"/>
      <c r="AO463" s="36"/>
      <c r="AP463" s="36"/>
      <c r="AT463" s="3"/>
      <c r="AU463" s="3"/>
      <c r="AV463" s="3"/>
      <c r="AW463" s="3"/>
      <c r="AX463" s="3"/>
      <c r="AY463" s="3"/>
      <c r="AZ463" s="3"/>
      <c r="BA463" s="167"/>
      <c r="BB463" s="167"/>
      <c r="BC463" s="3"/>
      <c r="BD463" s="167"/>
      <c r="BE463" s="167"/>
      <c r="BF463" s="3"/>
    </row>
    <row r="464" spans="3:58" ht="10.9" customHeight="1" x14ac:dyDescent="0.15">
      <c r="C464" s="223"/>
      <c r="D464" s="226"/>
      <c r="E464" s="229"/>
      <c r="F464" s="229"/>
      <c r="G464" s="223"/>
      <c r="H464" s="229"/>
      <c r="I464" s="192"/>
      <c r="J464" s="193"/>
      <c r="K464" s="194"/>
      <c r="L464" s="201"/>
      <c r="M464" s="202"/>
      <c r="N464" s="202"/>
      <c r="O464" s="202"/>
      <c r="P464" s="202"/>
      <c r="Q464" s="203"/>
      <c r="R464" s="204"/>
      <c r="S464" s="205"/>
      <c r="T464" s="205"/>
      <c r="U464" s="205"/>
      <c r="V464" s="205"/>
      <c r="W464" s="206"/>
      <c r="X464" s="233"/>
      <c r="Y464" s="234"/>
      <c r="Z464" s="235"/>
      <c r="AA464" s="215"/>
      <c r="AB464" s="216"/>
      <c r="AC464" s="217"/>
      <c r="AD464" s="218"/>
      <c r="AE464" s="219"/>
      <c r="AF464" s="219"/>
      <c r="AG464" s="219"/>
      <c r="AH464" s="219"/>
      <c r="AI464" s="220"/>
      <c r="AJ464" s="19"/>
      <c r="AM464" s="19"/>
      <c r="AN464" s="19"/>
      <c r="AO464" s="36"/>
      <c r="AP464" s="36"/>
      <c r="AT464" s="3"/>
      <c r="AU464" s="3"/>
      <c r="AV464" s="3"/>
      <c r="AW464" s="3"/>
      <c r="AX464" s="3"/>
      <c r="AY464" s="3"/>
      <c r="AZ464" s="3"/>
      <c r="BA464" s="167"/>
      <c r="BB464" s="167"/>
      <c r="BC464" s="3"/>
      <c r="BD464" s="167"/>
      <c r="BE464" s="167"/>
      <c r="BF464" s="3"/>
    </row>
    <row r="465" spans="3:58" ht="10.9" customHeight="1" x14ac:dyDescent="0.15">
      <c r="C465" s="221">
        <v>6</v>
      </c>
      <c r="D465" s="224" t="s">
        <v>106</v>
      </c>
      <c r="E465" s="227">
        <v>16</v>
      </c>
      <c r="F465" s="227" t="s">
        <v>107</v>
      </c>
      <c r="G465" s="221" t="s">
        <v>111</v>
      </c>
      <c r="H465" s="227"/>
      <c r="I465" s="189" t="s">
        <v>146</v>
      </c>
      <c r="J465" s="190"/>
      <c r="K465" s="191"/>
      <c r="L465" s="195">
        <f>J$231</f>
        <v>100</v>
      </c>
      <c r="M465" s="196"/>
      <c r="N465" s="196"/>
      <c r="O465" s="196"/>
      <c r="P465" s="196"/>
      <c r="Q465" s="197"/>
      <c r="R465" s="204">
        <f t="shared" ref="R465" si="83">IF(AND(I465="△",BA465="●"),2+ROUNDDOWN(($L465-100)/100,0)*2,0)</f>
        <v>2</v>
      </c>
      <c r="S465" s="205"/>
      <c r="T465" s="205"/>
      <c r="U465" s="205"/>
      <c r="V465" s="205"/>
      <c r="W465" s="206"/>
      <c r="X465" s="230">
        <v>1</v>
      </c>
      <c r="Y465" s="231"/>
      <c r="Z465" s="232"/>
      <c r="AA465" s="212">
        <f t="shared" ref="AA465" si="84">IF(X465=1,$AL$36,IF(X465=2,$AL$57,IF(X465=3,$AL$76,IF(X465=4,$AL$95,IF(X465=5,$AL$114,IF(X465=6,$AL$133,IF(X465=7,$AL$152,IF(X465=8,$AL$171,IF(X465=9,$AL$190,IF(X465=10,$AL$209,0))))))))))</f>
        <v>0.154</v>
      </c>
      <c r="AB465" s="213"/>
      <c r="AC465" s="214"/>
      <c r="AD465" s="218">
        <f>IF(I465="△",ROUNDUP(R465*AA465,1),0)</f>
        <v>0.4</v>
      </c>
      <c r="AE465" s="219"/>
      <c r="AF465" s="219"/>
      <c r="AG465" s="219"/>
      <c r="AH465" s="219"/>
      <c r="AI465" s="220"/>
      <c r="AJ465" s="19"/>
      <c r="AM465" s="19"/>
      <c r="AN465" s="19"/>
      <c r="AO465" s="36"/>
      <c r="AP465" s="36"/>
      <c r="AT465" s="3"/>
      <c r="AU465" s="3"/>
      <c r="AV465" s="3"/>
      <c r="AW465" s="3"/>
      <c r="AX465" s="3"/>
      <c r="AY465" s="3"/>
      <c r="AZ465" s="3"/>
      <c r="BA465" s="167" t="str">
        <f>IF(OR(I465="×",BA469="×"),"×","●")</f>
        <v>●</v>
      </c>
      <c r="BB465" s="167" t="str">
        <f>IF(BA465="●",IF(I465="定","-",I465),"-")</f>
        <v>△</v>
      </c>
      <c r="BC465" s="3"/>
      <c r="BD465" s="167"/>
      <c r="BE465" s="167"/>
      <c r="BF465" s="3"/>
    </row>
    <row r="466" spans="3:58" ht="10.9" customHeight="1" x14ac:dyDescent="0.15">
      <c r="C466" s="222"/>
      <c r="D466" s="225"/>
      <c r="E466" s="228"/>
      <c r="F466" s="228"/>
      <c r="G466" s="222"/>
      <c r="H466" s="228"/>
      <c r="I466" s="189"/>
      <c r="J466" s="190"/>
      <c r="K466" s="191"/>
      <c r="L466" s="198"/>
      <c r="M466" s="199"/>
      <c r="N466" s="199"/>
      <c r="O466" s="199"/>
      <c r="P466" s="199"/>
      <c r="Q466" s="200"/>
      <c r="R466" s="204"/>
      <c r="S466" s="205"/>
      <c r="T466" s="205"/>
      <c r="U466" s="205"/>
      <c r="V466" s="205"/>
      <c r="W466" s="206"/>
      <c r="X466" s="230"/>
      <c r="Y466" s="231"/>
      <c r="Z466" s="232"/>
      <c r="AA466" s="212"/>
      <c r="AB466" s="213"/>
      <c r="AC466" s="214"/>
      <c r="AD466" s="218"/>
      <c r="AE466" s="219"/>
      <c r="AF466" s="219"/>
      <c r="AG466" s="219"/>
      <c r="AH466" s="219"/>
      <c r="AI466" s="220"/>
      <c r="AJ466" s="19"/>
      <c r="AM466" s="19"/>
      <c r="AN466" s="19"/>
      <c r="AO466" s="36"/>
      <c r="AP466" s="36"/>
      <c r="AT466" s="3"/>
      <c r="AU466" s="3"/>
      <c r="AV466" s="3"/>
      <c r="AW466" s="3"/>
      <c r="AX466" s="3"/>
      <c r="AY466" s="3"/>
      <c r="AZ466" s="3"/>
      <c r="BA466" s="167"/>
      <c r="BB466" s="167"/>
      <c r="BC466" s="3"/>
      <c r="BD466" s="167"/>
      <c r="BE466" s="167"/>
      <c r="BF466" s="3"/>
    </row>
    <row r="467" spans="3:58" ht="10.9" customHeight="1" x14ac:dyDescent="0.15">
      <c r="C467" s="222"/>
      <c r="D467" s="225"/>
      <c r="E467" s="228"/>
      <c r="F467" s="228"/>
      <c r="G467" s="222"/>
      <c r="H467" s="228"/>
      <c r="I467" s="189"/>
      <c r="J467" s="190"/>
      <c r="K467" s="191"/>
      <c r="L467" s="198"/>
      <c r="M467" s="199"/>
      <c r="N467" s="199"/>
      <c r="O467" s="199"/>
      <c r="P467" s="199"/>
      <c r="Q467" s="200"/>
      <c r="R467" s="204"/>
      <c r="S467" s="205"/>
      <c r="T467" s="205"/>
      <c r="U467" s="205"/>
      <c r="V467" s="205"/>
      <c r="W467" s="206"/>
      <c r="X467" s="230"/>
      <c r="Y467" s="231"/>
      <c r="Z467" s="232"/>
      <c r="AA467" s="212"/>
      <c r="AB467" s="213"/>
      <c r="AC467" s="214"/>
      <c r="AD467" s="218"/>
      <c r="AE467" s="219"/>
      <c r="AF467" s="219"/>
      <c r="AG467" s="219"/>
      <c r="AH467" s="219"/>
      <c r="AI467" s="220"/>
      <c r="AJ467" s="19"/>
      <c r="AM467" s="19"/>
      <c r="AN467" s="19"/>
      <c r="AO467" s="36"/>
      <c r="AP467" s="36"/>
      <c r="AT467" s="3"/>
      <c r="AU467" s="3"/>
      <c r="AV467" s="3"/>
      <c r="AW467" s="3"/>
      <c r="AX467" s="3"/>
      <c r="AY467" s="3"/>
      <c r="AZ467" s="3"/>
      <c r="BA467" s="167"/>
      <c r="BB467" s="167"/>
      <c r="BC467" s="3"/>
      <c r="BD467" s="167"/>
      <c r="BE467" s="167"/>
      <c r="BF467" s="3"/>
    </row>
    <row r="468" spans="3:58" ht="10.9" customHeight="1" x14ac:dyDescent="0.15">
      <c r="C468" s="223"/>
      <c r="D468" s="226"/>
      <c r="E468" s="229"/>
      <c r="F468" s="229"/>
      <c r="G468" s="223"/>
      <c r="H468" s="229"/>
      <c r="I468" s="192"/>
      <c r="J468" s="193"/>
      <c r="K468" s="194"/>
      <c r="L468" s="201"/>
      <c r="M468" s="202"/>
      <c r="N468" s="202"/>
      <c r="O468" s="202"/>
      <c r="P468" s="202"/>
      <c r="Q468" s="203"/>
      <c r="R468" s="204"/>
      <c r="S468" s="205"/>
      <c r="T468" s="205"/>
      <c r="U468" s="205"/>
      <c r="V468" s="205"/>
      <c r="W468" s="206"/>
      <c r="X468" s="233"/>
      <c r="Y468" s="234"/>
      <c r="Z468" s="235"/>
      <c r="AA468" s="215"/>
      <c r="AB468" s="216"/>
      <c r="AC468" s="217"/>
      <c r="AD468" s="218"/>
      <c r="AE468" s="219"/>
      <c r="AF468" s="219"/>
      <c r="AG468" s="219"/>
      <c r="AH468" s="219"/>
      <c r="AI468" s="220"/>
      <c r="AJ468" s="19"/>
      <c r="AM468" s="19"/>
      <c r="AN468" s="19"/>
      <c r="AO468" s="36"/>
      <c r="AP468" s="36"/>
      <c r="AT468" s="3"/>
      <c r="AU468" s="3"/>
      <c r="AV468" s="3"/>
      <c r="AW468" s="3"/>
      <c r="AX468" s="3"/>
      <c r="AY468" s="3"/>
      <c r="AZ468" s="3"/>
      <c r="BA468" s="167"/>
      <c r="BB468" s="167"/>
      <c r="BC468" s="3"/>
      <c r="BD468" s="167"/>
      <c r="BE468" s="167"/>
      <c r="BF468" s="3"/>
    </row>
    <row r="469" spans="3:58" ht="10.9" customHeight="1" x14ac:dyDescent="0.15">
      <c r="C469" s="221">
        <v>6</v>
      </c>
      <c r="D469" s="224" t="s">
        <v>106</v>
      </c>
      <c r="E469" s="227">
        <v>17</v>
      </c>
      <c r="F469" s="227" t="s">
        <v>107</v>
      </c>
      <c r="G469" s="221" t="s">
        <v>112</v>
      </c>
      <c r="H469" s="227"/>
      <c r="I469" s="189" t="s">
        <v>146</v>
      </c>
      <c r="J469" s="190"/>
      <c r="K469" s="191"/>
      <c r="L469" s="195">
        <f>J$231</f>
        <v>100</v>
      </c>
      <c r="M469" s="196"/>
      <c r="N469" s="196"/>
      <c r="O469" s="196"/>
      <c r="P469" s="196"/>
      <c r="Q469" s="197"/>
      <c r="R469" s="204">
        <f t="shared" ref="R469" si="85">IF(AND(I469="△",BA469="●"),2+ROUNDDOWN(($L469-100)/100,0)*2,0)</f>
        <v>2</v>
      </c>
      <c r="S469" s="205"/>
      <c r="T469" s="205"/>
      <c r="U469" s="205"/>
      <c r="V469" s="205"/>
      <c r="W469" s="206"/>
      <c r="X469" s="230">
        <v>1</v>
      </c>
      <c r="Y469" s="231"/>
      <c r="Z469" s="232"/>
      <c r="AA469" s="212">
        <f t="shared" ref="AA469" si="86">IF(X469=1,$AL$36,IF(X469=2,$AL$57,IF(X469=3,$AL$76,IF(X469=4,$AL$95,IF(X469=5,$AL$114,IF(X469=6,$AL$133,IF(X469=7,$AL$152,IF(X469=8,$AL$171,IF(X469=9,$AL$190,IF(X469=10,$AL$209,0))))))))))</f>
        <v>0.154</v>
      </c>
      <c r="AB469" s="213"/>
      <c r="AC469" s="214"/>
      <c r="AD469" s="218">
        <f>IF(I469="△",ROUNDUP(R469*AA469,1),0)</f>
        <v>0.4</v>
      </c>
      <c r="AE469" s="219"/>
      <c r="AF469" s="219"/>
      <c r="AG469" s="219"/>
      <c r="AH469" s="219"/>
      <c r="AI469" s="220"/>
      <c r="AJ469" s="19"/>
      <c r="AM469" s="19"/>
      <c r="AN469" s="19"/>
      <c r="AO469" s="36"/>
      <c r="AP469" s="36"/>
      <c r="AT469" s="3"/>
      <c r="AU469" s="3"/>
      <c r="AV469" s="3"/>
      <c r="AW469" s="3"/>
      <c r="AX469" s="3"/>
      <c r="AY469" s="3"/>
      <c r="AZ469" s="3"/>
      <c r="BA469" s="167" t="str">
        <f>IF(OR(I469="×",BA473="×"),"×","●")</f>
        <v>●</v>
      </c>
      <c r="BB469" s="167" t="str">
        <f>IF(BA469="●",IF(I469="定","-",I469),"-")</f>
        <v>△</v>
      </c>
      <c r="BC469" s="3"/>
      <c r="BD469" s="167"/>
      <c r="BE469" s="167"/>
      <c r="BF469" s="3"/>
    </row>
    <row r="470" spans="3:58" ht="10.9" customHeight="1" x14ac:dyDescent="0.15">
      <c r="C470" s="222"/>
      <c r="D470" s="225"/>
      <c r="E470" s="228"/>
      <c r="F470" s="228"/>
      <c r="G470" s="222"/>
      <c r="H470" s="228"/>
      <c r="I470" s="189"/>
      <c r="J470" s="190"/>
      <c r="K470" s="191"/>
      <c r="L470" s="198"/>
      <c r="M470" s="199"/>
      <c r="N470" s="199"/>
      <c r="O470" s="199"/>
      <c r="P470" s="199"/>
      <c r="Q470" s="200"/>
      <c r="R470" s="204"/>
      <c r="S470" s="205"/>
      <c r="T470" s="205"/>
      <c r="U470" s="205"/>
      <c r="V470" s="205"/>
      <c r="W470" s="206"/>
      <c r="X470" s="230"/>
      <c r="Y470" s="231"/>
      <c r="Z470" s="232"/>
      <c r="AA470" s="212"/>
      <c r="AB470" s="213"/>
      <c r="AC470" s="214"/>
      <c r="AD470" s="218"/>
      <c r="AE470" s="219"/>
      <c r="AF470" s="219"/>
      <c r="AG470" s="219"/>
      <c r="AH470" s="219"/>
      <c r="AI470" s="220"/>
      <c r="AJ470" s="19"/>
      <c r="AM470" s="19"/>
      <c r="AN470" s="19"/>
      <c r="AO470" s="36"/>
      <c r="AP470" s="36"/>
      <c r="AT470" s="3"/>
      <c r="AU470" s="3"/>
      <c r="AV470" s="3"/>
      <c r="AW470" s="3"/>
      <c r="AX470" s="3"/>
      <c r="AY470" s="3"/>
      <c r="AZ470" s="3"/>
      <c r="BA470" s="167"/>
      <c r="BB470" s="167"/>
      <c r="BC470" s="3"/>
      <c r="BD470" s="167"/>
      <c r="BE470" s="167"/>
      <c r="BF470" s="3"/>
    </row>
    <row r="471" spans="3:58" ht="10.9" customHeight="1" x14ac:dyDescent="0.15">
      <c r="C471" s="222"/>
      <c r="D471" s="225"/>
      <c r="E471" s="228"/>
      <c r="F471" s="228"/>
      <c r="G471" s="222"/>
      <c r="H471" s="228"/>
      <c r="I471" s="189"/>
      <c r="J471" s="190"/>
      <c r="K471" s="191"/>
      <c r="L471" s="198"/>
      <c r="M471" s="199"/>
      <c r="N471" s="199"/>
      <c r="O471" s="199"/>
      <c r="P471" s="199"/>
      <c r="Q471" s="200"/>
      <c r="R471" s="204"/>
      <c r="S471" s="205"/>
      <c r="T471" s="205"/>
      <c r="U471" s="205"/>
      <c r="V471" s="205"/>
      <c r="W471" s="206"/>
      <c r="X471" s="230"/>
      <c r="Y471" s="231"/>
      <c r="Z471" s="232"/>
      <c r="AA471" s="212"/>
      <c r="AB471" s="213"/>
      <c r="AC471" s="214"/>
      <c r="AD471" s="218"/>
      <c r="AE471" s="219"/>
      <c r="AF471" s="219"/>
      <c r="AG471" s="219"/>
      <c r="AH471" s="219"/>
      <c r="AI471" s="220"/>
      <c r="AJ471" s="19"/>
      <c r="AM471" s="19"/>
      <c r="AN471" s="19"/>
      <c r="AO471" s="36"/>
      <c r="AP471" s="36"/>
      <c r="AT471" s="3"/>
      <c r="AU471" s="3"/>
      <c r="AV471" s="3"/>
      <c r="AW471" s="3"/>
      <c r="AX471" s="3"/>
      <c r="AY471" s="3"/>
      <c r="AZ471" s="3"/>
      <c r="BA471" s="167"/>
      <c r="BB471" s="167"/>
      <c r="BC471" s="3"/>
      <c r="BD471" s="167"/>
      <c r="BE471" s="167"/>
      <c r="BF471" s="3"/>
    </row>
    <row r="472" spans="3:58" ht="10.9" customHeight="1" x14ac:dyDescent="0.15">
      <c r="C472" s="223"/>
      <c r="D472" s="226"/>
      <c r="E472" s="229"/>
      <c r="F472" s="229"/>
      <c r="G472" s="223"/>
      <c r="H472" s="229"/>
      <c r="I472" s="192"/>
      <c r="J472" s="193"/>
      <c r="K472" s="194"/>
      <c r="L472" s="201"/>
      <c r="M472" s="202"/>
      <c r="N472" s="202"/>
      <c r="O472" s="202"/>
      <c r="P472" s="202"/>
      <c r="Q472" s="203"/>
      <c r="R472" s="204"/>
      <c r="S472" s="205"/>
      <c r="T472" s="205"/>
      <c r="U472" s="205"/>
      <c r="V472" s="205"/>
      <c r="W472" s="206"/>
      <c r="X472" s="233"/>
      <c r="Y472" s="234"/>
      <c r="Z472" s="235"/>
      <c r="AA472" s="215"/>
      <c r="AB472" s="216"/>
      <c r="AC472" s="217"/>
      <c r="AD472" s="218"/>
      <c r="AE472" s="219"/>
      <c r="AF472" s="219"/>
      <c r="AG472" s="219"/>
      <c r="AH472" s="219"/>
      <c r="AI472" s="220"/>
      <c r="AJ472" s="19"/>
      <c r="AM472" s="19"/>
      <c r="AN472" s="19"/>
      <c r="AO472" s="36"/>
      <c r="AP472" s="36"/>
      <c r="AT472" s="3"/>
      <c r="AU472" s="3"/>
      <c r="AV472" s="3"/>
      <c r="AW472" s="3"/>
      <c r="AX472" s="3"/>
      <c r="AY472" s="3"/>
      <c r="AZ472" s="3"/>
      <c r="BA472" s="167"/>
      <c r="BB472" s="167"/>
      <c r="BC472" s="3"/>
      <c r="BD472" s="167"/>
      <c r="BE472" s="167"/>
      <c r="BF472" s="3"/>
    </row>
    <row r="473" spans="3:58" ht="10.9" customHeight="1" x14ac:dyDescent="0.15">
      <c r="C473" s="221">
        <v>6</v>
      </c>
      <c r="D473" s="224" t="s">
        <v>106</v>
      </c>
      <c r="E473" s="227">
        <v>18</v>
      </c>
      <c r="F473" s="227" t="s">
        <v>107</v>
      </c>
      <c r="G473" s="221" t="s">
        <v>113</v>
      </c>
      <c r="H473" s="227"/>
      <c r="I473" s="189" t="s">
        <v>146</v>
      </c>
      <c r="J473" s="190"/>
      <c r="K473" s="191"/>
      <c r="L473" s="195">
        <f>J$231</f>
        <v>100</v>
      </c>
      <c r="M473" s="196"/>
      <c r="N473" s="196"/>
      <c r="O473" s="196"/>
      <c r="P473" s="196"/>
      <c r="Q473" s="197"/>
      <c r="R473" s="204">
        <f t="shared" ref="R473" si="87">IF(AND(I473="△",BA473="●"),2+ROUNDDOWN(($L473-100)/100,0)*2,0)</f>
        <v>2</v>
      </c>
      <c r="S473" s="205"/>
      <c r="T473" s="205"/>
      <c r="U473" s="205"/>
      <c r="V473" s="205"/>
      <c r="W473" s="206"/>
      <c r="X473" s="230">
        <v>1</v>
      </c>
      <c r="Y473" s="231"/>
      <c r="Z473" s="232"/>
      <c r="AA473" s="212">
        <f t="shared" ref="AA473" si="88">IF(X473=1,$AL$36,IF(X473=2,$AL$57,IF(X473=3,$AL$76,IF(X473=4,$AL$95,IF(X473=5,$AL$114,IF(X473=6,$AL$133,IF(X473=7,$AL$152,IF(X473=8,$AL$171,IF(X473=9,$AL$190,IF(X473=10,$AL$209,0))))))))))</f>
        <v>0.154</v>
      </c>
      <c r="AB473" s="213"/>
      <c r="AC473" s="214"/>
      <c r="AD473" s="218">
        <f>IF(I473="△",ROUNDUP(R473*AA473,1),0)</f>
        <v>0.4</v>
      </c>
      <c r="AE473" s="219"/>
      <c r="AF473" s="219"/>
      <c r="AG473" s="219"/>
      <c r="AH473" s="219"/>
      <c r="AI473" s="220"/>
      <c r="AJ473" s="19"/>
      <c r="AM473" s="19"/>
      <c r="AN473" s="19"/>
      <c r="AO473" s="36"/>
      <c r="AP473" s="36"/>
      <c r="AT473" s="3"/>
      <c r="AU473" s="3"/>
      <c r="AV473" s="3"/>
      <c r="AW473" s="3"/>
      <c r="AX473" s="3"/>
      <c r="AY473" s="3"/>
      <c r="AZ473" s="3"/>
      <c r="BA473" s="167" t="str">
        <f>IF(OR(I473="×",BA477="×"),"×","●")</f>
        <v>●</v>
      </c>
      <c r="BB473" s="167" t="str">
        <f>IF(BA473="●",IF(I473="定","-",I473),"-")</f>
        <v>△</v>
      </c>
      <c r="BC473" s="3"/>
      <c r="BD473" s="167"/>
      <c r="BE473" s="167"/>
      <c r="BF473" s="3"/>
    </row>
    <row r="474" spans="3:58" ht="10.9" customHeight="1" x14ac:dyDescent="0.15">
      <c r="C474" s="222"/>
      <c r="D474" s="225"/>
      <c r="E474" s="228"/>
      <c r="F474" s="228"/>
      <c r="G474" s="222"/>
      <c r="H474" s="228"/>
      <c r="I474" s="189"/>
      <c r="J474" s="190"/>
      <c r="K474" s="191"/>
      <c r="L474" s="198"/>
      <c r="M474" s="199"/>
      <c r="N474" s="199"/>
      <c r="O474" s="199"/>
      <c r="P474" s="199"/>
      <c r="Q474" s="200"/>
      <c r="R474" s="204"/>
      <c r="S474" s="205"/>
      <c r="T474" s="205"/>
      <c r="U474" s="205"/>
      <c r="V474" s="205"/>
      <c r="W474" s="206"/>
      <c r="X474" s="230"/>
      <c r="Y474" s="231"/>
      <c r="Z474" s="232"/>
      <c r="AA474" s="212"/>
      <c r="AB474" s="213"/>
      <c r="AC474" s="214"/>
      <c r="AD474" s="218"/>
      <c r="AE474" s="219"/>
      <c r="AF474" s="219"/>
      <c r="AG474" s="219"/>
      <c r="AH474" s="219"/>
      <c r="AI474" s="220"/>
      <c r="AJ474" s="19"/>
      <c r="AM474" s="19"/>
      <c r="AN474" s="19"/>
      <c r="AO474" s="36"/>
      <c r="AP474" s="36"/>
      <c r="AT474" s="3"/>
      <c r="AU474" s="3"/>
      <c r="AV474" s="3"/>
      <c r="AW474" s="3"/>
      <c r="AX474" s="3"/>
      <c r="AY474" s="3"/>
      <c r="AZ474" s="3"/>
      <c r="BA474" s="167"/>
      <c r="BB474" s="167"/>
      <c r="BC474" s="3"/>
      <c r="BD474" s="167"/>
      <c r="BE474" s="167"/>
      <c r="BF474" s="3"/>
    </row>
    <row r="475" spans="3:58" ht="10.9" customHeight="1" x14ac:dyDescent="0.15">
      <c r="C475" s="222"/>
      <c r="D475" s="225"/>
      <c r="E475" s="228"/>
      <c r="F475" s="228"/>
      <c r="G475" s="222"/>
      <c r="H475" s="228"/>
      <c r="I475" s="189"/>
      <c r="J475" s="190"/>
      <c r="K475" s="191"/>
      <c r="L475" s="198"/>
      <c r="M475" s="199"/>
      <c r="N475" s="199"/>
      <c r="O475" s="199"/>
      <c r="P475" s="199"/>
      <c r="Q475" s="200"/>
      <c r="R475" s="204"/>
      <c r="S475" s="205"/>
      <c r="T475" s="205"/>
      <c r="U475" s="205"/>
      <c r="V475" s="205"/>
      <c r="W475" s="206"/>
      <c r="X475" s="230"/>
      <c r="Y475" s="231"/>
      <c r="Z475" s="232"/>
      <c r="AA475" s="212"/>
      <c r="AB475" s="213"/>
      <c r="AC475" s="214"/>
      <c r="AD475" s="218"/>
      <c r="AE475" s="219"/>
      <c r="AF475" s="219"/>
      <c r="AG475" s="219"/>
      <c r="AH475" s="219"/>
      <c r="AI475" s="220"/>
      <c r="AJ475" s="19"/>
      <c r="AM475" s="19"/>
      <c r="AN475" s="19"/>
      <c r="AO475" s="36"/>
      <c r="AP475" s="36"/>
      <c r="AT475" s="3"/>
      <c r="AU475" s="3"/>
      <c r="AV475" s="3"/>
      <c r="AW475" s="3"/>
      <c r="AX475" s="3"/>
      <c r="AY475" s="3"/>
      <c r="AZ475" s="3"/>
      <c r="BA475" s="167"/>
      <c r="BB475" s="167"/>
      <c r="BC475" s="3"/>
      <c r="BD475" s="167"/>
      <c r="BE475" s="167"/>
      <c r="BF475" s="3"/>
    </row>
    <row r="476" spans="3:58" ht="10.9" customHeight="1" x14ac:dyDescent="0.15">
      <c r="C476" s="223"/>
      <c r="D476" s="226"/>
      <c r="E476" s="229"/>
      <c r="F476" s="229"/>
      <c r="G476" s="223"/>
      <c r="H476" s="229"/>
      <c r="I476" s="192"/>
      <c r="J476" s="193"/>
      <c r="K476" s="194"/>
      <c r="L476" s="201"/>
      <c r="M476" s="202"/>
      <c r="N476" s="202"/>
      <c r="O476" s="202"/>
      <c r="P476" s="202"/>
      <c r="Q476" s="203"/>
      <c r="R476" s="204"/>
      <c r="S476" s="205"/>
      <c r="T476" s="205"/>
      <c r="U476" s="205"/>
      <c r="V476" s="205"/>
      <c r="W476" s="206"/>
      <c r="X476" s="233"/>
      <c r="Y476" s="234"/>
      <c r="Z476" s="235"/>
      <c r="AA476" s="215"/>
      <c r="AB476" s="216"/>
      <c r="AC476" s="217"/>
      <c r="AD476" s="218"/>
      <c r="AE476" s="219"/>
      <c r="AF476" s="219"/>
      <c r="AG476" s="219"/>
      <c r="AH476" s="219"/>
      <c r="AI476" s="220"/>
      <c r="AJ476" s="19"/>
      <c r="AM476" s="19"/>
      <c r="AN476" s="19"/>
      <c r="AO476" s="36"/>
      <c r="AP476" s="36"/>
      <c r="AT476" s="3"/>
      <c r="AU476" s="3"/>
      <c r="AV476" s="3"/>
      <c r="AW476" s="3"/>
      <c r="AX476" s="3"/>
      <c r="AY476" s="3"/>
      <c r="AZ476" s="3"/>
      <c r="BA476" s="167"/>
      <c r="BB476" s="167"/>
      <c r="BC476" s="3"/>
      <c r="BD476" s="167"/>
      <c r="BE476" s="167"/>
      <c r="BF476" s="3"/>
    </row>
    <row r="477" spans="3:58" ht="10.9" customHeight="1" x14ac:dyDescent="0.15">
      <c r="C477" s="221">
        <v>6</v>
      </c>
      <c r="D477" s="224" t="s">
        <v>106</v>
      </c>
      <c r="E477" s="227">
        <v>19</v>
      </c>
      <c r="F477" s="227" t="s">
        <v>107</v>
      </c>
      <c r="G477" s="221" t="s">
        <v>114</v>
      </c>
      <c r="H477" s="227"/>
      <c r="I477" s="189" t="s">
        <v>146</v>
      </c>
      <c r="J477" s="190"/>
      <c r="K477" s="191"/>
      <c r="L477" s="195">
        <f>J$231</f>
        <v>100</v>
      </c>
      <c r="M477" s="196"/>
      <c r="N477" s="196"/>
      <c r="O477" s="196"/>
      <c r="P477" s="196"/>
      <c r="Q477" s="197"/>
      <c r="R477" s="204">
        <f t="shared" ref="R477" si="89">IF(AND(I477="△",BA477="●"),2+ROUNDDOWN(($L477-100)/100,0)*2,0)</f>
        <v>2</v>
      </c>
      <c r="S477" s="205"/>
      <c r="T477" s="205"/>
      <c r="U477" s="205"/>
      <c r="V477" s="205"/>
      <c r="W477" s="206"/>
      <c r="X477" s="230">
        <v>1</v>
      </c>
      <c r="Y477" s="231"/>
      <c r="Z477" s="232"/>
      <c r="AA477" s="212">
        <f t="shared" ref="AA477" si="90">IF(X477=1,$AL$36,IF(X477=2,$AL$57,IF(X477=3,$AL$76,IF(X477=4,$AL$95,IF(X477=5,$AL$114,IF(X477=6,$AL$133,IF(X477=7,$AL$152,IF(X477=8,$AL$171,IF(X477=9,$AL$190,IF(X477=10,$AL$209,0))))))))))</f>
        <v>0.154</v>
      </c>
      <c r="AB477" s="213"/>
      <c r="AC477" s="214"/>
      <c r="AD477" s="218">
        <f>IF(I477="△",ROUNDUP(R477*AA477,1),0)</f>
        <v>0.4</v>
      </c>
      <c r="AE477" s="219"/>
      <c r="AF477" s="219"/>
      <c r="AG477" s="219"/>
      <c r="AH477" s="219"/>
      <c r="AI477" s="220"/>
      <c r="AJ477" s="19"/>
      <c r="AM477" s="65"/>
      <c r="AN477" s="65"/>
      <c r="AO477" s="65"/>
      <c r="AP477" s="65"/>
      <c r="AT477" s="3"/>
      <c r="AU477" s="3"/>
      <c r="AV477" s="3"/>
      <c r="AW477" s="3"/>
      <c r="AX477" s="3"/>
      <c r="AY477" s="3"/>
      <c r="AZ477" s="3"/>
      <c r="BA477" s="167" t="str">
        <f>IF(OR(I477="×",BA481="×"),"×","●")</f>
        <v>●</v>
      </c>
      <c r="BB477" s="167" t="str">
        <f>IF(BA477="●",IF(I477="定","-",I477),"-")</f>
        <v>△</v>
      </c>
      <c r="BC477" s="3"/>
      <c r="BD477" s="149"/>
      <c r="BE477" s="149"/>
      <c r="BF477" s="3"/>
    </row>
    <row r="478" spans="3:58" ht="10.9" customHeight="1" x14ac:dyDescent="0.15">
      <c r="C478" s="222"/>
      <c r="D478" s="225"/>
      <c r="E478" s="228"/>
      <c r="F478" s="228"/>
      <c r="G478" s="222"/>
      <c r="H478" s="228"/>
      <c r="I478" s="189"/>
      <c r="J478" s="190"/>
      <c r="K478" s="191"/>
      <c r="L478" s="198"/>
      <c r="M478" s="199"/>
      <c r="N478" s="199"/>
      <c r="O478" s="199"/>
      <c r="P478" s="199"/>
      <c r="Q478" s="200"/>
      <c r="R478" s="204"/>
      <c r="S478" s="205"/>
      <c r="T478" s="205"/>
      <c r="U478" s="205"/>
      <c r="V478" s="205"/>
      <c r="W478" s="206"/>
      <c r="X478" s="230"/>
      <c r="Y478" s="231"/>
      <c r="Z478" s="232"/>
      <c r="AA478" s="212"/>
      <c r="AB478" s="213"/>
      <c r="AC478" s="214"/>
      <c r="AD478" s="218"/>
      <c r="AE478" s="219"/>
      <c r="AF478" s="219"/>
      <c r="AG478" s="219"/>
      <c r="AH478" s="219"/>
      <c r="AI478" s="220"/>
      <c r="AJ478" s="19"/>
      <c r="AM478" s="65"/>
      <c r="AN478" s="65"/>
      <c r="AO478" s="65"/>
      <c r="AP478" s="65"/>
      <c r="AT478" s="3"/>
      <c r="AU478" s="3"/>
      <c r="AV478" s="3"/>
      <c r="AW478" s="3"/>
      <c r="AX478" s="3"/>
      <c r="AY478" s="3"/>
      <c r="AZ478" s="3"/>
      <c r="BA478" s="167"/>
      <c r="BB478" s="167"/>
      <c r="BC478" s="3"/>
      <c r="BD478" s="149"/>
      <c r="BE478" s="149"/>
      <c r="BF478" s="3"/>
    </row>
    <row r="479" spans="3:58" ht="10.9" customHeight="1" x14ac:dyDescent="0.15">
      <c r="C479" s="222"/>
      <c r="D479" s="225"/>
      <c r="E479" s="228"/>
      <c r="F479" s="228"/>
      <c r="G479" s="222"/>
      <c r="H479" s="228"/>
      <c r="I479" s="189"/>
      <c r="J479" s="190"/>
      <c r="K479" s="191"/>
      <c r="L479" s="198"/>
      <c r="M479" s="199"/>
      <c r="N479" s="199"/>
      <c r="O479" s="199"/>
      <c r="P479" s="199"/>
      <c r="Q479" s="200"/>
      <c r="R479" s="204"/>
      <c r="S479" s="205"/>
      <c r="T479" s="205"/>
      <c r="U479" s="205"/>
      <c r="V479" s="205"/>
      <c r="W479" s="206"/>
      <c r="X479" s="230"/>
      <c r="Y479" s="231"/>
      <c r="Z479" s="232"/>
      <c r="AA479" s="212"/>
      <c r="AB479" s="213"/>
      <c r="AC479" s="214"/>
      <c r="AD479" s="218"/>
      <c r="AE479" s="219"/>
      <c r="AF479" s="219"/>
      <c r="AG479" s="219"/>
      <c r="AH479" s="219"/>
      <c r="AI479" s="220"/>
      <c r="AJ479" s="19"/>
      <c r="AM479" s="65"/>
      <c r="AN479" s="65"/>
      <c r="AO479" s="65"/>
      <c r="AP479" s="65"/>
      <c r="AT479" s="3"/>
      <c r="AU479" s="3"/>
      <c r="AV479" s="3"/>
      <c r="AW479" s="3"/>
      <c r="AX479" s="3"/>
      <c r="AY479" s="3"/>
      <c r="AZ479" s="3"/>
      <c r="BA479" s="167"/>
      <c r="BB479" s="167"/>
      <c r="BC479" s="3"/>
      <c r="BD479" s="149"/>
      <c r="BE479" s="149"/>
      <c r="BF479" s="3"/>
    </row>
    <row r="480" spans="3:58" ht="10.9" customHeight="1" x14ac:dyDescent="0.15">
      <c r="C480" s="223"/>
      <c r="D480" s="226"/>
      <c r="E480" s="229"/>
      <c r="F480" s="229"/>
      <c r="G480" s="223"/>
      <c r="H480" s="229"/>
      <c r="I480" s="192"/>
      <c r="J480" s="193"/>
      <c r="K480" s="194"/>
      <c r="L480" s="201"/>
      <c r="M480" s="202"/>
      <c r="N480" s="202"/>
      <c r="O480" s="202"/>
      <c r="P480" s="202"/>
      <c r="Q480" s="203"/>
      <c r="R480" s="204"/>
      <c r="S480" s="205"/>
      <c r="T480" s="205"/>
      <c r="U480" s="205"/>
      <c r="V480" s="205"/>
      <c r="W480" s="206"/>
      <c r="X480" s="233"/>
      <c r="Y480" s="234"/>
      <c r="Z480" s="235"/>
      <c r="AA480" s="215"/>
      <c r="AB480" s="216"/>
      <c r="AC480" s="217"/>
      <c r="AD480" s="218"/>
      <c r="AE480" s="219"/>
      <c r="AF480" s="219"/>
      <c r="AG480" s="219"/>
      <c r="AH480" s="219"/>
      <c r="AI480" s="220"/>
      <c r="AJ480" s="19"/>
      <c r="AM480" s="65"/>
      <c r="AN480" s="65"/>
      <c r="AO480" s="65"/>
      <c r="AP480" s="65"/>
      <c r="AT480" s="3"/>
      <c r="AU480" s="3"/>
      <c r="AV480" s="3"/>
      <c r="AW480" s="3"/>
      <c r="AX480" s="3"/>
      <c r="AY480" s="3"/>
      <c r="AZ480" s="3"/>
      <c r="BA480" s="167"/>
      <c r="BB480" s="167"/>
      <c r="BC480" s="3"/>
      <c r="BD480" s="149"/>
      <c r="BE480" s="149"/>
      <c r="BF480" s="3"/>
    </row>
    <row r="481" spans="3:58" ht="10.9" customHeight="1" x14ac:dyDescent="0.15">
      <c r="C481" s="221">
        <v>6</v>
      </c>
      <c r="D481" s="224" t="s">
        <v>106</v>
      </c>
      <c r="E481" s="227">
        <v>20</v>
      </c>
      <c r="F481" s="227" t="s">
        <v>107</v>
      </c>
      <c r="G481" s="221" t="s">
        <v>115</v>
      </c>
      <c r="H481" s="227"/>
      <c r="I481" s="189" t="s">
        <v>146</v>
      </c>
      <c r="J481" s="190"/>
      <c r="K481" s="191"/>
      <c r="L481" s="195">
        <f>J$231</f>
        <v>100</v>
      </c>
      <c r="M481" s="196"/>
      <c r="N481" s="196"/>
      <c r="O481" s="196"/>
      <c r="P481" s="196"/>
      <c r="Q481" s="197"/>
      <c r="R481" s="204">
        <f t="shared" ref="R481" si="91">IF(AND(I481="△",BA481="●"),2+ROUNDDOWN(($L481-100)/100,0)*2,0)</f>
        <v>2</v>
      </c>
      <c r="S481" s="205"/>
      <c r="T481" s="205"/>
      <c r="U481" s="205"/>
      <c r="V481" s="205"/>
      <c r="W481" s="206"/>
      <c r="X481" s="189">
        <v>2</v>
      </c>
      <c r="Y481" s="207"/>
      <c r="Z481" s="208"/>
      <c r="AA481" s="212">
        <f t="shared" ref="AA481" si="92">IF(X481=1,$AL$36,IF(X481=2,$AL$57,IF(X481=3,$AL$76,IF(X481=4,$AL$95,IF(X481=5,$AL$114,IF(X481=6,$AL$133,IF(X481=7,$AL$152,IF(X481=8,$AL$171,IF(X481=9,$AL$190,IF(X481=10,$AL$209,0))))))))))</f>
        <v>0.23100000000000001</v>
      </c>
      <c r="AB481" s="213"/>
      <c r="AC481" s="214"/>
      <c r="AD481" s="218">
        <f>IF(I481="△",ROUNDUP(R481*AA481,1),0)</f>
        <v>0.5</v>
      </c>
      <c r="AE481" s="219"/>
      <c r="AF481" s="219"/>
      <c r="AG481" s="219"/>
      <c r="AH481" s="219"/>
      <c r="AI481" s="220"/>
      <c r="AJ481" s="19"/>
      <c r="AM481" s="65"/>
      <c r="AN481" s="65"/>
      <c r="AO481" s="65"/>
      <c r="AP481" s="65"/>
      <c r="AT481" s="3"/>
      <c r="AU481" s="3"/>
      <c r="AV481" s="3"/>
      <c r="AW481" s="3"/>
      <c r="AX481" s="3"/>
      <c r="AY481" s="3"/>
      <c r="AZ481" s="3"/>
      <c r="BA481" s="167" t="str">
        <f>IF(I481="×","×","●")</f>
        <v>●</v>
      </c>
      <c r="BB481" s="167" t="str">
        <f>IF(BA481="●",IF(I481="定","-",I481),"-")</f>
        <v>△</v>
      </c>
      <c r="BC481" s="3"/>
      <c r="BD481" s="149"/>
      <c r="BE481" s="149"/>
      <c r="BF481" s="3"/>
    </row>
    <row r="482" spans="3:58" ht="10.9" customHeight="1" x14ac:dyDescent="0.15">
      <c r="C482" s="222"/>
      <c r="D482" s="225"/>
      <c r="E482" s="228"/>
      <c r="F482" s="228"/>
      <c r="G482" s="222"/>
      <c r="H482" s="228"/>
      <c r="I482" s="189"/>
      <c r="J482" s="190"/>
      <c r="K482" s="191"/>
      <c r="L482" s="198"/>
      <c r="M482" s="199"/>
      <c r="N482" s="199"/>
      <c r="O482" s="199"/>
      <c r="P482" s="199"/>
      <c r="Q482" s="200"/>
      <c r="R482" s="204"/>
      <c r="S482" s="205"/>
      <c r="T482" s="205"/>
      <c r="U482" s="205"/>
      <c r="V482" s="205"/>
      <c r="W482" s="206"/>
      <c r="X482" s="189"/>
      <c r="Y482" s="207"/>
      <c r="Z482" s="208"/>
      <c r="AA482" s="212"/>
      <c r="AB482" s="213"/>
      <c r="AC482" s="214"/>
      <c r="AD482" s="218"/>
      <c r="AE482" s="219"/>
      <c r="AF482" s="219"/>
      <c r="AG482" s="219"/>
      <c r="AH482" s="219"/>
      <c r="AI482" s="220"/>
      <c r="AJ482" s="19"/>
      <c r="AM482" s="65"/>
      <c r="AN482" s="65"/>
      <c r="AO482" s="65"/>
      <c r="AP482" s="65"/>
      <c r="AT482" s="3"/>
      <c r="AU482" s="3"/>
      <c r="AV482" s="3"/>
      <c r="AW482" s="3"/>
      <c r="AX482" s="3"/>
      <c r="AY482" s="3"/>
      <c r="AZ482" s="3"/>
      <c r="BA482" s="167"/>
      <c r="BB482" s="167"/>
      <c r="BC482" s="3"/>
      <c r="BD482" s="149"/>
      <c r="BE482" s="149"/>
      <c r="BF482" s="3"/>
    </row>
    <row r="483" spans="3:58" ht="10.9" customHeight="1" x14ac:dyDescent="0.15">
      <c r="C483" s="222"/>
      <c r="D483" s="225"/>
      <c r="E483" s="228"/>
      <c r="F483" s="228"/>
      <c r="G483" s="222"/>
      <c r="H483" s="228"/>
      <c r="I483" s="189"/>
      <c r="J483" s="190"/>
      <c r="K483" s="191"/>
      <c r="L483" s="198"/>
      <c r="M483" s="199"/>
      <c r="N483" s="199"/>
      <c r="O483" s="199"/>
      <c r="P483" s="199"/>
      <c r="Q483" s="200"/>
      <c r="R483" s="204"/>
      <c r="S483" s="205"/>
      <c r="T483" s="205"/>
      <c r="U483" s="205"/>
      <c r="V483" s="205"/>
      <c r="W483" s="206"/>
      <c r="X483" s="189"/>
      <c r="Y483" s="207"/>
      <c r="Z483" s="208"/>
      <c r="AA483" s="212"/>
      <c r="AB483" s="213"/>
      <c r="AC483" s="214"/>
      <c r="AD483" s="218"/>
      <c r="AE483" s="219"/>
      <c r="AF483" s="219"/>
      <c r="AG483" s="219"/>
      <c r="AH483" s="219"/>
      <c r="AI483" s="220"/>
      <c r="AJ483" s="19"/>
      <c r="AM483" s="65"/>
      <c r="AN483" s="65"/>
      <c r="AO483" s="65"/>
      <c r="AP483" s="65"/>
      <c r="AT483" s="3"/>
      <c r="AU483" s="3"/>
      <c r="AV483" s="3"/>
      <c r="AW483" s="3"/>
      <c r="AX483" s="3"/>
      <c r="AY483" s="3"/>
      <c r="AZ483" s="3"/>
      <c r="BA483" s="167"/>
      <c r="BB483" s="167"/>
      <c r="BC483" s="3"/>
      <c r="BD483" s="149"/>
      <c r="BE483" s="149"/>
      <c r="BF483" s="3"/>
    </row>
    <row r="484" spans="3:58" ht="10.9" customHeight="1" thickBot="1" x14ac:dyDescent="0.2">
      <c r="C484" s="223"/>
      <c r="D484" s="226"/>
      <c r="E484" s="229"/>
      <c r="F484" s="229"/>
      <c r="G484" s="223"/>
      <c r="H484" s="229"/>
      <c r="I484" s="192"/>
      <c r="J484" s="193"/>
      <c r="K484" s="194"/>
      <c r="L484" s="201"/>
      <c r="M484" s="202"/>
      <c r="N484" s="202"/>
      <c r="O484" s="202"/>
      <c r="P484" s="202"/>
      <c r="Q484" s="203"/>
      <c r="R484" s="204"/>
      <c r="S484" s="205"/>
      <c r="T484" s="205"/>
      <c r="U484" s="205"/>
      <c r="V484" s="205"/>
      <c r="W484" s="206"/>
      <c r="X484" s="209"/>
      <c r="Y484" s="210"/>
      <c r="Z484" s="211"/>
      <c r="AA484" s="215"/>
      <c r="AB484" s="216"/>
      <c r="AC484" s="217"/>
      <c r="AD484" s="218"/>
      <c r="AE484" s="219"/>
      <c r="AF484" s="219"/>
      <c r="AG484" s="219"/>
      <c r="AH484" s="219"/>
      <c r="AI484" s="220"/>
      <c r="AJ484" s="19"/>
      <c r="AM484" s="65"/>
      <c r="AN484" s="65"/>
      <c r="AO484" s="65"/>
      <c r="AP484" s="65"/>
      <c r="AT484" s="3"/>
      <c r="AU484" s="3"/>
      <c r="AV484" s="3"/>
      <c r="AW484" s="3"/>
      <c r="AX484" s="3"/>
      <c r="AY484" s="3"/>
      <c r="AZ484" s="3"/>
      <c r="BA484" s="167"/>
      <c r="BB484" s="167"/>
      <c r="BC484" s="3"/>
      <c r="BD484" s="149"/>
      <c r="BE484" s="149"/>
      <c r="BF484" s="3"/>
    </row>
    <row r="485" spans="3:58" ht="14.1" customHeight="1" thickTop="1" x14ac:dyDescent="0.15">
      <c r="C485" s="168" t="s">
        <v>121</v>
      </c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70"/>
      <c r="AB485" s="177">
        <f>SUM(AD405:AI484)</f>
        <v>8.3000000000000025</v>
      </c>
      <c r="AC485" s="178"/>
      <c r="AD485" s="178"/>
      <c r="AE485" s="178"/>
      <c r="AF485" s="178"/>
      <c r="AG485" s="183" t="s">
        <v>119</v>
      </c>
      <c r="AH485" s="183"/>
      <c r="AI485" s="184"/>
      <c r="AJ485" s="65"/>
      <c r="AK485" s="65"/>
      <c r="AL485" s="65"/>
      <c r="AM485" s="19"/>
      <c r="AN485" s="19"/>
      <c r="AO485" s="19"/>
      <c r="AP485" s="19"/>
      <c r="AT485" s="3"/>
      <c r="AU485" s="3"/>
      <c r="AV485" s="3"/>
      <c r="AW485" s="3"/>
      <c r="AX485" s="3"/>
      <c r="AY485" s="3"/>
      <c r="AZ485" s="3"/>
      <c r="BA485" s="167"/>
      <c r="BB485" s="167"/>
      <c r="BC485" s="3"/>
      <c r="BD485" s="167"/>
      <c r="BE485" s="167"/>
      <c r="BF485" s="149"/>
    </row>
    <row r="486" spans="3:58" ht="14.1" customHeight="1" x14ac:dyDescent="0.15">
      <c r="C486" s="171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3"/>
      <c r="AB486" s="179"/>
      <c r="AC486" s="180"/>
      <c r="AD486" s="180"/>
      <c r="AE486" s="180"/>
      <c r="AF486" s="180"/>
      <c r="AG486" s="185"/>
      <c r="AH486" s="185"/>
      <c r="AI486" s="186"/>
      <c r="AJ486" s="65"/>
      <c r="AK486" s="65"/>
      <c r="AL486" s="65"/>
      <c r="AM486" s="19"/>
      <c r="AN486" s="19"/>
      <c r="AO486" s="19"/>
      <c r="AP486" s="19"/>
      <c r="AT486" s="3"/>
      <c r="AU486" s="3"/>
      <c r="AV486" s="3"/>
      <c r="AW486" s="3"/>
      <c r="AX486" s="3"/>
      <c r="AY486" s="3"/>
      <c r="AZ486" s="3"/>
      <c r="BA486" s="167"/>
      <c r="BB486" s="167"/>
      <c r="BC486" s="3"/>
      <c r="BD486" s="167"/>
      <c r="BE486" s="167"/>
      <c r="BF486" s="149"/>
    </row>
    <row r="487" spans="3:58" ht="14.1" customHeight="1" x14ac:dyDescent="0.15">
      <c r="C487" s="171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3"/>
      <c r="AB487" s="179"/>
      <c r="AC487" s="180"/>
      <c r="AD487" s="180"/>
      <c r="AE487" s="180"/>
      <c r="AF487" s="180"/>
      <c r="AG487" s="185"/>
      <c r="AH487" s="185"/>
      <c r="AI487" s="186"/>
      <c r="AM487" s="19"/>
      <c r="AN487" s="19"/>
      <c r="AO487" s="19"/>
      <c r="AP487" s="19"/>
      <c r="AT487" s="3"/>
      <c r="AU487" s="3"/>
      <c r="AV487" s="3"/>
      <c r="AW487" s="3"/>
      <c r="AX487" s="3"/>
      <c r="AY487" s="3"/>
      <c r="AZ487" s="3"/>
      <c r="BA487" s="167"/>
      <c r="BB487" s="167"/>
      <c r="BC487" s="3"/>
      <c r="BD487" s="167"/>
      <c r="BE487" s="167"/>
      <c r="BF487" s="149"/>
    </row>
    <row r="488" spans="3:58" ht="14.1" customHeight="1" thickBot="1" x14ac:dyDescent="0.2">
      <c r="C488" s="174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6"/>
      <c r="AB488" s="181"/>
      <c r="AC488" s="182"/>
      <c r="AD488" s="182"/>
      <c r="AE488" s="182"/>
      <c r="AF488" s="182"/>
      <c r="AG488" s="187"/>
      <c r="AH488" s="187"/>
      <c r="AI488" s="188"/>
      <c r="AM488" s="19"/>
      <c r="AN488" s="19"/>
      <c r="AO488" s="19"/>
      <c r="AP488" s="19"/>
      <c r="AT488" s="3"/>
      <c r="AU488" s="3"/>
      <c r="AV488" s="3"/>
      <c r="AW488" s="3"/>
      <c r="AX488" s="3"/>
      <c r="AY488" s="3"/>
      <c r="AZ488" s="3"/>
      <c r="BA488" s="167"/>
      <c r="BB488" s="167"/>
      <c r="BC488" s="3"/>
      <c r="BD488" s="167"/>
      <c r="BE488" s="167"/>
      <c r="BF488" s="149"/>
    </row>
    <row r="489" spans="3:58" ht="14.1" customHeight="1" thickTop="1" x14ac:dyDescent="0.15">
      <c r="C489" s="150" t="s">
        <v>122</v>
      </c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2"/>
      <c r="AB489" s="159">
        <f>SUM(AB317+AB401+AB485)</f>
        <v>50.600000000000009</v>
      </c>
      <c r="AC489" s="160"/>
      <c r="AD489" s="160"/>
      <c r="AE489" s="160"/>
      <c r="AF489" s="160"/>
      <c r="AG489" s="163" t="s">
        <v>119</v>
      </c>
      <c r="AH489" s="163"/>
      <c r="AI489" s="164"/>
      <c r="AJ489" s="65"/>
      <c r="AK489" s="65"/>
      <c r="AL489" s="65"/>
      <c r="AM489" s="19"/>
      <c r="AN489" s="19"/>
      <c r="AO489" s="19"/>
      <c r="AP489" s="19"/>
      <c r="AT489" s="3"/>
      <c r="AU489" s="3"/>
      <c r="AV489" s="3"/>
      <c r="AW489" s="3"/>
      <c r="AX489" s="3"/>
      <c r="AY489" s="3"/>
      <c r="AZ489" s="3"/>
      <c r="BA489" s="167">
        <f>COUNTIF(BA249:BA484,"●")</f>
        <v>57</v>
      </c>
      <c r="BB489" s="167">
        <f>COUNTIF(BB249:BB484,"○")+COUNTIF(BB249:BB484,"△")</f>
        <v>57</v>
      </c>
      <c r="BC489" s="3"/>
      <c r="BD489" s="167"/>
      <c r="BE489" s="167"/>
      <c r="BF489" s="149"/>
    </row>
    <row r="490" spans="3:58" ht="14.1" customHeight="1" x14ac:dyDescent="0.15">
      <c r="C490" s="153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5"/>
      <c r="AB490" s="159"/>
      <c r="AC490" s="160"/>
      <c r="AD490" s="160"/>
      <c r="AE490" s="160"/>
      <c r="AF490" s="160"/>
      <c r="AG490" s="163"/>
      <c r="AH490" s="163"/>
      <c r="AI490" s="164"/>
      <c r="AJ490" s="65"/>
      <c r="AK490" s="65"/>
      <c r="AL490" s="65"/>
      <c r="AM490" s="19"/>
      <c r="AN490" s="19"/>
      <c r="AO490" s="19"/>
      <c r="AP490" s="19"/>
      <c r="AT490" s="3"/>
      <c r="AU490" s="3"/>
      <c r="AV490" s="3"/>
      <c r="AW490" s="3"/>
      <c r="AX490" s="3"/>
      <c r="AY490" s="3"/>
      <c r="AZ490" s="3"/>
      <c r="BA490" s="167"/>
      <c r="BB490" s="167"/>
      <c r="BC490" s="3"/>
      <c r="BD490" s="167"/>
      <c r="BE490" s="167"/>
      <c r="BF490" s="149"/>
    </row>
    <row r="491" spans="3:58" ht="14.1" customHeight="1" x14ac:dyDescent="0.15">
      <c r="C491" s="153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5"/>
      <c r="AB491" s="159"/>
      <c r="AC491" s="160"/>
      <c r="AD491" s="160"/>
      <c r="AE491" s="160"/>
      <c r="AF491" s="160"/>
      <c r="AG491" s="163"/>
      <c r="AH491" s="163"/>
      <c r="AI491" s="164"/>
      <c r="AM491" s="19"/>
      <c r="AN491" s="19"/>
      <c r="AO491" s="19"/>
      <c r="AP491" s="19"/>
      <c r="AT491" s="3"/>
      <c r="AU491" s="3"/>
      <c r="AV491" s="3"/>
      <c r="AW491" s="3"/>
      <c r="AX491" s="3"/>
      <c r="AY491" s="3"/>
      <c r="AZ491" s="3"/>
      <c r="BA491" s="167"/>
      <c r="BB491" s="167"/>
      <c r="BC491" s="3"/>
      <c r="BD491" s="167"/>
      <c r="BE491" s="167"/>
      <c r="BF491" s="149"/>
    </row>
    <row r="492" spans="3:58" ht="14.1" customHeight="1" thickBot="1" x14ac:dyDescent="0.2">
      <c r="C492" s="156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8"/>
      <c r="AB492" s="161"/>
      <c r="AC492" s="162"/>
      <c r="AD492" s="162"/>
      <c r="AE492" s="162"/>
      <c r="AF492" s="162"/>
      <c r="AG492" s="165"/>
      <c r="AH492" s="165"/>
      <c r="AI492" s="166"/>
      <c r="AM492" s="19"/>
      <c r="AN492" s="19"/>
      <c r="AO492" s="19"/>
      <c r="AP492" s="19"/>
      <c r="AT492" s="3"/>
      <c r="AU492" s="3"/>
      <c r="AV492" s="3"/>
      <c r="AW492" s="3"/>
      <c r="AX492" s="3"/>
      <c r="AY492" s="3"/>
      <c r="AZ492" s="3"/>
      <c r="BA492" s="167"/>
      <c r="BB492" s="167"/>
      <c r="BC492" s="3"/>
      <c r="BD492" s="167"/>
      <c r="BE492" s="167"/>
      <c r="BF492" s="149"/>
    </row>
    <row r="493" spans="3:58" ht="19.5" thickTop="1" x14ac:dyDescent="0.15">
      <c r="AC493" s="120" t="s">
        <v>147</v>
      </c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3:58" x14ac:dyDescent="0.15">
      <c r="AR494" s="120"/>
    </row>
  </sheetData>
  <sheetProtection algorithmName="SHA-512" hashValue="cCIeucGa+KbyzGcrp012TbEXSx6M5elfkUf4EQly7u7JLjTQKg2rTGjZBcIVS2D4HB8nb1ec4I0F8lokbNojLQ==" saltValue="bC7suaZ2vacRKIP6+CNeZw==" spinCount="100000" sheet="1" formatRows="0"/>
  <mergeCells count="1487">
    <mergeCell ref="A2:H2"/>
    <mergeCell ref="I2:AJ2"/>
    <mergeCell ref="AK2:AS2"/>
    <mergeCell ref="A3:AS3"/>
    <mergeCell ref="C5:P6"/>
    <mergeCell ref="Q5:AB6"/>
    <mergeCell ref="AC5:AQ6"/>
    <mergeCell ref="A23:I24"/>
    <mergeCell ref="B26:E27"/>
    <mergeCell ref="F26:G27"/>
    <mergeCell ref="H26:I27"/>
    <mergeCell ref="J26:K27"/>
    <mergeCell ref="L26:M27"/>
    <mergeCell ref="C19:H19"/>
    <mergeCell ref="I19:L19"/>
    <mergeCell ref="M19:R19"/>
    <mergeCell ref="S19:AR20"/>
    <mergeCell ref="C20:H20"/>
    <mergeCell ref="I20:L20"/>
    <mergeCell ref="M20:R20"/>
    <mergeCell ref="C7:P8"/>
    <mergeCell ref="Q7:AB8"/>
    <mergeCell ref="AC7:AQ8"/>
    <mergeCell ref="C9:AQ9"/>
    <mergeCell ref="B16:AS16"/>
    <mergeCell ref="C18:H18"/>
    <mergeCell ref="I18:L18"/>
    <mergeCell ref="M18:R18"/>
    <mergeCell ref="S18:AR18"/>
    <mergeCell ref="P31:Q32"/>
    <mergeCell ref="R31:S32"/>
    <mergeCell ref="T31:U32"/>
    <mergeCell ref="V31:W32"/>
    <mergeCell ref="X31:Y32"/>
    <mergeCell ref="AT26:AT27"/>
    <mergeCell ref="AU26:AU27"/>
    <mergeCell ref="AV26:AV27"/>
    <mergeCell ref="AX26:AX27"/>
    <mergeCell ref="AY26:AY27"/>
    <mergeCell ref="B31:E32"/>
    <mergeCell ref="F31:G32"/>
    <mergeCell ref="H31:I32"/>
    <mergeCell ref="J31:K32"/>
    <mergeCell ref="L31:M32"/>
    <mergeCell ref="Z26:AA27"/>
    <mergeCell ref="AE26:AI27"/>
    <mergeCell ref="AJ26:AK27"/>
    <mergeCell ref="AL26:AM27"/>
    <mergeCell ref="AN26:AO27"/>
    <mergeCell ref="AP26:AQ27"/>
    <mergeCell ref="N26:O27"/>
    <mergeCell ref="P26:Q27"/>
    <mergeCell ref="R26:S27"/>
    <mergeCell ref="T26:U27"/>
    <mergeCell ref="V26:W27"/>
    <mergeCell ref="X26:Y27"/>
    <mergeCell ref="C40:D40"/>
    <mergeCell ref="E40:AB40"/>
    <mergeCell ref="A44:I45"/>
    <mergeCell ref="B47:E48"/>
    <mergeCell ref="F47:G48"/>
    <mergeCell ref="H47:I48"/>
    <mergeCell ref="J47:K48"/>
    <mergeCell ref="L47:M48"/>
    <mergeCell ref="N47:O48"/>
    <mergeCell ref="P47:Q48"/>
    <mergeCell ref="BA31:BA32"/>
    <mergeCell ref="BB31:BB32"/>
    <mergeCell ref="C34:AB39"/>
    <mergeCell ref="AE36:AK37"/>
    <mergeCell ref="AL36:AQ37"/>
    <mergeCell ref="AU36:AU37"/>
    <mergeCell ref="AV36:AV37"/>
    <mergeCell ref="AW36:AX37"/>
    <mergeCell ref="AT37:AT38"/>
    <mergeCell ref="AU31:AU32"/>
    <mergeCell ref="AV31:AV32"/>
    <mergeCell ref="AW31:AW32"/>
    <mergeCell ref="AX31:AX32"/>
    <mergeCell ref="AY31:AY32"/>
    <mergeCell ref="AZ31:AZ32"/>
    <mergeCell ref="Z31:AA32"/>
    <mergeCell ref="AE31:AI32"/>
    <mergeCell ref="AJ31:AK32"/>
    <mergeCell ref="AL31:AM32"/>
    <mergeCell ref="AN31:AO32"/>
    <mergeCell ref="AP31:AQ32"/>
    <mergeCell ref="N31:O32"/>
    <mergeCell ref="AV47:AV48"/>
    <mergeCell ref="AX47:AX48"/>
    <mergeCell ref="AY47:AY48"/>
    <mergeCell ref="B52:E53"/>
    <mergeCell ref="F52:G53"/>
    <mergeCell ref="H52:I53"/>
    <mergeCell ref="J52:K53"/>
    <mergeCell ref="L52:M53"/>
    <mergeCell ref="N52:O53"/>
    <mergeCell ref="P52:Q53"/>
    <mergeCell ref="AJ47:AK48"/>
    <mergeCell ref="AL47:AM48"/>
    <mergeCell ref="AN47:AO48"/>
    <mergeCell ref="AP47:AQ48"/>
    <mergeCell ref="AT47:AT48"/>
    <mergeCell ref="AU47:AU48"/>
    <mergeCell ref="R47:S48"/>
    <mergeCell ref="T47:U48"/>
    <mergeCell ref="V47:W48"/>
    <mergeCell ref="X47:Y48"/>
    <mergeCell ref="Z47:AA48"/>
    <mergeCell ref="AE47:AI48"/>
    <mergeCell ref="AW52:AW53"/>
    <mergeCell ref="AX52:AX53"/>
    <mergeCell ref="AY52:AY53"/>
    <mergeCell ref="AZ52:AZ53"/>
    <mergeCell ref="BA52:BA53"/>
    <mergeCell ref="BB52:BB53"/>
    <mergeCell ref="AJ52:AK53"/>
    <mergeCell ref="AL52:AM53"/>
    <mergeCell ref="AN52:AO53"/>
    <mergeCell ref="AP52:AQ53"/>
    <mergeCell ref="AU52:AU53"/>
    <mergeCell ref="AV52:AV53"/>
    <mergeCell ref="R52:S53"/>
    <mergeCell ref="T52:U53"/>
    <mergeCell ref="V52:W53"/>
    <mergeCell ref="X52:Y53"/>
    <mergeCell ref="Z52:AA53"/>
    <mergeCell ref="AE52:AI53"/>
    <mergeCell ref="C61:D61"/>
    <mergeCell ref="E61:AB61"/>
    <mergeCell ref="A63:I64"/>
    <mergeCell ref="B66:E67"/>
    <mergeCell ref="F66:G67"/>
    <mergeCell ref="H66:I67"/>
    <mergeCell ref="J66:K67"/>
    <mergeCell ref="L66:M67"/>
    <mergeCell ref="N66:O67"/>
    <mergeCell ref="P66:Q67"/>
    <mergeCell ref="C55:AB60"/>
    <mergeCell ref="AE57:AK58"/>
    <mergeCell ref="AL57:AQ58"/>
    <mergeCell ref="AU57:AU58"/>
    <mergeCell ref="AV57:AV58"/>
    <mergeCell ref="AW57:AX58"/>
    <mergeCell ref="AT58:AT59"/>
    <mergeCell ref="AW66:AW67"/>
    <mergeCell ref="AY66:AY67"/>
    <mergeCell ref="AZ66:AZ67"/>
    <mergeCell ref="B71:E72"/>
    <mergeCell ref="F71:G72"/>
    <mergeCell ref="H71:I72"/>
    <mergeCell ref="J71:K72"/>
    <mergeCell ref="L71:M72"/>
    <mergeCell ref="N71:O72"/>
    <mergeCell ref="P71:Q72"/>
    <mergeCell ref="AJ66:AK67"/>
    <mergeCell ref="AL66:AM67"/>
    <mergeCell ref="AN66:AO67"/>
    <mergeCell ref="AP66:AQ67"/>
    <mergeCell ref="AU66:AU67"/>
    <mergeCell ref="AV66:AV67"/>
    <mergeCell ref="R66:S67"/>
    <mergeCell ref="T66:U67"/>
    <mergeCell ref="V66:W67"/>
    <mergeCell ref="X66:Y67"/>
    <mergeCell ref="Z66:AA67"/>
    <mergeCell ref="AE66:AI67"/>
    <mergeCell ref="AX71:AX72"/>
    <mergeCell ref="AY71:AY72"/>
    <mergeCell ref="AZ71:AZ72"/>
    <mergeCell ref="BA71:BA72"/>
    <mergeCell ref="BB71:BB72"/>
    <mergeCell ref="BC71:BC72"/>
    <mergeCell ref="AJ71:AK72"/>
    <mergeCell ref="AL71:AM72"/>
    <mergeCell ref="AN71:AO72"/>
    <mergeCell ref="AP71:AQ72"/>
    <mergeCell ref="AV71:AV72"/>
    <mergeCell ref="AW71:AW72"/>
    <mergeCell ref="R71:S72"/>
    <mergeCell ref="T71:U72"/>
    <mergeCell ref="V71:W72"/>
    <mergeCell ref="X71:Y72"/>
    <mergeCell ref="Z71:AA72"/>
    <mergeCell ref="AE71:AI72"/>
    <mergeCell ref="C80:D80"/>
    <mergeCell ref="E80:AB80"/>
    <mergeCell ref="A82:I83"/>
    <mergeCell ref="B85:E86"/>
    <mergeCell ref="F85:G86"/>
    <mergeCell ref="H85:I86"/>
    <mergeCell ref="J85:K86"/>
    <mergeCell ref="L85:M86"/>
    <mergeCell ref="N85:O86"/>
    <mergeCell ref="P85:Q86"/>
    <mergeCell ref="C74:AB79"/>
    <mergeCell ref="AE76:AK77"/>
    <mergeCell ref="AL76:AQ77"/>
    <mergeCell ref="AV76:AV77"/>
    <mergeCell ref="AW76:AW77"/>
    <mergeCell ref="AX76:AY77"/>
    <mergeCell ref="AU77:AU78"/>
    <mergeCell ref="AW85:AW86"/>
    <mergeCell ref="AY85:AY86"/>
    <mergeCell ref="AZ85:AZ86"/>
    <mergeCell ref="B90:E91"/>
    <mergeCell ref="F90:G91"/>
    <mergeCell ref="H90:I91"/>
    <mergeCell ref="J90:K91"/>
    <mergeCell ref="L90:M91"/>
    <mergeCell ref="N90:O91"/>
    <mergeCell ref="P90:Q91"/>
    <mergeCell ref="AJ85:AK86"/>
    <mergeCell ref="AL85:AM86"/>
    <mergeCell ref="AN85:AO86"/>
    <mergeCell ref="AP85:AQ86"/>
    <mergeCell ref="AU85:AU86"/>
    <mergeCell ref="AV85:AV86"/>
    <mergeCell ref="R85:S86"/>
    <mergeCell ref="T85:U86"/>
    <mergeCell ref="V85:W86"/>
    <mergeCell ref="X85:Y86"/>
    <mergeCell ref="Z85:AA86"/>
    <mergeCell ref="AE85:AI86"/>
    <mergeCell ref="AX90:AX91"/>
    <mergeCell ref="AY90:AY91"/>
    <mergeCell ref="AZ90:AZ91"/>
    <mergeCell ref="BA90:BA91"/>
    <mergeCell ref="BB90:BB91"/>
    <mergeCell ref="BC90:BC91"/>
    <mergeCell ref="AJ90:AK91"/>
    <mergeCell ref="AL90:AM91"/>
    <mergeCell ref="AN90:AO91"/>
    <mergeCell ref="AP90:AQ91"/>
    <mergeCell ref="AV90:AV91"/>
    <mergeCell ref="AW90:AW91"/>
    <mergeCell ref="R90:S91"/>
    <mergeCell ref="T90:U91"/>
    <mergeCell ref="V90:W91"/>
    <mergeCell ref="X90:Y91"/>
    <mergeCell ref="Z90:AA91"/>
    <mergeCell ref="AE90:AI91"/>
    <mergeCell ref="C99:D99"/>
    <mergeCell ref="E99:AB99"/>
    <mergeCell ref="A101:I102"/>
    <mergeCell ref="B104:E105"/>
    <mergeCell ref="F104:G105"/>
    <mergeCell ref="H104:I105"/>
    <mergeCell ref="J104:K105"/>
    <mergeCell ref="L104:M105"/>
    <mergeCell ref="N104:O105"/>
    <mergeCell ref="P104:Q105"/>
    <mergeCell ref="C93:AB98"/>
    <mergeCell ref="AE95:AK96"/>
    <mergeCell ref="AL95:AQ96"/>
    <mergeCell ref="AV95:AV96"/>
    <mergeCell ref="AW95:AW96"/>
    <mergeCell ref="AX95:AY96"/>
    <mergeCell ref="AU96:AU97"/>
    <mergeCell ref="AW104:AW105"/>
    <mergeCell ref="AY104:AY105"/>
    <mergeCell ref="AZ104:AZ105"/>
    <mergeCell ref="B109:E110"/>
    <mergeCell ref="F109:G110"/>
    <mergeCell ref="H109:I110"/>
    <mergeCell ref="J109:K110"/>
    <mergeCell ref="L109:M110"/>
    <mergeCell ref="N109:O110"/>
    <mergeCell ref="P109:Q110"/>
    <mergeCell ref="AJ104:AK105"/>
    <mergeCell ref="AL104:AM105"/>
    <mergeCell ref="AN104:AO105"/>
    <mergeCell ref="AP104:AQ105"/>
    <mergeCell ref="AU104:AU105"/>
    <mergeCell ref="AV104:AV105"/>
    <mergeCell ref="R104:S105"/>
    <mergeCell ref="T104:U105"/>
    <mergeCell ref="V104:W105"/>
    <mergeCell ref="X104:Y105"/>
    <mergeCell ref="Z104:AA105"/>
    <mergeCell ref="AE104:AI105"/>
    <mergeCell ref="AX109:AX110"/>
    <mergeCell ref="AY109:AY110"/>
    <mergeCell ref="AZ109:AZ110"/>
    <mergeCell ref="BA109:BA110"/>
    <mergeCell ref="BB109:BB110"/>
    <mergeCell ref="BC109:BC110"/>
    <mergeCell ref="AJ109:AK110"/>
    <mergeCell ref="AL109:AM110"/>
    <mergeCell ref="AN109:AO110"/>
    <mergeCell ref="AP109:AQ110"/>
    <mergeCell ref="AV109:AV110"/>
    <mergeCell ref="AW109:AW110"/>
    <mergeCell ref="R109:S110"/>
    <mergeCell ref="T109:U110"/>
    <mergeCell ref="V109:W110"/>
    <mergeCell ref="X109:Y110"/>
    <mergeCell ref="Z109:AA110"/>
    <mergeCell ref="AE109:AI110"/>
    <mergeCell ref="C118:D118"/>
    <mergeCell ref="E118:AB118"/>
    <mergeCell ref="A120:I121"/>
    <mergeCell ref="B123:E124"/>
    <mergeCell ref="F123:G124"/>
    <mergeCell ref="H123:I124"/>
    <mergeCell ref="J123:K124"/>
    <mergeCell ref="L123:M124"/>
    <mergeCell ref="N123:O124"/>
    <mergeCell ref="P123:Q124"/>
    <mergeCell ref="C112:AB117"/>
    <mergeCell ref="AE114:AK115"/>
    <mergeCell ref="AL114:AQ115"/>
    <mergeCell ref="AV114:AV115"/>
    <mergeCell ref="AW114:AW115"/>
    <mergeCell ref="AX114:AY115"/>
    <mergeCell ref="AU115:AU116"/>
    <mergeCell ref="AW123:AW124"/>
    <mergeCell ref="AY123:AY124"/>
    <mergeCell ref="AZ123:AZ124"/>
    <mergeCell ref="B128:E129"/>
    <mergeCell ref="F128:G129"/>
    <mergeCell ref="H128:I129"/>
    <mergeCell ref="J128:K129"/>
    <mergeCell ref="L128:M129"/>
    <mergeCell ref="N128:O129"/>
    <mergeCell ref="P128:Q129"/>
    <mergeCell ref="AJ123:AK124"/>
    <mergeCell ref="AL123:AM124"/>
    <mergeCell ref="AN123:AO124"/>
    <mergeCell ref="AP123:AQ124"/>
    <mergeCell ref="AU123:AU124"/>
    <mergeCell ref="AV123:AV124"/>
    <mergeCell ref="R123:S124"/>
    <mergeCell ref="T123:U124"/>
    <mergeCell ref="V123:W124"/>
    <mergeCell ref="X123:Y124"/>
    <mergeCell ref="Z123:AA124"/>
    <mergeCell ref="AE123:AI124"/>
    <mergeCell ref="AX128:AX129"/>
    <mergeCell ref="AY128:AY129"/>
    <mergeCell ref="AZ128:AZ129"/>
    <mergeCell ref="BA128:BA129"/>
    <mergeCell ref="BB128:BB129"/>
    <mergeCell ref="BC128:BC129"/>
    <mergeCell ref="AJ128:AK129"/>
    <mergeCell ref="AL128:AM129"/>
    <mergeCell ref="AN128:AO129"/>
    <mergeCell ref="AP128:AQ129"/>
    <mergeCell ref="AV128:AV129"/>
    <mergeCell ref="AW128:AW129"/>
    <mergeCell ref="R128:S129"/>
    <mergeCell ref="T128:U129"/>
    <mergeCell ref="V128:W129"/>
    <mergeCell ref="X128:Y129"/>
    <mergeCell ref="Z128:AA129"/>
    <mergeCell ref="AE128:AI129"/>
    <mergeCell ref="C137:D137"/>
    <mergeCell ref="E137:AB137"/>
    <mergeCell ref="A139:I140"/>
    <mergeCell ref="B142:E143"/>
    <mergeCell ref="F142:G143"/>
    <mergeCell ref="H142:I143"/>
    <mergeCell ref="J142:K143"/>
    <mergeCell ref="L142:M143"/>
    <mergeCell ref="N142:O143"/>
    <mergeCell ref="P142:Q143"/>
    <mergeCell ref="C131:AB136"/>
    <mergeCell ref="AE133:AK134"/>
    <mergeCell ref="AL133:AQ134"/>
    <mergeCell ref="AV133:AV134"/>
    <mergeCell ref="AW133:AW134"/>
    <mergeCell ref="AX133:AY134"/>
    <mergeCell ref="AU134:AU135"/>
    <mergeCell ref="AW142:AW143"/>
    <mergeCell ref="AY142:AY143"/>
    <mergeCell ref="AZ142:AZ143"/>
    <mergeCell ref="B147:E148"/>
    <mergeCell ref="F147:G148"/>
    <mergeCell ref="H147:I148"/>
    <mergeCell ref="J147:K148"/>
    <mergeCell ref="L147:M148"/>
    <mergeCell ref="N147:O148"/>
    <mergeCell ref="P147:Q148"/>
    <mergeCell ref="AJ142:AK143"/>
    <mergeCell ref="AL142:AM143"/>
    <mergeCell ref="AN142:AO143"/>
    <mergeCell ref="AP142:AQ143"/>
    <mergeCell ref="AU142:AU143"/>
    <mergeCell ref="AV142:AV143"/>
    <mergeCell ref="R142:S143"/>
    <mergeCell ref="T142:U143"/>
    <mergeCell ref="V142:W143"/>
    <mergeCell ref="X142:Y143"/>
    <mergeCell ref="Z142:AA143"/>
    <mergeCell ref="AE142:AI143"/>
    <mergeCell ref="AX147:AX148"/>
    <mergeCell ref="AY147:AY148"/>
    <mergeCell ref="AZ147:AZ148"/>
    <mergeCell ref="BA147:BA148"/>
    <mergeCell ref="BB147:BB148"/>
    <mergeCell ref="BC147:BC148"/>
    <mergeCell ref="AJ147:AK148"/>
    <mergeCell ref="AL147:AM148"/>
    <mergeCell ref="AN147:AO148"/>
    <mergeCell ref="AP147:AQ148"/>
    <mergeCell ref="AV147:AV148"/>
    <mergeCell ref="AW147:AW148"/>
    <mergeCell ref="R147:S148"/>
    <mergeCell ref="T147:U148"/>
    <mergeCell ref="V147:W148"/>
    <mergeCell ref="X147:Y148"/>
    <mergeCell ref="Z147:AA148"/>
    <mergeCell ref="AE147:AI148"/>
    <mergeCell ref="C156:D156"/>
    <mergeCell ref="E156:AB156"/>
    <mergeCell ref="A158:I159"/>
    <mergeCell ref="B161:E162"/>
    <mergeCell ref="F161:G162"/>
    <mergeCell ref="H161:I162"/>
    <mergeCell ref="J161:K162"/>
    <mergeCell ref="L161:M162"/>
    <mergeCell ref="N161:O162"/>
    <mergeCell ref="P161:Q162"/>
    <mergeCell ref="C150:AB155"/>
    <mergeCell ref="AE152:AK153"/>
    <mergeCell ref="AL152:AQ153"/>
    <mergeCell ref="AV152:AV153"/>
    <mergeCell ref="AW152:AW153"/>
    <mergeCell ref="AX152:AY153"/>
    <mergeCell ref="AU153:AU154"/>
    <mergeCell ref="AW161:AW162"/>
    <mergeCell ref="AY161:AY162"/>
    <mergeCell ref="AZ161:AZ162"/>
    <mergeCell ref="B166:E167"/>
    <mergeCell ref="F166:G167"/>
    <mergeCell ref="H166:I167"/>
    <mergeCell ref="J166:K167"/>
    <mergeCell ref="L166:M167"/>
    <mergeCell ref="N166:O167"/>
    <mergeCell ref="P166:Q167"/>
    <mergeCell ref="AJ161:AK162"/>
    <mergeCell ref="AL161:AM162"/>
    <mergeCell ref="AN161:AO162"/>
    <mergeCell ref="AP161:AQ162"/>
    <mergeCell ref="AU161:AU162"/>
    <mergeCell ref="AV161:AV162"/>
    <mergeCell ref="R161:S162"/>
    <mergeCell ref="T161:U162"/>
    <mergeCell ref="V161:W162"/>
    <mergeCell ref="X161:Y162"/>
    <mergeCell ref="Z161:AA162"/>
    <mergeCell ref="AE161:AI162"/>
    <mergeCell ref="AX166:AX167"/>
    <mergeCell ref="AY166:AY167"/>
    <mergeCell ref="AZ166:AZ167"/>
    <mergeCell ref="BA166:BA167"/>
    <mergeCell ref="BB166:BB167"/>
    <mergeCell ref="BC166:BC167"/>
    <mergeCell ref="AJ166:AK167"/>
    <mergeCell ref="AL166:AM167"/>
    <mergeCell ref="AN166:AO167"/>
    <mergeCell ref="AP166:AQ167"/>
    <mergeCell ref="AV166:AV167"/>
    <mergeCell ref="AW166:AW167"/>
    <mergeCell ref="R166:S167"/>
    <mergeCell ref="T166:U167"/>
    <mergeCell ref="V166:W167"/>
    <mergeCell ref="X166:Y167"/>
    <mergeCell ref="Z166:AA167"/>
    <mergeCell ref="AE166:AI167"/>
    <mergeCell ref="C175:D175"/>
    <mergeCell ref="E175:AB175"/>
    <mergeCell ref="A177:I178"/>
    <mergeCell ref="B180:E181"/>
    <mergeCell ref="F180:G181"/>
    <mergeCell ref="H180:I181"/>
    <mergeCell ref="J180:K181"/>
    <mergeCell ref="L180:M181"/>
    <mergeCell ref="N180:O181"/>
    <mergeCell ref="P180:Q181"/>
    <mergeCell ref="C169:AB174"/>
    <mergeCell ref="AE171:AK172"/>
    <mergeCell ref="AL171:AQ172"/>
    <mergeCell ref="AV171:AV172"/>
    <mergeCell ref="AW171:AW172"/>
    <mergeCell ref="AX171:AY172"/>
    <mergeCell ref="AU172:AU173"/>
    <mergeCell ref="AW180:AW181"/>
    <mergeCell ref="AY180:AY181"/>
    <mergeCell ref="AZ180:AZ181"/>
    <mergeCell ref="B185:E186"/>
    <mergeCell ref="F185:G186"/>
    <mergeCell ref="H185:I186"/>
    <mergeCell ref="J185:K186"/>
    <mergeCell ref="L185:M186"/>
    <mergeCell ref="N185:O186"/>
    <mergeCell ref="P185:Q186"/>
    <mergeCell ref="AJ180:AK181"/>
    <mergeCell ref="AL180:AM181"/>
    <mergeCell ref="AN180:AO181"/>
    <mergeCell ref="AP180:AQ181"/>
    <mergeCell ref="AU180:AU181"/>
    <mergeCell ref="AV180:AV181"/>
    <mergeCell ref="R180:S181"/>
    <mergeCell ref="T180:U181"/>
    <mergeCell ref="V180:W181"/>
    <mergeCell ref="X180:Y181"/>
    <mergeCell ref="Z180:AA181"/>
    <mergeCell ref="AE180:AI181"/>
    <mergeCell ref="AX185:AX186"/>
    <mergeCell ref="AY185:AY186"/>
    <mergeCell ref="AZ185:AZ186"/>
    <mergeCell ref="BA185:BA186"/>
    <mergeCell ref="BB185:BB186"/>
    <mergeCell ref="BC185:BC186"/>
    <mergeCell ref="AJ185:AK186"/>
    <mergeCell ref="AL185:AM186"/>
    <mergeCell ref="AN185:AO186"/>
    <mergeCell ref="AP185:AQ186"/>
    <mergeCell ref="AV185:AV186"/>
    <mergeCell ref="AW185:AW186"/>
    <mergeCell ref="R185:S186"/>
    <mergeCell ref="T185:U186"/>
    <mergeCell ref="V185:W186"/>
    <mergeCell ref="X185:Y186"/>
    <mergeCell ref="Z185:AA186"/>
    <mergeCell ref="AE185:AI186"/>
    <mergeCell ref="C194:D194"/>
    <mergeCell ref="E194:AB194"/>
    <mergeCell ref="A196:I197"/>
    <mergeCell ref="B199:E200"/>
    <mergeCell ref="F199:G200"/>
    <mergeCell ref="H199:I200"/>
    <mergeCell ref="J199:K200"/>
    <mergeCell ref="L199:M200"/>
    <mergeCell ref="N199:O200"/>
    <mergeCell ref="P199:Q200"/>
    <mergeCell ref="C188:AB193"/>
    <mergeCell ref="AE190:AK191"/>
    <mergeCell ref="AL190:AQ191"/>
    <mergeCell ref="AV190:AV191"/>
    <mergeCell ref="AW190:AW191"/>
    <mergeCell ref="AX190:AY191"/>
    <mergeCell ref="AU191:AU192"/>
    <mergeCell ref="BB204:BB205"/>
    <mergeCell ref="BC204:BC205"/>
    <mergeCell ref="AJ204:AK205"/>
    <mergeCell ref="AL204:AM205"/>
    <mergeCell ref="AN204:AO205"/>
    <mergeCell ref="AP204:AQ205"/>
    <mergeCell ref="AV204:AV205"/>
    <mergeCell ref="AW204:AW205"/>
    <mergeCell ref="R204:S205"/>
    <mergeCell ref="T204:U205"/>
    <mergeCell ref="V204:W205"/>
    <mergeCell ref="X204:Y205"/>
    <mergeCell ref="Z204:AA205"/>
    <mergeCell ref="AE204:AI205"/>
    <mergeCell ref="AW199:AW200"/>
    <mergeCell ref="AY199:AY200"/>
    <mergeCell ref="AZ199:AZ200"/>
    <mergeCell ref="AJ199:AK200"/>
    <mergeCell ref="AL199:AM200"/>
    <mergeCell ref="AN199:AO200"/>
    <mergeCell ref="AP199:AQ200"/>
    <mergeCell ref="AU199:AU200"/>
    <mergeCell ref="AV199:AV200"/>
    <mergeCell ref="R199:S200"/>
    <mergeCell ref="T199:U200"/>
    <mergeCell ref="V199:W200"/>
    <mergeCell ref="X199:Y200"/>
    <mergeCell ref="Z199:AA200"/>
    <mergeCell ref="AE199:AI200"/>
    <mergeCell ref="C213:D213"/>
    <mergeCell ref="E213:AB213"/>
    <mergeCell ref="B214:AP214"/>
    <mergeCell ref="C217:I218"/>
    <mergeCell ref="J217:AF218"/>
    <mergeCell ref="AG217:AO218"/>
    <mergeCell ref="C207:AB212"/>
    <mergeCell ref="AE209:AK210"/>
    <mergeCell ref="AL209:AQ210"/>
    <mergeCell ref="AV209:AV210"/>
    <mergeCell ref="AW209:AW210"/>
    <mergeCell ref="AX209:AY210"/>
    <mergeCell ref="AU210:AU211"/>
    <mergeCell ref="AX204:AX205"/>
    <mergeCell ref="AY204:AY205"/>
    <mergeCell ref="AZ204:AZ205"/>
    <mergeCell ref="BA204:BA205"/>
    <mergeCell ref="B204:E205"/>
    <mergeCell ref="F204:G205"/>
    <mergeCell ref="H204:I205"/>
    <mergeCell ref="J204:K205"/>
    <mergeCell ref="L204:M205"/>
    <mergeCell ref="N204:O205"/>
    <mergeCell ref="P204:Q205"/>
    <mergeCell ref="BB225:BB226"/>
    <mergeCell ref="E227:I228"/>
    <mergeCell ref="J227:P228"/>
    <mergeCell ref="Q227:R228"/>
    <mergeCell ref="AV227:AV228"/>
    <mergeCell ref="AW227:AW228"/>
    <mergeCell ref="AX227:AX228"/>
    <mergeCell ref="AY227:AY228"/>
    <mergeCell ref="AZ227:AZ228"/>
    <mergeCell ref="BA227:BA228"/>
    <mergeCell ref="AV225:AV226"/>
    <mergeCell ref="AW225:AW226"/>
    <mergeCell ref="AX225:AX226"/>
    <mergeCell ref="AY225:AY226"/>
    <mergeCell ref="AZ225:AZ226"/>
    <mergeCell ref="BA225:BA226"/>
    <mergeCell ref="C219:I222"/>
    <mergeCell ref="AG219:AO222"/>
    <mergeCell ref="C225:D232"/>
    <mergeCell ref="E225:I226"/>
    <mergeCell ref="J225:R226"/>
    <mergeCell ref="S225:AR232"/>
    <mergeCell ref="BA231:BA232"/>
    <mergeCell ref="BB231:BB232"/>
    <mergeCell ref="D237:AR237"/>
    <mergeCell ref="D238:AR238"/>
    <mergeCell ref="D239:AR239"/>
    <mergeCell ref="D240:AR240"/>
    <mergeCell ref="BA229:BA230"/>
    <mergeCell ref="BB229:BB230"/>
    <mergeCell ref="E231:I232"/>
    <mergeCell ref="J231:P232"/>
    <mergeCell ref="Q231:R232"/>
    <mergeCell ref="AV231:AV232"/>
    <mergeCell ref="AW231:AW232"/>
    <mergeCell ref="AX231:AX232"/>
    <mergeCell ref="AY231:AY232"/>
    <mergeCell ref="AZ231:AZ232"/>
    <mergeCell ref="BB227:BB228"/>
    <mergeCell ref="AU228:AU229"/>
    <mergeCell ref="E229:I230"/>
    <mergeCell ref="J229:P230"/>
    <mergeCell ref="Q229:R230"/>
    <mergeCell ref="AV229:AV230"/>
    <mergeCell ref="AW229:AW230"/>
    <mergeCell ref="AX229:AX230"/>
    <mergeCell ref="AY229:AY230"/>
    <mergeCell ref="AZ229:AZ230"/>
    <mergeCell ref="BB249:BB252"/>
    <mergeCell ref="C253:C256"/>
    <mergeCell ref="D253:D256"/>
    <mergeCell ref="E253:E256"/>
    <mergeCell ref="F253:F256"/>
    <mergeCell ref="G253:H256"/>
    <mergeCell ref="I253:K256"/>
    <mergeCell ref="L253:Q256"/>
    <mergeCell ref="R253:W256"/>
    <mergeCell ref="X253:Z256"/>
    <mergeCell ref="L249:Q252"/>
    <mergeCell ref="R249:W252"/>
    <mergeCell ref="X249:Z252"/>
    <mergeCell ref="AA249:AC252"/>
    <mergeCell ref="AD249:AI252"/>
    <mergeCell ref="BA249:BA252"/>
    <mergeCell ref="BA245:BA248"/>
    <mergeCell ref="BB245:BB248"/>
    <mergeCell ref="X246:Z248"/>
    <mergeCell ref="AA246:AC248"/>
    <mergeCell ref="C249:C252"/>
    <mergeCell ref="D249:D252"/>
    <mergeCell ref="E249:E252"/>
    <mergeCell ref="F249:F252"/>
    <mergeCell ref="G249:H252"/>
    <mergeCell ref="I249:K252"/>
    <mergeCell ref="C245:H248"/>
    <mergeCell ref="I245:K248"/>
    <mergeCell ref="L245:Q248"/>
    <mergeCell ref="R245:W248"/>
    <mergeCell ref="X245:AC245"/>
    <mergeCell ref="AD245:AI248"/>
    <mergeCell ref="BB257:BB260"/>
    <mergeCell ref="C261:C264"/>
    <mergeCell ref="D261:D264"/>
    <mergeCell ref="E261:E264"/>
    <mergeCell ref="F261:F264"/>
    <mergeCell ref="G261:H264"/>
    <mergeCell ref="I261:K264"/>
    <mergeCell ref="L261:Q264"/>
    <mergeCell ref="R261:W264"/>
    <mergeCell ref="X261:Z264"/>
    <mergeCell ref="L257:Q260"/>
    <mergeCell ref="R257:W260"/>
    <mergeCell ref="X257:Z260"/>
    <mergeCell ref="AA257:AC260"/>
    <mergeCell ref="AD257:AI260"/>
    <mergeCell ref="BA257:BA260"/>
    <mergeCell ref="AA253:AC256"/>
    <mergeCell ref="AD253:AI256"/>
    <mergeCell ref="BA253:BA256"/>
    <mergeCell ref="BB253:BB256"/>
    <mergeCell ref="C257:C260"/>
    <mergeCell ref="D257:D260"/>
    <mergeCell ref="E257:E260"/>
    <mergeCell ref="F257:F260"/>
    <mergeCell ref="G257:H260"/>
    <mergeCell ref="I257:K260"/>
    <mergeCell ref="BB265:BB268"/>
    <mergeCell ref="C269:C272"/>
    <mergeCell ref="D269:D272"/>
    <mergeCell ref="E269:E272"/>
    <mergeCell ref="F269:F272"/>
    <mergeCell ref="G269:H272"/>
    <mergeCell ref="I269:K272"/>
    <mergeCell ref="L269:Q272"/>
    <mergeCell ref="R269:W272"/>
    <mergeCell ref="X269:Z272"/>
    <mergeCell ref="L265:Q268"/>
    <mergeCell ref="R265:W268"/>
    <mergeCell ref="X265:Z268"/>
    <mergeCell ref="AA265:AC268"/>
    <mergeCell ref="AD265:AI268"/>
    <mergeCell ref="BA265:BA268"/>
    <mergeCell ref="AA261:AC264"/>
    <mergeCell ref="AD261:AI264"/>
    <mergeCell ref="BA261:BA264"/>
    <mergeCell ref="BB261:BB264"/>
    <mergeCell ref="C265:C268"/>
    <mergeCell ref="D265:D268"/>
    <mergeCell ref="E265:E268"/>
    <mergeCell ref="F265:F268"/>
    <mergeCell ref="G265:H268"/>
    <mergeCell ref="I265:K268"/>
    <mergeCell ref="BB273:BB276"/>
    <mergeCell ref="C277:C280"/>
    <mergeCell ref="D277:D280"/>
    <mergeCell ref="E277:E280"/>
    <mergeCell ref="F277:F280"/>
    <mergeCell ref="G277:H280"/>
    <mergeCell ref="I277:K280"/>
    <mergeCell ref="L277:Q280"/>
    <mergeCell ref="R277:W280"/>
    <mergeCell ref="X277:Z280"/>
    <mergeCell ref="L273:Q276"/>
    <mergeCell ref="R273:W276"/>
    <mergeCell ref="X273:Z276"/>
    <mergeCell ref="AA273:AC276"/>
    <mergeCell ref="AD273:AI276"/>
    <mergeCell ref="BA273:BA276"/>
    <mergeCell ref="AA269:AC272"/>
    <mergeCell ref="AD269:AI272"/>
    <mergeCell ref="BA269:BA272"/>
    <mergeCell ref="BB269:BB272"/>
    <mergeCell ref="C273:C276"/>
    <mergeCell ref="D273:D276"/>
    <mergeCell ref="E273:E276"/>
    <mergeCell ref="F273:F276"/>
    <mergeCell ref="G273:H276"/>
    <mergeCell ref="I273:K276"/>
    <mergeCell ref="BB281:BB284"/>
    <mergeCell ref="C285:C288"/>
    <mergeCell ref="D285:D288"/>
    <mergeCell ref="E285:E288"/>
    <mergeCell ref="F285:F288"/>
    <mergeCell ref="G285:H288"/>
    <mergeCell ref="I285:K288"/>
    <mergeCell ref="L285:Q288"/>
    <mergeCell ref="R285:W288"/>
    <mergeCell ref="X285:Z288"/>
    <mergeCell ref="L281:Q284"/>
    <mergeCell ref="R281:W284"/>
    <mergeCell ref="X281:Z284"/>
    <mergeCell ref="AA281:AC284"/>
    <mergeCell ref="AD281:AI284"/>
    <mergeCell ref="BA281:BA284"/>
    <mergeCell ref="AA277:AC280"/>
    <mergeCell ref="AD277:AI280"/>
    <mergeCell ref="BA277:BA280"/>
    <mergeCell ref="BB277:BB280"/>
    <mergeCell ref="C281:C284"/>
    <mergeCell ref="D281:D284"/>
    <mergeCell ref="E281:E284"/>
    <mergeCell ref="F281:F284"/>
    <mergeCell ref="G281:H284"/>
    <mergeCell ref="I281:K284"/>
    <mergeCell ref="BB289:BB292"/>
    <mergeCell ref="C293:C296"/>
    <mergeCell ref="D293:D296"/>
    <mergeCell ref="E293:E296"/>
    <mergeCell ref="F293:F296"/>
    <mergeCell ref="G293:H296"/>
    <mergeCell ref="I293:K296"/>
    <mergeCell ref="L293:Q296"/>
    <mergeCell ref="R293:W296"/>
    <mergeCell ref="X293:Z296"/>
    <mergeCell ref="L289:Q292"/>
    <mergeCell ref="R289:W292"/>
    <mergeCell ref="X289:Z292"/>
    <mergeCell ref="AA289:AC292"/>
    <mergeCell ref="AD289:AI292"/>
    <mergeCell ref="BA289:BA292"/>
    <mergeCell ref="AA285:AC288"/>
    <mergeCell ref="AD285:AI288"/>
    <mergeCell ref="BA285:BA288"/>
    <mergeCell ref="BB285:BB288"/>
    <mergeCell ref="C289:C292"/>
    <mergeCell ref="D289:D292"/>
    <mergeCell ref="E289:E292"/>
    <mergeCell ref="F289:F292"/>
    <mergeCell ref="G289:H292"/>
    <mergeCell ref="I289:K292"/>
    <mergeCell ref="BB297:BB300"/>
    <mergeCell ref="C301:C304"/>
    <mergeCell ref="D301:D304"/>
    <mergeCell ref="E301:E304"/>
    <mergeCell ref="F301:F304"/>
    <mergeCell ref="G301:H304"/>
    <mergeCell ref="I301:K304"/>
    <mergeCell ref="L301:Q304"/>
    <mergeCell ref="R301:W304"/>
    <mergeCell ref="X301:Z304"/>
    <mergeCell ref="L297:Q300"/>
    <mergeCell ref="R297:W300"/>
    <mergeCell ref="X297:Z300"/>
    <mergeCell ref="AA297:AC300"/>
    <mergeCell ref="AD297:AI300"/>
    <mergeCell ref="BA297:BA300"/>
    <mergeCell ref="AA293:AC296"/>
    <mergeCell ref="AD293:AI296"/>
    <mergeCell ref="BA293:BA296"/>
    <mergeCell ref="BB293:BB296"/>
    <mergeCell ref="C297:C300"/>
    <mergeCell ref="D297:D300"/>
    <mergeCell ref="E297:E300"/>
    <mergeCell ref="F297:F300"/>
    <mergeCell ref="G297:H300"/>
    <mergeCell ref="I297:K300"/>
    <mergeCell ref="BB305:BB308"/>
    <mergeCell ref="C309:C312"/>
    <mergeCell ref="D309:D312"/>
    <mergeCell ref="E309:E312"/>
    <mergeCell ref="F309:F312"/>
    <mergeCell ref="G309:H312"/>
    <mergeCell ref="I309:K312"/>
    <mergeCell ref="L309:Q312"/>
    <mergeCell ref="R309:W312"/>
    <mergeCell ref="X309:Z312"/>
    <mergeCell ref="L305:Q308"/>
    <mergeCell ref="R305:W308"/>
    <mergeCell ref="X305:Z308"/>
    <mergeCell ref="AA305:AC308"/>
    <mergeCell ref="AD305:AI308"/>
    <mergeCell ref="BA305:BA308"/>
    <mergeCell ref="AA301:AC304"/>
    <mergeCell ref="AD301:AI304"/>
    <mergeCell ref="BA301:BA304"/>
    <mergeCell ref="BB301:BB304"/>
    <mergeCell ref="C305:C308"/>
    <mergeCell ref="D305:D308"/>
    <mergeCell ref="E305:E308"/>
    <mergeCell ref="F305:F308"/>
    <mergeCell ref="G305:H308"/>
    <mergeCell ref="I305:K308"/>
    <mergeCell ref="BB313:BB316"/>
    <mergeCell ref="C317:AA320"/>
    <mergeCell ref="AB317:AF320"/>
    <mergeCell ref="AG317:AI320"/>
    <mergeCell ref="BA317:BA320"/>
    <mergeCell ref="BB317:BB320"/>
    <mergeCell ref="L313:Q316"/>
    <mergeCell ref="R313:W316"/>
    <mergeCell ref="X313:Z316"/>
    <mergeCell ref="AA313:AC316"/>
    <mergeCell ref="AD313:AI316"/>
    <mergeCell ref="BA313:BA316"/>
    <mergeCell ref="AA309:AC312"/>
    <mergeCell ref="AD309:AI312"/>
    <mergeCell ref="BA309:BA312"/>
    <mergeCell ref="BB309:BB312"/>
    <mergeCell ref="C313:C316"/>
    <mergeCell ref="D313:D316"/>
    <mergeCell ref="E313:E316"/>
    <mergeCell ref="F313:F316"/>
    <mergeCell ref="G313:H316"/>
    <mergeCell ref="I313:K316"/>
    <mergeCell ref="X321:Z324"/>
    <mergeCell ref="AA321:AC324"/>
    <mergeCell ref="AD321:AI324"/>
    <mergeCell ref="BA321:BA324"/>
    <mergeCell ref="BB321:BB324"/>
    <mergeCell ref="C325:C328"/>
    <mergeCell ref="D325:D328"/>
    <mergeCell ref="E325:E328"/>
    <mergeCell ref="F325:F328"/>
    <mergeCell ref="G325:H328"/>
    <mergeCell ref="BD317:BE320"/>
    <mergeCell ref="BF317:BF320"/>
    <mergeCell ref="C321:C324"/>
    <mergeCell ref="D321:D324"/>
    <mergeCell ref="E321:E324"/>
    <mergeCell ref="F321:F324"/>
    <mergeCell ref="G321:H324"/>
    <mergeCell ref="I321:K324"/>
    <mergeCell ref="L321:Q324"/>
    <mergeCell ref="R321:W324"/>
    <mergeCell ref="G333:H336"/>
    <mergeCell ref="I333:K336"/>
    <mergeCell ref="X329:Z332"/>
    <mergeCell ref="AA329:AC332"/>
    <mergeCell ref="AD329:AI332"/>
    <mergeCell ref="BA329:BA332"/>
    <mergeCell ref="BB329:BB332"/>
    <mergeCell ref="BD329:BE332"/>
    <mergeCell ref="BA325:BA328"/>
    <mergeCell ref="BB325:BB328"/>
    <mergeCell ref="C329:C332"/>
    <mergeCell ref="D329:D332"/>
    <mergeCell ref="E329:E332"/>
    <mergeCell ref="F329:F332"/>
    <mergeCell ref="G329:H332"/>
    <mergeCell ref="I329:K332"/>
    <mergeCell ref="L329:Q332"/>
    <mergeCell ref="R329:W332"/>
    <mergeCell ref="I325:K328"/>
    <mergeCell ref="L325:Q328"/>
    <mergeCell ref="R325:W328"/>
    <mergeCell ref="X325:Z328"/>
    <mergeCell ref="AA325:AC328"/>
    <mergeCell ref="AD325:AI328"/>
    <mergeCell ref="C341:C344"/>
    <mergeCell ref="D341:D344"/>
    <mergeCell ref="E341:E344"/>
    <mergeCell ref="F341:F344"/>
    <mergeCell ref="G341:H344"/>
    <mergeCell ref="I341:K344"/>
    <mergeCell ref="X337:Z340"/>
    <mergeCell ref="AA337:AC340"/>
    <mergeCell ref="AD337:AI340"/>
    <mergeCell ref="BA337:BA340"/>
    <mergeCell ref="BB337:BB340"/>
    <mergeCell ref="BD337:BE340"/>
    <mergeCell ref="BB333:BB336"/>
    <mergeCell ref="BD333:BE336"/>
    <mergeCell ref="C337:C340"/>
    <mergeCell ref="D337:D340"/>
    <mergeCell ref="E337:E340"/>
    <mergeCell ref="F337:F340"/>
    <mergeCell ref="G337:H340"/>
    <mergeCell ref="I337:K340"/>
    <mergeCell ref="L337:Q340"/>
    <mergeCell ref="R337:W340"/>
    <mergeCell ref="L333:Q336"/>
    <mergeCell ref="R333:W336"/>
    <mergeCell ref="X333:Z336"/>
    <mergeCell ref="AA333:AC336"/>
    <mergeCell ref="AD333:AI336"/>
    <mergeCell ref="BA333:BA336"/>
    <mergeCell ref="C333:C336"/>
    <mergeCell ref="D333:D336"/>
    <mergeCell ref="E333:E336"/>
    <mergeCell ref="F333:F336"/>
    <mergeCell ref="BD345:BD348"/>
    <mergeCell ref="BE345:BE348"/>
    <mergeCell ref="C349:C352"/>
    <mergeCell ref="D349:D352"/>
    <mergeCell ref="E349:E352"/>
    <mergeCell ref="F349:F352"/>
    <mergeCell ref="G349:H352"/>
    <mergeCell ref="I349:K352"/>
    <mergeCell ref="L349:Q352"/>
    <mergeCell ref="R349:W352"/>
    <mergeCell ref="R345:W348"/>
    <mergeCell ref="X345:Z348"/>
    <mergeCell ref="AA345:AC348"/>
    <mergeCell ref="AD345:AI348"/>
    <mergeCell ref="BA345:BA348"/>
    <mergeCell ref="BB345:BB348"/>
    <mergeCell ref="BB341:BB344"/>
    <mergeCell ref="BD341:BD344"/>
    <mergeCell ref="BE341:BE344"/>
    <mergeCell ref="C345:C348"/>
    <mergeCell ref="D345:D348"/>
    <mergeCell ref="E345:E348"/>
    <mergeCell ref="F345:F348"/>
    <mergeCell ref="G345:H348"/>
    <mergeCell ref="I345:K348"/>
    <mergeCell ref="L345:Q348"/>
    <mergeCell ref="L341:Q344"/>
    <mergeCell ref="R341:W344"/>
    <mergeCell ref="X341:Z344"/>
    <mergeCell ref="AA341:AC344"/>
    <mergeCell ref="AD341:AI344"/>
    <mergeCell ref="BA341:BA344"/>
    <mergeCell ref="C357:C360"/>
    <mergeCell ref="D357:D360"/>
    <mergeCell ref="E357:E360"/>
    <mergeCell ref="F357:F360"/>
    <mergeCell ref="G357:H360"/>
    <mergeCell ref="I357:K360"/>
    <mergeCell ref="AA353:AC356"/>
    <mergeCell ref="AD353:AI356"/>
    <mergeCell ref="BA353:BA356"/>
    <mergeCell ref="BB353:BB356"/>
    <mergeCell ref="BD353:BD356"/>
    <mergeCell ref="BE353:BE356"/>
    <mergeCell ref="BE349:BE352"/>
    <mergeCell ref="C353:C356"/>
    <mergeCell ref="D353:D356"/>
    <mergeCell ref="E353:E356"/>
    <mergeCell ref="F353:F356"/>
    <mergeCell ref="G353:H356"/>
    <mergeCell ref="I353:K356"/>
    <mergeCell ref="L353:Q356"/>
    <mergeCell ref="R353:W356"/>
    <mergeCell ref="X353:Z356"/>
    <mergeCell ref="X349:Z352"/>
    <mergeCell ref="AA349:AC352"/>
    <mergeCell ref="AD349:AI352"/>
    <mergeCell ref="BA349:BA352"/>
    <mergeCell ref="BB349:BB352"/>
    <mergeCell ref="BD349:BD352"/>
    <mergeCell ref="BD361:BE364"/>
    <mergeCell ref="C365:C368"/>
    <mergeCell ref="D365:D368"/>
    <mergeCell ref="E365:E368"/>
    <mergeCell ref="F365:F368"/>
    <mergeCell ref="G365:H368"/>
    <mergeCell ref="I365:K368"/>
    <mergeCell ref="L365:Q368"/>
    <mergeCell ref="R365:W368"/>
    <mergeCell ref="X365:Z368"/>
    <mergeCell ref="R361:W364"/>
    <mergeCell ref="X361:Z364"/>
    <mergeCell ref="AA361:AC364"/>
    <mergeCell ref="AD361:AI364"/>
    <mergeCell ref="BA361:BA364"/>
    <mergeCell ref="BB361:BB364"/>
    <mergeCell ref="BB357:BB360"/>
    <mergeCell ref="BD357:BD360"/>
    <mergeCell ref="BE357:BE360"/>
    <mergeCell ref="C361:C364"/>
    <mergeCell ref="D361:D364"/>
    <mergeCell ref="E361:E364"/>
    <mergeCell ref="F361:F364"/>
    <mergeCell ref="G361:H364"/>
    <mergeCell ref="I361:K364"/>
    <mergeCell ref="L361:Q364"/>
    <mergeCell ref="L357:Q360"/>
    <mergeCell ref="R357:W360"/>
    <mergeCell ref="X357:Z360"/>
    <mergeCell ref="AA357:AC360"/>
    <mergeCell ref="AD357:AI360"/>
    <mergeCell ref="BA357:BA360"/>
    <mergeCell ref="BA369:BA372"/>
    <mergeCell ref="BB369:BB372"/>
    <mergeCell ref="BD369:BD372"/>
    <mergeCell ref="BE369:BE372"/>
    <mergeCell ref="C373:C376"/>
    <mergeCell ref="D373:D376"/>
    <mergeCell ref="E373:E376"/>
    <mergeCell ref="F373:F376"/>
    <mergeCell ref="G373:H376"/>
    <mergeCell ref="I373:K376"/>
    <mergeCell ref="I369:K372"/>
    <mergeCell ref="L369:Q372"/>
    <mergeCell ref="R369:W372"/>
    <mergeCell ref="X369:Z372"/>
    <mergeCell ref="AA369:AC372"/>
    <mergeCell ref="AD369:AI372"/>
    <mergeCell ref="AA365:AC368"/>
    <mergeCell ref="AD365:AI368"/>
    <mergeCell ref="BA365:BA368"/>
    <mergeCell ref="BB365:BB368"/>
    <mergeCell ref="BD365:BE368"/>
    <mergeCell ref="C369:C372"/>
    <mergeCell ref="D369:D372"/>
    <mergeCell ref="E369:E372"/>
    <mergeCell ref="F369:F372"/>
    <mergeCell ref="G369:H372"/>
    <mergeCell ref="BD377:BD380"/>
    <mergeCell ref="BE377:BE380"/>
    <mergeCell ref="C381:C384"/>
    <mergeCell ref="D381:D384"/>
    <mergeCell ref="E381:E384"/>
    <mergeCell ref="F381:F384"/>
    <mergeCell ref="G381:H384"/>
    <mergeCell ref="I381:K384"/>
    <mergeCell ref="L381:Q384"/>
    <mergeCell ref="R381:W384"/>
    <mergeCell ref="R377:W380"/>
    <mergeCell ref="X377:Z380"/>
    <mergeCell ref="AA377:AC380"/>
    <mergeCell ref="AD377:AI380"/>
    <mergeCell ref="BA377:BA380"/>
    <mergeCell ref="BB377:BB380"/>
    <mergeCell ref="BB373:BB376"/>
    <mergeCell ref="BD373:BD376"/>
    <mergeCell ref="BE373:BE376"/>
    <mergeCell ref="C377:C380"/>
    <mergeCell ref="D377:D380"/>
    <mergeCell ref="E377:E380"/>
    <mergeCell ref="F377:F380"/>
    <mergeCell ref="G377:H380"/>
    <mergeCell ref="I377:K380"/>
    <mergeCell ref="L377:Q380"/>
    <mergeCell ref="L373:Q376"/>
    <mergeCell ref="R373:W376"/>
    <mergeCell ref="X373:Z376"/>
    <mergeCell ref="AA373:AC376"/>
    <mergeCell ref="AD373:AI376"/>
    <mergeCell ref="BA373:BA376"/>
    <mergeCell ref="AA385:AC388"/>
    <mergeCell ref="AD385:AI388"/>
    <mergeCell ref="BA385:BA388"/>
    <mergeCell ref="BB385:BB388"/>
    <mergeCell ref="BD385:BD388"/>
    <mergeCell ref="BE385:BE388"/>
    <mergeCell ref="BE381:BE384"/>
    <mergeCell ref="C385:C388"/>
    <mergeCell ref="D385:D388"/>
    <mergeCell ref="E385:E388"/>
    <mergeCell ref="F385:F388"/>
    <mergeCell ref="G385:H388"/>
    <mergeCell ref="I385:K388"/>
    <mergeCell ref="L385:Q388"/>
    <mergeCell ref="R385:W388"/>
    <mergeCell ref="X385:Z388"/>
    <mergeCell ref="X381:Z384"/>
    <mergeCell ref="AA381:AC384"/>
    <mergeCell ref="AD381:AI384"/>
    <mergeCell ref="BA381:BA384"/>
    <mergeCell ref="BB381:BB384"/>
    <mergeCell ref="BD381:BD384"/>
    <mergeCell ref="X393:Z396"/>
    <mergeCell ref="AA393:AC396"/>
    <mergeCell ref="AD393:AI396"/>
    <mergeCell ref="BA393:BA396"/>
    <mergeCell ref="BB393:BB396"/>
    <mergeCell ref="BD393:BE396"/>
    <mergeCell ref="BB389:BB392"/>
    <mergeCell ref="BD389:BE392"/>
    <mergeCell ref="C393:C396"/>
    <mergeCell ref="D393:D396"/>
    <mergeCell ref="E393:E396"/>
    <mergeCell ref="F393:F396"/>
    <mergeCell ref="G393:H396"/>
    <mergeCell ref="I393:K396"/>
    <mergeCell ref="L393:Q396"/>
    <mergeCell ref="R393:W396"/>
    <mergeCell ref="L389:Q392"/>
    <mergeCell ref="R389:W392"/>
    <mergeCell ref="X389:Z392"/>
    <mergeCell ref="AA389:AC392"/>
    <mergeCell ref="AD389:AI392"/>
    <mergeCell ref="BA389:BA392"/>
    <mergeCell ref="C389:C392"/>
    <mergeCell ref="D389:D392"/>
    <mergeCell ref="E389:E392"/>
    <mergeCell ref="F389:F392"/>
    <mergeCell ref="G389:H392"/>
    <mergeCell ref="I389:K392"/>
    <mergeCell ref="BB397:BB400"/>
    <mergeCell ref="BD397:BD400"/>
    <mergeCell ref="BE397:BE400"/>
    <mergeCell ref="C401:AA404"/>
    <mergeCell ref="AB401:AF404"/>
    <mergeCell ref="AG401:AI404"/>
    <mergeCell ref="BA401:BA404"/>
    <mergeCell ref="BB401:BB404"/>
    <mergeCell ref="BD401:BE404"/>
    <mergeCell ref="L397:Q400"/>
    <mergeCell ref="R397:W400"/>
    <mergeCell ref="X397:Z400"/>
    <mergeCell ref="AA397:AC400"/>
    <mergeCell ref="AD397:AI400"/>
    <mergeCell ref="BA397:BA400"/>
    <mergeCell ref="C397:C400"/>
    <mergeCell ref="D397:D400"/>
    <mergeCell ref="E397:E400"/>
    <mergeCell ref="F397:F400"/>
    <mergeCell ref="G397:H400"/>
    <mergeCell ref="I397:K400"/>
    <mergeCell ref="C409:C412"/>
    <mergeCell ref="D409:D412"/>
    <mergeCell ref="E409:E412"/>
    <mergeCell ref="F409:F412"/>
    <mergeCell ref="G409:H412"/>
    <mergeCell ref="I409:K412"/>
    <mergeCell ref="AA405:AC408"/>
    <mergeCell ref="AD405:AI408"/>
    <mergeCell ref="BA405:BA408"/>
    <mergeCell ref="BB405:BB408"/>
    <mergeCell ref="BD405:BD408"/>
    <mergeCell ref="BE405:BE408"/>
    <mergeCell ref="BF401:BF404"/>
    <mergeCell ref="C405:C408"/>
    <mergeCell ref="D405:D408"/>
    <mergeCell ref="E405:E408"/>
    <mergeCell ref="F405:F408"/>
    <mergeCell ref="G405:H408"/>
    <mergeCell ref="I405:K408"/>
    <mergeCell ref="L405:Q408"/>
    <mergeCell ref="R405:W408"/>
    <mergeCell ref="X405:Z408"/>
    <mergeCell ref="BD413:BD416"/>
    <mergeCell ref="BE413:BE416"/>
    <mergeCell ref="C417:C420"/>
    <mergeCell ref="D417:D420"/>
    <mergeCell ref="E417:E420"/>
    <mergeCell ref="F417:F420"/>
    <mergeCell ref="G417:H420"/>
    <mergeCell ref="I417:K420"/>
    <mergeCell ref="L417:Q420"/>
    <mergeCell ref="R417:W420"/>
    <mergeCell ref="R413:W416"/>
    <mergeCell ref="X413:Z416"/>
    <mergeCell ref="AA413:AC416"/>
    <mergeCell ref="AD413:AI416"/>
    <mergeCell ref="BA413:BA416"/>
    <mergeCell ref="BB413:BB416"/>
    <mergeCell ref="BB409:BB412"/>
    <mergeCell ref="BD409:BD412"/>
    <mergeCell ref="BE409:BE412"/>
    <mergeCell ref="C413:C416"/>
    <mergeCell ref="D413:D416"/>
    <mergeCell ref="E413:E416"/>
    <mergeCell ref="F413:F416"/>
    <mergeCell ref="G413:H416"/>
    <mergeCell ref="I413:K416"/>
    <mergeCell ref="L413:Q416"/>
    <mergeCell ref="L409:Q412"/>
    <mergeCell ref="R409:W412"/>
    <mergeCell ref="X409:Z412"/>
    <mergeCell ref="AA409:AC412"/>
    <mergeCell ref="AD409:AI412"/>
    <mergeCell ref="BA409:BA412"/>
    <mergeCell ref="AA421:AC424"/>
    <mergeCell ref="AD421:AI424"/>
    <mergeCell ref="BA421:BA424"/>
    <mergeCell ref="BB421:BB424"/>
    <mergeCell ref="BD421:BE424"/>
    <mergeCell ref="C425:C428"/>
    <mergeCell ref="D425:D428"/>
    <mergeCell ref="E425:E428"/>
    <mergeCell ref="F425:F428"/>
    <mergeCell ref="G425:H428"/>
    <mergeCell ref="BE417:BE420"/>
    <mergeCell ref="C421:C424"/>
    <mergeCell ref="D421:D424"/>
    <mergeCell ref="E421:E424"/>
    <mergeCell ref="F421:F424"/>
    <mergeCell ref="G421:H424"/>
    <mergeCell ref="I421:K424"/>
    <mergeCell ref="L421:Q424"/>
    <mergeCell ref="R421:W424"/>
    <mergeCell ref="X421:Z424"/>
    <mergeCell ref="X417:Z420"/>
    <mergeCell ref="AA417:AC420"/>
    <mergeCell ref="AD417:AI420"/>
    <mergeCell ref="BA417:BA420"/>
    <mergeCell ref="BB417:BB420"/>
    <mergeCell ref="BD417:BD420"/>
    <mergeCell ref="BD429:BD432"/>
    <mergeCell ref="BE429:BE432"/>
    <mergeCell ref="C433:C436"/>
    <mergeCell ref="D433:D436"/>
    <mergeCell ref="E433:E436"/>
    <mergeCell ref="F433:F436"/>
    <mergeCell ref="G433:H436"/>
    <mergeCell ref="I433:K436"/>
    <mergeCell ref="L433:Q436"/>
    <mergeCell ref="R433:W436"/>
    <mergeCell ref="R429:W432"/>
    <mergeCell ref="X429:Z432"/>
    <mergeCell ref="AA429:AC432"/>
    <mergeCell ref="AD429:AI432"/>
    <mergeCell ref="BA429:BA432"/>
    <mergeCell ref="BB429:BB432"/>
    <mergeCell ref="BA425:BA428"/>
    <mergeCell ref="BB425:BB428"/>
    <mergeCell ref="BD425:BE428"/>
    <mergeCell ref="C429:C432"/>
    <mergeCell ref="D429:D432"/>
    <mergeCell ref="E429:E432"/>
    <mergeCell ref="F429:F432"/>
    <mergeCell ref="G429:H432"/>
    <mergeCell ref="I429:K432"/>
    <mergeCell ref="L429:Q432"/>
    <mergeCell ref="I425:K428"/>
    <mergeCell ref="L425:Q428"/>
    <mergeCell ref="R425:W428"/>
    <mergeCell ref="X425:Z428"/>
    <mergeCell ref="AA425:AC428"/>
    <mergeCell ref="AD425:AI428"/>
    <mergeCell ref="AA437:AC440"/>
    <mergeCell ref="AD437:AI440"/>
    <mergeCell ref="BA437:BA440"/>
    <mergeCell ref="BB437:BB440"/>
    <mergeCell ref="BD437:BD440"/>
    <mergeCell ref="BE437:BE440"/>
    <mergeCell ref="BE433:BE436"/>
    <mergeCell ref="C437:C440"/>
    <mergeCell ref="D437:D440"/>
    <mergeCell ref="E437:E440"/>
    <mergeCell ref="F437:F440"/>
    <mergeCell ref="G437:H440"/>
    <mergeCell ref="I437:K440"/>
    <mergeCell ref="L437:Q440"/>
    <mergeCell ref="R437:W440"/>
    <mergeCell ref="X437:Z440"/>
    <mergeCell ref="X433:Z436"/>
    <mergeCell ref="AA433:AC436"/>
    <mergeCell ref="AD433:AI436"/>
    <mergeCell ref="BA433:BA436"/>
    <mergeCell ref="BB433:BB436"/>
    <mergeCell ref="BD433:BD436"/>
    <mergeCell ref="BB441:BB444"/>
    <mergeCell ref="BD441:BD444"/>
    <mergeCell ref="BE441:BE444"/>
    <mergeCell ref="C445:C448"/>
    <mergeCell ref="D445:D448"/>
    <mergeCell ref="E445:E448"/>
    <mergeCell ref="F445:F448"/>
    <mergeCell ref="G445:H448"/>
    <mergeCell ref="I445:K448"/>
    <mergeCell ref="L445:Q448"/>
    <mergeCell ref="L441:Q444"/>
    <mergeCell ref="R441:W444"/>
    <mergeCell ref="X441:Z444"/>
    <mergeCell ref="AA441:AC444"/>
    <mergeCell ref="AD441:AI444"/>
    <mergeCell ref="BA441:BA444"/>
    <mergeCell ref="C441:C444"/>
    <mergeCell ref="D441:D444"/>
    <mergeCell ref="E441:E444"/>
    <mergeCell ref="F441:F444"/>
    <mergeCell ref="G441:H444"/>
    <mergeCell ref="I441:K444"/>
    <mergeCell ref="X449:Z452"/>
    <mergeCell ref="AA449:AC452"/>
    <mergeCell ref="AD449:AI452"/>
    <mergeCell ref="BA449:BA452"/>
    <mergeCell ref="BB449:BB452"/>
    <mergeCell ref="BD449:BE452"/>
    <mergeCell ref="BD445:BD448"/>
    <mergeCell ref="BE445:BE448"/>
    <mergeCell ref="C449:C452"/>
    <mergeCell ref="D449:D452"/>
    <mergeCell ref="E449:E452"/>
    <mergeCell ref="F449:F452"/>
    <mergeCell ref="G449:H452"/>
    <mergeCell ref="I449:K452"/>
    <mergeCell ref="L449:Q452"/>
    <mergeCell ref="R449:W452"/>
    <mergeCell ref="R445:W448"/>
    <mergeCell ref="X445:Z448"/>
    <mergeCell ref="AA445:AC448"/>
    <mergeCell ref="AD445:AI448"/>
    <mergeCell ref="BA445:BA448"/>
    <mergeCell ref="BB445:BB448"/>
    <mergeCell ref="BB453:BB456"/>
    <mergeCell ref="BD453:BE456"/>
    <mergeCell ref="C457:C460"/>
    <mergeCell ref="D457:D460"/>
    <mergeCell ref="E457:E460"/>
    <mergeCell ref="F457:F460"/>
    <mergeCell ref="G457:H460"/>
    <mergeCell ref="I457:K460"/>
    <mergeCell ref="L457:Q460"/>
    <mergeCell ref="R457:W460"/>
    <mergeCell ref="L453:Q456"/>
    <mergeCell ref="R453:W456"/>
    <mergeCell ref="X453:Z456"/>
    <mergeCell ref="AA453:AC456"/>
    <mergeCell ref="AD453:AI456"/>
    <mergeCell ref="BA453:BA456"/>
    <mergeCell ref="C453:C456"/>
    <mergeCell ref="D453:D456"/>
    <mergeCell ref="E453:E456"/>
    <mergeCell ref="F453:F456"/>
    <mergeCell ref="G453:H456"/>
    <mergeCell ref="I453:K456"/>
    <mergeCell ref="C465:C468"/>
    <mergeCell ref="D465:D468"/>
    <mergeCell ref="E465:E468"/>
    <mergeCell ref="F465:F468"/>
    <mergeCell ref="G465:H468"/>
    <mergeCell ref="I465:K468"/>
    <mergeCell ref="AA461:AC464"/>
    <mergeCell ref="AD461:AI464"/>
    <mergeCell ref="BA461:BA464"/>
    <mergeCell ref="BB461:BB464"/>
    <mergeCell ref="BD461:BD464"/>
    <mergeCell ref="BE461:BE464"/>
    <mergeCell ref="BE457:BE460"/>
    <mergeCell ref="C461:C464"/>
    <mergeCell ref="D461:D464"/>
    <mergeCell ref="E461:E464"/>
    <mergeCell ref="F461:F464"/>
    <mergeCell ref="G461:H464"/>
    <mergeCell ref="I461:K464"/>
    <mergeCell ref="L461:Q464"/>
    <mergeCell ref="R461:W464"/>
    <mergeCell ref="X461:Z464"/>
    <mergeCell ref="X457:Z460"/>
    <mergeCell ref="AA457:AC460"/>
    <mergeCell ref="AD457:AI460"/>
    <mergeCell ref="BA457:BA460"/>
    <mergeCell ref="BB457:BB460"/>
    <mergeCell ref="BD457:BD460"/>
    <mergeCell ref="BD469:BD472"/>
    <mergeCell ref="BE469:BE472"/>
    <mergeCell ref="C473:C476"/>
    <mergeCell ref="D473:D476"/>
    <mergeCell ref="E473:E476"/>
    <mergeCell ref="F473:F476"/>
    <mergeCell ref="G473:H476"/>
    <mergeCell ref="I473:K476"/>
    <mergeCell ref="L473:Q476"/>
    <mergeCell ref="R473:W476"/>
    <mergeCell ref="R469:W472"/>
    <mergeCell ref="X469:Z472"/>
    <mergeCell ref="AA469:AC472"/>
    <mergeCell ref="AD469:AI472"/>
    <mergeCell ref="BA469:BA472"/>
    <mergeCell ref="BB469:BB472"/>
    <mergeCell ref="BB465:BB468"/>
    <mergeCell ref="BD465:BD468"/>
    <mergeCell ref="BE465:BE468"/>
    <mergeCell ref="C469:C472"/>
    <mergeCell ref="D469:D472"/>
    <mergeCell ref="E469:E472"/>
    <mergeCell ref="F469:F472"/>
    <mergeCell ref="G469:H472"/>
    <mergeCell ref="I469:K472"/>
    <mergeCell ref="L469:Q472"/>
    <mergeCell ref="L465:Q468"/>
    <mergeCell ref="R465:W468"/>
    <mergeCell ref="X465:Z468"/>
    <mergeCell ref="AA465:AC468"/>
    <mergeCell ref="AD465:AI468"/>
    <mergeCell ref="BA465:BA468"/>
    <mergeCell ref="AA477:AC480"/>
    <mergeCell ref="AD477:AI480"/>
    <mergeCell ref="BA477:BA480"/>
    <mergeCell ref="BB477:BB480"/>
    <mergeCell ref="BD477:BE480"/>
    <mergeCell ref="C481:C484"/>
    <mergeCell ref="D481:D484"/>
    <mergeCell ref="E481:E484"/>
    <mergeCell ref="F481:F484"/>
    <mergeCell ref="G481:H484"/>
    <mergeCell ref="BE473:BE476"/>
    <mergeCell ref="C477:C480"/>
    <mergeCell ref="D477:D480"/>
    <mergeCell ref="E477:E480"/>
    <mergeCell ref="F477:F480"/>
    <mergeCell ref="G477:H480"/>
    <mergeCell ref="I477:K480"/>
    <mergeCell ref="L477:Q480"/>
    <mergeCell ref="R477:W480"/>
    <mergeCell ref="X477:Z480"/>
    <mergeCell ref="X473:Z476"/>
    <mergeCell ref="AA473:AC476"/>
    <mergeCell ref="AD473:AI476"/>
    <mergeCell ref="BA473:BA476"/>
    <mergeCell ref="BB473:BB476"/>
    <mergeCell ref="BD473:BD476"/>
    <mergeCell ref="BF485:BF488"/>
    <mergeCell ref="C489:AA492"/>
    <mergeCell ref="AB489:AF492"/>
    <mergeCell ref="AG489:AI492"/>
    <mergeCell ref="BA489:BA492"/>
    <mergeCell ref="BB489:BB492"/>
    <mergeCell ref="BD489:BE492"/>
    <mergeCell ref="BF489:BF492"/>
    <mergeCell ref="BA481:BA484"/>
    <mergeCell ref="BB481:BB484"/>
    <mergeCell ref="BD481:BE484"/>
    <mergeCell ref="C485:AA488"/>
    <mergeCell ref="AB485:AF488"/>
    <mergeCell ref="AG485:AI488"/>
    <mergeCell ref="BA485:BA488"/>
    <mergeCell ref="BB485:BB488"/>
    <mergeCell ref="BD485:BE488"/>
    <mergeCell ref="I481:K484"/>
    <mergeCell ref="L481:Q484"/>
    <mergeCell ref="R481:W484"/>
    <mergeCell ref="X481:Z484"/>
    <mergeCell ref="AA481:AC484"/>
    <mergeCell ref="AD481:AI484"/>
  </mergeCells>
  <phoneticPr fontId="3"/>
  <conditionalFormatting sqref="R249 R253 R257 R261 R265 R269 R273 R277 R281 R285 R289 R293 R297 R301 R305 R309 R313">
    <cfRule type="expression" dxfId="35" priority="16">
      <formula>IF(R249="定",TRUE)</formula>
    </cfRule>
    <cfRule type="expression" dxfId="34" priority="17">
      <formula>IF(#REF!="×",TRUE)</formula>
    </cfRule>
    <cfRule type="expression" dxfId="33" priority="18">
      <formula>IF(R249=0,TRUE)</formula>
    </cfRule>
  </conditionalFormatting>
  <conditionalFormatting sqref="AD249 AD253 AD257 AD261 AD265 AD269 AD273 AD277 AD281 AD285 AD289 AD293 AD297 AD301 AD305 AD309 AD313">
    <cfRule type="expression" dxfId="32" priority="13">
      <formula>IF(AD249="定",TRUE)</formula>
    </cfRule>
    <cfRule type="expression" dxfId="31" priority="14">
      <formula>IF(CB249="×",TRUE)</formula>
    </cfRule>
    <cfRule type="expression" dxfId="30" priority="15">
      <formula>IF(AD249=0,TRUE)</formula>
    </cfRule>
  </conditionalFormatting>
  <conditionalFormatting sqref="R321 R325 R329 R333 R337 R341 R345 R349 R353 R357 R361 R365 R369 R373 R377 R381 R385 R389 R393 R397">
    <cfRule type="expression" dxfId="29" priority="10">
      <formula>IF(R321="定",TRUE)</formula>
    </cfRule>
    <cfRule type="expression" dxfId="28" priority="11">
      <formula>IF(#REF!="×",TRUE)</formula>
    </cfRule>
    <cfRule type="expression" dxfId="27" priority="12">
      <formula>IF(R321=0,TRUE)</formula>
    </cfRule>
  </conditionalFormatting>
  <conditionalFormatting sqref="AD321 AD325 AD329 AD333 AD337 AD341 AD345 AD349 AD353 AD357 AD361 AD365 AD369 AD373 AD377 AD381 AD385 AD389 AD393 AD397">
    <cfRule type="expression" dxfId="26" priority="7">
      <formula>IF(AD321="定",TRUE)</formula>
    </cfRule>
    <cfRule type="expression" dxfId="25" priority="8">
      <formula>IF(CB321="×",TRUE)</formula>
    </cfRule>
    <cfRule type="expression" dxfId="24" priority="9">
      <formula>IF(AD321=0,TRUE)</formula>
    </cfRule>
  </conditionalFormatting>
  <conditionalFormatting sqref="R405 R409 R413 R417 R421 R425 R429 R433 R437 R441 R445 R449 R453 R457 R461 R465 R469 R473 R477 R481">
    <cfRule type="expression" dxfId="23" priority="4">
      <formula>IF(R405="定",TRUE)</formula>
    </cfRule>
    <cfRule type="expression" dxfId="22" priority="5">
      <formula>IF(#REF!="×",TRUE)</formula>
    </cfRule>
    <cfRule type="expression" dxfId="21" priority="6">
      <formula>IF(R405=0,TRUE)</formula>
    </cfRule>
  </conditionalFormatting>
  <conditionalFormatting sqref="AD405 AD409 AD413 AD417 AD421 AD425 AD429 AD433 AD437 AD441 AD445 AD449 AD453 AD457 AD461 AD465 AD469 AD473 AD477 AD481">
    <cfRule type="expression" dxfId="20" priority="1">
      <formula>IF(AD405="定",TRUE)</formula>
    </cfRule>
    <cfRule type="expression" dxfId="19" priority="2">
      <formula>IF(CB405="×",TRUE)</formula>
    </cfRule>
    <cfRule type="expression" dxfId="18" priority="3">
      <formula>IF(AD405=0,TRUE)</formula>
    </cfRule>
  </conditionalFormatting>
  <dataValidations count="5">
    <dataValidation type="list" allowBlank="1" showInputMessage="1" showErrorMessage="1" sqref="C40:D40 C61:D61 C80:D80 C99:D99 C118:D118 C137:D137 C156:D156 C175:D175 C194:D194 C213:D213" xr:uid="{8F25E10E-1764-4DAD-B241-C7292B318301}">
      <formula1>"☑,□"</formula1>
    </dataValidation>
    <dataValidation type="whole" allowBlank="1" showInputMessage="1" showErrorMessage="1" sqref="L26:M27 X26:Y27 L31:M32 X31:Y32 AN31:AO32 AN26:AO27 L47:M48 X47:Y48 L52:M53 X52:Y53 AN52:AO53 AN47:AO48 L66:M67 X66:Y67 L71:M72 X71:Y72 AN71:AO72 AN66:AO67 L85:M86 X85:Y86 L90:M91 X90:Y91 AN90:AO91 AN85:AO86 L104:M105 X104:Y105 L109:M110 X109:Y110 AN109:AO110 AN104:AO105 L123:M124 X123:Y124 L128:M129 X128:Y129 AN128:AO129 AN123:AO124 L142:M143 X142:Y143 L147:M148 X147:Y148 AN147:AO148 AN142:AO143 L161:M162 X161:Y162 L166:M167 X166:Y167 AN166:AO167 AN161:AO162 L180:M181 X180:Y181 L185:M186 X185:Y186 AN185:AO186 AN180:AO181 L199:M200 X199:Y200 L204:M205 X204:Y205 AN204:AO205 AN199:AO200" xr:uid="{33453F8E-9D87-473C-AA0D-64D1AEEAA9A4}">
      <formula1>0</formula1>
      <formula2>59</formula2>
    </dataValidation>
    <dataValidation type="list" allowBlank="1" showInputMessage="1" showErrorMessage="1" sqref="I405:K484 I321:K400" xr:uid="{F4C6AEA5-4888-477B-A01B-BDBE612BDB46}">
      <formula1>"△,定,×,－"</formula1>
    </dataValidation>
    <dataValidation type="list" allowBlank="1" showInputMessage="1" showErrorMessage="1" sqref="I249:K316" xr:uid="{1A705890-4521-4884-B2CB-90E9E37FE214}">
      <formula1>"○,定,×,－"</formula1>
    </dataValidation>
    <dataValidation type="whole" allowBlank="1" showInputMessage="1" showErrorMessage="1" sqref="X321:Z400 X405:Z484" xr:uid="{833D7448-C89E-45F8-8EED-BE5548EE9E2F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4" manualBreakCount="4">
    <brk id="62" max="44" man="1"/>
    <brk id="234" max="44" man="1"/>
    <brk id="320" max="44" man="1"/>
    <brk id="404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3CA5-E7D0-4DC8-B793-63596A27716F}">
  <sheetPr>
    <pageSetUpPr fitToPage="1"/>
  </sheetPr>
  <dimension ref="A1:BG494"/>
  <sheetViews>
    <sheetView showZeros="0" view="pageBreakPreview" zoomScale="55" zoomScaleNormal="100" zoomScaleSheetLayoutView="55" zoomScalePageLayoutView="40" workbookViewId="0">
      <selection activeCell="C10" sqref="C10"/>
    </sheetView>
  </sheetViews>
  <sheetFormatPr defaultColWidth="9" defaultRowHeight="18.75" x14ac:dyDescent="0.15"/>
  <cols>
    <col min="1" max="3" width="4.125" style="1" customWidth="1"/>
    <col min="4" max="4" width="4.125" style="95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"/>
      <c r="BE1" s="3"/>
      <c r="BF1" s="3"/>
    </row>
    <row r="2" spans="1:59" ht="35.1" customHeight="1" x14ac:dyDescent="0.15">
      <c r="A2" s="412" t="s">
        <v>125</v>
      </c>
      <c r="B2" s="412"/>
      <c r="C2" s="412"/>
      <c r="D2" s="412"/>
      <c r="E2" s="412"/>
      <c r="F2" s="412"/>
      <c r="G2" s="412"/>
      <c r="H2" s="412"/>
      <c r="I2" s="413" t="s">
        <v>124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4"/>
      <c r="BE2" s="4"/>
      <c r="BF2" s="4"/>
    </row>
    <row r="3" spans="1:59" ht="35.1" customHeight="1" x14ac:dyDescent="0.15">
      <c r="A3" s="413" t="s">
        <v>126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4"/>
      <c r="BE3" s="4"/>
      <c r="BF3" s="4"/>
    </row>
    <row r="4" spans="1:59" ht="27.75" customHeight="1" thickBo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1"/>
      <c r="AT4" s="130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</row>
    <row r="5" spans="1:59" ht="27.75" customHeight="1" x14ac:dyDescent="0.15">
      <c r="A5" s="124"/>
      <c r="B5" s="124"/>
      <c r="C5" s="414" t="s">
        <v>128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8" t="s">
        <v>129</v>
      </c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 t="s">
        <v>130</v>
      </c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20"/>
      <c r="AR5" s="123"/>
      <c r="AS5" s="123"/>
      <c r="AT5" s="130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</row>
    <row r="6" spans="1:59" ht="27.75" customHeight="1" x14ac:dyDescent="0.15">
      <c r="A6" s="124"/>
      <c r="B6" s="124"/>
      <c r="C6" s="416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21"/>
      <c r="AR6" s="123"/>
      <c r="AS6" s="123"/>
      <c r="AT6" s="130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</row>
    <row r="7" spans="1:59" ht="27.75" customHeight="1" x14ac:dyDescent="0.15">
      <c r="A7" s="126"/>
      <c r="B7" s="126"/>
      <c r="C7" s="443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9"/>
      <c r="AR7" s="127"/>
      <c r="AS7" s="127"/>
      <c r="AT7" s="130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</row>
    <row r="8" spans="1:59" ht="27.75" customHeight="1" thickBot="1" x14ac:dyDescent="0.2">
      <c r="A8" s="126"/>
      <c r="B8" s="126"/>
      <c r="C8" s="445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50"/>
      <c r="AR8" s="127"/>
      <c r="AS8" s="127"/>
      <c r="AT8" s="130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</row>
    <row r="9" spans="1:59" ht="27.75" customHeight="1" x14ac:dyDescent="0.15">
      <c r="A9" s="122"/>
      <c r="B9" s="125"/>
      <c r="C9" s="439" t="s">
        <v>149</v>
      </c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125"/>
      <c r="AS9" s="125"/>
      <c r="AT9" s="130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</row>
    <row r="10" spans="1:59" s="10" customFormat="1" ht="28.5" customHeight="1" x14ac:dyDescent="0.15">
      <c r="A10" s="5" t="s">
        <v>123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43"/>
      <c r="AV12" s="43"/>
      <c r="AW12" s="43"/>
      <c r="AX12" s="43"/>
      <c r="AY12" s="43"/>
      <c r="AZ12" s="43"/>
      <c r="BA12" s="43"/>
      <c r="BB12" s="43"/>
      <c r="BC12" s="43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21"/>
      <c r="BE15" s="21"/>
      <c r="BF15" s="21"/>
    </row>
    <row r="16" spans="1:59" s="10" customFormat="1" ht="39" customHeight="1" x14ac:dyDescent="0.15">
      <c r="A16" s="18"/>
      <c r="B16" s="311" t="s">
        <v>4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21"/>
      <c r="BE16" s="21"/>
      <c r="BF16" s="21"/>
    </row>
    <row r="17" spans="1:58" s="22" customFormat="1" ht="28.5" customHeight="1" x14ac:dyDescent="0.15">
      <c r="B17" s="19"/>
      <c r="C17" s="23" t="s">
        <v>5</v>
      </c>
      <c r="D17" s="24"/>
      <c r="X17" s="13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25"/>
      <c r="BE17" s="25"/>
      <c r="BF17" s="25"/>
    </row>
    <row r="18" spans="1:58" s="26" customFormat="1" ht="28.5" customHeight="1" x14ac:dyDescent="0.15">
      <c r="B18" s="19"/>
      <c r="C18" s="422" t="s">
        <v>6</v>
      </c>
      <c r="D18" s="422"/>
      <c r="E18" s="422"/>
      <c r="F18" s="422"/>
      <c r="G18" s="422"/>
      <c r="H18" s="422"/>
      <c r="I18" s="422" t="s">
        <v>7</v>
      </c>
      <c r="J18" s="422"/>
      <c r="K18" s="422"/>
      <c r="L18" s="422"/>
      <c r="M18" s="422" t="s">
        <v>8</v>
      </c>
      <c r="N18" s="422"/>
      <c r="O18" s="422"/>
      <c r="P18" s="422"/>
      <c r="Q18" s="422"/>
      <c r="R18" s="422"/>
      <c r="S18" s="440" t="s">
        <v>9</v>
      </c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2"/>
      <c r="AS18" s="23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27"/>
      <c r="BE18" s="27"/>
      <c r="BF18" s="27"/>
    </row>
    <row r="19" spans="1:58" s="26" customFormat="1" ht="46.5" customHeight="1" x14ac:dyDescent="0.15">
      <c r="B19" s="19"/>
      <c r="C19" s="422" t="s">
        <v>10</v>
      </c>
      <c r="D19" s="422"/>
      <c r="E19" s="422"/>
      <c r="F19" s="422"/>
      <c r="G19" s="422"/>
      <c r="H19" s="422"/>
      <c r="I19" s="422" t="s">
        <v>11</v>
      </c>
      <c r="J19" s="422"/>
      <c r="K19" s="422"/>
      <c r="L19" s="422"/>
      <c r="M19" s="423" t="s">
        <v>12</v>
      </c>
      <c r="N19" s="424"/>
      <c r="O19" s="424"/>
      <c r="P19" s="424"/>
      <c r="Q19" s="424"/>
      <c r="R19" s="425"/>
      <c r="S19" s="426" t="s">
        <v>13</v>
      </c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10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7"/>
      <c r="BE19" s="27"/>
      <c r="BF19" s="27"/>
    </row>
    <row r="20" spans="1:58" s="26" customFormat="1" ht="47.25" customHeight="1" x14ac:dyDescent="0.15">
      <c r="B20" s="19"/>
      <c r="C20" s="422" t="s">
        <v>14</v>
      </c>
      <c r="D20" s="422"/>
      <c r="E20" s="422"/>
      <c r="F20" s="422"/>
      <c r="G20" s="422"/>
      <c r="H20" s="422"/>
      <c r="I20" s="422" t="s">
        <v>11</v>
      </c>
      <c r="J20" s="422"/>
      <c r="K20" s="422"/>
      <c r="L20" s="422"/>
      <c r="M20" s="428" t="s">
        <v>15</v>
      </c>
      <c r="N20" s="429"/>
      <c r="O20" s="429"/>
      <c r="P20" s="429"/>
      <c r="Q20" s="429"/>
      <c r="R20" s="430"/>
      <c r="S20" s="427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4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27"/>
      <c r="BE20" s="27"/>
      <c r="BF20" s="27"/>
    </row>
    <row r="21" spans="1:58" s="10" customFormat="1" ht="28.5" customHeight="1" x14ac:dyDescent="0.15">
      <c r="A21" s="18"/>
      <c r="B21" s="19"/>
      <c r="D21" s="20"/>
      <c r="X21" s="13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21"/>
      <c r="BE21" s="21"/>
      <c r="BF21" s="21"/>
    </row>
    <row r="22" spans="1:58" s="17" customFormat="1" ht="4.5" customHeight="1" x14ac:dyDescent="0.15">
      <c r="A22" s="15"/>
      <c r="B22" s="15"/>
      <c r="C22" s="16"/>
      <c r="F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U22" s="39"/>
      <c r="AV22" s="39"/>
      <c r="AW22" s="39"/>
      <c r="AX22" s="39"/>
      <c r="AY22" s="39"/>
      <c r="AZ22" s="39"/>
      <c r="BA22" s="39"/>
      <c r="BB22" s="39"/>
      <c r="BC22" s="39"/>
      <c r="BD22" s="21"/>
      <c r="BE22" s="21"/>
      <c r="BF22" s="21"/>
    </row>
    <row r="23" spans="1:58" ht="25.5" customHeight="1" x14ac:dyDescent="0.15">
      <c r="A23" s="399" t="s">
        <v>16</v>
      </c>
      <c r="B23" s="400"/>
      <c r="C23" s="400"/>
      <c r="D23" s="400"/>
      <c r="E23" s="400"/>
      <c r="F23" s="400"/>
      <c r="G23" s="400"/>
      <c r="H23" s="400"/>
      <c r="I23" s="401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36"/>
      <c r="AU23" s="36" t="s">
        <v>17</v>
      </c>
      <c r="AV23" s="39"/>
      <c r="AW23" s="39"/>
      <c r="AX23" s="39"/>
      <c r="AY23" s="39"/>
      <c r="AZ23" s="36"/>
      <c r="BA23" s="39"/>
      <c r="BB23" s="39"/>
      <c r="BC23" s="39"/>
      <c r="BD23" s="21"/>
      <c r="BE23" s="21"/>
      <c r="BF23" s="21"/>
    </row>
    <row r="24" spans="1:58" ht="17.25" customHeight="1" x14ac:dyDescent="0.15">
      <c r="A24" s="402"/>
      <c r="B24" s="403"/>
      <c r="C24" s="403"/>
      <c r="D24" s="403"/>
      <c r="E24" s="403"/>
      <c r="F24" s="403"/>
      <c r="G24" s="403"/>
      <c r="H24" s="403"/>
      <c r="I24" s="40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30"/>
      <c r="Z24" s="30"/>
      <c r="AA24" s="30"/>
      <c r="AB24" s="30"/>
      <c r="AC24" s="30"/>
      <c r="AD24" s="30"/>
      <c r="AE24" s="31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2"/>
      <c r="AQ24" s="32"/>
      <c r="AR24" s="32"/>
      <c r="AS24" s="32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"/>
      <c r="BE24" s="3"/>
      <c r="BF24" s="3"/>
    </row>
    <row r="25" spans="1:58" ht="28.5" customHeight="1" x14ac:dyDescent="0.15">
      <c r="A25" s="33"/>
      <c r="B25" s="34" t="s">
        <v>18</v>
      </c>
      <c r="C25" s="35"/>
      <c r="D25" s="35"/>
      <c r="E25" s="35"/>
      <c r="F25" s="36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39"/>
      <c r="AC25" s="39"/>
      <c r="AD25" s="39"/>
      <c r="AE25" s="34" t="s">
        <v>19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6"/>
      <c r="AU25" s="36"/>
      <c r="AV25" s="36" t="s">
        <v>20</v>
      </c>
      <c r="AW25" s="36"/>
      <c r="AX25" s="36"/>
      <c r="AY25" s="36" t="s">
        <v>21</v>
      </c>
      <c r="AZ25" s="36"/>
      <c r="BA25" s="36"/>
      <c r="BB25" s="36"/>
      <c r="BC25" s="36"/>
      <c r="BD25" s="3"/>
      <c r="BE25" s="3"/>
      <c r="BF25" s="3"/>
    </row>
    <row r="26" spans="1:58" ht="25.5" customHeight="1" x14ac:dyDescent="0.15">
      <c r="A26" s="33"/>
      <c r="B26" s="275" t="s">
        <v>22</v>
      </c>
      <c r="C26" s="330"/>
      <c r="D26" s="330"/>
      <c r="E26" s="331"/>
      <c r="F26" s="335" t="s">
        <v>23</v>
      </c>
      <c r="G26" s="335"/>
      <c r="H26" s="337"/>
      <c r="I26" s="337"/>
      <c r="J26" s="340" t="s">
        <v>24</v>
      </c>
      <c r="K26" s="340"/>
      <c r="L26" s="337"/>
      <c r="M26" s="337"/>
      <c r="N26" s="340" t="s">
        <v>25</v>
      </c>
      <c r="O26" s="342"/>
      <c r="P26" s="344" t="s">
        <v>26</v>
      </c>
      <c r="Q26" s="342"/>
      <c r="R26" s="369" t="s">
        <v>27</v>
      </c>
      <c r="S26" s="369"/>
      <c r="T26" s="337"/>
      <c r="U26" s="337"/>
      <c r="V26" s="340" t="s">
        <v>24</v>
      </c>
      <c r="W26" s="340"/>
      <c r="X26" s="337"/>
      <c r="Y26" s="337"/>
      <c r="Z26" s="340" t="s">
        <v>25</v>
      </c>
      <c r="AA26" s="342"/>
      <c r="AB26" s="36"/>
      <c r="AC26" s="36"/>
      <c r="AD26" s="36"/>
      <c r="AE26" s="371" t="s">
        <v>28</v>
      </c>
      <c r="AF26" s="367"/>
      <c r="AG26" s="367"/>
      <c r="AH26" s="367"/>
      <c r="AI26" s="372"/>
      <c r="AJ26" s="365">
        <f>ROUNDDOWN(AY26/60,0)</f>
        <v>0</v>
      </c>
      <c r="AK26" s="365"/>
      <c r="AL26" s="367" t="s">
        <v>29</v>
      </c>
      <c r="AM26" s="367"/>
      <c r="AN26" s="365">
        <f>AY26-AJ26*60</f>
        <v>0</v>
      </c>
      <c r="AO26" s="365"/>
      <c r="AP26" s="340" t="s">
        <v>25</v>
      </c>
      <c r="AQ26" s="342"/>
      <c r="AR26" s="39"/>
      <c r="AS26" s="36"/>
      <c r="AT26" s="482"/>
      <c r="AU26" s="482" t="s">
        <v>30</v>
      </c>
      <c r="AV26" s="483">
        <f>T26*60+X26</f>
        <v>0</v>
      </c>
      <c r="AW26" s="36"/>
      <c r="AX26" s="482" t="s">
        <v>31</v>
      </c>
      <c r="AY26" s="483">
        <f>(T26*60+X26)-(H26*60+L26)</f>
        <v>0</v>
      </c>
      <c r="AZ26" s="36"/>
      <c r="BA26" s="36"/>
      <c r="BB26" s="36"/>
      <c r="BC26" s="36"/>
      <c r="BD26" s="3"/>
      <c r="BE26" s="3"/>
      <c r="BF26" s="3"/>
    </row>
    <row r="27" spans="1:58" ht="35.25" customHeight="1" x14ac:dyDescent="0.15">
      <c r="A27" s="33"/>
      <c r="B27" s="332"/>
      <c r="C27" s="333"/>
      <c r="D27" s="333"/>
      <c r="E27" s="334"/>
      <c r="F27" s="335"/>
      <c r="G27" s="335"/>
      <c r="H27" s="339"/>
      <c r="I27" s="339"/>
      <c r="J27" s="341"/>
      <c r="K27" s="341"/>
      <c r="L27" s="339"/>
      <c r="M27" s="339"/>
      <c r="N27" s="341"/>
      <c r="O27" s="343"/>
      <c r="P27" s="345"/>
      <c r="Q27" s="343"/>
      <c r="R27" s="370"/>
      <c r="S27" s="370"/>
      <c r="T27" s="339"/>
      <c r="U27" s="339"/>
      <c r="V27" s="341"/>
      <c r="W27" s="341"/>
      <c r="X27" s="339"/>
      <c r="Y27" s="339"/>
      <c r="Z27" s="341"/>
      <c r="AA27" s="343"/>
      <c r="AB27" s="36"/>
      <c r="AC27" s="36"/>
      <c r="AD27" s="36"/>
      <c r="AE27" s="373"/>
      <c r="AF27" s="368"/>
      <c r="AG27" s="368"/>
      <c r="AH27" s="368"/>
      <c r="AI27" s="374"/>
      <c r="AJ27" s="366"/>
      <c r="AK27" s="366"/>
      <c r="AL27" s="368"/>
      <c r="AM27" s="368"/>
      <c r="AN27" s="366"/>
      <c r="AO27" s="366"/>
      <c r="AP27" s="341"/>
      <c r="AQ27" s="343"/>
      <c r="AR27" s="39"/>
      <c r="AS27" s="36"/>
      <c r="AT27" s="482"/>
      <c r="AU27" s="482"/>
      <c r="AV27" s="483"/>
      <c r="AW27" s="36"/>
      <c r="AX27" s="482"/>
      <c r="AY27" s="483"/>
      <c r="AZ27" s="36"/>
      <c r="BA27" s="36"/>
      <c r="BB27" s="36"/>
      <c r="BC27" s="36"/>
      <c r="BD27" s="3"/>
      <c r="BE27" s="3"/>
      <c r="BF27" s="3"/>
    </row>
    <row r="28" spans="1:58" ht="17.25" customHeight="1" x14ac:dyDescent="0.15">
      <c r="A28" s="33"/>
      <c r="B28" s="40"/>
      <c r="C28" s="40"/>
      <c r="D28" s="40"/>
      <c r="E28" s="40"/>
      <c r="F28" s="41"/>
      <c r="G28" s="41"/>
      <c r="H28" s="42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9"/>
      <c r="Y28" s="39"/>
      <c r="Z28" s="37"/>
      <c r="AA28" s="38"/>
      <c r="AB28" s="39"/>
      <c r="AC28" s="39"/>
      <c r="AD28" s="39"/>
      <c r="AE28" s="43"/>
      <c r="AF28" s="43"/>
      <c r="AG28" s="43"/>
      <c r="AH28" s="43"/>
      <c r="AI28" s="43"/>
      <c r="AJ28" s="44" t="s">
        <v>32</v>
      </c>
      <c r="AK28" s="43"/>
      <c r="AL28" s="43"/>
      <c r="AM28" s="43"/>
      <c r="AN28" s="43"/>
      <c r="AO28" s="43"/>
      <c r="AP28" s="43"/>
      <c r="AQ28" s="43"/>
      <c r="AR28" s="39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"/>
      <c r="BE28" s="3"/>
      <c r="BF28" s="3"/>
    </row>
    <row r="29" spans="1:58" s="36" customFormat="1" ht="25.5" customHeight="1" x14ac:dyDescent="0.15">
      <c r="A29" s="33"/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9"/>
      <c r="Y29" s="39"/>
      <c r="Z29" s="37"/>
      <c r="AA29" s="38"/>
      <c r="AB29" s="39"/>
      <c r="AC29" s="39"/>
      <c r="AD29" s="3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39"/>
      <c r="AV29" s="48" t="s">
        <v>33</v>
      </c>
      <c r="AY29" s="36" t="s">
        <v>34</v>
      </c>
      <c r="BB29" s="36" t="s">
        <v>35</v>
      </c>
      <c r="BD29" s="3"/>
      <c r="BE29" s="3"/>
      <c r="BF29" s="3"/>
    </row>
    <row r="30" spans="1:58" s="53" customFormat="1" ht="25.5" customHeight="1" x14ac:dyDescent="0.15">
      <c r="A30" s="46"/>
      <c r="B30" s="47" t="s">
        <v>36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7"/>
      <c r="Q30" s="47"/>
      <c r="R30" s="47"/>
      <c r="S30" s="47"/>
      <c r="T30" s="47"/>
      <c r="U30" s="13"/>
      <c r="V30" s="47"/>
      <c r="W30" s="47"/>
      <c r="X30" s="39"/>
      <c r="Y30" s="39"/>
      <c r="Z30" s="37"/>
      <c r="AA30" s="38"/>
      <c r="AB30" s="39"/>
      <c r="AC30" s="39"/>
      <c r="AD30" s="39"/>
      <c r="AE30" s="49" t="s">
        <v>37</v>
      </c>
      <c r="AF30" s="50"/>
      <c r="AG30" s="51"/>
      <c r="AH30" s="51"/>
      <c r="AI30" s="51"/>
      <c r="AJ30" s="51"/>
      <c r="AK30" s="51"/>
      <c r="AL30" s="51"/>
      <c r="AM30" s="51"/>
      <c r="AN30" s="43"/>
      <c r="AO30" s="43"/>
      <c r="AP30" s="43"/>
      <c r="AQ30" s="52"/>
      <c r="AR30" s="39"/>
      <c r="AS30" s="36"/>
      <c r="AT30" s="48"/>
      <c r="AU30" s="48"/>
      <c r="AV30" s="48" t="s">
        <v>38</v>
      </c>
      <c r="AW30" s="48"/>
      <c r="AX30" s="48"/>
      <c r="AY30" s="36" t="s">
        <v>39</v>
      </c>
      <c r="AZ30" s="48"/>
      <c r="BA30" s="36"/>
      <c r="BB30" s="36" t="s">
        <v>40</v>
      </c>
      <c r="BC30" s="48"/>
      <c r="BD30" s="3"/>
      <c r="BE30" s="45"/>
      <c r="BF30" s="45"/>
    </row>
    <row r="31" spans="1:58" ht="25.5" customHeight="1" x14ac:dyDescent="0.15">
      <c r="A31" s="33"/>
      <c r="B31" s="275" t="s">
        <v>22</v>
      </c>
      <c r="C31" s="330"/>
      <c r="D31" s="330"/>
      <c r="E31" s="331"/>
      <c r="F31" s="335" t="s">
        <v>23</v>
      </c>
      <c r="G31" s="335"/>
      <c r="H31" s="337"/>
      <c r="I31" s="337"/>
      <c r="J31" s="340" t="s">
        <v>24</v>
      </c>
      <c r="K31" s="340"/>
      <c r="L31" s="337"/>
      <c r="M31" s="337"/>
      <c r="N31" s="340" t="s">
        <v>25</v>
      </c>
      <c r="O31" s="342"/>
      <c r="P31" s="344" t="s">
        <v>26</v>
      </c>
      <c r="Q31" s="342"/>
      <c r="R31" s="369" t="s">
        <v>27</v>
      </c>
      <c r="S31" s="369"/>
      <c r="T31" s="336"/>
      <c r="U31" s="337"/>
      <c r="V31" s="340" t="s">
        <v>24</v>
      </c>
      <c r="W31" s="340"/>
      <c r="X31" s="337"/>
      <c r="Y31" s="337"/>
      <c r="Z31" s="340" t="s">
        <v>25</v>
      </c>
      <c r="AA31" s="342"/>
      <c r="AB31" s="39"/>
      <c r="AC31" s="39"/>
      <c r="AD31" s="39"/>
      <c r="AE31" s="407" t="s">
        <v>41</v>
      </c>
      <c r="AF31" s="340"/>
      <c r="AG31" s="340"/>
      <c r="AH31" s="340"/>
      <c r="AI31" s="342"/>
      <c r="AJ31" s="405">
        <f>ROUNDDOWN(AV36/60,0)</f>
        <v>0</v>
      </c>
      <c r="AK31" s="365"/>
      <c r="AL31" s="340" t="s">
        <v>24</v>
      </c>
      <c r="AM31" s="340"/>
      <c r="AN31" s="365">
        <f>AV36-AJ31*60</f>
        <v>0</v>
      </c>
      <c r="AO31" s="365"/>
      <c r="AP31" s="340" t="s">
        <v>25</v>
      </c>
      <c r="AQ31" s="342"/>
      <c r="AR31" s="39"/>
      <c r="AS31" s="54"/>
      <c r="AT31" s="36"/>
      <c r="AU31" s="482" t="s">
        <v>42</v>
      </c>
      <c r="AV31" s="483">
        <f>IF(AY31&lt;=BB31,BB31,AV26)</f>
        <v>1260</v>
      </c>
      <c r="AW31" s="154"/>
      <c r="AX31" s="482" t="s">
        <v>43</v>
      </c>
      <c r="AY31" s="483">
        <f>T31*60+X31</f>
        <v>0</v>
      </c>
      <c r="AZ31" s="154"/>
      <c r="BA31" s="482" t="s">
        <v>44</v>
      </c>
      <c r="BB31" s="483">
        <f>IF(C40="☑",21*60,20*60)</f>
        <v>1260</v>
      </c>
      <c r="BC31" s="36"/>
      <c r="BD31" s="3"/>
      <c r="BE31" s="3"/>
      <c r="BF31" s="3"/>
    </row>
    <row r="32" spans="1:58" ht="35.25" customHeight="1" x14ac:dyDescent="0.15">
      <c r="A32" s="33"/>
      <c r="B32" s="332"/>
      <c r="C32" s="333"/>
      <c r="D32" s="333"/>
      <c r="E32" s="334"/>
      <c r="F32" s="335"/>
      <c r="G32" s="335"/>
      <c r="H32" s="339"/>
      <c r="I32" s="339"/>
      <c r="J32" s="341"/>
      <c r="K32" s="341"/>
      <c r="L32" s="339"/>
      <c r="M32" s="339"/>
      <c r="N32" s="341"/>
      <c r="O32" s="343"/>
      <c r="P32" s="345"/>
      <c r="Q32" s="343"/>
      <c r="R32" s="370"/>
      <c r="S32" s="370"/>
      <c r="T32" s="338"/>
      <c r="U32" s="339"/>
      <c r="V32" s="341"/>
      <c r="W32" s="341"/>
      <c r="X32" s="339"/>
      <c r="Y32" s="339"/>
      <c r="Z32" s="341"/>
      <c r="AA32" s="343"/>
      <c r="AB32" s="36"/>
      <c r="AC32" s="36"/>
      <c r="AD32" s="36"/>
      <c r="AE32" s="345"/>
      <c r="AF32" s="341"/>
      <c r="AG32" s="341"/>
      <c r="AH32" s="341"/>
      <c r="AI32" s="343"/>
      <c r="AJ32" s="406"/>
      <c r="AK32" s="366"/>
      <c r="AL32" s="341"/>
      <c r="AM32" s="341"/>
      <c r="AN32" s="366"/>
      <c r="AO32" s="366"/>
      <c r="AP32" s="341"/>
      <c r="AQ32" s="343"/>
      <c r="AR32" s="39"/>
      <c r="AS32" s="54"/>
      <c r="AT32" s="36"/>
      <c r="AU32" s="482"/>
      <c r="AV32" s="483"/>
      <c r="AW32" s="154"/>
      <c r="AX32" s="482"/>
      <c r="AY32" s="483"/>
      <c r="AZ32" s="154"/>
      <c r="BA32" s="482"/>
      <c r="BB32" s="483"/>
      <c r="BC32" s="36"/>
      <c r="BD32" s="3"/>
      <c r="BE32" s="3"/>
      <c r="BF32" s="3"/>
    </row>
    <row r="33" spans="1:58" ht="17.25" customHeight="1" x14ac:dyDescent="0.15">
      <c r="A33" s="55"/>
      <c r="B33" s="40"/>
      <c r="C33" s="40"/>
      <c r="D33" s="40"/>
      <c r="E33" s="40"/>
      <c r="F33" s="36"/>
      <c r="G33" s="40"/>
      <c r="H33" s="42"/>
      <c r="I33" s="40"/>
      <c r="J33" s="40"/>
      <c r="K33" s="40"/>
      <c r="L33" s="40"/>
      <c r="M33" s="40"/>
      <c r="N33" s="40"/>
      <c r="O33" s="40"/>
      <c r="P33" s="56"/>
      <c r="Q33" s="40"/>
      <c r="R33" s="40"/>
      <c r="S33" s="40"/>
      <c r="T33" s="40"/>
      <c r="U33" s="40"/>
      <c r="V33" s="40"/>
      <c r="W33" s="40"/>
      <c r="X33" s="39"/>
      <c r="Y33" s="39"/>
      <c r="Z33" s="37"/>
      <c r="AA33" s="36"/>
      <c r="AB33" s="36"/>
      <c r="AC33" s="36"/>
      <c r="AD33" s="36"/>
      <c r="AE33" s="52"/>
      <c r="AF33" s="52"/>
      <c r="AG33" s="52"/>
      <c r="AH33" s="52"/>
      <c r="AI33" s="52"/>
      <c r="AJ33" s="44" t="s">
        <v>32</v>
      </c>
      <c r="AK33" s="52"/>
      <c r="AL33" s="52"/>
      <c r="AM33" s="52"/>
      <c r="AN33" s="52"/>
      <c r="AO33" s="52"/>
      <c r="AP33" s="52"/>
      <c r="AQ33" s="52"/>
      <c r="AR33" s="36"/>
      <c r="AS33" s="36"/>
      <c r="AT33" s="36"/>
      <c r="AU33" s="36"/>
      <c r="AV33" s="36"/>
      <c r="AW33" s="36"/>
      <c r="AX33" s="36"/>
      <c r="AY33" s="65" t="s">
        <v>45</v>
      </c>
      <c r="AZ33" s="36"/>
      <c r="BA33" s="36"/>
      <c r="BB33" s="36"/>
      <c r="BC33" s="36"/>
      <c r="BD33" s="3"/>
      <c r="BE33" s="3"/>
      <c r="BF33" s="3"/>
    </row>
    <row r="34" spans="1:58" ht="25.5" customHeight="1" x14ac:dyDescent="0.2">
      <c r="A34" s="55"/>
      <c r="B34" s="36"/>
      <c r="C34" s="382" t="s">
        <v>148</v>
      </c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D34" s="36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36"/>
      <c r="AS34" s="36"/>
      <c r="AT34" s="36"/>
      <c r="AU34" s="36"/>
      <c r="AV34" s="36"/>
      <c r="AW34" s="36"/>
      <c r="AX34" s="36"/>
      <c r="AY34" s="133" t="s">
        <v>46</v>
      </c>
      <c r="AZ34" s="36"/>
      <c r="BA34" s="36"/>
      <c r="BB34" s="36"/>
      <c r="BC34" s="36"/>
      <c r="BD34" s="3"/>
      <c r="BE34" s="3"/>
      <c r="BF34" s="3"/>
    </row>
    <row r="35" spans="1:58" ht="25.5" customHeight="1" x14ac:dyDescent="0.15">
      <c r="A35" s="55"/>
      <c r="B35" s="36"/>
      <c r="C35" s="385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7"/>
      <c r="AD35" s="36"/>
      <c r="AE35" s="49" t="s">
        <v>47</v>
      </c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36"/>
      <c r="AS35" s="36"/>
      <c r="AT35" s="36"/>
      <c r="AU35" s="36"/>
      <c r="AV35" s="36" t="s">
        <v>48</v>
      </c>
      <c r="AW35" s="36"/>
      <c r="AX35" s="36"/>
      <c r="AY35" s="36" t="s">
        <v>49</v>
      </c>
      <c r="AZ35" s="134"/>
      <c r="BA35" s="36"/>
      <c r="BB35" s="36"/>
      <c r="BC35" s="36"/>
      <c r="BD35" s="3"/>
      <c r="BE35" s="3"/>
      <c r="BF35" s="3"/>
    </row>
    <row r="36" spans="1:58" s="53" customFormat="1" ht="25.5" customHeight="1" x14ac:dyDescent="0.15">
      <c r="A36" s="55"/>
      <c r="B36" s="36"/>
      <c r="C36" s="385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7"/>
      <c r="AC36" s="1"/>
      <c r="AD36" s="36"/>
      <c r="AE36" s="371" t="s">
        <v>50</v>
      </c>
      <c r="AF36" s="388"/>
      <c r="AG36" s="388"/>
      <c r="AH36" s="388"/>
      <c r="AI36" s="388"/>
      <c r="AJ36" s="388"/>
      <c r="AK36" s="389"/>
      <c r="AL36" s="393">
        <f>IF(AY26=0,0,ROUNDUP(AV36/AY26,3))</f>
        <v>0</v>
      </c>
      <c r="AM36" s="394"/>
      <c r="AN36" s="394"/>
      <c r="AO36" s="394"/>
      <c r="AP36" s="394"/>
      <c r="AQ36" s="395"/>
      <c r="AR36" s="36"/>
      <c r="AS36" s="36"/>
      <c r="AT36" s="48"/>
      <c r="AU36" s="482" t="s">
        <v>51</v>
      </c>
      <c r="AV36" s="480">
        <f>IF(AV26-AV31&gt;0,IF(AV26-AV31&gt;AY26,AY26,AV26-AV31),0)</f>
        <v>0</v>
      </c>
      <c r="AW36" s="481" t="s">
        <v>52</v>
      </c>
      <c r="AX36" s="481"/>
      <c r="AY36" s="134"/>
      <c r="AZ36" s="134"/>
      <c r="BA36" s="48"/>
      <c r="BB36" s="48"/>
      <c r="BC36" s="48"/>
      <c r="BD36" s="45"/>
      <c r="BE36" s="45"/>
      <c r="BF36" s="45"/>
    </row>
    <row r="37" spans="1:58" ht="35.25" customHeight="1" x14ac:dyDescent="0.15">
      <c r="A37" s="55"/>
      <c r="B37" s="36"/>
      <c r="C37" s="385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7"/>
      <c r="AD37" s="36"/>
      <c r="AE37" s="390"/>
      <c r="AF37" s="391"/>
      <c r="AG37" s="391"/>
      <c r="AH37" s="391"/>
      <c r="AI37" s="391"/>
      <c r="AJ37" s="391"/>
      <c r="AK37" s="392"/>
      <c r="AL37" s="396"/>
      <c r="AM37" s="397"/>
      <c r="AN37" s="397"/>
      <c r="AO37" s="397"/>
      <c r="AP37" s="397"/>
      <c r="AQ37" s="398"/>
      <c r="AR37" s="36"/>
      <c r="AS37" s="36"/>
      <c r="AT37" s="482"/>
      <c r="AU37" s="482"/>
      <c r="AV37" s="480"/>
      <c r="AW37" s="481"/>
      <c r="AX37" s="481"/>
      <c r="AY37" s="36"/>
      <c r="AZ37" s="36"/>
      <c r="BA37" s="36"/>
      <c r="BB37" s="36"/>
      <c r="BC37" s="36"/>
      <c r="BD37" s="3"/>
      <c r="BE37" s="3"/>
      <c r="BF37" s="3"/>
    </row>
    <row r="38" spans="1:58" ht="25.5" customHeight="1" x14ac:dyDescent="0.15">
      <c r="A38" s="55"/>
      <c r="B38" s="36"/>
      <c r="C38" s="385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7"/>
      <c r="AD38" s="36"/>
      <c r="AE38" s="36"/>
      <c r="AF38" s="36"/>
      <c r="AG38" s="36"/>
      <c r="AH38" s="36"/>
      <c r="AI38" s="36"/>
      <c r="AJ38" s="36"/>
      <c r="AK38" s="57" t="s">
        <v>32</v>
      </c>
      <c r="AL38" s="36"/>
      <c r="AM38" s="39"/>
      <c r="AN38" s="39"/>
      <c r="AO38" s="39"/>
      <c r="AP38" s="36"/>
      <c r="AQ38" s="36"/>
      <c r="AR38" s="36"/>
      <c r="AS38" s="36"/>
      <c r="AT38" s="482"/>
      <c r="AU38" s="36"/>
      <c r="AV38" s="36"/>
      <c r="AW38" s="36"/>
      <c r="AX38" s="36"/>
      <c r="AY38" s="36"/>
      <c r="AZ38" s="36"/>
      <c r="BA38" s="36"/>
      <c r="BB38" s="36"/>
      <c r="BC38" s="36"/>
      <c r="BD38" s="3"/>
      <c r="BE38" s="3"/>
      <c r="BF38" s="3"/>
    </row>
    <row r="39" spans="1:58" ht="25.5" customHeight="1" x14ac:dyDescent="0.15">
      <c r="A39" s="55"/>
      <c r="B39" s="36"/>
      <c r="C39" s="385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7"/>
      <c r="AD39" s="36"/>
      <c r="AE39" s="36"/>
      <c r="AF39" s="36"/>
      <c r="AG39" s="36"/>
      <c r="AH39" s="36"/>
      <c r="AI39" s="36"/>
      <c r="AJ39" s="36"/>
      <c r="AK39" s="58" t="s">
        <v>53</v>
      </c>
      <c r="AL39" s="36"/>
      <c r="AM39" s="39"/>
      <c r="AN39" s="39"/>
      <c r="AO39" s="39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"/>
      <c r="BE39" s="3"/>
      <c r="BF39" s="3"/>
    </row>
    <row r="40" spans="1:58" ht="25.5" customHeight="1" x14ac:dyDescent="0.15">
      <c r="A40" s="55"/>
      <c r="B40" s="36"/>
      <c r="C40" s="375" t="s">
        <v>54</v>
      </c>
      <c r="D40" s="376"/>
      <c r="E40" s="377" t="s">
        <v>55</v>
      </c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8"/>
      <c r="AD40" s="36"/>
      <c r="AE40" s="36"/>
      <c r="AF40" s="36"/>
      <c r="AG40" s="36"/>
      <c r="AJ40" s="36"/>
      <c r="AK40" s="58"/>
      <c r="AL40" s="36"/>
      <c r="AM40" s="39"/>
      <c r="AN40" s="39"/>
      <c r="AO40" s="39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"/>
      <c r="BE40" s="3"/>
      <c r="BF40" s="3"/>
    </row>
    <row r="41" spans="1:58" ht="17.25" customHeight="1" x14ac:dyDescent="0.15">
      <c r="A41" s="59"/>
      <c r="B41" s="60"/>
      <c r="C41" s="60"/>
      <c r="D41" s="60"/>
      <c r="E41" s="60"/>
      <c r="F41" s="61"/>
      <c r="G41" s="60"/>
      <c r="H41" s="60"/>
      <c r="I41" s="60"/>
      <c r="J41" s="60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3"/>
      <c r="AL41" s="62"/>
      <c r="AM41" s="64"/>
      <c r="AN41" s="64"/>
      <c r="AO41" s="64"/>
      <c r="AP41" s="62"/>
      <c r="AQ41" s="62"/>
      <c r="AR41" s="62"/>
      <c r="AS41" s="62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"/>
      <c r="BE41" s="3"/>
      <c r="BF41" s="3"/>
    </row>
    <row r="42" spans="1:58" ht="17.25" customHeight="1" x14ac:dyDescent="0.15">
      <c r="A42" s="41"/>
      <c r="B42" s="41"/>
      <c r="C42" s="41"/>
      <c r="D42" s="41"/>
      <c r="E42" s="41"/>
      <c r="F42" s="65"/>
      <c r="G42" s="41"/>
      <c r="H42" s="41"/>
      <c r="I42" s="41"/>
      <c r="J42" s="41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58"/>
      <c r="AL42" s="36"/>
      <c r="AM42" s="39"/>
      <c r="AN42" s="39"/>
      <c r="AO42" s="39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"/>
      <c r="BE42" s="3"/>
      <c r="BF42" s="3"/>
    </row>
    <row r="43" spans="1:58" ht="17.25" customHeight="1" x14ac:dyDescent="0.15">
      <c r="A43" s="41"/>
      <c r="B43" s="41"/>
      <c r="C43" s="41"/>
      <c r="D43" s="41"/>
      <c r="E43" s="41"/>
      <c r="F43" s="65"/>
      <c r="G43" s="41"/>
      <c r="H43" s="41"/>
      <c r="I43" s="41"/>
      <c r="J43" s="41"/>
      <c r="AK43" s="66"/>
      <c r="AM43" s="10"/>
      <c r="AN43" s="10"/>
      <c r="AO43" s="10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"/>
      <c r="BE43" s="3"/>
      <c r="BF43" s="3"/>
    </row>
    <row r="44" spans="1:58" ht="25.5" customHeight="1" x14ac:dyDescent="0.15">
      <c r="A44" s="399" t="s">
        <v>56</v>
      </c>
      <c r="B44" s="400"/>
      <c r="C44" s="400"/>
      <c r="D44" s="400"/>
      <c r="E44" s="400"/>
      <c r="F44" s="400"/>
      <c r="G44" s="400"/>
      <c r="H44" s="400"/>
      <c r="I44" s="401"/>
      <c r="J44" s="28"/>
      <c r="K44" s="67" t="s">
        <v>57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28"/>
      <c r="AP44" s="28"/>
      <c r="AQ44" s="28"/>
      <c r="AR44" s="28"/>
      <c r="AS44" s="28"/>
      <c r="AT44" s="36"/>
      <c r="AU44" s="36" t="s">
        <v>17</v>
      </c>
      <c r="AV44" s="39"/>
      <c r="AW44" s="39"/>
      <c r="AX44" s="39"/>
      <c r="AY44" s="39"/>
      <c r="AZ44" s="36"/>
      <c r="BA44" s="39"/>
      <c r="BB44" s="39"/>
      <c r="BC44" s="39"/>
      <c r="BD44" s="21"/>
      <c r="BE44" s="21"/>
      <c r="BF44" s="21"/>
    </row>
    <row r="45" spans="1:58" ht="17.25" customHeight="1" x14ac:dyDescent="0.15">
      <c r="A45" s="402"/>
      <c r="B45" s="403"/>
      <c r="C45" s="403"/>
      <c r="D45" s="403"/>
      <c r="E45" s="403"/>
      <c r="F45" s="403"/>
      <c r="G45" s="403"/>
      <c r="H45" s="403"/>
      <c r="I45" s="40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30"/>
      <c r="Z45" s="30"/>
      <c r="AA45" s="30"/>
      <c r="AB45" s="30"/>
      <c r="AC45" s="30"/>
      <c r="AD45" s="30"/>
      <c r="AE45" s="31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2"/>
      <c r="AQ45" s="32"/>
      <c r="AR45" s="32"/>
      <c r="AS45" s="32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"/>
      <c r="BE45" s="3"/>
      <c r="BF45" s="3"/>
    </row>
    <row r="46" spans="1:58" ht="28.5" customHeight="1" x14ac:dyDescent="0.15">
      <c r="A46" s="33"/>
      <c r="B46" s="34" t="s">
        <v>18</v>
      </c>
      <c r="C46" s="35"/>
      <c r="D46" s="35"/>
      <c r="E46" s="35"/>
      <c r="F46" s="36"/>
      <c r="G46" s="37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39"/>
      <c r="AC46" s="39"/>
      <c r="AD46" s="39"/>
      <c r="AE46" s="34" t="s">
        <v>19</v>
      </c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6"/>
      <c r="AU46" s="36"/>
      <c r="AV46" s="36" t="s">
        <v>20</v>
      </c>
      <c r="AW46" s="36"/>
      <c r="AX46" s="36"/>
      <c r="AY46" s="36" t="s">
        <v>21</v>
      </c>
      <c r="AZ46" s="36"/>
      <c r="BA46" s="36"/>
      <c r="BB46" s="36"/>
      <c r="BC46" s="36"/>
      <c r="BD46" s="3"/>
      <c r="BE46" s="3"/>
      <c r="BF46" s="3"/>
    </row>
    <row r="47" spans="1:58" ht="25.5" customHeight="1" x14ac:dyDescent="0.15">
      <c r="A47" s="33"/>
      <c r="B47" s="275" t="s">
        <v>22</v>
      </c>
      <c r="C47" s="330"/>
      <c r="D47" s="330"/>
      <c r="E47" s="331"/>
      <c r="F47" s="335" t="s">
        <v>23</v>
      </c>
      <c r="G47" s="335"/>
      <c r="H47" s="337"/>
      <c r="I47" s="337"/>
      <c r="J47" s="340" t="s">
        <v>24</v>
      </c>
      <c r="K47" s="340"/>
      <c r="L47" s="337"/>
      <c r="M47" s="337"/>
      <c r="N47" s="340" t="s">
        <v>25</v>
      </c>
      <c r="O47" s="342"/>
      <c r="P47" s="344" t="s">
        <v>26</v>
      </c>
      <c r="Q47" s="342"/>
      <c r="R47" s="369" t="s">
        <v>27</v>
      </c>
      <c r="S47" s="369"/>
      <c r="T47" s="337"/>
      <c r="U47" s="337"/>
      <c r="V47" s="340" t="s">
        <v>24</v>
      </c>
      <c r="W47" s="340"/>
      <c r="X47" s="337"/>
      <c r="Y47" s="337"/>
      <c r="Z47" s="340" t="s">
        <v>25</v>
      </c>
      <c r="AA47" s="342"/>
      <c r="AB47" s="36"/>
      <c r="AC47" s="36"/>
      <c r="AD47" s="36"/>
      <c r="AE47" s="371" t="s">
        <v>58</v>
      </c>
      <c r="AF47" s="367"/>
      <c r="AG47" s="367"/>
      <c r="AH47" s="367"/>
      <c r="AI47" s="372"/>
      <c r="AJ47" s="365">
        <f>ROUNDDOWN(AY47/60,0)</f>
        <v>0</v>
      </c>
      <c r="AK47" s="365"/>
      <c r="AL47" s="367" t="s">
        <v>29</v>
      </c>
      <c r="AM47" s="367"/>
      <c r="AN47" s="365">
        <f>AY47-AJ47*60</f>
        <v>0</v>
      </c>
      <c r="AO47" s="365"/>
      <c r="AP47" s="340" t="s">
        <v>25</v>
      </c>
      <c r="AQ47" s="342"/>
      <c r="AR47" s="39"/>
      <c r="AS47" s="36"/>
      <c r="AT47" s="482"/>
      <c r="AU47" s="482" t="s">
        <v>30</v>
      </c>
      <c r="AV47" s="483">
        <f>T47*60+X47</f>
        <v>0</v>
      </c>
      <c r="AW47" s="36"/>
      <c r="AX47" s="482" t="s">
        <v>31</v>
      </c>
      <c r="AY47" s="483">
        <f>(T47*60+X47)-(H47*60+L47)</f>
        <v>0</v>
      </c>
      <c r="AZ47" s="36"/>
      <c r="BA47" s="36"/>
      <c r="BB47" s="36"/>
      <c r="BC47" s="36"/>
      <c r="BD47" s="3"/>
      <c r="BE47" s="3"/>
      <c r="BF47" s="3"/>
    </row>
    <row r="48" spans="1:58" ht="35.25" customHeight="1" x14ac:dyDescent="0.15">
      <c r="A48" s="33"/>
      <c r="B48" s="332"/>
      <c r="C48" s="333"/>
      <c r="D48" s="333"/>
      <c r="E48" s="334"/>
      <c r="F48" s="335"/>
      <c r="G48" s="335"/>
      <c r="H48" s="339"/>
      <c r="I48" s="339"/>
      <c r="J48" s="341"/>
      <c r="K48" s="341"/>
      <c r="L48" s="339"/>
      <c r="M48" s="339"/>
      <c r="N48" s="341"/>
      <c r="O48" s="343"/>
      <c r="P48" s="345"/>
      <c r="Q48" s="343"/>
      <c r="R48" s="370"/>
      <c r="S48" s="370"/>
      <c r="T48" s="339"/>
      <c r="U48" s="339"/>
      <c r="V48" s="341"/>
      <c r="W48" s="341"/>
      <c r="X48" s="339"/>
      <c r="Y48" s="339"/>
      <c r="Z48" s="341"/>
      <c r="AA48" s="343"/>
      <c r="AB48" s="36"/>
      <c r="AC48" s="36"/>
      <c r="AD48" s="36"/>
      <c r="AE48" s="373"/>
      <c r="AF48" s="368"/>
      <c r="AG48" s="368"/>
      <c r="AH48" s="368"/>
      <c r="AI48" s="374"/>
      <c r="AJ48" s="366"/>
      <c r="AK48" s="366"/>
      <c r="AL48" s="368"/>
      <c r="AM48" s="368"/>
      <c r="AN48" s="366"/>
      <c r="AO48" s="366"/>
      <c r="AP48" s="341"/>
      <c r="AQ48" s="343"/>
      <c r="AR48" s="39"/>
      <c r="AS48" s="36"/>
      <c r="AT48" s="482"/>
      <c r="AU48" s="482"/>
      <c r="AV48" s="483"/>
      <c r="AW48" s="36"/>
      <c r="AX48" s="482"/>
      <c r="AY48" s="483"/>
      <c r="AZ48" s="36"/>
      <c r="BA48" s="36"/>
      <c r="BB48" s="36"/>
      <c r="BC48" s="36"/>
      <c r="BD48" s="3"/>
      <c r="BE48" s="3"/>
      <c r="BF48" s="3"/>
    </row>
    <row r="49" spans="1:59" ht="17.25" customHeight="1" x14ac:dyDescent="0.15">
      <c r="A49" s="33"/>
      <c r="B49" s="40"/>
      <c r="C49" s="40"/>
      <c r="D49" s="40"/>
      <c r="E49" s="40"/>
      <c r="F49" s="41"/>
      <c r="G49" s="41"/>
      <c r="H49" s="4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39"/>
      <c r="Y49" s="39"/>
      <c r="Z49" s="37"/>
      <c r="AA49" s="38"/>
      <c r="AB49" s="39"/>
      <c r="AC49" s="39"/>
      <c r="AD49" s="39"/>
      <c r="AE49" s="43"/>
      <c r="AF49" s="43"/>
      <c r="AG49" s="43"/>
      <c r="AH49" s="43"/>
      <c r="AI49" s="43"/>
      <c r="AJ49" s="44" t="s">
        <v>32</v>
      </c>
      <c r="AK49" s="43"/>
      <c r="AL49" s="43"/>
      <c r="AM49" s="43"/>
      <c r="AN49" s="43"/>
      <c r="AO49" s="43"/>
      <c r="AP49" s="43"/>
      <c r="AQ49" s="43"/>
      <c r="AR49" s="39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"/>
      <c r="BE49" s="3"/>
      <c r="BF49" s="3"/>
    </row>
    <row r="50" spans="1:59" s="36" customFormat="1" ht="25.5" customHeight="1" x14ac:dyDescent="0.15">
      <c r="A50" s="33"/>
      <c r="B50" s="34"/>
      <c r="C50" s="35"/>
      <c r="D50" s="35"/>
      <c r="E50" s="35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39"/>
      <c r="Y50" s="39"/>
      <c r="Z50" s="37"/>
      <c r="AA50" s="38"/>
      <c r="AB50" s="39"/>
      <c r="AC50" s="39"/>
      <c r="AD50" s="39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39"/>
      <c r="AV50" s="48" t="s">
        <v>33</v>
      </c>
      <c r="AY50" s="36" t="s">
        <v>34</v>
      </c>
      <c r="BB50" s="36" t="s">
        <v>35</v>
      </c>
      <c r="BD50" s="3"/>
      <c r="BE50" s="3"/>
      <c r="BF50" s="3"/>
    </row>
    <row r="51" spans="1:59" s="53" customFormat="1" ht="25.5" customHeight="1" x14ac:dyDescent="0.15">
      <c r="A51" s="46"/>
      <c r="B51" s="47" t="s">
        <v>36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7"/>
      <c r="Q51" s="47"/>
      <c r="R51" s="47"/>
      <c r="S51" s="47"/>
      <c r="T51" s="47"/>
      <c r="U51" s="13"/>
      <c r="V51" s="47"/>
      <c r="W51" s="47"/>
      <c r="X51" s="39"/>
      <c r="Y51" s="39"/>
      <c r="Z51" s="37"/>
      <c r="AA51" s="38"/>
      <c r="AB51" s="39"/>
      <c r="AC51" s="39"/>
      <c r="AD51" s="39"/>
      <c r="AE51" s="49" t="s">
        <v>37</v>
      </c>
      <c r="AF51" s="50"/>
      <c r="AG51" s="51"/>
      <c r="AH51" s="51"/>
      <c r="AI51" s="51"/>
      <c r="AJ51" s="51"/>
      <c r="AK51" s="51"/>
      <c r="AL51" s="51"/>
      <c r="AM51" s="51"/>
      <c r="AN51" s="43"/>
      <c r="AO51" s="43"/>
      <c r="AP51" s="43"/>
      <c r="AQ51" s="52"/>
      <c r="AR51" s="39"/>
      <c r="AS51" s="36"/>
      <c r="AT51" s="48"/>
      <c r="AU51" s="48"/>
      <c r="AV51" s="48" t="s">
        <v>38</v>
      </c>
      <c r="AW51" s="48"/>
      <c r="AX51" s="48"/>
      <c r="AY51" s="36" t="s">
        <v>39</v>
      </c>
      <c r="AZ51" s="48"/>
      <c r="BA51" s="36"/>
      <c r="BB51" s="36" t="s">
        <v>40</v>
      </c>
      <c r="BC51" s="48"/>
      <c r="BD51" s="3"/>
      <c r="BE51" s="45"/>
      <c r="BF51" s="45"/>
    </row>
    <row r="52" spans="1:59" ht="25.5" customHeight="1" x14ac:dyDescent="0.15">
      <c r="A52" s="33"/>
      <c r="B52" s="275" t="s">
        <v>22</v>
      </c>
      <c r="C52" s="330"/>
      <c r="D52" s="330"/>
      <c r="E52" s="331"/>
      <c r="F52" s="335" t="s">
        <v>23</v>
      </c>
      <c r="G52" s="335"/>
      <c r="H52" s="337"/>
      <c r="I52" s="337"/>
      <c r="J52" s="340" t="s">
        <v>24</v>
      </c>
      <c r="K52" s="340"/>
      <c r="L52" s="337"/>
      <c r="M52" s="337"/>
      <c r="N52" s="340" t="s">
        <v>25</v>
      </c>
      <c r="O52" s="342"/>
      <c r="P52" s="344" t="s">
        <v>26</v>
      </c>
      <c r="Q52" s="342"/>
      <c r="R52" s="369" t="s">
        <v>27</v>
      </c>
      <c r="S52" s="369"/>
      <c r="T52" s="336"/>
      <c r="U52" s="337"/>
      <c r="V52" s="340" t="s">
        <v>24</v>
      </c>
      <c r="W52" s="340"/>
      <c r="X52" s="337"/>
      <c r="Y52" s="337"/>
      <c r="Z52" s="340" t="s">
        <v>25</v>
      </c>
      <c r="AA52" s="342"/>
      <c r="AB52" s="39"/>
      <c r="AC52" s="39"/>
      <c r="AD52" s="39"/>
      <c r="AE52" s="407" t="s">
        <v>59</v>
      </c>
      <c r="AF52" s="340"/>
      <c r="AG52" s="340"/>
      <c r="AH52" s="340"/>
      <c r="AI52" s="342"/>
      <c r="AJ52" s="405">
        <f>ROUNDDOWN(AV57/60,0)</f>
        <v>0</v>
      </c>
      <c r="AK52" s="365"/>
      <c r="AL52" s="340" t="s">
        <v>24</v>
      </c>
      <c r="AM52" s="340"/>
      <c r="AN52" s="365">
        <f>AV57-AJ52*60</f>
        <v>0</v>
      </c>
      <c r="AO52" s="365"/>
      <c r="AP52" s="340" t="s">
        <v>25</v>
      </c>
      <c r="AQ52" s="342"/>
      <c r="AR52" s="39"/>
      <c r="AS52" s="54"/>
      <c r="AT52" s="36"/>
      <c r="AU52" s="482" t="s">
        <v>42</v>
      </c>
      <c r="AV52" s="483">
        <f>IF(AY52&lt;=BB52,BB52,AV47)</f>
        <v>1260</v>
      </c>
      <c r="AW52" s="154"/>
      <c r="AX52" s="482" t="s">
        <v>43</v>
      </c>
      <c r="AY52" s="483">
        <f>T52*60+X52</f>
        <v>0</v>
      </c>
      <c r="AZ52" s="154"/>
      <c r="BA52" s="482" t="s">
        <v>44</v>
      </c>
      <c r="BB52" s="483">
        <f>IF(C61="☑",21*60,20*60)</f>
        <v>1260</v>
      </c>
      <c r="BC52" s="36"/>
      <c r="BD52" s="3"/>
      <c r="BE52" s="3"/>
      <c r="BF52" s="3"/>
    </row>
    <row r="53" spans="1:59" ht="35.25" customHeight="1" x14ac:dyDescent="0.15">
      <c r="A53" s="33"/>
      <c r="B53" s="332"/>
      <c r="C53" s="333"/>
      <c r="D53" s="333"/>
      <c r="E53" s="334"/>
      <c r="F53" s="335"/>
      <c r="G53" s="335"/>
      <c r="H53" s="339"/>
      <c r="I53" s="339"/>
      <c r="J53" s="341"/>
      <c r="K53" s="341"/>
      <c r="L53" s="339"/>
      <c r="M53" s="339"/>
      <c r="N53" s="341"/>
      <c r="O53" s="343"/>
      <c r="P53" s="345"/>
      <c r="Q53" s="343"/>
      <c r="R53" s="370"/>
      <c r="S53" s="370"/>
      <c r="T53" s="338"/>
      <c r="U53" s="339"/>
      <c r="V53" s="341"/>
      <c r="W53" s="341"/>
      <c r="X53" s="339"/>
      <c r="Y53" s="339"/>
      <c r="Z53" s="341"/>
      <c r="AA53" s="343"/>
      <c r="AB53" s="36"/>
      <c r="AC53" s="36"/>
      <c r="AD53" s="36"/>
      <c r="AE53" s="345"/>
      <c r="AF53" s="341"/>
      <c r="AG53" s="341"/>
      <c r="AH53" s="341"/>
      <c r="AI53" s="343"/>
      <c r="AJ53" s="406"/>
      <c r="AK53" s="366"/>
      <c r="AL53" s="341"/>
      <c r="AM53" s="341"/>
      <c r="AN53" s="366"/>
      <c r="AO53" s="366"/>
      <c r="AP53" s="341"/>
      <c r="AQ53" s="343"/>
      <c r="AR53" s="39"/>
      <c r="AS53" s="54"/>
      <c r="AT53" s="36"/>
      <c r="AU53" s="482"/>
      <c r="AV53" s="483"/>
      <c r="AW53" s="154"/>
      <c r="AX53" s="482"/>
      <c r="AY53" s="483"/>
      <c r="AZ53" s="154"/>
      <c r="BA53" s="482"/>
      <c r="BB53" s="483"/>
      <c r="BC53" s="36"/>
      <c r="BD53" s="3"/>
      <c r="BE53" s="3"/>
      <c r="BF53" s="3"/>
    </row>
    <row r="54" spans="1:59" ht="17.25" customHeight="1" x14ac:dyDescent="0.15">
      <c r="A54" s="55"/>
      <c r="B54" s="40"/>
      <c r="C54" s="40"/>
      <c r="D54" s="40"/>
      <c r="E54" s="40"/>
      <c r="F54" s="36"/>
      <c r="G54" s="40"/>
      <c r="H54" s="42"/>
      <c r="I54" s="40"/>
      <c r="J54" s="40"/>
      <c r="K54" s="40"/>
      <c r="L54" s="40"/>
      <c r="M54" s="40"/>
      <c r="N54" s="40"/>
      <c r="O54" s="40"/>
      <c r="P54" s="56"/>
      <c r="Q54" s="40"/>
      <c r="R54" s="40"/>
      <c r="S54" s="40"/>
      <c r="T54" s="40"/>
      <c r="U54" s="40"/>
      <c r="V54" s="40"/>
      <c r="W54" s="40"/>
      <c r="X54" s="39"/>
      <c r="Y54" s="39"/>
      <c r="Z54" s="37"/>
      <c r="AA54" s="36"/>
      <c r="AB54" s="36"/>
      <c r="AC54" s="36"/>
      <c r="AD54" s="36"/>
      <c r="AE54" s="52"/>
      <c r="AF54" s="52"/>
      <c r="AG54" s="52"/>
      <c r="AH54" s="52"/>
      <c r="AI54" s="52"/>
      <c r="AJ54" s="44" t="s">
        <v>32</v>
      </c>
      <c r="AK54" s="52"/>
      <c r="AL54" s="52"/>
      <c r="AM54" s="52"/>
      <c r="AN54" s="52"/>
      <c r="AO54" s="52"/>
      <c r="AP54" s="52"/>
      <c r="AQ54" s="52"/>
      <c r="AR54" s="36"/>
      <c r="AS54" s="36"/>
      <c r="AT54" s="36"/>
      <c r="AU54" s="36"/>
      <c r="AV54" s="36"/>
      <c r="AW54" s="36"/>
      <c r="AX54" s="36"/>
      <c r="AY54" s="65" t="s">
        <v>45</v>
      </c>
      <c r="AZ54" s="36"/>
      <c r="BA54" s="36"/>
      <c r="BB54" s="36"/>
      <c r="BC54" s="36"/>
      <c r="BD54" s="3"/>
      <c r="BE54" s="3"/>
      <c r="BF54" s="3"/>
    </row>
    <row r="55" spans="1:59" ht="25.5" customHeight="1" x14ac:dyDescent="0.2">
      <c r="A55" s="55"/>
      <c r="B55" s="36"/>
      <c r="C55" s="382" t="s">
        <v>148</v>
      </c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4"/>
      <c r="AC55" s="36"/>
      <c r="AD55" s="36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  <c r="AS55" s="36"/>
      <c r="AT55" s="36"/>
      <c r="AU55" s="36"/>
      <c r="AV55" s="36"/>
      <c r="AW55" s="36"/>
      <c r="AX55" s="36"/>
      <c r="AY55" s="133" t="s">
        <v>46</v>
      </c>
      <c r="AZ55" s="36"/>
      <c r="BA55" s="36"/>
      <c r="BB55" s="36"/>
      <c r="BC55" s="36"/>
      <c r="BD55" s="3"/>
      <c r="BE55" s="3"/>
      <c r="BF55" s="3"/>
    </row>
    <row r="56" spans="1:59" ht="25.5" customHeight="1" x14ac:dyDescent="0.15">
      <c r="A56" s="55"/>
      <c r="B56" s="36"/>
      <c r="C56" s="385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7"/>
      <c r="AC56" s="36"/>
      <c r="AD56" s="36"/>
      <c r="AE56" s="49" t="s">
        <v>47</v>
      </c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36"/>
      <c r="AS56" s="36"/>
      <c r="AT56" s="36"/>
      <c r="AU56" s="36"/>
      <c r="AV56" s="36" t="s">
        <v>48</v>
      </c>
      <c r="AW56" s="36"/>
      <c r="AX56" s="36"/>
      <c r="AY56" s="36" t="s">
        <v>49</v>
      </c>
      <c r="AZ56" s="134"/>
      <c r="BA56" s="36"/>
      <c r="BB56" s="36"/>
      <c r="BC56" s="36"/>
      <c r="BD56" s="3"/>
      <c r="BE56" s="3"/>
      <c r="BF56" s="3"/>
    </row>
    <row r="57" spans="1:59" s="53" customFormat="1" ht="25.5" customHeight="1" x14ac:dyDescent="0.15">
      <c r="A57" s="55"/>
      <c r="B57" s="36"/>
      <c r="C57" s="385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7"/>
      <c r="AC57" s="39"/>
      <c r="AD57" s="39"/>
      <c r="AE57" s="371" t="s">
        <v>60</v>
      </c>
      <c r="AF57" s="388"/>
      <c r="AG57" s="388"/>
      <c r="AH57" s="388"/>
      <c r="AI57" s="388"/>
      <c r="AJ57" s="388"/>
      <c r="AK57" s="389"/>
      <c r="AL57" s="393">
        <f>IF(AY47=0,0,ROUNDUP(AV57/AY47,3))</f>
        <v>0</v>
      </c>
      <c r="AM57" s="394"/>
      <c r="AN57" s="394"/>
      <c r="AO57" s="394"/>
      <c r="AP57" s="394"/>
      <c r="AQ57" s="395"/>
      <c r="AR57" s="36"/>
      <c r="AS57" s="36"/>
      <c r="AT57" s="48"/>
      <c r="AU57" s="482" t="s">
        <v>51</v>
      </c>
      <c r="AV57" s="480">
        <f>IF(AV47-AV52&gt;0,IF(AV47-AV52&gt;AY47,AY47,AV47-AV52),0)</f>
        <v>0</v>
      </c>
      <c r="AW57" s="481" t="s">
        <v>52</v>
      </c>
      <c r="AX57" s="481"/>
      <c r="AY57" s="134"/>
      <c r="AZ57" s="134"/>
      <c r="BA57" s="48"/>
      <c r="BB57" s="48"/>
      <c r="BC57" s="48"/>
      <c r="BD57" s="45"/>
      <c r="BE57" s="45"/>
      <c r="BF57" s="45"/>
    </row>
    <row r="58" spans="1:59" ht="35.25" customHeight="1" x14ac:dyDescent="0.15">
      <c r="A58" s="68"/>
      <c r="B58" s="36"/>
      <c r="C58" s="385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7"/>
      <c r="AC58" s="36"/>
      <c r="AD58" s="36"/>
      <c r="AE58" s="390"/>
      <c r="AF58" s="391"/>
      <c r="AG58" s="391"/>
      <c r="AH58" s="391"/>
      <c r="AI58" s="391"/>
      <c r="AJ58" s="391"/>
      <c r="AK58" s="392"/>
      <c r="AL58" s="396"/>
      <c r="AM58" s="397"/>
      <c r="AN58" s="397"/>
      <c r="AO58" s="397"/>
      <c r="AP58" s="397"/>
      <c r="AQ58" s="398"/>
      <c r="AR58" s="36"/>
      <c r="AS58" s="36"/>
      <c r="AT58" s="482"/>
      <c r="AU58" s="482"/>
      <c r="AV58" s="480"/>
      <c r="AW58" s="481"/>
      <c r="AX58" s="481"/>
      <c r="AY58" s="36"/>
      <c r="AZ58" s="36"/>
      <c r="BA58" s="36"/>
      <c r="BB58" s="36"/>
      <c r="BC58" s="36"/>
      <c r="BD58" s="3"/>
      <c r="BE58" s="3"/>
      <c r="BF58" s="3"/>
    </row>
    <row r="59" spans="1:59" ht="25.5" customHeight="1" x14ac:dyDescent="0.15">
      <c r="A59" s="68"/>
      <c r="B59" s="36"/>
      <c r="C59" s="385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7"/>
      <c r="AC59" s="36"/>
      <c r="AD59" s="36"/>
      <c r="AE59" s="36"/>
      <c r="AF59" s="36"/>
      <c r="AG59" s="36"/>
      <c r="AH59" s="36"/>
      <c r="AI59" s="36"/>
      <c r="AJ59" s="36"/>
      <c r="AK59" s="57" t="s">
        <v>32</v>
      </c>
      <c r="AL59" s="36"/>
      <c r="AM59" s="39"/>
      <c r="AN59" s="39"/>
      <c r="AO59" s="39"/>
      <c r="AP59" s="36"/>
      <c r="AQ59" s="36"/>
      <c r="AR59" s="36"/>
      <c r="AS59" s="36"/>
      <c r="AT59" s="482"/>
      <c r="AU59" s="36"/>
      <c r="AV59" s="36"/>
      <c r="AW59" s="36"/>
      <c r="AX59" s="36"/>
      <c r="AY59" s="36"/>
      <c r="AZ59" s="36"/>
      <c r="BA59" s="36"/>
      <c r="BB59" s="36"/>
      <c r="BC59" s="36"/>
      <c r="BD59" s="3"/>
      <c r="BE59" s="3"/>
      <c r="BF59" s="3"/>
    </row>
    <row r="60" spans="1:59" ht="25.5" customHeight="1" x14ac:dyDescent="0.15">
      <c r="A60" s="55"/>
      <c r="B60" s="35"/>
      <c r="C60" s="385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7"/>
      <c r="AC60" s="36"/>
      <c r="AD60" s="36"/>
      <c r="AE60" s="36"/>
      <c r="AF60" s="36"/>
      <c r="AG60" s="36"/>
      <c r="AH60" s="36"/>
      <c r="AI60" s="36"/>
      <c r="AJ60" s="36"/>
      <c r="AK60" s="58" t="s">
        <v>53</v>
      </c>
      <c r="AL60" s="36"/>
      <c r="AM60" s="39"/>
      <c r="AN60" s="39"/>
      <c r="AO60" s="39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"/>
      <c r="BE60" s="3"/>
      <c r="BF60" s="3"/>
    </row>
    <row r="61" spans="1:59" ht="25.5" customHeight="1" x14ac:dyDescent="0.15">
      <c r="A61" s="55"/>
      <c r="B61" s="35"/>
      <c r="C61" s="375" t="s">
        <v>54</v>
      </c>
      <c r="D61" s="376"/>
      <c r="E61" s="377" t="s">
        <v>55</v>
      </c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8"/>
      <c r="AC61" s="36"/>
      <c r="AD61" s="36"/>
      <c r="AE61" s="36"/>
      <c r="AF61" s="36"/>
      <c r="AG61" s="36"/>
      <c r="AH61" s="36"/>
      <c r="AI61" s="36"/>
      <c r="AJ61" s="36"/>
      <c r="AK61" s="58"/>
      <c r="AL61" s="36"/>
      <c r="AM61" s="39"/>
      <c r="AN61" s="39"/>
      <c r="AO61" s="39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"/>
      <c r="BE61" s="3"/>
      <c r="BF61" s="3"/>
    </row>
    <row r="62" spans="1:59" ht="17.25" customHeight="1" x14ac:dyDescent="0.15">
      <c r="A62" s="59"/>
      <c r="B62" s="60"/>
      <c r="C62" s="60"/>
      <c r="D62" s="60"/>
      <c r="E62" s="60"/>
      <c r="F62" s="61"/>
      <c r="G62" s="60"/>
      <c r="H62" s="60"/>
      <c r="I62" s="60"/>
      <c r="J62" s="60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3"/>
      <c r="AL62" s="62"/>
      <c r="AM62" s="64"/>
      <c r="AN62" s="64"/>
      <c r="AO62" s="64"/>
      <c r="AP62" s="62"/>
      <c r="AQ62" s="62"/>
      <c r="AR62" s="62"/>
      <c r="AS62" s="62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"/>
      <c r="BE62" s="3"/>
      <c r="BF62" s="3"/>
    </row>
    <row r="63" spans="1:59" ht="25.5" customHeight="1" x14ac:dyDescent="0.15">
      <c r="A63" s="399" t="s">
        <v>61</v>
      </c>
      <c r="B63" s="400"/>
      <c r="C63" s="400"/>
      <c r="D63" s="400"/>
      <c r="E63" s="400"/>
      <c r="F63" s="400"/>
      <c r="G63" s="400"/>
      <c r="H63" s="400"/>
      <c r="I63" s="401"/>
      <c r="J63" s="28"/>
      <c r="K63" s="67" t="s">
        <v>62</v>
      </c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28"/>
      <c r="AP63" s="28"/>
      <c r="AQ63" s="28"/>
      <c r="AR63" s="28"/>
      <c r="AS63" s="28"/>
      <c r="AT63" s="28"/>
      <c r="AU63" s="36"/>
      <c r="AV63" s="36" t="s">
        <v>17</v>
      </c>
      <c r="AW63" s="39"/>
      <c r="AX63" s="39"/>
      <c r="AY63" s="39"/>
      <c r="AZ63" s="39"/>
      <c r="BA63" s="36"/>
      <c r="BB63" s="39"/>
      <c r="BC63" s="39"/>
      <c r="BD63" s="21"/>
      <c r="BE63" s="21"/>
      <c r="BF63" s="21"/>
      <c r="BG63" s="10"/>
    </row>
    <row r="64" spans="1:59" ht="17.25" customHeight="1" x14ac:dyDescent="0.15">
      <c r="A64" s="402"/>
      <c r="B64" s="403"/>
      <c r="C64" s="403"/>
      <c r="D64" s="403"/>
      <c r="E64" s="403"/>
      <c r="F64" s="403"/>
      <c r="G64" s="403"/>
      <c r="H64" s="403"/>
      <c r="I64" s="40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30"/>
      <c r="Y64" s="30"/>
      <c r="Z64" s="30"/>
      <c r="AA64" s="30"/>
      <c r="AB64" s="30"/>
      <c r="AC64" s="30"/>
      <c r="AD64" s="30"/>
      <c r="AE64" s="31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2"/>
      <c r="AQ64" s="32"/>
      <c r="AR64" s="32"/>
      <c r="AS64" s="32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"/>
      <c r="BE64" s="3"/>
      <c r="BF64" s="3"/>
      <c r="BG64" s="36"/>
    </row>
    <row r="65" spans="1:59" ht="28.5" customHeight="1" x14ac:dyDescent="0.15">
      <c r="A65" s="33"/>
      <c r="B65" s="34" t="s">
        <v>18</v>
      </c>
      <c r="C65" s="35"/>
      <c r="D65" s="35"/>
      <c r="E65" s="35"/>
      <c r="F65" s="36"/>
      <c r="G65" s="37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39"/>
      <c r="AC65" s="39"/>
      <c r="AD65" s="39"/>
      <c r="AE65" s="34" t="s">
        <v>19</v>
      </c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6"/>
      <c r="AV65" s="36"/>
      <c r="AW65" s="36" t="s">
        <v>20</v>
      </c>
      <c r="AX65" s="36"/>
      <c r="AY65" s="36"/>
      <c r="AZ65" s="36" t="s">
        <v>21</v>
      </c>
      <c r="BA65" s="36"/>
      <c r="BB65" s="36"/>
      <c r="BC65" s="36"/>
      <c r="BD65" s="3"/>
      <c r="BE65" s="3"/>
      <c r="BF65" s="3"/>
      <c r="BG65" s="36"/>
    </row>
    <row r="66" spans="1:59" ht="25.5" customHeight="1" x14ac:dyDescent="0.15">
      <c r="A66" s="33"/>
      <c r="B66" s="275" t="s">
        <v>22</v>
      </c>
      <c r="C66" s="330"/>
      <c r="D66" s="330"/>
      <c r="E66" s="331"/>
      <c r="F66" s="335" t="s">
        <v>23</v>
      </c>
      <c r="G66" s="335"/>
      <c r="H66" s="337"/>
      <c r="I66" s="337"/>
      <c r="J66" s="340" t="s">
        <v>24</v>
      </c>
      <c r="K66" s="340"/>
      <c r="L66" s="337"/>
      <c r="M66" s="337"/>
      <c r="N66" s="340" t="s">
        <v>25</v>
      </c>
      <c r="O66" s="342"/>
      <c r="P66" s="344" t="s">
        <v>26</v>
      </c>
      <c r="Q66" s="342"/>
      <c r="R66" s="369" t="s">
        <v>27</v>
      </c>
      <c r="S66" s="369"/>
      <c r="T66" s="337"/>
      <c r="U66" s="337"/>
      <c r="V66" s="340" t="s">
        <v>24</v>
      </c>
      <c r="W66" s="340"/>
      <c r="X66" s="337"/>
      <c r="Y66" s="337"/>
      <c r="Z66" s="340" t="s">
        <v>25</v>
      </c>
      <c r="AA66" s="342"/>
      <c r="AB66" s="36"/>
      <c r="AC66" s="36"/>
      <c r="AD66" s="36"/>
      <c r="AE66" s="371" t="s">
        <v>58</v>
      </c>
      <c r="AF66" s="367"/>
      <c r="AG66" s="367"/>
      <c r="AH66" s="367"/>
      <c r="AI66" s="372"/>
      <c r="AJ66" s="365">
        <f>ROUNDDOWN(AZ66/60,0)</f>
        <v>0</v>
      </c>
      <c r="AK66" s="365"/>
      <c r="AL66" s="367" t="s">
        <v>29</v>
      </c>
      <c r="AM66" s="367"/>
      <c r="AN66" s="365">
        <f>AZ66-AJ66*60</f>
        <v>0</v>
      </c>
      <c r="AO66" s="365"/>
      <c r="AP66" s="340" t="s">
        <v>25</v>
      </c>
      <c r="AQ66" s="342"/>
      <c r="AR66" s="39"/>
      <c r="AS66" s="36"/>
      <c r="AT66" s="36"/>
      <c r="AU66" s="482"/>
      <c r="AV66" s="482" t="s">
        <v>30</v>
      </c>
      <c r="AW66" s="483">
        <f>T66*60+X66</f>
        <v>0</v>
      </c>
      <c r="AX66" s="36"/>
      <c r="AY66" s="482" t="s">
        <v>31</v>
      </c>
      <c r="AZ66" s="483">
        <f>(T66*60+X66)-(H66*60+L66)</f>
        <v>0</v>
      </c>
      <c r="BA66" s="36"/>
      <c r="BB66" s="36"/>
      <c r="BC66" s="36"/>
      <c r="BD66" s="3"/>
      <c r="BE66" s="3"/>
      <c r="BF66" s="3"/>
      <c r="BG66" s="36"/>
    </row>
    <row r="67" spans="1:59" ht="35.25" customHeight="1" x14ac:dyDescent="0.15">
      <c r="A67" s="33"/>
      <c r="B67" s="332"/>
      <c r="C67" s="333"/>
      <c r="D67" s="333"/>
      <c r="E67" s="334"/>
      <c r="F67" s="335"/>
      <c r="G67" s="335"/>
      <c r="H67" s="339"/>
      <c r="I67" s="339"/>
      <c r="J67" s="341"/>
      <c r="K67" s="341"/>
      <c r="L67" s="339"/>
      <c r="M67" s="339"/>
      <c r="N67" s="341"/>
      <c r="O67" s="343"/>
      <c r="P67" s="345"/>
      <c r="Q67" s="343"/>
      <c r="R67" s="370"/>
      <c r="S67" s="370"/>
      <c r="T67" s="339"/>
      <c r="U67" s="339"/>
      <c r="V67" s="341"/>
      <c r="W67" s="341"/>
      <c r="X67" s="339"/>
      <c r="Y67" s="339"/>
      <c r="Z67" s="341"/>
      <c r="AA67" s="343"/>
      <c r="AB67" s="36"/>
      <c r="AC67" s="36"/>
      <c r="AD67" s="36"/>
      <c r="AE67" s="373"/>
      <c r="AF67" s="368"/>
      <c r="AG67" s="368"/>
      <c r="AH67" s="368"/>
      <c r="AI67" s="374"/>
      <c r="AJ67" s="366"/>
      <c r="AK67" s="366"/>
      <c r="AL67" s="368"/>
      <c r="AM67" s="368"/>
      <c r="AN67" s="366"/>
      <c r="AO67" s="366"/>
      <c r="AP67" s="341"/>
      <c r="AQ67" s="343"/>
      <c r="AR67" s="39"/>
      <c r="AS67" s="36"/>
      <c r="AT67" s="36"/>
      <c r="AU67" s="482"/>
      <c r="AV67" s="482"/>
      <c r="AW67" s="483"/>
      <c r="AX67" s="36"/>
      <c r="AY67" s="482"/>
      <c r="AZ67" s="483"/>
      <c r="BA67" s="36"/>
      <c r="BB67" s="36"/>
      <c r="BC67" s="36"/>
      <c r="BD67" s="3"/>
      <c r="BE67" s="3"/>
      <c r="BF67" s="3"/>
      <c r="BG67" s="36"/>
    </row>
    <row r="68" spans="1:59" ht="17.25" customHeight="1" x14ac:dyDescent="0.15">
      <c r="A68" s="33"/>
      <c r="B68" s="40"/>
      <c r="C68" s="40"/>
      <c r="D68" s="40"/>
      <c r="E68" s="40"/>
      <c r="F68" s="41"/>
      <c r="G68" s="41"/>
      <c r="H68" s="42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39"/>
      <c r="Y68" s="39"/>
      <c r="Z68" s="37"/>
      <c r="AA68" s="38"/>
      <c r="AB68" s="39"/>
      <c r="AC68" s="39"/>
      <c r="AD68" s="39"/>
      <c r="AE68" s="43"/>
      <c r="AF68" s="43"/>
      <c r="AG68" s="43"/>
      <c r="AH68" s="43"/>
      <c r="AI68" s="43"/>
      <c r="AJ68" s="44" t="s">
        <v>32</v>
      </c>
      <c r="AK68" s="43"/>
      <c r="AL68" s="43"/>
      <c r="AM68" s="43"/>
      <c r="AN68" s="43"/>
      <c r="AO68" s="43"/>
      <c r="AP68" s="43"/>
      <c r="AQ68" s="43"/>
      <c r="AR68" s="39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"/>
      <c r="BE68" s="3"/>
      <c r="BF68" s="3"/>
      <c r="BG68" s="36"/>
    </row>
    <row r="69" spans="1:59" s="36" customFormat="1" ht="25.5" customHeight="1" x14ac:dyDescent="0.15">
      <c r="A69" s="33"/>
      <c r="B69" s="34"/>
      <c r="C69" s="35"/>
      <c r="D69" s="35"/>
      <c r="E69" s="35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8"/>
      <c r="X69" s="39"/>
      <c r="Y69" s="39"/>
      <c r="Z69" s="37"/>
      <c r="AA69" s="38"/>
      <c r="AB69" s="39"/>
      <c r="AC69" s="39"/>
      <c r="AD69" s="39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9"/>
      <c r="AW69" s="48" t="s">
        <v>33</v>
      </c>
      <c r="AZ69" s="36" t="s">
        <v>34</v>
      </c>
      <c r="BC69" s="36" t="s">
        <v>35</v>
      </c>
      <c r="BD69" s="3"/>
      <c r="BE69" s="3"/>
      <c r="BF69" s="3"/>
    </row>
    <row r="70" spans="1:59" s="53" customFormat="1" ht="25.5" customHeight="1" x14ac:dyDescent="0.15">
      <c r="A70" s="46"/>
      <c r="B70" s="47" t="s">
        <v>36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8"/>
      <c r="P70" s="47"/>
      <c r="Q70" s="47"/>
      <c r="R70" s="47"/>
      <c r="S70" s="47"/>
      <c r="T70" s="47"/>
      <c r="U70" s="13"/>
      <c r="V70" s="47"/>
      <c r="W70" s="47"/>
      <c r="X70" s="39"/>
      <c r="Y70" s="39"/>
      <c r="Z70" s="37"/>
      <c r="AA70" s="38"/>
      <c r="AB70" s="39"/>
      <c r="AC70" s="39"/>
      <c r="AD70" s="39"/>
      <c r="AE70" s="49" t="s">
        <v>37</v>
      </c>
      <c r="AF70" s="50"/>
      <c r="AG70" s="51"/>
      <c r="AH70" s="51"/>
      <c r="AI70" s="51"/>
      <c r="AJ70" s="51"/>
      <c r="AK70" s="51"/>
      <c r="AL70" s="51"/>
      <c r="AM70" s="51"/>
      <c r="AN70" s="43"/>
      <c r="AO70" s="43"/>
      <c r="AP70" s="43"/>
      <c r="AQ70" s="52"/>
      <c r="AR70" s="39"/>
      <c r="AS70" s="36"/>
      <c r="AT70" s="36"/>
      <c r="AU70" s="48"/>
      <c r="AV70" s="48"/>
      <c r="AW70" s="48" t="s">
        <v>38</v>
      </c>
      <c r="AX70" s="48"/>
      <c r="AY70" s="48"/>
      <c r="AZ70" s="36" t="s">
        <v>39</v>
      </c>
      <c r="BA70" s="48"/>
      <c r="BB70" s="36"/>
      <c r="BC70" s="36" t="s">
        <v>40</v>
      </c>
      <c r="BD70" s="45"/>
      <c r="BE70" s="3"/>
      <c r="BF70" s="45"/>
      <c r="BG70" s="48"/>
    </row>
    <row r="71" spans="1:59" ht="25.5" customHeight="1" x14ac:dyDescent="0.15">
      <c r="A71" s="33"/>
      <c r="B71" s="275" t="s">
        <v>64</v>
      </c>
      <c r="C71" s="330"/>
      <c r="D71" s="330"/>
      <c r="E71" s="331"/>
      <c r="F71" s="335" t="s">
        <v>23</v>
      </c>
      <c r="G71" s="335"/>
      <c r="H71" s="337"/>
      <c r="I71" s="337"/>
      <c r="J71" s="340" t="s">
        <v>24</v>
      </c>
      <c r="K71" s="340"/>
      <c r="L71" s="337"/>
      <c r="M71" s="337"/>
      <c r="N71" s="340" t="s">
        <v>25</v>
      </c>
      <c r="O71" s="342"/>
      <c r="P71" s="344" t="s">
        <v>26</v>
      </c>
      <c r="Q71" s="342"/>
      <c r="R71" s="369" t="s">
        <v>27</v>
      </c>
      <c r="S71" s="369"/>
      <c r="T71" s="336"/>
      <c r="U71" s="337"/>
      <c r="V71" s="340" t="s">
        <v>24</v>
      </c>
      <c r="W71" s="340"/>
      <c r="X71" s="337"/>
      <c r="Y71" s="337"/>
      <c r="Z71" s="340" t="s">
        <v>25</v>
      </c>
      <c r="AA71" s="342"/>
      <c r="AB71" s="39"/>
      <c r="AC71" s="39"/>
      <c r="AD71" s="39"/>
      <c r="AE71" s="407" t="s">
        <v>65</v>
      </c>
      <c r="AF71" s="340"/>
      <c r="AG71" s="340"/>
      <c r="AH71" s="340"/>
      <c r="AI71" s="342"/>
      <c r="AJ71" s="405">
        <f>ROUNDDOWN(AW76/60,0)</f>
        <v>0</v>
      </c>
      <c r="AK71" s="365"/>
      <c r="AL71" s="340" t="s">
        <v>24</v>
      </c>
      <c r="AM71" s="340"/>
      <c r="AN71" s="365">
        <f>AW76-AJ71*60</f>
        <v>0</v>
      </c>
      <c r="AO71" s="365"/>
      <c r="AP71" s="340" t="s">
        <v>25</v>
      </c>
      <c r="AQ71" s="342"/>
      <c r="AR71" s="39"/>
      <c r="AS71" s="54"/>
      <c r="AT71" s="54"/>
      <c r="AU71" s="36"/>
      <c r="AV71" s="482" t="s">
        <v>42</v>
      </c>
      <c r="AW71" s="483">
        <f>IF(AZ71&lt;=BC71,BC71,AW66)</f>
        <v>1260</v>
      </c>
      <c r="AX71" s="154"/>
      <c r="AY71" s="482" t="s">
        <v>43</v>
      </c>
      <c r="AZ71" s="483">
        <f>T71*60+X71</f>
        <v>0</v>
      </c>
      <c r="BA71" s="154"/>
      <c r="BB71" s="482" t="s">
        <v>44</v>
      </c>
      <c r="BC71" s="483">
        <f>IF(C80="☑",21*60,20*60)</f>
        <v>1260</v>
      </c>
      <c r="BD71" s="3"/>
      <c r="BE71" s="3"/>
      <c r="BF71" s="3"/>
      <c r="BG71" s="36"/>
    </row>
    <row r="72" spans="1:59" ht="35.25" customHeight="1" x14ac:dyDescent="0.15">
      <c r="A72" s="33"/>
      <c r="B72" s="332"/>
      <c r="C72" s="333"/>
      <c r="D72" s="333"/>
      <c r="E72" s="334"/>
      <c r="F72" s="335"/>
      <c r="G72" s="335"/>
      <c r="H72" s="339"/>
      <c r="I72" s="339"/>
      <c r="J72" s="341"/>
      <c r="K72" s="341"/>
      <c r="L72" s="339"/>
      <c r="M72" s="339"/>
      <c r="N72" s="341"/>
      <c r="O72" s="343"/>
      <c r="P72" s="345"/>
      <c r="Q72" s="343"/>
      <c r="R72" s="370"/>
      <c r="S72" s="370"/>
      <c r="T72" s="338"/>
      <c r="U72" s="339"/>
      <c r="V72" s="341"/>
      <c r="W72" s="341"/>
      <c r="X72" s="339"/>
      <c r="Y72" s="339"/>
      <c r="Z72" s="341"/>
      <c r="AA72" s="343"/>
      <c r="AB72" s="36"/>
      <c r="AC72" s="36"/>
      <c r="AD72" s="36"/>
      <c r="AE72" s="345"/>
      <c r="AF72" s="341"/>
      <c r="AG72" s="341"/>
      <c r="AH72" s="341"/>
      <c r="AI72" s="343"/>
      <c r="AJ72" s="406"/>
      <c r="AK72" s="366"/>
      <c r="AL72" s="341"/>
      <c r="AM72" s="341"/>
      <c r="AN72" s="366"/>
      <c r="AO72" s="366"/>
      <c r="AP72" s="341"/>
      <c r="AQ72" s="343"/>
      <c r="AR72" s="39"/>
      <c r="AS72" s="54"/>
      <c r="AT72" s="54"/>
      <c r="AU72" s="36"/>
      <c r="AV72" s="482"/>
      <c r="AW72" s="483"/>
      <c r="AX72" s="154"/>
      <c r="AY72" s="482"/>
      <c r="AZ72" s="483"/>
      <c r="BA72" s="154"/>
      <c r="BB72" s="482"/>
      <c r="BC72" s="483"/>
      <c r="BD72" s="3"/>
      <c r="BE72" s="3"/>
      <c r="BF72" s="3"/>
      <c r="BG72" s="36"/>
    </row>
    <row r="73" spans="1:59" ht="17.25" customHeight="1" x14ac:dyDescent="0.15">
      <c r="A73" s="55"/>
      <c r="B73" s="40"/>
      <c r="C73" s="40"/>
      <c r="D73" s="40"/>
      <c r="E73" s="40"/>
      <c r="F73" s="36"/>
      <c r="G73" s="40"/>
      <c r="H73" s="42"/>
      <c r="I73" s="40"/>
      <c r="J73" s="40"/>
      <c r="K73" s="40"/>
      <c r="L73" s="40"/>
      <c r="M73" s="40"/>
      <c r="N73" s="40"/>
      <c r="O73" s="40"/>
      <c r="P73" s="56"/>
      <c r="Q73" s="40"/>
      <c r="R73" s="40"/>
      <c r="S73" s="40"/>
      <c r="T73" s="40"/>
      <c r="U73" s="40"/>
      <c r="V73" s="40"/>
      <c r="W73" s="40"/>
      <c r="X73" s="39"/>
      <c r="Y73" s="39"/>
      <c r="Z73" s="37"/>
      <c r="AA73" s="36"/>
      <c r="AB73" s="36"/>
      <c r="AC73" s="36"/>
      <c r="AD73" s="36"/>
      <c r="AE73" s="52"/>
      <c r="AF73" s="52"/>
      <c r="AG73" s="52"/>
      <c r="AH73" s="52"/>
      <c r="AI73" s="52"/>
      <c r="AJ73" s="44" t="s">
        <v>32</v>
      </c>
      <c r="AK73" s="52"/>
      <c r="AL73" s="52"/>
      <c r="AM73" s="52"/>
      <c r="AN73" s="52"/>
      <c r="AO73" s="52"/>
      <c r="AP73" s="52"/>
      <c r="AQ73" s="52"/>
      <c r="AR73" s="36"/>
      <c r="AS73" s="36"/>
      <c r="AT73" s="36"/>
      <c r="AU73" s="36"/>
      <c r="AV73" s="36"/>
      <c r="AW73" s="36"/>
      <c r="AX73" s="36"/>
      <c r="AY73" s="36"/>
      <c r="AZ73" s="65" t="s">
        <v>45</v>
      </c>
      <c r="BA73" s="36"/>
      <c r="BB73" s="36"/>
      <c r="BC73" s="36"/>
      <c r="BD73" s="3"/>
      <c r="BE73" s="3"/>
      <c r="BF73" s="3"/>
      <c r="BG73" s="36"/>
    </row>
    <row r="74" spans="1:59" ht="25.5" customHeight="1" x14ac:dyDescent="0.2">
      <c r="A74" s="55"/>
      <c r="B74" s="36"/>
      <c r="C74" s="382" t="s">
        <v>148</v>
      </c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4"/>
      <c r="AC74" s="36"/>
      <c r="AD74" s="36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36"/>
      <c r="AS74" s="36"/>
      <c r="AT74" s="36"/>
      <c r="AU74" s="36"/>
      <c r="AV74" s="36"/>
      <c r="AW74" s="36"/>
      <c r="AX74" s="36"/>
      <c r="AY74" s="36"/>
      <c r="AZ74" s="133" t="s">
        <v>46</v>
      </c>
      <c r="BA74" s="36"/>
      <c r="BB74" s="36"/>
      <c r="BC74" s="36"/>
      <c r="BD74" s="3"/>
      <c r="BE74" s="3"/>
      <c r="BF74" s="3"/>
      <c r="BG74" s="36"/>
    </row>
    <row r="75" spans="1:59" ht="25.5" customHeight="1" x14ac:dyDescent="0.15">
      <c r="A75" s="55"/>
      <c r="B75" s="36"/>
      <c r="C75" s="385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7"/>
      <c r="AC75" s="36"/>
      <c r="AD75" s="36"/>
      <c r="AE75" s="49" t="s">
        <v>47</v>
      </c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36"/>
      <c r="AS75" s="36"/>
      <c r="AT75" s="36"/>
      <c r="AU75" s="36"/>
      <c r="AV75" s="36"/>
      <c r="AW75" s="36" t="s">
        <v>48</v>
      </c>
      <c r="AX75" s="36"/>
      <c r="AY75" s="36"/>
      <c r="AZ75" s="36" t="s">
        <v>49</v>
      </c>
      <c r="BA75" s="134"/>
      <c r="BB75" s="36"/>
      <c r="BC75" s="36"/>
      <c r="BD75" s="3"/>
      <c r="BE75" s="3"/>
      <c r="BF75" s="3"/>
      <c r="BG75" s="36"/>
    </row>
    <row r="76" spans="1:59" s="53" customFormat="1" ht="25.5" customHeight="1" x14ac:dyDescent="0.15">
      <c r="A76" s="55"/>
      <c r="B76" s="36"/>
      <c r="C76" s="385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7"/>
      <c r="AC76" s="39"/>
      <c r="AD76" s="39"/>
      <c r="AE76" s="371" t="s">
        <v>60</v>
      </c>
      <c r="AF76" s="388"/>
      <c r="AG76" s="388"/>
      <c r="AH76" s="388"/>
      <c r="AI76" s="388"/>
      <c r="AJ76" s="388"/>
      <c r="AK76" s="389"/>
      <c r="AL76" s="393">
        <f>IF(AZ66=0,0,ROUNDUP(AW76/AZ66,3))</f>
        <v>0</v>
      </c>
      <c r="AM76" s="394"/>
      <c r="AN76" s="394"/>
      <c r="AO76" s="394"/>
      <c r="AP76" s="394"/>
      <c r="AQ76" s="395"/>
      <c r="AR76" s="36"/>
      <c r="AS76" s="36"/>
      <c r="AT76" s="36"/>
      <c r="AU76" s="48"/>
      <c r="AV76" s="482" t="s">
        <v>51</v>
      </c>
      <c r="AW76" s="480">
        <f>IF(AW66-AW71&gt;0,IF(AW66-AW71&gt;AZ66,AZ66,AW66-AW71),0)</f>
        <v>0</v>
      </c>
      <c r="AX76" s="481" t="s">
        <v>52</v>
      </c>
      <c r="AY76" s="481"/>
      <c r="AZ76" s="134"/>
      <c r="BA76" s="134"/>
      <c r="BB76" s="48"/>
      <c r="BC76" s="48"/>
      <c r="BD76" s="45"/>
      <c r="BE76" s="45"/>
      <c r="BF76" s="45"/>
      <c r="BG76" s="48"/>
    </row>
    <row r="77" spans="1:59" ht="35.25" customHeight="1" x14ac:dyDescent="0.15">
      <c r="A77" s="68"/>
      <c r="B77" s="36"/>
      <c r="C77" s="385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7"/>
      <c r="AC77" s="36"/>
      <c r="AD77" s="36"/>
      <c r="AE77" s="390"/>
      <c r="AF77" s="391"/>
      <c r="AG77" s="391"/>
      <c r="AH77" s="391"/>
      <c r="AI77" s="391"/>
      <c r="AJ77" s="391"/>
      <c r="AK77" s="392"/>
      <c r="AL77" s="396"/>
      <c r="AM77" s="397"/>
      <c r="AN77" s="397"/>
      <c r="AO77" s="397"/>
      <c r="AP77" s="397"/>
      <c r="AQ77" s="398"/>
      <c r="AR77" s="36"/>
      <c r="AS77" s="36"/>
      <c r="AT77" s="36"/>
      <c r="AU77" s="482"/>
      <c r="AV77" s="482"/>
      <c r="AW77" s="480"/>
      <c r="AX77" s="481"/>
      <c r="AY77" s="481"/>
      <c r="AZ77" s="36"/>
      <c r="BA77" s="36"/>
      <c r="BB77" s="36"/>
      <c r="BC77" s="36"/>
      <c r="BD77" s="3"/>
      <c r="BE77" s="3"/>
      <c r="BF77" s="3"/>
      <c r="BG77" s="36"/>
    </row>
    <row r="78" spans="1:59" ht="25.5" customHeight="1" x14ac:dyDescent="0.15">
      <c r="A78" s="68"/>
      <c r="B78" s="36"/>
      <c r="C78" s="385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7"/>
      <c r="AC78" s="36"/>
      <c r="AD78" s="36"/>
      <c r="AE78" s="36"/>
      <c r="AF78" s="36"/>
      <c r="AG78" s="36"/>
      <c r="AH78" s="36"/>
      <c r="AI78" s="36"/>
      <c r="AJ78" s="36"/>
      <c r="AK78" s="57" t="s">
        <v>32</v>
      </c>
      <c r="AL78" s="36"/>
      <c r="AM78" s="39"/>
      <c r="AN78" s="39"/>
      <c r="AO78" s="39"/>
      <c r="AP78" s="36"/>
      <c r="AQ78" s="36"/>
      <c r="AR78" s="36"/>
      <c r="AS78" s="36"/>
      <c r="AT78" s="36"/>
      <c r="AU78" s="482"/>
      <c r="AV78" s="36"/>
      <c r="AW78" s="36"/>
      <c r="AX78" s="36"/>
      <c r="AY78" s="36"/>
      <c r="AZ78" s="36"/>
      <c r="BA78" s="36"/>
      <c r="BB78" s="36"/>
      <c r="BC78" s="36"/>
      <c r="BD78" s="3"/>
      <c r="BE78" s="3"/>
      <c r="BF78" s="3"/>
      <c r="BG78" s="36"/>
    </row>
    <row r="79" spans="1:59" ht="25.5" customHeight="1" x14ac:dyDescent="0.15">
      <c r="A79" s="55"/>
      <c r="B79" s="35"/>
      <c r="C79" s="385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7"/>
      <c r="AC79" s="36"/>
      <c r="AD79" s="36"/>
      <c r="AE79" s="36"/>
      <c r="AF79" s="36"/>
      <c r="AG79" s="36"/>
      <c r="AH79" s="36"/>
      <c r="AI79" s="36"/>
      <c r="AJ79" s="36"/>
      <c r="AK79" s="58" t="s">
        <v>53</v>
      </c>
      <c r="AL79" s="36"/>
      <c r="AM79" s="39"/>
      <c r="AN79" s="39"/>
      <c r="AO79" s="39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"/>
      <c r="BE79" s="3"/>
      <c r="BF79" s="3"/>
    </row>
    <row r="80" spans="1:59" ht="25.5" customHeight="1" x14ac:dyDescent="0.15">
      <c r="A80" s="55"/>
      <c r="B80" s="35"/>
      <c r="C80" s="375" t="s">
        <v>54</v>
      </c>
      <c r="D80" s="376"/>
      <c r="E80" s="377" t="s">
        <v>66</v>
      </c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8"/>
      <c r="AC80" s="36"/>
      <c r="AD80" s="36"/>
      <c r="AE80" s="36"/>
      <c r="AF80" s="36"/>
      <c r="AG80" s="36"/>
      <c r="AH80" s="36"/>
      <c r="AI80" s="36"/>
      <c r="AJ80" s="36"/>
      <c r="AK80" s="58"/>
      <c r="AL80" s="36"/>
      <c r="AM80" s="39"/>
      <c r="AN80" s="39"/>
      <c r="AO80" s="39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"/>
      <c r="BE80" s="3"/>
      <c r="BF80" s="3"/>
    </row>
    <row r="81" spans="1:59" ht="17.25" customHeight="1" x14ac:dyDescent="0.15">
      <c r="A81" s="59"/>
      <c r="B81" s="60"/>
      <c r="C81" s="60"/>
      <c r="D81" s="60"/>
      <c r="E81" s="60"/>
      <c r="F81" s="61"/>
      <c r="G81" s="60"/>
      <c r="H81" s="60"/>
      <c r="I81" s="60"/>
      <c r="J81" s="60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3"/>
      <c r="AL81" s="62"/>
      <c r="AM81" s="64"/>
      <c r="AN81" s="64"/>
      <c r="AO81" s="64"/>
      <c r="AP81" s="62"/>
      <c r="AQ81" s="62"/>
      <c r="AR81" s="62"/>
      <c r="AS81" s="62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"/>
      <c r="BE81" s="3"/>
      <c r="BF81" s="3"/>
    </row>
    <row r="82" spans="1:59" ht="25.5" hidden="1" customHeight="1" x14ac:dyDescent="0.15">
      <c r="A82" s="399" t="s">
        <v>67</v>
      </c>
      <c r="B82" s="400"/>
      <c r="C82" s="400"/>
      <c r="D82" s="400"/>
      <c r="E82" s="400"/>
      <c r="F82" s="400"/>
      <c r="G82" s="400"/>
      <c r="H82" s="400"/>
      <c r="I82" s="401"/>
      <c r="J82" s="28"/>
      <c r="K82" s="67" t="s">
        <v>62</v>
      </c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28"/>
      <c r="AP82" s="28"/>
      <c r="AQ82" s="28"/>
      <c r="AR82" s="28"/>
      <c r="AS82" s="28"/>
      <c r="AT82" s="28"/>
      <c r="AU82" s="36"/>
      <c r="AV82" s="36" t="s">
        <v>17</v>
      </c>
      <c r="AW82" s="39"/>
      <c r="AX82" s="39"/>
      <c r="AY82" s="39"/>
      <c r="AZ82" s="39"/>
      <c r="BA82" s="36"/>
      <c r="BB82" s="39"/>
      <c r="BC82" s="39"/>
      <c r="BD82" s="21"/>
      <c r="BE82" s="21"/>
      <c r="BF82" s="21"/>
      <c r="BG82" s="10"/>
    </row>
    <row r="83" spans="1:59" ht="17.25" hidden="1" customHeight="1" x14ac:dyDescent="0.15">
      <c r="A83" s="402"/>
      <c r="B83" s="403"/>
      <c r="C83" s="403"/>
      <c r="D83" s="403"/>
      <c r="E83" s="403"/>
      <c r="F83" s="403"/>
      <c r="G83" s="403"/>
      <c r="H83" s="403"/>
      <c r="I83" s="404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30"/>
      <c r="Y83" s="30"/>
      <c r="Z83" s="30"/>
      <c r="AA83" s="30"/>
      <c r="AB83" s="30"/>
      <c r="AC83" s="30"/>
      <c r="AD83" s="30"/>
      <c r="AE83" s="31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2"/>
      <c r="AQ83" s="32"/>
      <c r="AR83" s="32"/>
      <c r="AS83" s="32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"/>
      <c r="BE83" s="3"/>
      <c r="BF83" s="3"/>
      <c r="BG83" s="36"/>
    </row>
    <row r="84" spans="1:59" ht="28.5" hidden="1" customHeight="1" x14ac:dyDescent="0.15">
      <c r="A84" s="33"/>
      <c r="B84" s="34" t="s">
        <v>18</v>
      </c>
      <c r="C84" s="35"/>
      <c r="D84" s="35"/>
      <c r="E84" s="35"/>
      <c r="F84" s="36"/>
      <c r="G84" s="37"/>
      <c r="H84" s="36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8"/>
      <c r="AB84" s="39"/>
      <c r="AC84" s="39"/>
      <c r="AD84" s="39"/>
      <c r="AE84" s="34" t="s">
        <v>19</v>
      </c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6"/>
      <c r="AV84" s="36"/>
      <c r="AW84" s="36" t="s">
        <v>20</v>
      </c>
      <c r="AX84" s="36"/>
      <c r="AY84" s="36"/>
      <c r="AZ84" s="36" t="s">
        <v>21</v>
      </c>
      <c r="BA84" s="36"/>
      <c r="BB84" s="36"/>
      <c r="BC84" s="36"/>
      <c r="BD84" s="3"/>
      <c r="BE84" s="3"/>
      <c r="BF84" s="3"/>
      <c r="BG84" s="36"/>
    </row>
    <row r="85" spans="1:59" ht="25.5" hidden="1" customHeight="1" x14ac:dyDescent="0.15">
      <c r="A85" s="33"/>
      <c r="B85" s="275" t="s">
        <v>22</v>
      </c>
      <c r="C85" s="330"/>
      <c r="D85" s="330"/>
      <c r="E85" s="331"/>
      <c r="F85" s="335" t="s">
        <v>23</v>
      </c>
      <c r="G85" s="335"/>
      <c r="H85" s="337"/>
      <c r="I85" s="337"/>
      <c r="J85" s="340" t="s">
        <v>24</v>
      </c>
      <c r="K85" s="340"/>
      <c r="L85" s="337"/>
      <c r="M85" s="337"/>
      <c r="N85" s="340" t="s">
        <v>25</v>
      </c>
      <c r="O85" s="342"/>
      <c r="P85" s="344" t="s">
        <v>26</v>
      </c>
      <c r="Q85" s="342"/>
      <c r="R85" s="369" t="s">
        <v>27</v>
      </c>
      <c r="S85" s="369"/>
      <c r="T85" s="337"/>
      <c r="U85" s="337"/>
      <c r="V85" s="340" t="s">
        <v>24</v>
      </c>
      <c r="W85" s="340"/>
      <c r="X85" s="337"/>
      <c r="Y85" s="337"/>
      <c r="Z85" s="340" t="s">
        <v>25</v>
      </c>
      <c r="AA85" s="342"/>
      <c r="AB85" s="36"/>
      <c r="AC85" s="36"/>
      <c r="AD85" s="36"/>
      <c r="AE85" s="371" t="s">
        <v>58</v>
      </c>
      <c r="AF85" s="367"/>
      <c r="AG85" s="367"/>
      <c r="AH85" s="367"/>
      <c r="AI85" s="372"/>
      <c r="AJ85" s="365">
        <f>ROUNDDOWN(AZ85/60,0)</f>
        <v>0</v>
      </c>
      <c r="AK85" s="365"/>
      <c r="AL85" s="367" t="s">
        <v>29</v>
      </c>
      <c r="AM85" s="367"/>
      <c r="AN85" s="365">
        <f>AZ85-AJ85*60</f>
        <v>0</v>
      </c>
      <c r="AO85" s="365"/>
      <c r="AP85" s="340" t="s">
        <v>25</v>
      </c>
      <c r="AQ85" s="342"/>
      <c r="AR85" s="39"/>
      <c r="AS85" s="36"/>
      <c r="AT85" s="36"/>
      <c r="AU85" s="482"/>
      <c r="AV85" s="482" t="s">
        <v>30</v>
      </c>
      <c r="AW85" s="483">
        <f>T85*60+X85</f>
        <v>0</v>
      </c>
      <c r="AX85" s="36"/>
      <c r="AY85" s="482" t="s">
        <v>31</v>
      </c>
      <c r="AZ85" s="483">
        <f>(T85*60+X85)-(H85*60+L85)</f>
        <v>0</v>
      </c>
      <c r="BA85" s="36"/>
      <c r="BB85" s="36"/>
      <c r="BC85" s="36"/>
      <c r="BD85" s="3"/>
      <c r="BE85" s="3"/>
      <c r="BF85" s="3"/>
      <c r="BG85" s="36"/>
    </row>
    <row r="86" spans="1:59" ht="35.25" hidden="1" customHeight="1" x14ac:dyDescent="0.15">
      <c r="A86" s="33"/>
      <c r="B86" s="332"/>
      <c r="C86" s="333"/>
      <c r="D86" s="333"/>
      <c r="E86" s="334"/>
      <c r="F86" s="335"/>
      <c r="G86" s="335"/>
      <c r="H86" s="339"/>
      <c r="I86" s="339"/>
      <c r="J86" s="341"/>
      <c r="K86" s="341"/>
      <c r="L86" s="339"/>
      <c r="M86" s="339"/>
      <c r="N86" s="341"/>
      <c r="O86" s="343"/>
      <c r="P86" s="345"/>
      <c r="Q86" s="343"/>
      <c r="R86" s="370"/>
      <c r="S86" s="370"/>
      <c r="T86" s="339"/>
      <c r="U86" s="339"/>
      <c r="V86" s="341"/>
      <c r="W86" s="341"/>
      <c r="X86" s="339"/>
      <c r="Y86" s="339"/>
      <c r="Z86" s="341"/>
      <c r="AA86" s="343"/>
      <c r="AB86" s="36"/>
      <c r="AC86" s="36"/>
      <c r="AD86" s="36"/>
      <c r="AE86" s="373"/>
      <c r="AF86" s="368"/>
      <c r="AG86" s="368"/>
      <c r="AH86" s="368"/>
      <c r="AI86" s="374"/>
      <c r="AJ86" s="366"/>
      <c r="AK86" s="366"/>
      <c r="AL86" s="368"/>
      <c r="AM86" s="368"/>
      <c r="AN86" s="366"/>
      <c r="AO86" s="366"/>
      <c r="AP86" s="341"/>
      <c r="AQ86" s="343"/>
      <c r="AR86" s="39"/>
      <c r="AS86" s="36"/>
      <c r="AT86" s="36"/>
      <c r="AU86" s="482"/>
      <c r="AV86" s="482"/>
      <c r="AW86" s="483"/>
      <c r="AX86" s="36"/>
      <c r="AY86" s="482"/>
      <c r="AZ86" s="483"/>
      <c r="BA86" s="36"/>
      <c r="BB86" s="36"/>
      <c r="BC86" s="36"/>
      <c r="BD86" s="3"/>
      <c r="BE86" s="3"/>
      <c r="BF86" s="3"/>
      <c r="BG86" s="36"/>
    </row>
    <row r="87" spans="1:59" ht="17.25" hidden="1" customHeight="1" x14ac:dyDescent="0.15">
      <c r="A87" s="33"/>
      <c r="B87" s="40"/>
      <c r="C87" s="40"/>
      <c r="D87" s="40"/>
      <c r="E87" s="40"/>
      <c r="F87" s="41"/>
      <c r="G87" s="41"/>
      <c r="H87" s="42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39"/>
      <c r="Y87" s="39"/>
      <c r="Z87" s="37"/>
      <c r="AA87" s="38"/>
      <c r="AB87" s="39"/>
      <c r="AC87" s="39"/>
      <c r="AD87" s="39"/>
      <c r="AE87" s="43"/>
      <c r="AF87" s="43"/>
      <c r="AG87" s="43"/>
      <c r="AH87" s="43"/>
      <c r="AI87" s="43"/>
      <c r="AJ87" s="44" t="s">
        <v>32</v>
      </c>
      <c r="AK87" s="43"/>
      <c r="AL87" s="43"/>
      <c r="AM87" s="43"/>
      <c r="AN87" s="43"/>
      <c r="AO87" s="43"/>
      <c r="AP87" s="43"/>
      <c r="AQ87" s="43"/>
      <c r="AR87" s="39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"/>
      <c r="BE87" s="3"/>
      <c r="BF87" s="3"/>
      <c r="BG87" s="36"/>
    </row>
    <row r="88" spans="1:59" s="36" customFormat="1" ht="25.5" hidden="1" customHeight="1" x14ac:dyDescent="0.15">
      <c r="A88" s="33"/>
      <c r="B88" s="34"/>
      <c r="C88" s="35"/>
      <c r="D88" s="35"/>
      <c r="E88" s="35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9"/>
      <c r="Y88" s="39"/>
      <c r="Z88" s="37"/>
      <c r="AA88" s="38"/>
      <c r="AB88" s="39"/>
      <c r="AC88" s="39"/>
      <c r="AD88" s="39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39"/>
      <c r="AW88" s="48" t="s">
        <v>33</v>
      </c>
      <c r="AZ88" s="36" t="s">
        <v>34</v>
      </c>
      <c r="BC88" s="36" t="s">
        <v>35</v>
      </c>
      <c r="BD88" s="3"/>
      <c r="BE88" s="3"/>
      <c r="BF88" s="3"/>
    </row>
    <row r="89" spans="1:59" s="53" customFormat="1" ht="25.5" hidden="1" customHeight="1" x14ac:dyDescent="0.15">
      <c r="A89" s="46"/>
      <c r="B89" s="47" t="s">
        <v>36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7"/>
      <c r="Q89" s="47"/>
      <c r="R89" s="47"/>
      <c r="S89" s="47"/>
      <c r="T89" s="47"/>
      <c r="U89" s="13"/>
      <c r="V89" s="47"/>
      <c r="W89" s="47"/>
      <c r="X89" s="39"/>
      <c r="Y89" s="39"/>
      <c r="Z89" s="37"/>
      <c r="AA89" s="38"/>
      <c r="AB89" s="39"/>
      <c r="AC89" s="39"/>
      <c r="AD89" s="39"/>
      <c r="AE89" s="49" t="s">
        <v>37</v>
      </c>
      <c r="AF89" s="50"/>
      <c r="AG89" s="51"/>
      <c r="AH89" s="51"/>
      <c r="AI89" s="51"/>
      <c r="AJ89" s="51"/>
      <c r="AK89" s="51"/>
      <c r="AL89" s="51"/>
      <c r="AM89" s="51"/>
      <c r="AN89" s="43"/>
      <c r="AO89" s="43"/>
      <c r="AP89" s="43"/>
      <c r="AQ89" s="52"/>
      <c r="AR89" s="39"/>
      <c r="AS89" s="36"/>
      <c r="AT89" s="36"/>
      <c r="AU89" s="48"/>
      <c r="AV89" s="48"/>
      <c r="AW89" s="48" t="s">
        <v>38</v>
      </c>
      <c r="AX89" s="48"/>
      <c r="AY89" s="48"/>
      <c r="AZ89" s="36" t="s">
        <v>39</v>
      </c>
      <c r="BA89" s="48"/>
      <c r="BB89" s="36"/>
      <c r="BC89" s="36" t="s">
        <v>40</v>
      </c>
      <c r="BD89" s="45"/>
      <c r="BE89" s="3"/>
      <c r="BF89" s="45"/>
      <c r="BG89" s="48"/>
    </row>
    <row r="90" spans="1:59" ht="25.5" hidden="1" customHeight="1" x14ac:dyDescent="0.15">
      <c r="A90" s="33"/>
      <c r="B90" s="275" t="s">
        <v>64</v>
      </c>
      <c r="C90" s="330"/>
      <c r="D90" s="330"/>
      <c r="E90" s="331"/>
      <c r="F90" s="335" t="s">
        <v>23</v>
      </c>
      <c r="G90" s="335"/>
      <c r="H90" s="337"/>
      <c r="I90" s="337"/>
      <c r="J90" s="340" t="s">
        <v>24</v>
      </c>
      <c r="K90" s="340"/>
      <c r="L90" s="337"/>
      <c r="M90" s="337"/>
      <c r="N90" s="340" t="s">
        <v>25</v>
      </c>
      <c r="O90" s="342"/>
      <c r="P90" s="344" t="s">
        <v>26</v>
      </c>
      <c r="Q90" s="342"/>
      <c r="R90" s="369" t="s">
        <v>27</v>
      </c>
      <c r="S90" s="369"/>
      <c r="T90" s="336"/>
      <c r="U90" s="337"/>
      <c r="V90" s="340" t="s">
        <v>24</v>
      </c>
      <c r="W90" s="340"/>
      <c r="X90" s="337"/>
      <c r="Y90" s="337"/>
      <c r="Z90" s="340" t="s">
        <v>25</v>
      </c>
      <c r="AA90" s="342"/>
      <c r="AB90" s="39"/>
      <c r="AC90" s="39"/>
      <c r="AD90" s="39"/>
      <c r="AE90" s="407" t="s">
        <v>65</v>
      </c>
      <c r="AF90" s="340"/>
      <c r="AG90" s="340"/>
      <c r="AH90" s="340"/>
      <c r="AI90" s="342"/>
      <c r="AJ90" s="405">
        <f>ROUNDDOWN(AW95/60,0)</f>
        <v>0</v>
      </c>
      <c r="AK90" s="365"/>
      <c r="AL90" s="340" t="s">
        <v>24</v>
      </c>
      <c r="AM90" s="340"/>
      <c r="AN90" s="365">
        <f>AW95-AJ90*60</f>
        <v>0</v>
      </c>
      <c r="AO90" s="365"/>
      <c r="AP90" s="340" t="s">
        <v>25</v>
      </c>
      <c r="AQ90" s="342"/>
      <c r="AR90" s="39"/>
      <c r="AS90" s="54"/>
      <c r="AT90" s="54"/>
      <c r="AU90" s="36"/>
      <c r="AV90" s="482" t="s">
        <v>42</v>
      </c>
      <c r="AW90" s="483">
        <f>IF(AZ90&lt;=BC90,BC90,AW85)</f>
        <v>1260</v>
      </c>
      <c r="AX90" s="154"/>
      <c r="AY90" s="482" t="s">
        <v>43</v>
      </c>
      <c r="AZ90" s="483">
        <f>T90*60+X90</f>
        <v>0</v>
      </c>
      <c r="BA90" s="154"/>
      <c r="BB90" s="482" t="s">
        <v>44</v>
      </c>
      <c r="BC90" s="483">
        <f>IF(C99="☑",21*60,20*60)</f>
        <v>1260</v>
      </c>
      <c r="BD90" s="3"/>
      <c r="BE90" s="3"/>
      <c r="BF90" s="3"/>
      <c r="BG90" s="36"/>
    </row>
    <row r="91" spans="1:59" ht="35.25" hidden="1" customHeight="1" x14ac:dyDescent="0.15">
      <c r="A91" s="33"/>
      <c r="B91" s="332"/>
      <c r="C91" s="333"/>
      <c r="D91" s="333"/>
      <c r="E91" s="334"/>
      <c r="F91" s="335"/>
      <c r="G91" s="335"/>
      <c r="H91" s="339"/>
      <c r="I91" s="339"/>
      <c r="J91" s="341"/>
      <c r="K91" s="341"/>
      <c r="L91" s="339"/>
      <c r="M91" s="339"/>
      <c r="N91" s="341"/>
      <c r="O91" s="343"/>
      <c r="P91" s="345"/>
      <c r="Q91" s="343"/>
      <c r="R91" s="370"/>
      <c r="S91" s="370"/>
      <c r="T91" s="338"/>
      <c r="U91" s="339"/>
      <c r="V91" s="341"/>
      <c r="W91" s="341"/>
      <c r="X91" s="339"/>
      <c r="Y91" s="339"/>
      <c r="Z91" s="341"/>
      <c r="AA91" s="343"/>
      <c r="AB91" s="36"/>
      <c r="AC91" s="36"/>
      <c r="AD91" s="36"/>
      <c r="AE91" s="345"/>
      <c r="AF91" s="341"/>
      <c r="AG91" s="341"/>
      <c r="AH91" s="341"/>
      <c r="AI91" s="343"/>
      <c r="AJ91" s="406"/>
      <c r="AK91" s="366"/>
      <c r="AL91" s="341"/>
      <c r="AM91" s="341"/>
      <c r="AN91" s="366"/>
      <c r="AO91" s="366"/>
      <c r="AP91" s="341"/>
      <c r="AQ91" s="343"/>
      <c r="AR91" s="39"/>
      <c r="AS91" s="54"/>
      <c r="AT91" s="54"/>
      <c r="AU91" s="36"/>
      <c r="AV91" s="482"/>
      <c r="AW91" s="483"/>
      <c r="AX91" s="154"/>
      <c r="AY91" s="482"/>
      <c r="AZ91" s="483"/>
      <c r="BA91" s="154"/>
      <c r="BB91" s="482"/>
      <c r="BC91" s="483"/>
      <c r="BD91" s="3"/>
      <c r="BE91" s="3"/>
      <c r="BF91" s="3"/>
      <c r="BG91" s="36"/>
    </row>
    <row r="92" spans="1:59" ht="17.25" hidden="1" customHeight="1" x14ac:dyDescent="0.15">
      <c r="A92" s="55"/>
      <c r="B92" s="40"/>
      <c r="C92" s="40"/>
      <c r="D92" s="40"/>
      <c r="E92" s="40"/>
      <c r="F92" s="36"/>
      <c r="G92" s="40"/>
      <c r="H92" s="42"/>
      <c r="I92" s="40"/>
      <c r="J92" s="40"/>
      <c r="K92" s="40"/>
      <c r="L92" s="40"/>
      <c r="M92" s="40"/>
      <c r="N92" s="40"/>
      <c r="O92" s="40"/>
      <c r="P92" s="56"/>
      <c r="Q92" s="40"/>
      <c r="R92" s="40"/>
      <c r="S92" s="40"/>
      <c r="T92" s="40"/>
      <c r="U92" s="40"/>
      <c r="V92" s="40"/>
      <c r="W92" s="40"/>
      <c r="X92" s="39"/>
      <c r="Y92" s="39"/>
      <c r="Z92" s="37"/>
      <c r="AA92" s="36"/>
      <c r="AB92" s="36"/>
      <c r="AC92" s="36"/>
      <c r="AD92" s="36"/>
      <c r="AE92" s="52"/>
      <c r="AF92" s="52"/>
      <c r="AG92" s="52"/>
      <c r="AH92" s="52"/>
      <c r="AI92" s="52"/>
      <c r="AJ92" s="44" t="s">
        <v>32</v>
      </c>
      <c r="AK92" s="52"/>
      <c r="AL92" s="52"/>
      <c r="AM92" s="52"/>
      <c r="AN92" s="52"/>
      <c r="AO92" s="52"/>
      <c r="AP92" s="52"/>
      <c r="AQ92" s="52"/>
      <c r="AR92" s="36"/>
      <c r="AS92" s="36"/>
      <c r="AT92" s="36"/>
      <c r="AU92" s="36"/>
      <c r="AV92" s="36"/>
      <c r="AW92" s="36"/>
      <c r="AX92" s="36"/>
      <c r="AY92" s="36"/>
      <c r="AZ92" s="65" t="s">
        <v>45</v>
      </c>
      <c r="BA92" s="36"/>
      <c r="BB92" s="36"/>
      <c r="BC92" s="36"/>
      <c r="BD92" s="3"/>
      <c r="BE92" s="3"/>
      <c r="BF92" s="3"/>
      <c r="BG92" s="36"/>
    </row>
    <row r="93" spans="1:59" ht="25.5" hidden="1" customHeight="1" x14ac:dyDescent="0.2">
      <c r="A93" s="55"/>
      <c r="B93" s="36"/>
      <c r="C93" s="382" t="s">
        <v>148</v>
      </c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3"/>
      <c r="AA93" s="383"/>
      <c r="AB93" s="384"/>
      <c r="AC93" s="36"/>
      <c r="AD93" s="36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36"/>
      <c r="AS93" s="36"/>
      <c r="AT93" s="36"/>
      <c r="AU93" s="36"/>
      <c r="AV93" s="36"/>
      <c r="AW93" s="36"/>
      <c r="AX93" s="36"/>
      <c r="AY93" s="36"/>
      <c r="AZ93" s="133" t="s">
        <v>46</v>
      </c>
      <c r="BA93" s="36"/>
      <c r="BB93" s="36"/>
      <c r="BC93" s="36"/>
      <c r="BD93" s="3"/>
      <c r="BE93" s="3"/>
      <c r="BF93" s="3"/>
      <c r="BG93" s="36"/>
    </row>
    <row r="94" spans="1:59" ht="25.5" hidden="1" customHeight="1" x14ac:dyDescent="0.15">
      <c r="A94" s="55"/>
      <c r="B94" s="36"/>
      <c r="C94" s="385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7"/>
      <c r="AC94" s="36"/>
      <c r="AD94" s="36"/>
      <c r="AE94" s="49" t="s">
        <v>47</v>
      </c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36"/>
      <c r="AS94" s="36"/>
      <c r="AT94" s="36"/>
      <c r="AU94" s="36"/>
      <c r="AV94" s="36"/>
      <c r="AW94" s="36" t="s">
        <v>48</v>
      </c>
      <c r="AX94" s="36"/>
      <c r="AY94" s="36"/>
      <c r="AZ94" s="36" t="s">
        <v>49</v>
      </c>
      <c r="BA94" s="134"/>
      <c r="BB94" s="36"/>
      <c r="BC94" s="36"/>
      <c r="BD94" s="3"/>
      <c r="BE94" s="3"/>
      <c r="BF94" s="3"/>
      <c r="BG94" s="36"/>
    </row>
    <row r="95" spans="1:59" s="53" customFormat="1" ht="25.5" hidden="1" customHeight="1" x14ac:dyDescent="0.15">
      <c r="A95" s="55"/>
      <c r="B95" s="36"/>
      <c r="C95" s="385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7"/>
      <c r="AC95" s="39"/>
      <c r="AD95" s="39"/>
      <c r="AE95" s="371" t="s">
        <v>60</v>
      </c>
      <c r="AF95" s="388"/>
      <c r="AG95" s="388"/>
      <c r="AH95" s="388"/>
      <c r="AI95" s="388"/>
      <c r="AJ95" s="388"/>
      <c r="AK95" s="389"/>
      <c r="AL95" s="393">
        <f>IF(AZ85=0,0,ROUNDUP(AW95/AZ85,3))</f>
        <v>0</v>
      </c>
      <c r="AM95" s="394"/>
      <c r="AN95" s="394"/>
      <c r="AO95" s="394"/>
      <c r="AP95" s="394"/>
      <c r="AQ95" s="395"/>
      <c r="AR95" s="36"/>
      <c r="AS95" s="36"/>
      <c r="AT95" s="36"/>
      <c r="AU95" s="48"/>
      <c r="AV95" s="482" t="s">
        <v>51</v>
      </c>
      <c r="AW95" s="480">
        <f>IF(AW85-AW90&gt;0,IF(AW85-AW90&gt;AZ85,AZ85,AW85-AW90),0)</f>
        <v>0</v>
      </c>
      <c r="AX95" s="481" t="s">
        <v>52</v>
      </c>
      <c r="AY95" s="481"/>
      <c r="AZ95" s="134"/>
      <c r="BA95" s="134"/>
      <c r="BB95" s="48"/>
      <c r="BC95" s="48"/>
      <c r="BD95" s="45"/>
      <c r="BE95" s="45"/>
      <c r="BF95" s="45"/>
      <c r="BG95" s="48"/>
    </row>
    <row r="96" spans="1:59" ht="35.25" hidden="1" customHeight="1" x14ac:dyDescent="0.15">
      <c r="A96" s="68"/>
      <c r="B96" s="36"/>
      <c r="C96" s="385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  <c r="AA96" s="386"/>
      <c r="AB96" s="387"/>
      <c r="AC96" s="36"/>
      <c r="AD96" s="36"/>
      <c r="AE96" s="390"/>
      <c r="AF96" s="391"/>
      <c r="AG96" s="391"/>
      <c r="AH96" s="391"/>
      <c r="AI96" s="391"/>
      <c r="AJ96" s="391"/>
      <c r="AK96" s="392"/>
      <c r="AL96" s="396"/>
      <c r="AM96" s="397"/>
      <c r="AN96" s="397"/>
      <c r="AO96" s="397"/>
      <c r="AP96" s="397"/>
      <c r="AQ96" s="398"/>
      <c r="AR96" s="36"/>
      <c r="AS96" s="36"/>
      <c r="AT96" s="36"/>
      <c r="AU96" s="482"/>
      <c r="AV96" s="482"/>
      <c r="AW96" s="480"/>
      <c r="AX96" s="481"/>
      <c r="AY96" s="481"/>
      <c r="AZ96" s="36"/>
      <c r="BA96" s="36"/>
      <c r="BB96" s="36"/>
      <c r="BC96" s="36"/>
      <c r="BD96" s="3"/>
      <c r="BE96" s="3"/>
      <c r="BF96" s="3"/>
      <c r="BG96" s="36"/>
    </row>
    <row r="97" spans="1:59" ht="25.5" hidden="1" customHeight="1" x14ac:dyDescent="0.15">
      <c r="A97" s="68"/>
      <c r="B97" s="36"/>
      <c r="C97" s="385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  <c r="AA97" s="386"/>
      <c r="AB97" s="387"/>
      <c r="AC97" s="36"/>
      <c r="AD97" s="36"/>
      <c r="AE97" s="36"/>
      <c r="AF97" s="36"/>
      <c r="AG97" s="36"/>
      <c r="AH97" s="36"/>
      <c r="AI97" s="36"/>
      <c r="AJ97" s="36"/>
      <c r="AK97" s="57" t="s">
        <v>32</v>
      </c>
      <c r="AL97" s="36"/>
      <c r="AM97" s="39"/>
      <c r="AN97" s="39"/>
      <c r="AO97" s="39"/>
      <c r="AP97" s="36"/>
      <c r="AQ97" s="36"/>
      <c r="AR97" s="36"/>
      <c r="AS97" s="36"/>
      <c r="AT97" s="36"/>
      <c r="AU97" s="482"/>
      <c r="AV97" s="36"/>
      <c r="AW97" s="36"/>
      <c r="AX97" s="36"/>
      <c r="AY97" s="36"/>
      <c r="AZ97" s="36"/>
      <c r="BA97" s="36"/>
      <c r="BB97" s="36"/>
      <c r="BC97" s="36"/>
      <c r="BD97" s="3"/>
      <c r="BE97" s="3"/>
      <c r="BF97" s="3"/>
      <c r="BG97" s="36"/>
    </row>
    <row r="98" spans="1:59" ht="25.5" hidden="1" customHeight="1" x14ac:dyDescent="0.15">
      <c r="A98" s="55"/>
      <c r="B98" s="35"/>
      <c r="C98" s="385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  <c r="AA98" s="386"/>
      <c r="AB98" s="387"/>
      <c r="AC98" s="36"/>
      <c r="AD98" s="36"/>
      <c r="AE98" s="36"/>
      <c r="AF98" s="36"/>
      <c r="AG98" s="36"/>
      <c r="AH98" s="36"/>
      <c r="AI98" s="36"/>
      <c r="AJ98" s="36"/>
      <c r="AK98" s="58" t="s">
        <v>53</v>
      </c>
      <c r="AL98" s="36"/>
      <c r="AM98" s="39"/>
      <c r="AN98" s="39"/>
      <c r="AO98" s="39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"/>
      <c r="BE98" s="3"/>
      <c r="BF98" s="3"/>
    </row>
    <row r="99" spans="1:59" ht="25.5" hidden="1" customHeight="1" x14ac:dyDescent="0.15">
      <c r="A99" s="55"/>
      <c r="B99" s="35"/>
      <c r="C99" s="375" t="s">
        <v>54</v>
      </c>
      <c r="D99" s="376"/>
      <c r="E99" s="377" t="s">
        <v>66</v>
      </c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8"/>
      <c r="AC99" s="36"/>
      <c r="AD99" s="36"/>
      <c r="AE99" s="36"/>
      <c r="AF99" s="36"/>
      <c r="AG99" s="36"/>
      <c r="AH99" s="36"/>
      <c r="AI99" s="36"/>
      <c r="AJ99" s="36"/>
      <c r="AK99" s="58"/>
      <c r="AL99" s="36"/>
      <c r="AM99" s="39"/>
      <c r="AN99" s="39"/>
      <c r="AO99" s="39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"/>
      <c r="BE99" s="3"/>
      <c r="BF99" s="3"/>
    </row>
    <row r="100" spans="1:59" ht="17.25" hidden="1" customHeight="1" x14ac:dyDescent="0.15">
      <c r="A100" s="59"/>
      <c r="B100" s="60"/>
      <c r="C100" s="60"/>
      <c r="D100" s="60"/>
      <c r="E100" s="60"/>
      <c r="F100" s="61"/>
      <c r="G100" s="60"/>
      <c r="H100" s="60"/>
      <c r="I100" s="60"/>
      <c r="J100" s="60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3"/>
      <c r="AL100" s="62"/>
      <c r="AM100" s="64"/>
      <c r="AN100" s="64"/>
      <c r="AO100" s="64"/>
      <c r="AP100" s="62"/>
      <c r="AQ100" s="62"/>
      <c r="AR100" s="62"/>
      <c r="AS100" s="62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"/>
      <c r="BE100" s="3"/>
      <c r="BF100" s="3"/>
    </row>
    <row r="101" spans="1:59" ht="25.5" hidden="1" customHeight="1" x14ac:dyDescent="0.15">
      <c r="A101" s="399" t="s">
        <v>68</v>
      </c>
      <c r="B101" s="400"/>
      <c r="C101" s="400"/>
      <c r="D101" s="400"/>
      <c r="E101" s="400"/>
      <c r="F101" s="400"/>
      <c r="G101" s="400"/>
      <c r="H101" s="400"/>
      <c r="I101" s="401"/>
      <c r="J101" s="28"/>
      <c r="K101" s="67" t="s">
        <v>62</v>
      </c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28"/>
      <c r="AP101" s="28"/>
      <c r="AQ101" s="28"/>
      <c r="AR101" s="28"/>
      <c r="AS101" s="28"/>
      <c r="AT101" s="28"/>
      <c r="AU101" s="36"/>
      <c r="AV101" s="36" t="s">
        <v>17</v>
      </c>
      <c r="AW101" s="39"/>
      <c r="AX101" s="39"/>
      <c r="AY101" s="39"/>
      <c r="AZ101" s="39"/>
      <c r="BA101" s="36"/>
      <c r="BB101" s="39"/>
      <c r="BC101" s="39"/>
      <c r="BD101" s="21"/>
      <c r="BE101" s="21"/>
      <c r="BF101" s="21"/>
      <c r="BG101" s="10"/>
    </row>
    <row r="102" spans="1:59" ht="17.25" hidden="1" customHeight="1" x14ac:dyDescent="0.15">
      <c r="A102" s="402"/>
      <c r="B102" s="403"/>
      <c r="C102" s="403"/>
      <c r="D102" s="403"/>
      <c r="E102" s="403"/>
      <c r="F102" s="403"/>
      <c r="G102" s="403"/>
      <c r="H102" s="403"/>
      <c r="I102" s="404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30"/>
      <c r="Y102" s="30"/>
      <c r="Z102" s="30"/>
      <c r="AA102" s="30"/>
      <c r="AB102" s="30"/>
      <c r="AC102" s="30"/>
      <c r="AD102" s="30"/>
      <c r="AE102" s="31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2"/>
      <c r="AQ102" s="32"/>
      <c r="AR102" s="32"/>
      <c r="AS102" s="32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"/>
      <c r="BE102" s="3"/>
      <c r="BF102" s="3"/>
      <c r="BG102" s="36"/>
    </row>
    <row r="103" spans="1:59" ht="28.5" hidden="1" customHeight="1" x14ac:dyDescent="0.15">
      <c r="A103" s="33"/>
      <c r="B103" s="34" t="s">
        <v>18</v>
      </c>
      <c r="C103" s="35"/>
      <c r="D103" s="35"/>
      <c r="E103" s="35"/>
      <c r="F103" s="36"/>
      <c r="G103" s="37"/>
      <c r="H103" s="36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8"/>
      <c r="AB103" s="39"/>
      <c r="AC103" s="39"/>
      <c r="AD103" s="39"/>
      <c r="AE103" s="34" t="s">
        <v>19</v>
      </c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6"/>
      <c r="AV103" s="36"/>
      <c r="AW103" s="36" t="s">
        <v>20</v>
      </c>
      <c r="AX103" s="36"/>
      <c r="AY103" s="36"/>
      <c r="AZ103" s="36" t="s">
        <v>21</v>
      </c>
      <c r="BA103" s="36"/>
      <c r="BB103" s="36"/>
      <c r="BC103" s="36"/>
      <c r="BD103" s="3"/>
      <c r="BE103" s="3"/>
      <c r="BF103" s="3"/>
      <c r="BG103" s="36"/>
    </row>
    <row r="104" spans="1:59" ht="25.5" hidden="1" customHeight="1" x14ac:dyDescent="0.15">
      <c r="A104" s="33"/>
      <c r="B104" s="275" t="s">
        <v>22</v>
      </c>
      <c r="C104" s="330"/>
      <c r="D104" s="330"/>
      <c r="E104" s="331"/>
      <c r="F104" s="335" t="s">
        <v>23</v>
      </c>
      <c r="G104" s="335"/>
      <c r="H104" s="337"/>
      <c r="I104" s="337"/>
      <c r="J104" s="340" t="s">
        <v>24</v>
      </c>
      <c r="K104" s="340"/>
      <c r="L104" s="337"/>
      <c r="M104" s="337"/>
      <c r="N104" s="340" t="s">
        <v>25</v>
      </c>
      <c r="O104" s="342"/>
      <c r="P104" s="344" t="s">
        <v>26</v>
      </c>
      <c r="Q104" s="342"/>
      <c r="R104" s="369" t="s">
        <v>27</v>
      </c>
      <c r="S104" s="369"/>
      <c r="T104" s="337"/>
      <c r="U104" s="337"/>
      <c r="V104" s="340" t="s">
        <v>24</v>
      </c>
      <c r="W104" s="340"/>
      <c r="X104" s="337"/>
      <c r="Y104" s="337"/>
      <c r="Z104" s="340" t="s">
        <v>25</v>
      </c>
      <c r="AA104" s="342"/>
      <c r="AB104" s="36"/>
      <c r="AC104" s="36"/>
      <c r="AD104" s="36"/>
      <c r="AE104" s="371" t="s">
        <v>58</v>
      </c>
      <c r="AF104" s="367"/>
      <c r="AG104" s="367"/>
      <c r="AH104" s="367"/>
      <c r="AI104" s="372"/>
      <c r="AJ104" s="365">
        <f>ROUNDDOWN(AZ104/60,0)</f>
        <v>0</v>
      </c>
      <c r="AK104" s="365"/>
      <c r="AL104" s="367" t="s">
        <v>29</v>
      </c>
      <c r="AM104" s="367"/>
      <c r="AN104" s="365">
        <f>AZ104-AJ104*60</f>
        <v>0</v>
      </c>
      <c r="AO104" s="365"/>
      <c r="AP104" s="340" t="s">
        <v>25</v>
      </c>
      <c r="AQ104" s="342"/>
      <c r="AR104" s="39"/>
      <c r="AS104" s="36"/>
      <c r="AT104" s="36"/>
      <c r="AU104" s="482"/>
      <c r="AV104" s="482" t="s">
        <v>30</v>
      </c>
      <c r="AW104" s="483">
        <f>T104*60+X104</f>
        <v>0</v>
      </c>
      <c r="AX104" s="36"/>
      <c r="AY104" s="482" t="s">
        <v>31</v>
      </c>
      <c r="AZ104" s="483">
        <f>(T104*60+X104)-(H104*60+L104)</f>
        <v>0</v>
      </c>
      <c r="BA104" s="36"/>
      <c r="BB104" s="36"/>
      <c r="BC104" s="36"/>
      <c r="BD104" s="3"/>
      <c r="BE104" s="3"/>
      <c r="BF104" s="3"/>
      <c r="BG104" s="36"/>
    </row>
    <row r="105" spans="1:59" ht="35.25" hidden="1" customHeight="1" x14ac:dyDescent="0.15">
      <c r="A105" s="33"/>
      <c r="B105" s="332"/>
      <c r="C105" s="333"/>
      <c r="D105" s="333"/>
      <c r="E105" s="334"/>
      <c r="F105" s="335"/>
      <c r="G105" s="335"/>
      <c r="H105" s="339"/>
      <c r="I105" s="339"/>
      <c r="J105" s="341"/>
      <c r="K105" s="341"/>
      <c r="L105" s="339"/>
      <c r="M105" s="339"/>
      <c r="N105" s="341"/>
      <c r="O105" s="343"/>
      <c r="P105" s="345"/>
      <c r="Q105" s="343"/>
      <c r="R105" s="370"/>
      <c r="S105" s="370"/>
      <c r="T105" s="339"/>
      <c r="U105" s="339"/>
      <c r="V105" s="341"/>
      <c r="W105" s="341"/>
      <c r="X105" s="339"/>
      <c r="Y105" s="339"/>
      <c r="Z105" s="341"/>
      <c r="AA105" s="343"/>
      <c r="AB105" s="36"/>
      <c r="AC105" s="36"/>
      <c r="AD105" s="36"/>
      <c r="AE105" s="373"/>
      <c r="AF105" s="368"/>
      <c r="AG105" s="368"/>
      <c r="AH105" s="368"/>
      <c r="AI105" s="374"/>
      <c r="AJ105" s="366"/>
      <c r="AK105" s="366"/>
      <c r="AL105" s="368"/>
      <c r="AM105" s="368"/>
      <c r="AN105" s="366"/>
      <c r="AO105" s="366"/>
      <c r="AP105" s="341"/>
      <c r="AQ105" s="343"/>
      <c r="AR105" s="39"/>
      <c r="AS105" s="36"/>
      <c r="AT105" s="36"/>
      <c r="AU105" s="482"/>
      <c r="AV105" s="482"/>
      <c r="AW105" s="483"/>
      <c r="AX105" s="36"/>
      <c r="AY105" s="482"/>
      <c r="AZ105" s="483"/>
      <c r="BA105" s="36"/>
      <c r="BB105" s="36"/>
      <c r="BC105" s="36"/>
      <c r="BD105" s="3"/>
      <c r="BE105" s="3"/>
      <c r="BF105" s="3"/>
      <c r="BG105" s="36"/>
    </row>
    <row r="106" spans="1:59" ht="17.25" hidden="1" customHeight="1" x14ac:dyDescent="0.15">
      <c r="A106" s="33"/>
      <c r="B106" s="40"/>
      <c r="C106" s="40"/>
      <c r="D106" s="40"/>
      <c r="E106" s="40"/>
      <c r="F106" s="41"/>
      <c r="G106" s="41"/>
      <c r="H106" s="42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39"/>
      <c r="Y106" s="39"/>
      <c r="Z106" s="37"/>
      <c r="AA106" s="38"/>
      <c r="AB106" s="39"/>
      <c r="AC106" s="39"/>
      <c r="AD106" s="39"/>
      <c r="AE106" s="43"/>
      <c r="AF106" s="43"/>
      <c r="AG106" s="43"/>
      <c r="AH106" s="43"/>
      <c r="AI106" s="43"/>
      <c r="AJ106" s="44" t="s">
        <v>32</v>
      </c>
      <c r="AK106" s="43"/>
      <c r="AL106" s="43"/>
      <c r="AM106" s="43"/>
      <c r="AN106" s="43"/>
      <c r="AO106" s="43"/>
      <c r="AP106" s="43"/>
      <c r="AQ106" s="43"/>
      <c r="AR106" s="39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"/>
      <c r="BE106" s="3"/>
      <c r="BF106" s="3"/>
      <c r="BG106" s="36"/>
    </row>
    <row r="107" spans="1:59" s="36" customFormat="1" ht="25.5" hidden="1" customHeight="1" x14ac:dyDescent="0.15">
      <c r="A107" s="33"/>
      <c r="B107" s="34"/>
      <c r="C107" s="35"/>
      <c r="D107" s="35"/>
      <c r="E107" s="35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8"/>
      <c r="X107" s="39"/>
      <c r="Y107" s="39"/>
      <c r="Z107" s="37"/>
      <c r="AA107" s="38"/>
      <c r="AB107" s="39"/>
      <c r="AC107" s="39"/>
      <c r="AD107" s="3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39"/>
      <c r="AW107" s="48" t="s">
        <v>33</v>
      </c>
      <c r="AZ107" s="36" t="s">
        <v>34</v>
      </c>
      <c r="BC107" s="36" t="s">
        <v>35</v>
      </c>
      <c r="BD107" s="3"/>
      <c r="BE107" s="3"/>
      <c r="BF107" s="3"/>
    </row>
    <row r="108" spans="1:59" s="53" customFormat="1" ht="25.5" hidden="1" customHeight="1" x14ac:dyDescent="0.15">
      <c r="A108" s="46"/>
      <c r="B108" s="47" t="s">
        <v>36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P108" s="47"/>
      <c r="Q108" s="47"/>
      <c r="R108" s="47"/>
      <c r="S108" s="47"/>
      <c r="T108" s="47"/>
      <c r="U108" s="13"/>
      <c r="V108" s="47"/>
      <c r="W108" s="47"/>
      <c r="X108" s="39"/>
      <c r="Y108" s="39"/>
      <c r="Z108" s="37"/>
      <c r="AA108" s="38"/>
      <c r="AB108" s="39"/>
      <c r="AC108" s="39"/>
      <c r="AD108" s="39"/>
      <c r="AE108" s="49" t="s">
        <v>37</v>
      </c>
      <c r="AF108" s="50"/>
      <c r="AG108" s="51"/>
      <c r="AH108" s="51"/>
      <c r="AI108" s="51"/>
      <c r="AJ108" s="51"/>
      <c r="AK108" s="51"/>
      <c r="AL108" s="51"/>
      <c r="AM108" s="51"/>
      <c r="AN108" s="43"/>
      <c r="AO108" s="43"/>
      <c r="AP108" s="43"/>
      <c r="AQ108" s="52"/>
      <c r="AR108" s="39"/>
      <c r="AS108" s="36"/>
      <c r="AT108" s="36"/>
      <c r="AU108" s="48"/>
      <c r="AV108" s="48"/>
      <c r="AW108" s="48" t="s">
        <v>38</v>
      </c>
      <c r="AX108" s="48"/>
      <c r="AY108" s="48"/>
      <c r="AZ108" s="36" t="s">
        <v>39</v>
      </c>
      <c r="BA108" s="48"/>
      <c r="BB108" s="36"/>
      <c r="BC108" s="36" t="s">
        <v>40</v>
      </c>
      <c r="BD108" s="45"/>
      <c r="BE108" s="3"/>
      <c r="BF108" s="45"/>
      <c r="BG108" s="48"/>
    </row>
    <row r="109" spans="1:59" ht="25.5" hidden="1" customHeight="1" x14ac:dyDescent="0.15">
      <c r="A109" s="33"/>
      <c r="B109" s="275" t="s">
        <v>64</v>
      </c>
      <c r="C109" s="330"/>
      <c r="D109" s="330"/>
      <c r="E109" s="331"/>
      <c r="F109" s="335" t="s">
        <v>23</v>
      </c>
      <c r="G109" s="335"/>
      <c r="H109" s="337"/>
      <c r="I109" s="337"/>
      <c r="J109" s="340" t="s">
        <v>24</v>
      </c>
      <c r="K109" s="340"/>
      <c r="L109" s="337"/>
      <c r="M109" s="337"/>
      <c r="N109" s="340" t="s">
        <v>25</v>
      </c>
      <c r="O109" s="342"/>
      <c r="P109" s="344" t="s">
        <v>26</v>
      </c>
      <c r="Q109" s="342"/>
      <c r="R109" s="369" t="s">
        <v>27</v>
      </c>
      <c r="S109" s="369"/>
      <c r="T109" s="336"/>
      <c r="U109" s="337"/>
      <c r="V109" s="340" t="s">
        <v>24</v>
      </c>
      <c r="W109" s="340"/>
      <c r="X109" s="337"/>
      <c r="Y109" s="337"/>
      <c r="Z109" s="340" t="s">
        <v>25</v>
      </c>
      <c r="AA109" s="342"/>
      <c r="AB109" s="39"/>
      <c r="AC109" s="39"/>
      <c r="AD109" s="39"/>
      <c r="AE109" s="407" t="s">
        <v>65</v>
      </c>
      <c r="AF109" s="340"/>
      <c r="AG109" s="340"/>
      <c r="AH109" s="340"/>
      <c r="AI109" s="342"/>
      <c r="AJ109" s="405">
        <f>ROUNDDOWN(AW114/60,0)</f>
        <v>0</v>
      </c>
      <c r="AK109" s="365"/>
      <c r="AL109" s="340" t="s">
        <v>24</v>
      </c>
      <c r="AM109" s="340"/>
      <c r="AN109" s="365">
        <f>AW114-AJ109*60</f>
        <v>0</v>
      </c>
      <c r="AO109" s="365"/>
      <c r="AP109" s="340" t="s">
        <v>25</v>
      </c>
      <c r="AQ109" s="342"/>
      <c r="AR109" s="39"/>
      <c r="AS109" s="54"/>
      <c r="AT109" s="54"/>
      <c r="AU109" s="36"/>
      <c r="AV109" s="482" t="s">
        <v>42</v>
      </c>
      <c r="AW109" s="483">
        <f>IF(AZ109&lt;=BC109,BC109,AW104)</f>
        <v>1260</v>
      </c>
      <c r="AX109" s="154"/>
      <c r="AY109" s="482" t="s">
        <v>43</v>
      </c>
      <c r="AZ109" s="483">
        <f>T109*60+X109</f>
        <v>0</v>
      </c>
      <c r="BA109" s="154"/>
      <c r="BB109" s="482" t="s">
        <v>44</v>
      </c>
      <c r="BC109" s="483">
        <f>IF(C118="☑",21*60,20*60)</f>
        <v>1260</v>
      </c>
      <c r="BD109" s="3"/>
      <c r="BE109" s="3"/>
      <c r="BF109" s="3"/>
      <c r="BG109" s="36"/>
    </row>
    <row r="110" spans="1:59" ht="35.25" hidden="1" customHeight="1" x14ac:dyDescent="0.15">
      <c r="A110" s="33"/>
      <c r="B110" s="332"/>
      <c r="C110" s="333"/>
      <c r="D110" s="333"/>
      <c r="E110" s="334"/>
      <c r="F110" s="335"/>
      <c r="G110" s="335"/>
      <c r="H110" s="339"/>
      <c r="I110" s="339"/>
      <c r="J110" s="341"/>
      <c r="K110" s="341"/>
      <c r="L110" s="339"/>
      <c r="M110" s="339"/>
      <c r="N110" s="341"/>
      <c r="O110" s="343"/>
      <c r="P110" s="345"/>
      <c r="Q110" s="343"/>
      <c r="R110" s="370"/>
      <c r="S110" s="370"/>
      <c r="T110" s="338"/>
      <c r="U110" s="339"/>
      <c r="V110" s="341"/>
      <c r="W110" s="341"/>
      <c r="X110" s="339"/>
      <c r="Y110" s="339"/>
      <c r="Z110" s="341"/>
      <c r="AA110" s="343"/>
      <c r="AB110" s="36"/>
      <c r="AC110" s="36"/>
      <c r="AD110" s="36"/>
      <c r="AE110" s="345"/>
      <c r="AF110" s="341"/>
      <c r="AG110" s="341"/>
      <c r="AH110" s="341"/>
      <c r="AI110" s="343"/>
      <c r="AJ110" s="406"/>
      <c r="AK110" s="366"/>
      <c r="AL110" s="341"/>
      <c r="AM110" s="341"/>
      <c r="AN110" s="366"/>
      <c r="AO110" s="366"/>
      <c r="AP110" s="341"/>
      <c r="AQ110" s="343"/>
      <c r="AR110" s="39"/>
      <c r="AS110" s="54"/>
      <c r="AT110" s="54"/>
      <c r="AU110" s="36"/>
      <c r="AV110" s="482"/>
      <c r="AW110" s="483"/>
      <c r="AX110" s="154"/>
      <c r="AY110" s="482"/>
      <c r="AZ110" s="483"/>
      <c r="BA110" s="154"/>
      <c r="BB110" s="482"/>
      <c r="BC110" s="483"/>
      <c r="BD110" s="3"/>
      <c r="BE110" s="3"/>
      <c r="BF110" s="3"/>
      <c r="BG110" s="36"/>
    </row>
    <row r="111" spans="1:59" ht="17.25" hidden="1" customHeight="1" x14ac:dyDescent="0.15">
      <c r="A111" s="55"/>
      <c r="B111" s="40"/>
      <c r="C111" s="40"/>
      <c r="D111" s="40"/>
      <c r="E111" s="40"/>
      <c r="F111" s="36"/>
      <c r="G111" s="40"/>
      <c r="H111" s="42"/>
      <c r="I111" s="40"/>
      <c r="J111" s="40"/>
      <c r="K111" s="40"/>
      <c r="L111" s="40"/>
      <c r="M111" s="40"/>
      <c r="N111" s="40"/>
      <c r="O111" s="40"/>
      <c r="P111" s="56"/>
      <c r="Q111" s="40"/>
      <c r="R111" s="40"/>
      <c r="S111" s="40"/>
      <c r="T111" s="40"/>
      <c r="U111" s="40"/>
      <c r="V111" s="40"/>
      <c r="W111" s="40"/>
      <c r="X111" s="39"/>
      <c r="Y111" s="39"/>
      <c r="Z111" s="37"/>
      <c r="AA111" s="36"/>
      <c r="AB111" s="36"/>
      <c r="AC111" s="36"/>
      <c r="AD111" s="36"/>
      <c r="AE111" s="52"/>
      <c r="AF111" s="52"/>
      <c r="AG111" s="52"/>
      <c r="AH111" s="52"/>
      <c r="AI111" s="52"/>
      <c r="AJ111" s="44" t="s">
        <v>32</v>
      </c>
      <c r="AK111" s="52"/>
      <c r="AL111" s="52"/>
      <c r="AM111" s="52"/>
      <c r="AN111" s="52"/>
      <c r="AO111" s="52"/>
      <c r="AP111" s="52"/>
      <c r="AQ111" s="52"/>
      <c r="AR111" s="36"/>
      <c r="AS111" s="36"/>
      <c r="AT111" s="36"/>
      <c r="AU111" s="36"/>
      <c r="AV111" s="36"/>
      <c r="AW111" s="36"/>
      <c r="AX111" s="36"/>
      <c r="AY111" s="36"/>
      <c r="AZ111" s="65" t="s">
        <v>45</v>
      </c>
      <c r="BA111" s="36"/>
      <c r="BB111" s="36"/>
      <c r="BC111" s="36"/>
      <c r="BD111" s="3"/>
      <c r="BE111" s="3"/>
      <c r="BF111" s="3"/>
      <c r="BG111" s="36"/>
    </row>
    <row r="112" spans="1:59" ht="25.5" hidden="1" customHeight="1" x14ac:dyDescent="0.2">
      <c r="A112" s="55"/>
      <c r="B112" s="36"/>
      <c r="C112" s="382" t="s">
        <v>148</v>
      </c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4"/>
      <c r="AC112" s="36"/>
      <c r="AD112" s="36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36"/>
      <c r="AS112" s="36"/>
      <c r="AT112" s="36"/>
      <c r="AU112" s="36"/>
      <c r="AV112" s="36"/>
      <c r="AW112" s="36"/>
      <c r="AX112" s="36"/>
      <c r="AY112" s="36"/>
      <c r="AZ112" s="133" t="s">
        <v>46</v>
      </c>
      <c r="BA112" s="36"/>
      <c r="BB112" s="36"/>
      <c r="BC112" s="36"/>
      <c r="BD112" s="3"/>
      <c r="BE112" s="3"/>
      <c r="BF112" s="3"/>
      <c r="BG112" s="36"/>
    </row>
    <row r="113" spans="1:59" ht="25.5" hidden="1" customHeight="1" x14ac:dyDescent="0.15">
      <c r="A113" s="55"/>
      <c r="B113" s="36"/>
      <c r="C113" s="385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386"/>
      <c r="Y113" s="386"/>
      <c r="Z113" s="386"/>
      <c r="AA113" s="386"/>
      <c r="AB113" s="387"/>
      <c r="AC113" s="36"/>
      <c r="AD113" s="36"/>
      <c r="AE113" s="49" t="s">
        <v>47</v>
      </c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36"/>
      <c r="AS113" s="36"/>
      <c r="AT113" s="36"/>
      <c r="AU113" s="36"/>
      <c r="AV113" s="36"/>
      <c r="AW113" s="36" t="s">
        <v>48</v>
      </c>
      <c r="AX113" s="36"/>
      <c r="AY113" s="36"/>
      <c r="AZ113" s="36" t="s">
        <v>49</v>
      </c>
      <c r="BA113" s="134"/>
      <c r="BB113" s="36"/>
      <c r="BC113" s="36"/>
      <c r="BD113" s="3"/>
      <c r="BE113" s="3"/>
      <c r="BF113" s="3"/>
      <c r="BG113" s="36"/>
    </row>
    <row r="114" spans="1:59" s="53" customFormat="1" ht="25.5" hidden="1" customHeight="1" x14ac:dyDescent="0.15">
      <c r="A114" s="55"/>
      <c r="B114" s="36"/>
      <c r="C114" s="385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  <c r="W114" s="386"/>
      <c r="X114" s="386"/>
      <c r="Y114" s="386"/>
      <c r="Z114" s="386"/>
      <c r="AA114" s="386"/>
      <c r="AB114" s="387"/>
      <c r="AC114" s="39"/>
      <c r="AD114" s="39"/>
      <c r="AE114" s="371" t="s">
        <v>60</v>
      </c>
      <c r="AF114" s="388"/>
      <c r="AG114" s="388"/>
      <c r="AH114" s="388"/>
      <c r="AI114" s="388"/>
      <c r="AJ114" s="388"/>
      <c r="AK114" s="389"/>
      <c r="AL114" s="393">
        <f>IF(AZ104=0,0,ROUNDUP(AW114/AZ104,3))</f>
        <v>0</v>
      </c>
      <c r="AM114" s="394"/>
      <c r="AN114" s="394"/>
      <c r="AO114" s="394"/>
      <c r="AP114" s="394"/>
      <c r="AQ114" s="395"/>
      <c r="AR114" s="36"/>
      <c r="AS114" s="36"/>
      <c r="AT114" s="36"/>
      <c r="AU114" s="48"/>
      <c r="AV114" s="482" t="s">
        <v>51</v>
      </c>
      <c r="AW114" s="480">
        <f>IF(AW104-AW109&gt;0,IF(AW104-AW109&gt;AZ104,AZ104,AW104-AW109),0)</f>
        <v>0</v>
      </c>
      <c r="AX114" s="481" t="s">
        <v>52</v>
      </c>
      <c r="AY114" s="481"/>
      <c r="AZ114" s="134"/>
      <c r="BA114" s="134"/>
      <c r="BB114" s="48"/>
      <c r="BC114" s="48"/>
      <c r="BD114" s="45"/>
      <c r="BE114" s="45"/>
      <c r="BF114" s="45"/>
      <c r="BG114" s="48"/>
    </row>
    <row r="115" spans="1:59" ht="35.25" hidden="1" customHeight="1" x14ac:dyDescent="0.15">
      <c r="A115" s="68"/>
      <c r="B115" s="36"/>
      <c r="C115" s="385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7"/>
      <c r="AC115" s="36"/>
      <c r="AD115" s="36"/>
      <c r="AE115" s="390"/>
      <c r="AF115" s="391"/>
      <c r="AG115" s="391"/>
      <c r="AH115" s="391"/>
      <c r="AI115" s="391"/>
      <c r="AJ115" s="391"/>
      <c r="AK115" s="392"/>
      <c r="AL115" s="396"/>
      <c r="AM115" s="397"/>
      <c r="AN115" s="397"/>
      <c r="AO115" s="397"/>
      <c r="AP115" s="397"/>
      <c r="AQ115" s="398"/>
      <c r="AR115" s="36"/>
      <c r="AS115" s="36"/>
      <c r="AT115" s="36"/>
      <c r="AU115" s="482"/>
      <c r="AV115" s="482"/>
      <c r="AW115" s="480"/>
      <c r="AX115" s="481"/>
      <c r="AY115" s="481"/>
      <c r="AZ115" s="36"/>
      <c r="BA115" s="36"/>
      <c r="BB115" s="36"/>
      <c r="BC115" s="36"/>
      <c r="BD115" s="3"/>
      <c r="BE115" s="3"/>
      <c r="BF115" s="3"/>
      <c r="BG115" s="36"/>
    </row>
    <row r="116" spans="1:59" ht="25.5" hidden="1" customHeight="1" x14ac:dyDescent="0.15">
      <c r="A116" s="68"/>
      <c r="B116" s="36"/>
      <c r="C116" s="385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7"/>
      <c r="AC116" s="36"/>
      <c r="AD116" s="36"/>
      <c r="AE116" s="36"/>
      <c r="AF116" s="36"/>
      <c r="AG116" s="36"/>
      <c r="AH116" s="36"/>
      <c r="AI116" s="36"/>
      <c r="AJ116" s="36"/>
      <c r="AK116" s="57" t="s">
        <v>32</v>
      </c>
      <c r="AL116" s="36"/>
      <c r="AM116" s="39"/>
      <c r="AN116" s="39"/>
      <c r="AO116" s="39"/>
      <c r="AP116" s="36"/>
      <c r="AQ116" s="36"/>
      <c r="AR116" s="36"/>
      <c r="AS116" s="36"/>
      <c r="AT116" s="36"/>
      <c r="AU116" s="482"/>
      <c r="AV116" s="36"/>
      <c r="AW116" s="36"/>
      <c r="AX116" s="36"/>
      <c r="AY116" s="36"/>
      <c r="AZ116" s="36"/>
      <c r="BA116" s="36"/>
      <c r="BB116" s="36"/>
      <c r="BC116" s="36"/>
      <c r="BD116" s="3"/>
      <c r="BE116" s="3"/>
      <c r="BF116" s="3"/>
      <c r="BG116" s="36"/>
    </row>
    <row r="117" spans="1:59" ht="25.5" hidden="1" customHeight="1" x14ac:dyDescent="0.15">
      <c r="A117" s="55"/>
      <c r="B117" s="35"/>
      <c r="C117" s="385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  <c r="W117" s="386"/>
      <c r="X117" s="386"/>
      <c r="Y117" s="386"/>
      <c r="Z117" s="386"/>
      <c r="AA117" s="386"/>
      <c r="AB117" s="387"/>
      <c r="AC117" s="36"/>
      <c r="AD117" s="36"/>
      <c r="AE117" s="36"/>
      <c r="AF117" s="36"/>
      <c r="AG117" s="36"/>
      <c r="AH117" s="36"/>
      <c r="AI117" s="36"/>
      <c r="AJ117" s="36"/>
      <c r="AK117" s="58" t="s">
        <v>53</v>
      </c>
      <c r="AL117" s="36"/>
      <c r="AM117" s="39"/>
      <c r="AN117" s="39"/>
      <c r="AO117" s="39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"/>
      <c r="BE117" s="3"/>
      <c r="BF117" s="3"/>
    </row>
    <row r="118" spans="1:59" ht="25.5" hidden="1" customHeight="1" x14ac:dyDescent="0.15">
      <c r="A118" s="55"/>
      <c r="B118" s="35"/>
      <c r="C118" s="375" t="s">
        <v>54</v>
      </c>
      <c r="D118" s="376"/>
      <c r="E118" s="377" t="s">
        <v>66</v>
      </c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8"/>
      <c r="AC118" s="36"/>
      <c r="AD118" s="36"/>
      <c r="AE118" s="36"/>
      <c r="AF118" s="36"/>
      <c r="AG118" s="36"/>
      <c r="AH118" s="36"/>
      <c r="AI118" s="36"/>
      <c r="AJ118" s="36"/>
      <c r="AK118" s="58"/>
      <c r="AL118" s="36"/>
      <c r="AM118" s="39"/>
      <c r="AN118" s="39"/>
      <c r="AO118" s="39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"/>
      <c r="BE118" s="3"/>
      <c r="BF118" s="3"/>
    </row>
    <row r="119" spans="1:59" ht="17.25" hidden="1" customHeight="1" x14ac:dyDescent="0.15">
      <c r="A119" s="59"/>
      <c r="B119" s="60"/>
      <c r="C119" s="60"/>
      <c r="D119" s="60"/>
      <c r="E119" s="60"/>
      <c r="F119" s="61"/>
      <c r="G119" s="60"/>
      <c r="H119" s="60"/>
      <c r="I119" s="60"/>
      <c r="J119" s="60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3"/>
      <c r="AL119" s="62"/>
      <c r="AM119" s="64"/>
      <c r="AN119" s="64"/>
      <c r="AO119" s="64"/>
      <c r="AP119" s="62"/>
      <c r="AQ119" s="62"/>
      <c r="AR119" s="62"/>
      <c r="AS119" s="62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"/>
      <c r="BE119" s="3"/>
      <c r="BF119" s="3"/>
    </row>
    <row r="120" spans="1:59" ht="25.5" hidden="1" customHeight="1" x14ac:dyDescent="0.15">
      <c r="A120" s="399" t="s">
        <v>69</v>
      </c>
      <c r="B120" s="400"/>
      <c r="C120" s="400"/>
      <c r="D120" s="400"/>
      <c r="E120" s="400"/>
      <c r="F120" s="400"/>
      <c r="G120" s="400"/>
      <c r="H120" s="400"/>
      <c r="I120" s="401"/>
      <c r="J120" s="28"/>
      <c r="K120" s="67" t="s">
        <v>62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28"/>
      <c r="AP120" s="28"/>
      <c r="AQ120" s="28"/>
      <c r="AR120" s="28"/>
      <c r="AS120" s="28"/>
      <c r="AT120" s="28"/>
      <c r="AU120" s="36"/>
      <c r="AV120" s="36" t="s">
        <v>17</v>
      </c>
      <c r="AW120" s="39"/>
      <c r="AX120" s="39"/>
      <c r="AY120" s="39"/>
      <c r="AZ120" s="39"/>
      <c r="BA120" s="36"/>
      <c r="BB120" s="39"/>
      <c r="BC120" s="39"/>
      <c r="BD120" s="21"/>
      <c r="BE120" s="21"/>
      <c r="BF120" s="21"/>
      <c r="BG120" s="10"/>
    </row>
    <row r="121" spans="1:59" ht="17.25" hidden="1" customHeight="1" x14ac:dyDescent="0.15">
      <c r="A121" s="402"/>
      <c r="B121" s="403"/>
      <c r="C121" s="403"/>
      <c r="D121" s="403"/>
      <c r="E121" s="403"/>
      <c r="F121" s="403"/>
      <c r="G121" s="403"/>
      <c r="H121" s="403"/>
      <c r="I121" s="404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30"/>
      <c r="Y121" s="30"/>
      <c r="Z121" s="30"/>
      <c r="AA121" s="30"/>
      <c r="AB121" s="30"/>
      <c r="AC121" s="30"/>
      <c r="AD121" s="30"/>
      <c r="AE121" s="31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2"/>
      <c r="AQ121" s="32"/>
      <c r="AR121" s="32"/>
      <c r="AS121" s="32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"/>
      <c r="BE121" s="3"/>
      <c r="BF121" s="3"/>
      <c r="BG121" s="36"/>
    </row>
    <row r="122" spans="1:59" ht="28.5" hidden="1" customHeight="1" x14ac:dyDescent="0.15">
      <c r="A122" s="33"/>
      <c r="B122" s="34" t="s">
        <v>18</v>
      </c>
      <c r="C122" s="35"/>
      <c r="D122" s="35"/>
      <c r="E122" s="35"/>
      <c r="F122" s="36"/>
      <c r="G122" s="37"/>
      <c r="H122" s="36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8"/>
      <c r="AB122" s="39"/>
      <c r="AC122" s="39"/>
      <c r="AD122" s="39"/>
      <c r="AE122" s="34" t="s">
        <v>19</v>
      </c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6"/>
      <c r="AV122" s="36"/>
      <c r="AW122" s="36" t="s">
        <v>20</v>
      </c>
      <c r="AX122" s="36"/>
      <c r="AY122" s="36"/>
      <c r="AZ122" s="36" t="s">
        <v>21</v>
      </c>
      <c r="BA122" s="36"/>
      <c r="BB122" s="36"/>
      <c r="BC122" s="36"/>
      <c r="BD122" s="3"/>
      <c r="BE122" s="3"/>
      <c r="BF122" s="3"/>
      <c r="BG122" s="36"/>
    </row>
    <row r="123" spans="1:59" ht="25.5" hidden="1" customHeight="1" x14ac:dyDescent="0.15">
      <c r="A123" s="33"/>
      <c r="B123" s="275" t="s">
        <v>22</v>
      </c>
      <c r="C123" s="330"/>
      <c r="D123" s="330"/>
      <c r="E123" s="331"/>
      <c r="F123" s="335" t="s">
        <v>23</v>
      </c>
      <c r="G123" s="335"/>
      <c r="H123" s="337"/>
      <c r="I123" s="337"/>
      <c r="J123" s="340" t="s">
        <v>24</v>
      </c>
      <c r="K123" s="340"/>
      <c r="L123" s="337"/>
      <c r="M123" s="337"/>
      <c r="N123" s="340" t="s">
        <v>25</v>
      </c>
      <c r="O123" s="342"/>
      <c r="P123" s="344" t="s">
        <v>26</v>
      </c>
      <c r="Q123" s="342"/>
      <c r="R123" s="369" t="s">
        <v>27</v>
      </c>
      <c r="S123" s="369"/>
      <c r="T123" s="337"/>
      <c r="U123" s="337"/>
      <c r="V123" s="340" t="s">
        <v>24</v>
      </c>
      <c r="W123" s="340"/>
      <c r="X123" s="337"/>
      <c r="Y123" s="337"/>
      <c r="Z123" s="340" t="s">
        <v>25</v>
      </c>
      <c r="AA123" s="342"/>
      <c r="AB123" s="36"/>
      <c r="AC123" s="36"/>
      <c r="AD123" s="36"/>
      <c r="AE123" s="371" t="s">
        <v>58</v>
      </c>
      <c r="AF123" s="367"/>
      <c r="AG123" s="367"/>
      <c r="AH123" s="367"/>
      <c r="AI123" s="372"/>
      <c r="AJ123" s="365">
        <f>ROUNDDOWN(AZ123/60,0)</f>
        <v>0</v>
      </c>
      <c r="AK123" s="365"/>
      <c r="AL123" s="367" t="s">
        <v>29</v>
      </c>
      <c r="AM123" s="367"/>
      <c r="AN123" s="365">
        <f>AZ123-AJ123*60</f>
        <v>0</v>
      </c>
      <c r="AO123" s="365"/>
      <c r="AP123" s="340" t="s">
        <v>25</v>
      </c>
      <c r="AQ123" s="342"/>
      <c r="AR123" s="39"/>
      <c r="AS123" s="36"/>
      <c r="AT123" s="36"/>
      <c r="AU123" s="482"/>
      <c r="AV123" s="482" t="s">
        <v>30</v>
      </c>
      <c r="AW123" s="483">
        <f>T123*60+X123</f>
        <v>0</v>
      </c>
      <c r="AX123" s="36"/>
      <c r="AY123" s="482" t="s">
        <v>31</v>
      </c>
      <c r="AZ123" s="483">
        <f>(T123*60+X123)-(H123*60+L123)</f>
        <v>0</v>
      </c>
      <c r="BA123" s="36"/>
      <c r="BB123" s="36"/>
      <c r="BC123" s="36"/>
      <c r="BD123" s="3"/>
      <c r="BE123" s="3"/>
      <c r="BF123" s="3"/>
      <c r="BG123" s="36"/>
    </row>
    <row r="124" spans="1:59" ht="35.25" hidden="1" customHeight="1" x14ac:dyDescent="0.15">
      <c r="A124" s="33"/>
      <c r="B124" s="332"/>
      <c r="C124" s="333"/>
      <c r="D124" s="333"/>
      <c r="E124" s="334"/>
      <c r="F124" s="335"/>
      <c r="G124" s="335"/>
      <c r="H124" s="339"/>
      <c r="I124" s="339"/>
      <c r="J124" s="341"/>
      <c r="K124" s="341"/>
      <c r="L124" s="339"/>
      <c r="M124" s="339"/>
      <c r="N124" s="341"/>
      <c r="O124" s="343"/>
      <c r="P124" s="345"/>
      <c r="Q124" s="343"/>
      <c r="R124" s="370"/>
      <c r="S124" s="370"/>
      <c r="T124" s="339"/>
      <c r="U124" s="339"/>
      <c r="V124" s="341"/>
      <c r="W124" s="341"/>
      <c r="X124" s="339"/>
      <c r="Y124" s="339"/>
      <c r="Z124" s="341"/>
      <c r="AA124" s="343"/>
      <c r="AB124" s="36"/>
      <c r="AC124" s="36"/>
      <c r="AD124" s="36"/>
      <c r="AE124" s="373"/>
      <c r="AF124" s="368"/>
      <c r="AG124" s="368"/>
      <c r="AH124" s="368"/>
      <c r="AI124" s="374"/>
      <c r="AJ124" s="366"/>
      <c r="AK124" s="366"/>
      <c r="AL124" s="368"/>
      <c r="AM124" s="368"/>
      <c r="AN124" s="366"/>
      <c r="AO124" s="366"/>
      <c r="AP124" s="341"/>
      <c r="AQ124" s="343"/>
      <c r="AR124" s="39"/>
      <c r="AS124" s="36"/>
      <c r="AT124" s="36"/>
      <c r="AU124" s="482"/>
      <c r="AV124" s="482"/>
      <c r="AW124" s="483"/>
      <c r="AX124" s="36"/>
      <c r="AY124" s="482"/>
      <c r="AZ124" s="483"/>
      <c r="BA124" s="36"/>
      <c r="BB124" s="36"/>
      <c r="BC124" s="36"/>
      <c r="BD124" s="3"/>
      <c r="BE124" s="3"/>
      <c r="BF124" s="3"/>
      <c r="BG124" s="36"/>
    </row>
    <row r="125" spans="1:59" ht="17.25" hidden="1" customHeight="1" x14ac:dyDescent="0.15">
      <c r="A125" s="33"/>
      <c r="B125" s="40"/>
      <c r="C125" s="40"/>
      <c r="D125" s="40"/>
      <c r="E125" s="40"/>
      <c r="F125" s="41"/>
      <c r="G125" s="41"/>
      <c r="H125" s="42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39"/>
      <c r="Y125" s="39"/>
      <c r="Z125" s="37"/>
      <c r="AA125" s="38"/>
      <c r="AB125" s="39"/>
      <c r="AC125" s="39"/>
      <c r="AD125" s="39"/>
      <c r="AE125" s="43"/>
      <c r="AF125" s="43"/>
      <c r="AG125" s="43"/>
      <c r="AH125" s="43"/>
      <c r="AI125" s="43"/>
      <c r="AJ125" s="44" t="s">
        <v>32</v>
      </c>
      <c r="AK125" s="43"/>
      <c r="AL125" s="43"/>
      <c r="AM125" s="43"/>
      <c r="AN125" s="43"/>
      <c r="AO125" s="43"/>
      <c r="AP125" s="43"/>
      <c r="AQ125" s="43"/>
      <c r="AR125" s="39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"/>
      <c r="BE125" s="3"/>
      <c r="BF125" s="3"/>
      <c r="BG125" s="36"/>
    </row>
    <row r="126" spans="1:59" s="36" customFormat="1" ht="25.5" hidden="1" customHeight="1" x14ac:dyDescent="0.15">
      <c r="A126" s="33"/>
      <c r="B126" s="34"/>
      <c r="C126" s="35"/>
      <c r="D126" s="35"/>
      <c r="E126" s="35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8"/>
      <c r="X126" s="39"/>
      <c r="Y126" s="39"/>
      <c r="Z126" s="37"/>
      <c r="AA126" s="38"/>
      <c r="AB126" s="39"/>
      <c r="AC126" s="39"/>
      <c r="AD126" s="39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39"/>
      <c r="AW126" s="48" t="s">
        <v>33</v>
      </c>
      <c r="AZ126" s="36" t="s">
        <v>34</v>
      </c>
      <c r="BC126" s="36" t="s">
        <v>35</v>
      </c>
      <c r="BD126" s="3"/>
      <c r="BE126" s="3"/>
      <c r="BF126" s="3"/>
    </row>
    <row r="127" spans="1:59" s="53" customFormat="1" ht="25.5" hidden="1" customHeight="1" x14ac:dyDescent="0.15">
      <c r="A127" s="46"/>
      <c r="B127" s="47" t="s">
        <v>36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8"/>
      <c r="P127" s="47"/>
      <c r="Q127" s="47"/>
      <c r="R127" s="47"/>
      <c r="S127" s="47"/>
      <c r="T127" s="47"/>
      <c r="U127" s="13"/>
      <c r="V127" s="47"/>
      <c r="W127" s="47"/>
      <c r="X127" s="39"/>
      <c r="Y127" s="39"/>
      <c r="Z127" s="37"/>
      <c r="AA127" s="38"/>
      <c r="AB127" s="39"/>
      <c r="AC127" s="39"/>
      <c r="AD127" s="39"/>
      <c r="AE127" s="49" t="s">
        <v>37</v>
      </c>
      <c r="AF127" s="50"/>
      <c r="AG127" s="51"/>
      <c r="AH127" s="51"/>
      <c r="AI127" s="51"/>
      <c r="AJ127" s="51"/>
      <c r="AK127" s="51"/>
      <c r="AL127" s="51"/>
      <c r="AM127" s="51"/>
      <c r="AN127" s="43"/>
      <c r="AO127" s="43"/>
      <c r="AP127" s="43"/>
      <c r="AQ127" s="52"/>
      <c r="AR127" s="39"/>
      <c r="AS127" s="36"/>
      <c r="AT127" s="36"/>
      <c r="AU127" s="48"/>
      <c r="AV127" s="48"/>
      <c r="AW127" s="48" t="s">
        <v>38</v>
      </c>
      <c r="AX127" s="48"/>
      <c r="AY127" s="48"/>
      <c r="AZ127" s="36" t="s">
        <v>39</v>
      </c>
      <c r="BA127" s="48"/>
      <c r="BB127" s="36"/>
      <c r="BC127" s="36" t="s">
        <v>40</v>
      </c>
      <c r="BD127" s="45"/>
      <c r="BE127" s="3"/>
      <c r="BF127" s="45"/>
      <c r="BG127" s="48"/>
    </row>
    <row r="128" spans="1:59" ht="25.5" hidden="1" customHeight="1" x14ac:dyDescent="0.15">
      <c r="A128" s="33"/>
      <c r="B128" s="275" t="s">
        <v>64</v>
      </c>
      <c r="C128" s="330"/>
      <c r="D128" s="330"/>
      <c r="E128" s="331"/>
      <c r="F128" s="335" t="s">
        <v>23</v>
      </c>
      <c r="G128" s="335"/>
      <c r="H128" s="337"/>
      <c r="I128" s="337"/>
      <c r="J128" s="340" t="s">
        <v>24</v>
      </c>
      <c r="K128" s="340"/>
      <c r="L128" s="337"/>
      <c r="M128" s="337"/>
      <c r="N128" s="340" t="s">
        <v>25</v>
      </c>
      <c r="O128" s="342"/>
      <c r="P128" s="344" t="s">
        <v>26</v>
      </c>
      <c r="Q128" s="342"/>
      <c r="R128" s="369" t="s">
        <v>27</v>
      </c>
      <c r="S128" s="369"/>
      <c r="T128" s="336"/>
      <c r="U128" s="337"/>
      <c r="V128" s="340" t="s">
        <v>24</v>
      </c>
      <c r="W128" s="340"/>
      <c r="X128" s="337"/>
      <c r="Y128" s="337"/>
      <c r="Z128" s="340" t="s">
        <v>25</v>
      </c>
      <c r="AA128" s="342"/>
      <c r="AB128" s="39"/>
      <c r="AC128" s="39"/>
      <c r="AD128" s="39"/>
      <c r="AE128" s="407" t="s">
        <v>65</v>
      </c>
      <c r="AF128" s="340"/>
      <c r="AG128" s="340"/>
      <c r="AH128" s="340"/>
      <c r="AI128" s="342"/>
      <c r="AJ128" s="405">
        <f>ROUNDDOWN(AW133/60,0)</f>
        <v>0</v>
      </c>
      <c r="AK128" s="365"/>
      <c r="AL128" s="340" t="s">
        <v>24</v>
      </c>
      <c r="AM128" s="340"/>
      <c r="AN128" s="365">
        <f>AW133-AJ128*60</f>
        <v>0</v>
      </c>
      <c r="AO128" s="365"/>
      <c r="AP128" s="340" t="s">
        <v>25</v>
      </c>
      <c r="AQ128" s="342"/>
      <c r="AR128" s="39"/>
      <c r="AS128" s="54"/>
      <c r="AT128" s="54"/>
      <c r="AU128" s="36"/>
      <c r="AV128" s="482" t="s">
        <v>42</v>
      </c>
      <c r="AW128" s="483">
        <f>IF(AZ128&lt;=BC128,BC128,AW123)</f>
        <v>1260</v>
      </c>
      <c r="AX128" s="154"/>
      <c r="AY128" s="482" t="s">
        <v>43</v>
      </c>
      <c r="AZ128" s="483">
        <f>T128*60+X128</f>
        <v>0</v>
      </c>
      <c r="BA128" s="154"/>
      <c r="BB128" s="482" t="s">
        <v>44</v>
      </c>
      <c r="BC128" s="483">
        <f>IF(C137="☑",21*60,20*60)</f>
        <v>1260</v>
      </c>
      <c r="BD128" s="3"/>
      <c r="BE128" s="3"/>
      <c r="BF128" s="3"/>
      <c r="BG128" s="36"/>
    </row>
    <row r="129" spans="1:59" ht="35.25" hidden="1" customHeight="1" x14ac:dyDescent="0.15">
      <c r="A129" s="33"/>
      <c r="B129" s="332"/>
      <c r="C129" s="333"/>
      <c r="D129" s="333"/>
      <c r="E129" s="334"/>
      <c r="F129" s="335"/>
      <c r="G129" s="335"/>
      <c r="H129" s="339"/>
      <c r="I129" s="339"/>
      <c r="J129" s="341"/>
      <c r="K129" s="341"/>
      <c r="L129" s="339"/>
      <c r="M129" s="339"/>
      <c r="N129" s="341"/>
      <c r="O129" s="343"/>
      <c r="P129" s="345"/>
      <c r="Q129" s="343"/>
      <c r="R129" s="370"/>
      <c r="S129" s="370"/>
      <c r="T129" s="338"/>
      <c r="U129" s="339"/>
      <c r="V129" s="341"/>
      <c r="W129" s="341"/>
      <c r="X129" s="339"/>
      <c r="Y129" s="339"/>
      <c r="Z129" s="341"/>
      <c r="AA129" s="343"/>
      <c r="AB129" s="36"/>
      <c r="AC129" s="36"/>
      <c r="AD129" s="36"/>
      <c r="AE129" s="345"/>
      <c r="AF129" s="341"/>
      <c r="AG129" s="341"/>
      <c r="AH129" s="341"/>
      <c r="AI129" s="343"/>
      <c r="AJ129" s="406"/>
      <c r="AK129" s="366"/>
      <c r="AL129" s="341"/>
      <c r="AM129" s="341"/>
      <c r="AN129" s="366"/>
      <c r="AO129" s="366"/>
      <c r="AP129" s="341"/>
      <c r="AQ129" s="343"/>
      <c r="AR129" s="39"/>
      <c r="AS129" s="54"/>
      <c r="AT129" s="54"/>
      <c r="AU129" s="36"/>
      <c r="AV129" s="482"/>
      <c r="AW129" s="483"/>
      <c r="AX129" s="154"/>
      <c r="AY129" s="482"/>
      <c r="AZ129" s="483"/>
      <c r="BA129" s="154"/>
      <c r="BB129" s="482"/>
      <c r="BC129" s="483"/>
      <c r="BD129" s="3"/>
      <c r="BE129" s="3"/>
      <c r="BF129" s="3"/>
      <c r="BG129" s="36"/>
    </row>
    <row r="130" spans="1:59" ht="17.25" hidden="1" customHeight="1" x14ac:dyDescent="0.15">
      <c r="A130" s="55"/>
      <c r="B130" s="40"/>
      <c r="C130" s="40"/>
      <c r="D130" s="40"/>
      <c r="E130" s="40"/>
      <c r="F130" s="36"/>
      <c r="G130" s="40"/>
      <c r="H130" s="42"/>
      <c r="I130" s="40"/>
      <c r="J130" s="40"/>
      <c r="K130" s="40"/>
      <c r="L130" s="40"/>
      <c r="M130" s="40"/>
      <c r="N130" s="40"/>
      <c r="O130" s="40"/>
      <c r="P130" s="56"/>
      <c r="Q130" s="40"/>
      <c r="R130" s="40"/>
      <c r="S130" s="40"/>
      <c r="T130" s="40"/>
      <c r="U130" s="40"/>
      <c r="V130" s="40"/>
      <c r="W130" s="40"/>
      <c r="X130" s="39"/>
      <c r="Y130" s="39"/>
      <c r="Z130" s="37"/>
      <c r="AA130" s="36"/>
      <c r="AB130" s="36"/>
      <c r="AC130" s="36"/>
      <c r="AD130" s="36"/>
      <c r="AE130" s="52"/>
      <c r="AF130" s="52"/>
      <c r="AG130" s="52"/>
      <c r="AH130" s="52"/>
      <c r="AI130" s="52"/>
      <c r="AJ130" s="44" t="s">
        <v>32</v>
      </c>
      <c r="AK130" s="52"/>
      <c r="AL130" s="52"/>
      <c r="AM130" s="52"/>
      <c r="AN130" s="52"/>
      <c r="AO130" s="52"/>
      <c r="AP130" s="52"/>
      <c r="AQ130" s="52"/>
      <c r="AR130" s="36"/>
      <c r="AS130" s="36"/>
      <c r="AT130" s="36"/>
      <c r="AU130" s="36"/>
      <c r="AV130" s="36"/>
      <c r="AW130" s="36"/>
      <c r="AX130" s="36"/>
      <c r="AY130" s="36"/>
      <c r="AZ130" s="65" t="s">
        <v>45</v>
      </c>
      <c r="BA130" s="36"/>
      <c r="BB130" s="36"/>
      <c r="BC130" s="36"/>
      <c r="BD130" s="3"/>
      <c r="BE130" s="3"/>
      <c r="BF130" s="3"/>
      <c r="BG130" s="36"/>
    </row>
    <row r="131" spans="1:59" ht="25.5" hidden="1" customHeight="1" x14ac:dyDescent="0.2">
      <c r="A131" s="55"/>
      <c r="B131" s="36"/>
      <c r="C131" s="382" t="s">
        <v>148</v>
      </c>
      <c r="D131" s="383"/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4"/>
      <c r="AC131" s="36"/>
      <c r="AD131" s="36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36"/>
      <c r="AS131" s="36"/>
      <c r="AT131" s="36"/>
      <c r="AU131" s="36"/>
      <c r="AV131" s="36"/>
      <c r="AW131" s="36"/>
      <c r="AX131" s="36"/>
      <c r="AY131" s="36"/>
      <c r="AZ131" s="133" t="s">
        <v>46</v>
      </c>
      <c r="BA131" s="36"/>
      <c r="BB131" s="36"/>
      <c r="BC131" s="36"/>
      <c r="BD131" s="3"/>
      <c r="BE131" s="3"/>
      <c r="BF131" s="3"/>
      <c r="BG131" s="36"/>
    </row>
    <row r="132" spans="1:59" ht="25.5" hidden="1" customHeight="1" x14ac:dyDescent="0.15">
      <c r="A132" s="55"/>
      <c r="B132" s="36"/>
      <c r="C132" s="385"/>
      <c r="D132" s="386"/>
      <c r="E132" s="386"/>
      <c r="F132" s="386"/>
      <c r="G132" s="386"/>
      <c r="H132" s="386"/>
      <c r="I132" s="386"/>
      <c r="J132" s="386"/>
      <c r="K132" s="386"/>
      <c r="L132" s="386"/>
      <c r="M132" s="386"/>
      <c r="N132" s="386"/>
      <c r="O132" s="386"/>
      <c r="P132" s="386"/>
      <c r="Q132" s="386"/>
      <c r="R132" s="386"/>
      <c r="S132" s="386"/>
      <c r="T132" s="386"/>
      <c r="U132" s="386"/>
      <c r="V132" s="386"/>
      <c r="W132" s="386"/>
      <c r="X132" s="386"/>
      <c r="Y132" s="386"/>
      <c r="Z132" s="386"/>
      <c r="AA132" s="386"/>
      <c r="AB132" s="387"/>
      <c r="AC132" s="36"/>
      <c r="AD132" s="36"/>
      <c r="AE132" s="49" t="s">
        <v>47</v>
      </c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36"/>
      <c r="AS132" s="36"/>
      <c r="AT132" s="36"/>
      <c r="AU132" s="36"/>
      <c r="AV132" s="36"/>
      <c r="AW132" s="36" t="s">
        <v>48</v>
      </c>
      <c r="AX132" s="36"/>
      <c r="AY132" s="36"/>
      <c r="AZ132" s="36" t="s">
        <v>49</v>
      </c>
      <c r="BA132" s="134"/>
      <c r="BB132" s="36"/>
      <c r="BC132" s="36"/>
      <c r="BD132" s="3"/>
      <c r="BE132" s="3"/>
      <c r="BF132" s="3"/>
      <c r="BG132" s="36"/>
    </row>
    <row r="133" spans="1:59" s="53" customFormat="1" ht="25.5" hidden="1" customHeight="1" x14ac:dyDescent="0.15">
      <c r="A133" s="55"/>
      <c r="B133" s="36"/>
      <c r="C133" s="385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  <c r="P133" s="386"/>
      <c r="Q133" s="386"/>
      <c r="R133" s="386"/>
      <c r="S133" s="386"/>
      <c r="T133" s="386"/>
      <c r="U133" s="386"/>
      <c r="V133" s="386"/>
      <c r="W133" s="386"/>
      <c r="X133" s="386"/>
      <c r="Y133" s="386"/>
      <c r="Z133" s="386"/>
      <c r="AA133" s="386"/>
      <c r="AB133" s="387"/>
      <c r="AC133" s="39"/>
      <c r="AD133" s="39"/>
      <c r="AE133" s="371" t="s">
        <v>60</v>
      </c>
      <c r="AF133" s="388"/>
      <c r="AG133" s="388"/>
      <c r="AH133" s="388"/>
      <c r="AI133" s="388"/>
      <c r="AJ133" s="388"/>
      <c r="AK133" s="389"/>
      <c r="AL133" s="393">
        <f>IF(AZ123=0,0,ROUNDUP(AW133/AZ123,3))</f>
        <v>0</v>
      </c>
      <c r="AM133" s="394"/>
      <c r="AN133" s="394"/>
      <c r="AO133" s="394"/>
      <c r="AP133" s="394"/>
      <c r="AQ133" s="395"/>
      <c r="AR133" s="36"/>
      <c r="AS133" s="36"/>
      <c r="AT133" s="36"/>
      <c r="AU133" s="48"/>
      <c r="AV133" s="482" t="s">
        <v>51</v>
      </c>
      <c r="AW133" s="480">
        <f>IF(AW123-AW128&gt;0,IF(AW123-AW128&gt;AZ123,AZ123,AW123-AW128),0)</f>
        <v>0</v>
      </c>
      <c r="AX133" s="481" t="s">
        <v>52</v>
      </c>
      <c r="AY133" s="481"/>
      <c r="AZ133" s="134"/>
      <c r="BA133" s="134"/>
      <c r="BB133" s="48"/>
      <c r="BC133" s="48"/>
      <c r="BD133" s="45"/>
      <c r="BE133" s="45"/>
      <c r="BF133" s="45"/>
      <c r="BG133" s="48"/>
    </row>
    <row r="134" spans="1:59" ht="35.25" hidden="1" customHeight="1" x14ac:dyDescent="0.15">
      <c r="A134" s="68"/>
      <c r="B134" s="36"/>
      <c r="C134" s="385"/>
      <c r="D134" s="386"/>
      <c r="E134" s="386"/>
      <c r="F134" s="386"/>
      <c r="G134" s="386"/>
      <c r="H134" s="386"/>
      <c r="I134" s="386"/>
      <c r="J134" s="386"/>
      <c r="K134" s="386"/>
      <c r="L134" s="386"/>
      <c r="M134" s="386"/>
      <c r="N134" s="386"/>
      <c r="O134" s="386"/>
      <c r="P134" s="386"/>
      <c r="Q134" s="386"/>
      <c r="R134" s="386"/>
      <c r="S134" s="386"/>
      <c r="T134" s="386"/>
      <c r="U134" s="386"/>
      <c r="V134" s="386"/>
      <c r="W134" s="386"/>
      <c r="X134" s="386"/>
      <c r="Y134" s="386"/>
      <c r="Z134" s="386"/>
      <c r="AA134" s="386"/>
      <c r="AB134" s="387"/>
      <c r="AC134" s="36"/>
      <c r="AD134" s="36"/>
      <c r="AE134" s="390"/>
      <c r="AF134" s="391"/>
      <c r="AG134" s="391"/>
      <c r="AH134" s="391"/>
      <c r="AI134" s="391"/>
      <c r="AJ134" s="391"/>
      <c r="AK134" s="392"/>
      <c r="AL134" s="396"/>
      <c r="AM134" s="397"/>
      <c r="AN134" s="397"/>
      <c r="AO134" s="397"/>
      <c r="AP134" s="397"/>
      <c r="AQ134" s="398"/>
      <c r="AR134" s="36"/>
      <c r="AS134" s="36"/>
      <c r="AT134" s="36"/>
      <c r="AU134" s="482"/>
      <c r="AV134" s="482"/>
      <c r="AW134" s="480"/>
      <c r="AX134" s="481"/>
      <c r="AY134" s="481"/>
      <c r="AZ134" s="36"/>
      <c r="BA134" s="36"/>
      <c r="BB134" s="36"/>
      <c r="BC134" s="36"/>
      <c r="BD134" s="3"/>
      <c r="BE134" s="3"/>
      <c r="BF134" s="3"/>
      <c r="BG134" s="36"/>
    </row>
    <row r="135" spans="1:59" ht="25.5" hidden="1" customHeight="1" x14ac:dyDescent="0.15">
      <c r="A135" s="68"/>
      <c r="B135" s="36"/>
      <c r="C135" s="385"/>
      <c r="D135" s="386"/>
      <c r="E135" s="386"/>
      <c r="F135" s="386"/>
      <c r="G135" s="386"/>
      <c r="H135" s="386"/>
      <c r="I135" s="386"/>
      <c r="J135" s="386"/>
      <c r="K135" s="386"/>
      <c r="L135" s="386"/>
      <c r="M135" s="386"/>
      <c r="N135" s="386"/>
      <c r="O135" s="386"/>
      <c r="P135" s="386"/>
      <c r="Q135" s="386"/>
      <c r="R135" s="386"/>
      <c r="S135" s="386"/>
      <c r="T135" s="386"/>
      <c r="U135" s="386"/>
      <c r="V135" s="386"/>
      <c r="W135" s="386"/>
      <c r="X135" s="386"/>
      <c r="Y135" s="386"/>
      <c r="Z135" s="386"/>
      <c r="AA135" s="386"/>
      <c r="AB135" s="387"/>
      <c r="AC135" s="36"/>
      <c r="AD135" s="36"/>
      <c r="AE135" s="36"/>
      <c r="AF135" s="36"/>
      <c r="AG135" s="36"/>
      <c r="AH135" s="36"/>
      <c r="AI135" s="36"/>
      <c r="AJ135" s="36"/>
      <c r="AK135" s="57" t="s">
        <v>32</v>
      </c>
      <c r="AL135" s="36"/>
      <c r="AM135" s="39"/>
      <c r="AN135" s="39"/>
      <c r="AO135" s="39"/>
      <c r="AP135" s="36"/>
      <c r="AQ135" s="36"/>
      <c r="AR135" s="36"/>
      <c r="AS135" s="36"/>
      <c r="AT135" s="36"/>
      <c r="AU135" s="482"/>
      <c r="AV135" s="36"/>
      <c r="AW135" s="36"/>
      <c r="AX135" s="36"/>
      <c r="AY135" s="36"/>
      <c r="AZ135" s="36"/>
      <c r="BA135" s="36"/>
      <c r="BB135" s="36"/>
      <c r="BC135" s="36"/>
      <c r="BD135" s="3"/>
      <c r="BE135" s="3"/>
      <c r="BF135" s="3"/>
      <c r="BG135" s="36"/>
    </row>
    <row r="136" spans="1:59" ht="25.5" hidden="1" customHeight="1" x14ac:dyDescent="0.15">
      <c r="A136" s="55"/>
      <c r="B136" s="35"/>
      <c r="C136" s="385"/>
      <c r="D136" s="386"/>
      <c r="E136" s="386"/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  <c r="W136" s="386"/>
      <c r="X136" s="386"/>
      <c r="Y136" s="386"/>
      <c r="Z136" s="386"/>
      <c r="AA136" s="386"/>
      <c r="AB136" s="387"/>
      <c r="AC136" s="36"/>
      <c r="AD136" s="36"/>
      <c r="AE136" s="36"/>
      <c r="AF136" s="36"/>
      <c r="AG136" s="36"/>
      <c r="AH136" s="36"/>
      <c r="AI136" s="36"/>
      <c r="AJ136" s="36"/>
      <c r="AK136" s="58" t="s">
        <v>53</v>
      </c>
      <c r="AL136" s="36"/>
      <c r="AM136" s="39"/>
      <c r="AN136" s="39"/>
      <c r="AO136" s="39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"/>
      <c r="BE136" s="3"/>
      <c r="BF136" s="3"/>
    </row>
    <row r="137" spans="1:59" ht="25.5" hidden="1" customHeight="1" x14ac:dyDescent="0.15">
      <c r="A137" s="55"/>
      <c r="B137" s="35"/>
      <c r="C137" s="375" t="s">
        <v>54</v>
      </c>
      <c r="D137" s="376"/>
      <c r="E137" s="377" t="s">
        <v>66</v>
      </c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8"/>
      <c r="AC137" s="36"/>
      <c r="AD137" s="36"/>
      <c r="AE137" s="36"/>
      <c r="AF137" s="36"/>
      <c r="AG137" s="36"/>
      <c r="AH137" s="36"/>
      <c r="AI137" s="36"/>
      <c r="AJ137" s="36"/>
      <c r="AK137" s="58"/>
      <c r="AL137" s="36"/>
      <c r="AM137" s="39"/>
      <c r="AN137" s="39"/>
      <c r="AO137" s="39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"/>
      <c r="BE137" s="3"/>
      <c r="BF137" s="3"/>
    </row>
    <row r="138" spans="1:59" ht="17.25" hidden="1" customHeight="1" x14ac:dyDescent="0.15">
      <c r="A138" s="59"/>
      <c r="B138" s="60"/>
      <c r="C138" s="60"/>
      <c r="D138" s="60"/>
      <c r="E138" s="60"/>
      <c r="F138" s="61"/>
      <c r="G138" s="60"/>
      <c r="H138" s="60"/>
      <c r="I138" s="60"/>
      <c r="J138" s="60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3"/>
      <c r="AL138" s="62"/>
      <c r="AM138" s="64"/>
      <c r="AN138" s="64"/>
      <c r="AO138" s="64"/>
      <c r="AP138" s="62"/>
      <c r="AQ138" s="62"/>
      <c r="AR138" s="62"/>
      <c r="AS138" s="62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"/>
      <c r="BE138" s="3"/>
      <c r="BF138" s="3"/>
    </row>
    <row r="139" spans="1:59" ht="25.5" hidden="1" customHeight="1" x14ac:dyDescent="0.15">
      <c r="A139" s="399" t="s">
        <v>70</v>
      </c>
      <c r="B139" s="400"/>
      <c r="C139" s="400"/>
      <c r="D139" s="400"/>
      <c r="E139" s="400"/>
      <c r="F139" s="400"/>
      <c r="G139" s="400"/>
      <c r="H139" s="400"/>
      <c r="I139" s="401"/>
      <c r="J139" s="28"/>
      <c r="K139" s="67" t="s">
        <v>62</v>
      </c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28"/>
      <c r="AP139" s="28"/>
      <c r="AQ139" s="28"/>
      <c r="AR139" s="28"/>
      <c r="AS139" s="28"/>
      <c r="AT139" s="28"/>
      <c r="AU139" s="36"/>
      <c r="AV139" s="36" t="s">
        <v>17</v>
      </c>
      <c r="AW139" s="39"/>
      <c r="AX139" s="39"/>
      <c r="AY139" s="39"/>
      <c r="AZ139" s="39"/>
      <c r="BA139" s="36"/>
      <c r="BB139" s="39"/>
      <c r="BC139" s="39"/>
      <c r="BD139" s="21"/>
      <c r="BE139" s="21"/>
      <c r="BF139" s="21"/>
      <c r="BG139" s="10"/>
    </row>
    <row r="140" spans="1:59" ht="17.25" hidden="1" customHeight="1" x14ac:dyDescent="0.15">
      <c r="A140" s="402"/>
      <c r="B140" s="403"/>
      <c r="C140" s="403"/>
      <c r="D140" s="403"/>
      <c r="E140" s="403"/>
      <c r="F140" s="403"/>
      <c r="G140" s="403"/>
      <c r="H140" s="403"/>
      <c r="I140" s="404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30"/>
      <c r="Y140" s="30"/>
      <c r="Z140" s="30"/>
      <c r="AA140" s="30"/>
      <c r="AB140" s="30"/>
      <c r="AC140" s="30"/>
      <c r="AD140" s="30"/>
      <c r="AE140" s="31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2"/>
      <c r="AQ140" s="32"/>
      <c r="AR140" s="32"/>
      <c r="AS140" s="32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"/>
      <c r="BE140" s="3"/>
      <c r="BF140" s="3"/>
      <c r="BG140" s="36"/>
    </row>
    <row r="141" spans="1:59" ht="28.5" hidden="1" customHeight="1" x14ac:dyDescent="0.15">
      <c r="A141" s="33"/>
      <c r="B141" s="34" t="s">
        <v>18</v>
      </c>
      <c r="C141" s="35"/>
      <c r="D141" s="35"/>
      <c r="E141" s="35"/>
      <c r="F141" s="36"/>
      <c r="G141" s="37"/>
      <c r="H141" s="36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8"/>
      <c r="AB141" s="39"/>
      <c r="AC141" s="39"/>
      <c r="AD141" s="39"/>
      <c r="AE141" s="34" t="s">
        <v>19</v>
      </c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6"/>
      <c r="AV141" s="36"/>
      <c r="AW141" s="36" t="s">
        <v>20</v>
      </c>
      <c r="AX141" s="36"/>
      <c r="AY141" s="36"/>
      <c r="AZ141" s="36" t="s">
        <v>21</v>
      </c>
      <c r="BA141" s="36"/>
      <c r="BB141" s="36"/>
      <c r="BC141" s="36"/>
      <c r="BD141" s="3"/>
      <c r="BE141" s="3"/>
      <c r="BF141" s="3"/>
      <c r="BG141" s="36"/>
    </row>
    <row r="142" spans="1:59" ht="25.5" hidden="1" customHeight="1" x14ac:dyDescent="0.15">
      <c r="A142" s="33"/>
      <c r="B142" s="275" t="s">
        <v>22</v>
      </c>
      <c r="C142" s="330"/>
      <c r="D142" s="330"/>
      <c r="E142" s="331"/>
      <c r="F142" s="335" t="s">
        <v>23</v>
      </c>
      <c r="G142" s="335"/>
      <c r="H142" s="337"/>
      <c r="I142" s="337"/>
      <c r="J142" s="340" t="s">
        <v>24</v>
      </c>
      <c r="K142" s="340"/>
      <c r="L142" s="337"/>
      <c r="M142" s="337"/>
      <c r="N142" s="340" t="s">
        <v>25</v>
      </c>
      <c r="O142" s="342"/>
      <c r="P142" s="344" t="s">
        <v>26</v>
      </c>
      <c r="Q142" s="342"/>
      <c r="R142" s="369" t="s">
        <v>27</v>
      </c>
      <c r="S142" s="369"/>
      <c r="T142" s="337"/>
      <c r="U142" s="337"/>
      <c r="V142" s="340" t="s">
        <v>24</v>
      </c>
      <c r="W142" s="340"/>
      <c r="X142" s="337"/>
      <c r="Y142" s="337"/>
      <c r="Z142" s="340" t="s">
        <v>25</v>
      </c>
      <c r="AA142" s="342"/>
      <c r="AB142" s="36"/>
      <c r="AC142" s="36"/>
      <c r="AD142" s="36"/>
      <c r="AE142" s="371" t="s">
        <v>58</v>
      </c>
      <c r="AF142" s="367"/>
      <c r="AG142" s="367"/>
      <c r="AH142" s="367"/>
      <c r="AI142" s="372"/>
      <c r="AJ142" s="365">
        <f>ROUNDDOWN(AZ142/60,0)</f>
        <v>0</v>
      </c>
      <c r="AK142" s="365"/>
      <c r="AL142" s="367" t="s">
        <v>29</v>
      </c>
      <c r="AM142" s="367"/>
      <c r="AN142" s="365">
        <f>AZ142-AJ142*60</f>
        <v>0</v>
      </c>
      <c r="AO142" s="365"/>
      <c r="AP142" s="340" t="s">
        <v>25</v>
      </c>
      <c r="AQ142" s="342"/>
      <c r="AR142" s="39"/>
      <c r="AS142" s="36"/>
      <c r="AT142" s="36"/>
      <c r="AU142" s="482"/>
      <c r="AV142" s="482" t="s">
        <v>30</v>
      </c>
      <c r="AW142" s="483">
        <f>T142*60+X142</f>
        <v>0</v>
      </c>
      <c r="AX142" s="36"/>
      <c r="AY142" s="482" t="s">
        <v>31</v>
      </c>
      <c r="AZ142" s="483">
        <f>(T142*60+X142)-(H142*60+L142)</f>
        <v>0</v>
      </c>
      <c r="BA142" s="36"/>
      <c r="BB142" s="36"/>
      <c r="BC142" s="36"/>
      <c r="BD142" s="3"/>
      <c r="BE142" s="3"/>
      <c r="BF142" s="3"/>
      <c r="BG142" s="36"/>
    </row>
    <row r="143" spans="1:59" ht="35.25" hidden="1" customHeight="1" x14ac:dyDescent="0.15">
      <c r="A143" s="33"/>
      <c r="B143" s="332"/>
      <c r="C143" s="333"/>
      <c r="D143" s="333"/>
      <c r="E143" s="334"/>
      <c r="F143" s="335"/>
      <c r="G143" s="335"/>
      <c r="H143" s="339"/>
      <c r="I143" s="339"/>
      <c r="J143" s="341"/>
      <c r="K143" s="341"/>
      <c r="L143" s="339"/>
      <c r="M143" s="339"/>
      <c r="N143" s="341"/>
      <c r="O143" s="343"/>
      <c r="P143" s="345"/>
      <c r="Q143" s="343"/>
      <c r="R143" s="370"/>
      <c r="S143" s="370"/>
      <c r="T143" s="339"/>
      <c r="U143" s="339"/>
      <c r="V143" s="341"/>
      <c r="W143" s="341"/>
      <c r="X143" s="339"/>
      <c r="Y143" s="339"/>
      <c r="Z143" s="341"/>
      <c r="AA143" s="343"/>
      <c r="AB143" s="36"/>
      <c r="AC143" s="36"/>
      <c r="AD143" s="36"/>
      <c r="AE143" s="373"/>
      <c r="AF143" s="368"/>
      <c r="AG143" s="368"/>
      <c r="AH143" s="368"/>
      <c r="AI143" s="374"/>
      <c r="AJ143" s="366"/>
      <c r="AK143" s="366"/>
      <c r="AL143" s="368"/>
      <c r="AM143" s="368"/>
      <c r="AN143" s="366"/>
      <c r="AO143" s="366"/>
      <c r="AP143" s="341"/>
      <c r="AQ143" s="343"/>
      <c r="AR143" s="39"/>
      <c r="AS143" s="36"/>
      <c r="AT143" s="36"/>
      <c r="AU143" s="482"/>
      <c r="AV143" s="482"/>
      <c r="AW143" s="483"/>
      <c r="AX143" s="36"/>
      <c r="AY143" s="482"/>
      <c r="AZ143" s="483"/>
      <c r="BA143" s="36"/>
      <c r="BB143" s="36"/>
      <c r="BC143" s="36"/>
      <c r="BD143" s="3"/>
      <c r="BE143" s="3"/>
      <c r="BF143" s="3"/>
      <c r="BG143" s="36"/>
    </row>
    <row r="144" spans="1:59" ht="17.25" hidden="1" customHeight="1" x14ac:dyDescent="0.15">
      <c r="A144" s="33"/>
      <c r="B144" s="40"/>
      <c r="C144" s="40"/>
      <c r="D144" s="40"/>
      <c r="E144" s="40"/>
      <c r="F144" s="41"/>
      <c r="G144" s="41"/>
      <c r="H144" s="42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39"/>
      <c r="Y144" s="39"/>
      <c r="Z144" s="37"/>
      <c r="AA144" s="38"/>
      <c r="AB144" s="39"/>
      <c r="AC144" s="39"/>
      <c r="AD144" s="39"/>
      <c r="AE144" s="43"/>
      <c r="AF144" s="43"/>
      <c r="AG144" s="43"/>
      <c r="AH144" s="43"/>
      <c r="AI144" s="43"/>
      <c r="AJ144" s="44" t="s">
        <v>32</v>
      </c>
      <c r="AK144" s="43"/>
      <c r="AL144" s="43"/>
      <c r="AM144" s="43"/>
      <c r="AN144" s="43"/>
      <c r="AO144" s="43"/>
      <c r="AP144" s="43"/>
      <c r="AQ144" s="43"/>
      <c r="AR144" s="39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"/>
      <c r="BE144" s="3"/>
      <c r="BF144" s="3"/>
      <c r="BG144" s="36"/>
    </row>
    <row r="145" spans="1:59" s="36" customFormat="1" ht="25.5" hidden="1" customHeight="1" x14ac:dyDescent="0.15">
      <c r="A145" s="33"/>
      <c r="B145" s="34"/>
      <c r="C145" s="35"/>
      <c r="D145" s="35"/>
      <c r="E145" s="35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8"/>
      <c r="X145" s="39"/>
      <c r="Y145" s="39"/>
      <c r="Z145" s="37"/>
      <c r="AA145" s="38"/>
      <c r="AB145" s="39"/>
      <c r="AC145" s="39"/>
      <c r="AD145" s="39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39"/>
      <c r="AW145" s="48" t="s">
        <v>33</v>
      </c>
      <c r="AZ145" s="36" t="s">
        <v>34</v>
      </c>
      <c r="BC145" s="36" t="s">
        <v>35</v>
      </c>
      <c r="BD145" s="3"/>
      <c r="BE145" s="3"/>
      <c r="BF145" s="3"/>
    </row>
    <row r="146" spans="1:59" s="53" customFormat="1" ht="25.5" hidden="1" customHeight="1" x14ac:dyDescent="0.15">
      <c r="A146" s="46"/>
      <c r="B146" s="47" t="s">
        <v>36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8"/>
      <c r="P146" s="47"/>
      <c r="Q146" s="47"/>
      <c r="R146" s="47"/>
      <c r="S146" s="47"/>
      <c r="T146" s="47"/>
      <c r="U146" s="13"/>
      <c r="V146" s="47"/>
      <c r="W146" s="47"/>
      <c r="X146" s="39"/>
      <c r="Y146" s="39"/>
      <c r="Z146" s="37"/>
      <c r="AA146" s="38"/>
      <c r="AB146" s="39"/>
      <c r="AC146" s="39"/>
      <c r="AD146" s="39"/>
      <c r="AE146" s="49" t="s">
        <v>37</v>
      </c>
      <c r="AF146" s="50"/>
      <c r="AG146" s="51"/>
      <c r="AH146" s="51"/>
      <c r="AI146" s="51"/>
      <c r="AJ146" s="51"/>
      <c r="AK146" s="51"/>
      <c r="AL146" s="51"/>
      <c r="AM146" s="51"/>
      <c r="AN146" s="43"/>
      <c r="AO146" s="43"/>
      <c r="AP146" s="43"/>
      <c r="AQ146" s="52"/>
      <c r="AR146" s="39"/>
      <c r="AS146" s="36"/>
      <c r="AT146" s="36"/>
      <c r="AU146" s="48"/>
      <c r="AV146" s="48"/>
      <c r="AW146" s="48" t="s">
        <v>38</v>
      </c>
      <c r="AX146" s="48"/>
      <c r="AY146" s="48"/>
      <c r="AZ146" s="36" t="s">
        <v>39</v>
      </c>
      <c r="BA146" s="48"/>
      <c r="BB146" s="36"/>
      <c r="BC146" s="36" t="s">
        <v>40</v>
      </c>
      <c r="BD146" s="45"/>
      <c r="BE146" s="3"/>
      <c r="BF146" s="45"/>
      <c r="BG146" s="48"/>
    </row>
    <row r="147" spans="1:59" ht="25.5" hidden="1" customHeight="1" x14ac:dyDescent="0.15">
      <c r="A147" s="33"/>
      <c r="B147" s="275" t="s">
        <v>64</v>
      </c>
      <c r="C147" s="330"/>
      <c r="D147" s="330"/>
      <c r="E147" s="331"/>
      <c r="F147" s="335" t="s">
        <v>23</v>
      </c>
      <c r="G147" s="335"/>
      <c r="H147" s="337"/>
      <c r="I147" s="337"/>
      <c r="J147" s="340" t="s">
        <v>24</v>
      </c>
      <c r="K147" s="340"/>
      <c r="L147" s="337"/>
      <c r="M147" s="337"/>
      <c r="N147" s="340" t="s">
        <v>25</v>
      </c>
      <c r="O147" s="342"/>
      <c r="P147" s="344" t="s">
        <v>26</v>
      </c>
      <c r="Q147" s="342"/>
      <c r="R147" s="369" t="s">
        <v>27</v>
      </c>
      <c r="S147" s="369"/>
      <c r="T147" s="336"/>
      <c r="U147" s="337"/>
      <c r="V147" s="340" t="s">
        <v>24</v>
      </c>
      <c r="W147" s="340"/>
      <c r="X147" s="337"/>
      <c r="Y147" s="337"/>
      <c r="Z147" s="340" t="s">
        <v>25</v>
      </c>
      <c r="AA147" s="342"/>
      <c r="AB147" s="39"/>
      <c r="AC147" s="39"/>
      <c r="AD147" s="39"/>
      <c r="AE147" s="407" t="s">
        <v>65</v>
      </c>
      <c r="AF147" s="340"/>
      <c r="AG147" s="340"/>
      <c r="AH147" s="340"/>
      <c r="AI147" s="342"/>
      <c r="AJ147" s="405">
        <f>ROUNDDOWN(AW152/60,0)</f>
        <v>0</v>
      </c>
      <c r="AK147" s="365"/>
      <c r="AL147" s="340" t="s">
        <v>24</v>
      </c>
      <c r="AM147" s="340"/>
      <c r="AN147" s="365">
        <f>AW152-AJ147*60</f>
        <v>0</v>
      </c>
      <c r="AO147" s="365"/>
      <c r="AP147" s="340" t="s">
        <v>25</v>
      </c>
      <c r="AQ147" s="342"/>
      <c r="AR147" s="39"/>
      <c r="AS147" s="54"/>
      <c r="AT147" s="54"/>
      <c r="AU147" s="36"/>
      <c r="AV147" s="482" t="s">
        <v>42</v>
      </c>
      <c r="AW147" s="483">
        <f>IF(AZ147&lt;=BC147,BC147,AW142)</f>
        <v>1260</v>
      </c>
      <c r="AX147" s="154"/>
      <c r="AY147" s="482" t="s">
        <v>43</v>
      </c>
      <c r="AZ147" s="483">
        <f>T147*60+X147</f>
        <v>0</v>
      </c>
      <c r="BA147" s="154"/>
      <c r="BB147" s="482" t="s">
        <v>44</v>
      </c>
      <c r="BC147" s="483">
        <f>IF(C156="☑",21*60,20*60)</f>
        <v>1260</v>
      </c>
      <c r="BD147" s="3"/>
      <c r="BE147" s="3"/>
      <c r="BF147" s="3"/>
      <c r="BG147" s="36"/>
    </row>
    <row r="148" spans="1:59" ht="35.25" hidden="1" customHeight="1" x14ac:dyDescent="0.15">
      <c r="A148" s="33"/>
      <c r="B148" s="332"/>
      <c r="C148" s="333"/>
      <c r="D148" s="333"/>
      <c r="E148" s="334"/>
      <c r="F148" s="335"/>
      <c r="G148" s="335"/>
      <c r="H148" s="339"/>
      <c r="I148" s="339"/>
      <c r="J148" s="341"/>
      <c r="K148" s="341"/>
      <c r="L148" s="339"/>
      <c r="M148" s="339"/>
      <c r="N148" s="341"/>
      <c r="O148" s="343"/>
      <c r="P148" s="345"/>
      <c r="Q148" s="343"/>
      <c r="R148" s="370"/>
      <c r="S148" s="370"/>
      <c r="T148" s="338"/>
      <c r="U148" s="339"/>
      <c r="V148" s="341"/>
      <c r="W148" s="341"/>
      <c r="X148" s="339"/>
      <c r="Y148" s="339"/>
      <c r="Z148" s="341"/>
      <c r="AA148" s="343"/>
      <c r="AB148" s="36"/>
      <c r="AC148" s="36"/>
      <c r="AD148" s="36"/>
      <c r="AE148" s="345"/>
      <c r="AF148" s="341"/>
      <c r="AG148" s="341"/>
      <c r="AH148" s="341"/>
      <c r="AI148" s="343"/>
      <c r="AJ148" s="406"/>
      <c r="AK148" s="366"/>
      <c r="AL148" s="341"/>
      <c r="AM148" s="341"/>
      <c r="AN148" s="366"/>
      <c r="AO148" s="366"/>
      <c r="AP148" s="341"/>
      <c r="AQ148" s="343"/>
      <c r="AR148" s="39"/>
      <c r="AS148" s="54"/>
      <c r="AT148" s="54"/>
      <c r="AU148" s="36"/>
      <c r="AV148" s="482"/>
      <c r="AW148" s="483"/>
      <c r="AX148" s="154"/>
      <c r="AY148" s="482"/>
      <c r="AZ148" s="483"/>
      <c r="BA148" s="154"/>
      <c r="BB148" s="482"/>
      <c r="BC148" s="483"/>
      <c r="BD148" s="3"/>
      <c r="BE148" s="3"/>
      <c r="BF148" s="3"/>
      <c r="BG148" s="36"/>
    </row>
    <row r="149" spans="1:59" ht="17.25" hidden="1" customHeight="1" x14ac:dyDescent="0.15">
      <c r="A149" s="55"/>
      <c r="B149" s="40"/>
      <c r="C149" s="40"/>
      <c r="D149" s="40"/>
      <c r="E149" s="40"/>
      <c r="F149" s="36"/>
      <c r="G149" s="40"/>
      <c r="H149" s="42"/>
      <c r="I149" s="40"/>
      <c r="J149" s="40"/>
      <c r="K149" s="40"/>
      <c r="L149" s="40"/>
      <c r="M149" s="40"/>
      <c r="N149" s="40"/>
      <c r="O149" s="40"/>
      <c r="P149" s="56"/>
      <c r="Q149" s="40"/>
      <c r="R149" s="40"/>
      <c r="S149" s="40"/>
      <c r="T149" s="40"/>
      <c r="U149" s="40"/>
      <c r="V149" s="40"/>
      <c r="W149" s="40"/>
      <c r="X149" s="39"/>
      <c r="Y149" s="39"/>
      <c r="Z149" s="37"/>
      <c r="AA149" s="36"/>
      <c r="AB149" s="36"/>
      <c r="AC149" s="36"/>
      <c r="AD149" s="36"/>
      <c r="AE149" s="52"/>
      <c r="AF149" s="52"/>
      <c r="AG149" s="52"/>
      <c r="AH149" s="52"/>
      <c r="AI149" s="52"/>
      <c r="AJ149" s="44" t="s">
        <v>32</v>
      </c>
      <c r="AK149" s="52"/>
      <c r="AL149" s="52"/>
      <c r="AM149" s="52"/>
      <c r="AN149" s="52"/>
      <c r="AO149" s="52"/>
      <c r="AP149" s="52"/>
      <c r="AQ149" s="52"/>
      <c r="AR149" s="36"/>
      <c r="AS149" s="36"/>
      <c r="AT149" s="36"/>
      <c r="AU149" s="36"/>
      <c r="AV149" s="36"/>
      <c r="AW149" s="36"/>
      <c r="AX149" s="36"/>
      <c r="AY149" s="36"/>
      <c r="AZ149" s="65" t="s">
        <v>45</v>
      </c>
      <c r="BA149" s="36"/>
      <c r="BB149" s="36"/>
      <c r="BC149" s="36"/>
      <c r="BD149" s="3"/>
      <c r="BE149" s="3"/>
      <c r="BF149" s="3"/>
      <c r="BG149" s="36"/>
    </row>
    <row r="150" spans="1:59" ht="25.5" hidden="1" customHeight="1" x14ac:dyDescent="0.2">
      <c r="A150" s="55"/>
      <c r="B150" s="36"/>
      <c r="C150" s="382" t="s">
        <v>148</v>
      </c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383"/>
      <c r="Y150" s="383"/>
      <c r="Z150" s="383"/>
      <c r="AA150" s="383"/>
      <c r="AB150" s="384"/>
      <c r="AC150" s="36"/>
      <c r="AD150" s="36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36"/>
      <c r="AS150" s="36"/>
      <c r="AT150" s="36"/>
      <c r="AU150" s="36"/>
      <c r="AV150" s="36"/>
      <c r="AW150" s="36"/>
      <c r="AX150" s="36"/>
      <c r="AY150" s="36"/>
      <c r="AZ150" s="133" t="s">
        <v>46</v>
      </c>
      <c r="BA150" s="36"/>
      <c r="BB150" s="36"/>
      <c r="BC150" s="36"/>
      <c r="BD150" s="3"/>
      <c r="BE150" s="3"/>
      <c r="BF150" s="3"/>
      <c r="BG150" s="36"/>
    </row>
    <row r="151" spans="1:59" ht="25.5" hidden="1" customHeight="1" x14ac:dyDescent="0.15">
      <c r="A151" s="55"/>
      <c r="B151" s="36"/>
      <c r="C151" s="385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  <c r="Y151" s="386"/>
      <c r="Z151" s="386"/>
      <c r="AA151" s="386"/>
      <c r="AB151" s="387"/>
      <c r="AC151" s="36"/>
      <c r="AD151" s="36"/>
      <c r="AE151" s="49" t="s">
        <v>47</v>
      </c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36"/>
      <c r="AS151" s="36"/>
      <c r="AT151" s="36"/>
      <c r="AU151" s="36"/>
      <c r="AV151" s="36"/>
      <c r="AW151" s="36" t="s">
        <v>48</v>
      </c>
      <c r="AX151" s="36"/>
      <c r="AY151" s="36"/>
      <c r="AZ151" s="36" t="s">
        <v>49</v>
      </c>
      <c r="BA151" s="134"/>
      <c r="BB151" s="36"/>
      <c r="BC151" s="36"/>
      <c r="BD151" s="3"/>
      <c r="BE151" s="3"/>
      <c r="BF151" s="3"/>
      <c r="BG151" s="36"/>
    </row>
    <row r="152" spans="1:59" s="53" customFormat="1" ht="25.5" hidden="1" customHeight="1" x14ac:dyDescent="0.15">
      <c r="A152" s="55"/>
      <c r="B152" s="36"/>
      <c r="C152" s="385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  <c r="Y152" s="386"/>
      <c r="Z152" s="386"/>
      <c r="AA152" s="386"/>
      <c r="AB152" s="387"/>
      <c r="AC152" s="39"/>
      <c r="AD152" s="39"/>
      <c r="AE152" s="371" t="s">
        <v>60</v>
      </c>
      <c r="AF152" s="388"/>
      <c r="AG152" s="388"/>
      <c r="AH152" s="388"/>
      <c r="AI152" s="388"/>
      <c r="AJ152" s="388"/>
      <c r="AK152" s="389"/>
      <c r="AL152" s="393">
        <f>IF(AZ142=0,0,ROUNDUP(AW152/AZ142,3))</f>
        <v>0</v>
      </c>
      <c r="AM152" s="394"/>
      <c r="AN152" s="394"/>
      <c r="AO152" s="394"/>
      <c r="AP152" s="394"/>
      <c r="AQ152" s="395"/>
      <c r="AR152" s="36"/>
      <c r="AS152" s="36"/>
      <c r="AT152" s="36"/>
      <c r="AU152" s="48"/>
      <c r="AV152" s="482" t="s">
        <v>51</v>
      </c>
      <c r="AW152" s="480">
        <f>IF(AW142-AW147&gt;0,IF(AW142-AW147&gt;AZ142,AZ142,AW142-AW147),0)</f>
        <v>0</v>
      </c>
      <c r="AX152" s="481" t="s">
        <v>52</v>
      </c>
      <c r="AY152" s="481"/>
      <c r="AZ152" s="134"/>
      <c r="BA152" s="134"/>
      <c r="BB152" s="48"/>
      <c r="BC152" s="48"/>
      <c r="BD152" s="45"/>
      <c r="BE152" s="45"/>
      <c r="BF152" s="45"/>
      <c r="BG152" s="48"/>
    </row>
    <row r="153" spans="1:59" ht="35.25" hidden="1" customHeight="1" x14ac:dyDescent="0.15">
      <c r="A153" s="68"/>
      <c r="B153" s="36"/>
      <c r="C153" s="385"/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6"/>
      <c r="S153" s="386"/>
      <c r="T153" s="386"/>
      <c r="U153" s="386"/>
      <c r="V153" s="386"/>
      <c r="W153" s="386"/>
      <c r="X153" s="386"/>
      <c r="Y153" s="386"/>
      <c r="Z153" s="386"/>
      <c r="AA153" s="386"/>
      <c r="AB153" s="387"/>
      <c r="AC153" s="36"/>
      <c r="AD153" s="36"/>
      <c r="AE153" s="390"/>
      <c r="AF153" s="391"/>
      <c r="AG153" s="391"/>
      <c r="AH153" s="391"/>
      <c r="AI153" s="391"/>
      <c r="AJ153" s="391"/>
      <c r="AK153" s="392"/>
      <c r="AL153" s="396"/>
      <c r="AM153" s="397"/>
      <c r="AN153" s="397"/>
      <c r="AO153" s="397"/>
      <c r="AP153" s="397"/>
      <c r="AQ153" s="398"/>
      <c r="AR153" s="36"/>
      <c r="AS153" s="36"/>
      <c r="AT153" s="36"/>
      <c r="AU153" s="482"/>
      <c r="AV153" s="482"/>
      <c r="AW153" s="480"/>
      <c r="AX153" s="481"/>
      <c r="AY153" s="481"/>
      <c r="AZ153" s="36"/>
      <c r="BA153" s="36"/>
      <c r="BB153" s="36"/>
      <c r="BC153" s="36"/>
      <c r="BD153" s="3"/>
      <c r="BE153" s="3"/>
      <c r="BF153" s="3"/>
      <c r="BG153" s="36"/>
    </row>
    <row r="154" spans="1:59" ht="25.5" hidden="1" customHeight="1" x14ac:dyDescent="0.15">
      <c r="A154" s="68"/>
      <c r="B154" s="36"/>
      <c r="C154" s="385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  <c r="X154" s="386"/>
      <c r="Y154" s="386"/>
      <c r="Z154" s="386"/>
      <c r="AA154" s="386"/>
      <c r="AB154" s="387"/>
      <c r="AC154" s="36"/>
      <c r="AD154" s="36"/>
      <c r="AE154" s="36"/>
      <c r="AF154" s="36"/>
      <c r="AG154" s="36"/>
      <c r="AH154" s="36"/>
      <c r="AI154" s="36"/>
      <c r="AJ154" s="36"/>
      <c r="AK154" s="57" t="s">
        <v>32</v>
      </c>
      <c r="AL154" s="36"/>
      <c r="AM154" s="39"/>
      <c r="AN154" s="39"/>
      <c r="AO154" s="39"/>
      <c r="AP154" s="36"/>
      <c r="AQ154" s="36"/>
      <c r="AR154" s="36"/>
      <c r="AS154" s="36"/>
      <c r="AT154" s="36"/>
      <c r="AU154" s="482"/>
      <c r="AV154" s="36"/>
      <c r="AW154" s="36"/>
      <c r="AX154" s="36"/>
      <c r="AY154" s="36"/>
      <c r="AZ154" s="36"/>
      <c r="BA154" s="36"/>
      <c r="BB154" s="36"/>
      <c r="BC154" s="36"/>
      <c r="BD154" s="3"/>
      <c r="BE154" s="3"/>
      <c r="BF154" s="3"/>
      <c r="BG154" s="36"/>
    </row>
    <row r="155" spans="1:59" ht="25.5" hidden="1" customHeight="1" x14ac:dyDescent="0.15">
      <c r="A155" s="55"/>
      <c r="B155" s="35"/>
      <c r="C155" s="385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386"/>
      <c r="W155" s="386"/>
      <c r="X155" s="386"/>
      <c r="Y155" s="386"/>
      <c r="Z155" s="386"/>
      <c r="AA155" s="386"/>
      <c r="AB155" s="387"/>
      <c r="AC155" s="36"/>
      <c r="AD155" s="36"/>
      <c r="AE155" s="36"/>
      <c r="AF155" s="36"/>
      <c r="AG155" s="36"/>
      <c r="AH155" s="36"/>
      <c r="AI155" s="36"/>
      <c r="AJ155" s="36"/>
      <c r="AK155" s="58" t="s">
        <v>53</v>
      </c>
      <c r="AL155" s="36"/>
      <c r="AM155" s="39"/>
      <c r="AN155" s="39"/>
      <c r="AO155" s="39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"/>
      <c r="BE155" s="3"/>
      <c r="BF155" s="3"/>
    </row>
    <row r="156" spans="1:59" ht="25.5" hidden="1" customHeight="1" x14ac:dyDescent="0.15">
      <c r="A156" s="55"/>
      <c r="B156" s="35"/>
      <c r="C156" s="375" t="s">
        <v>54</v>
      </c>
      <c r="D156" s="376"/>
      <c r="E156" s="377" t="s">
        <v>66</v>
      </c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8"/>
      <c r="AC156" s="36"/>
      <c r="AD156" s="36"/>
      <c r="AE156" s="36"/>
      <c r="AF156" s="36"/>
      <c r="AG156" s="36"/>
      <c r="AH156" s="36"/>
      <c r="AI156" s="36"/>
      <c r="AJ156" s="36"/>
      <c r="AK156" s="58"/>
      <c r="AL156" s="36"/>
      <c r="AM156" s="39"/>
      <c r="AN156" s="39"/>
      <c r="AO156" s="39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"/>
      <c r="BE156" s="3"/>
      <c r="BF156" s="3"/>
    </row>
    <row r="157" spans="1:59" ht="17.25" hidden="1" customHeight="1" x14ac:dyDescent="0.15">
      <c r="A157" s="59"/>
      <c r="B157" s="60"/>
      <c r="C157" s="60"/>
      <c r="D157" s="60"/>
      <c r="E157" s="60"/>
      <c r="F157" s="61"/>
      <c r="G157" s="60"/>
      <c r="H157" s="60"/>
      <c r="I157" s="60"/>
      <c r="J157" s="60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3"/>
      <c r="AL157" s="62"/>
      <c r="AM157" s="64"/>
      <c r="AN157" s="64"/>
      <c r="AO157" s="64"/>
      <c r="AP157" s="62"/>
      <c r="AQ157" s="62"/>
      <c r="AR157" s="62"/>
      <c r="AS157" s="62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"/>
      <c r="BE157" s="3"/>
      <c r="BF157" s="3"/>
    </row>
    <row r="158" spans="1:59" ht="25.5" hidden="1" customHeight="1" x14ac:dyDescent="0.15">
      <c r="A158" s="399" t="s">
        <v>71</v>
      </c>
      <c r="B158" s="400"/>
      <c r="C158" s="400"/>
      <c r="D158" s="400"/>
      <c r="E158" s="400"/>
      <c r="F158" s="400"/>
      <c r="G158" s="400"/>
      <c r="H158" s="400"/>
      <c r="I158" s="401"/>
      <c r="J158" s="28"/>
      <c r="K158" s="67" t="s">
        <v>62</v>
      </c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28"/>
      <c r="AP158" s="28"/>
      <c r="AQ158" s="28"/>
      <c r="AR158" s="28"/>
      <c r="AS158" s="28"/>
      <c r="AT158" s="28"/>
      <c r="AU158" s="36"/>
      <c r="AV158" s="36" t="s">
        <v>17</v>
      </c>
      <c r="AW158" s="39"/>
      <c r="AX158" s="39"/>
      <c r="AY158" s="39"/>
      <c r="AZ158" s="39"/>
      <c r="BA158" s="36"/>
      <c r="BB158" s="39"/>
      <c r="BC158" s="39"/>
      <c r="BD158" s="21"/>
      <c r="BE158" s="21"/>
      <c r="BF158" s="21"/>
      <c r="BG158" s="10"/>
    </row>
    <row r="159" spans="1:59" ht="17.25" hidden="1" customHeight="1" x14ac:dyDescent="0.15">
      <c r="A159" s="402"/>
      <c r="B159" s="403"/>
      <c r="C159" s="403"/>
      <c r="D159" s="403"/>
      <c r="E159" s="403"/>
      <c r="F159" s="403"/>
      <c r="G159" s="403"/>
      <c r="H159" s="403"/>
      <c r="I159" s="404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30"/>
      <c r="Y159" s="30"/>
      <c r="Z159" s="30"/>
      <c r="AA159" s="30"/>
      <c r="AB159" s="30"/>
      <c r="AC159" s="30"/>
      <c r="AD159" s="30"/>
      <c r="AE159" s="31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2"/>
      <c r="AQ159" s="32"/>
      <c r="AR159" s="32"/>
      <c r="AS159" s="32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"/>
      <c r="BE159" s="3"/>
      <c r="BF159" s="3"/>
      <c r="BG159" s="36"/>
    </row>
    <row r="160" spans="1:59" ht="28.5" hidden="1" customHeight="1" x14ac:dyDescent="0.15">
      <c r="A160" s="33"/>
      <c r="B160" s="34" t="s">
        <v>18</v>
      </c>
      <c r="C160" s="35"/>
      <c r="D160" s="35"/>
      <c r="E160" s="35"/>
      <c r="F160" s="36"/>
      <c r="G160" s="37"/>
      <c r="H160" s="36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8"/>
      <c r="AB160" s="39"/>
      <c r="AC160" s="39"/>
      <c r="AD160" s="39"/>
      <c r="AE160" s="34" t="s">
        <v>19</v>
      </c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6"/>
      <c r="AV160" s="36"/>
      <c r="AW160" s="36" t="s">
        <v>20</v>
      </c>
      <c r="AX160" s="36"/>
      <c r="AY160" s="36"/>
      <c r="AZ160" s="36" t="s">
        <v>21</v>
      </c>
      <c r="BA160" s="36"/>
      <c r="BB160" s="36"/>
      <c r="BC160" s="36"/>
      <c r="BD160" s="3"/>
      <c r="BE160" s="3"/>
      <c r="BF160" s="3"/>
      <c r="BG160" s="36"/>
    </row>
    <row r="161" spans="1:59" ht="25.5" hidden="1" customHeight="1" x14ac:dyDescent="0.15">
      <c r="A161" s="33"/>
      <c r="B161" s="275" t="s">
        <v>22</v>
      </c>
      <c r="C161" s="330"/>
      <c r="D161" s="330"/>
      <c r="E161" s="331"/>
      <c r="F161" s="335" t="s">
        <v>23</v>
      </c>
      <c r="G161" s="335"/>
      <c r="H161" s="337"/>
      <c r="I161" s="337"/>
      <c r="J161" s="340" t="s">
        <v>24</v>
      </c>
      <c r="K161" s="340"/>
      <c r="L161" s="337"/>
      <c r="M161" s="337"/>
      <c r="N161" s="340" t="s">
        <v>25</v>
      </c>
      <c r="O161" s="342"/>
      <c r="P161" s="344" t="s">
        <v>26</v>
      </c>
      <c r="Q161" s="342"/>
      <c r="R161" s="369" t="s">
        <v>27</v>
      </c>
      <c r="S161" s="369"/>
      <c r="T161" s="337"/>
      <c r="U161" s="337"/>
      <c r="V161" s="340" t="s">
        <v>24</v>
      </c>
      <c r="W161" s="340"/>
      <c r="X161" s="337"/>
      <c r="Y161" s="337"/>
      <c r="Z161" s="340" t="s">
        <v>25</v>
      </c>
      <c r="AA161" s="342"/>
      <c r="AB161" s="36"/>
      <c r="AC161" s="36"/>
      <c r="AD161" s="36"/>
      <c r="AE161" s="371" t="s">
        <v>58</v>
      </c>
      <c r="AF161" s="367"/>
      <c r="AG161" s="367"/>
      <c r="AH161" s="367"/>
      <c r="AI161" s="372"/>
      <c r="AJ161" s="365">
        <f>ROUNDDOWN(AZ161/60,0)</f>
        <v>0</v>
      </c>
      <c r="AK161" s="365"/>
      <c r="AL161" s="367" t="s">
        <v>29</v>
      </c>
      <c r="AM161" s="367"/>
      <c r="AN161" s="365">
        <f>AZ161-AJ161*60</f>
        <v>0</v>
      </c>
      <c r="AO161" s="365"/>
      <c r="AP161" s="340" t="s">
        <v>25</v>
      </c>
      <c r="AQ161" s="342"/>
      <c r="AR161" s="39"/>
      <c r="AS161" s="36"/>
      <c r="AT161" s="36"/>
      <c r="AU161" s="482"/>
      <c r="AV161" s="482" t="s">
        <v>30</v>
      </c>
      <c r="AW161" s="483">
        <f>T161*60+X161</f>
        <v>0</v>
      </c>
      <c r="AX161" s="36"/>
      <c r="AY161" s="482" t="s">
        <v>31</v>
      </c>
      <c r="AZ161" s="483">
        <f>(T161*60+X161)-(H161*60+L161)</f>
        <v>0</v>
      </c>
      <c r="BA161" s="36"/>
      <c r="BB161" s="36"/>
      <c r="BC161" s="36"/>
      <c r="BD161" s="3"/>
      <c r="BE161" s="3"/>
      <c r="BF161" s="3"/>
      <c r="BG161" s="36"/>
    </row>
    <row r="162" spans="1:59" ht="35.25" hidden="1" customHeight="1" x14ac:dyDescent="0.15">
      <c r="A162" s="33"/>
      <c r="B162" s="332"/>
      <c r="C162" s="333"/>
      <c r="D162" s="333"/>
      <c r="E162" s="334"/>
      <c r="F162" s="335"/>
      <c r="G162" s="335"/>
      <c r="H162" s="339"/>
      <c r="I162" s="339"/>
      <c r="J162" s="341"/>
      <c r="K162" s="341"/>
      <c r="L162" s="339"/>
      <c r="M162" s="339"/>
      <c r="N162" s="341"/>
      <c r="O162" s="343"/>
      <c r="P162" s="345"/>
      <c r="Q162" s="343"/>
      <c r="R162" s="370"/>
      <c r="S162" s="370"/>
      <c r="T162" s="339"/>
      <c r="U162" s="339"/>
      <c r="V162" s="341"/>
      <c r="W162" s="341"/>
      <c r="X162" s="339"/>
      <c r="Y162" s="339"/>
      <c r="Z162" s="341"/>
      <c r="AA162" s="343"/>
      <c r="AB162" s="36"/>
      <c r="AC162" s="36"/>
      <c r="AD162" s="36"/>
      <c r="AE162" s="373"/>
      <c r="AF162" s="368"/>
      <c r="AG162" s="368"/>
      <c r="AH162" s="368"/>
      <c r="AI162" s="374"/>
      <c r="AJ162" s="366"/>
      <c r="AK162" s="366"/>
      <c r="AL162" s="368"/>
      <c r="AM162" s="368"/>
      <c r="AN162" s="366"/>
      <c r="AO162" s="366"/>
      <c r="AP162" s="341"/>
      <c r="AQ162" s="343"/>
      <c r="AR162" s="39"/>
      <c r="AS162" s="36"/>
      <c r="AT162" s="36"/>
      <c r="AU162" s="482"/>
      <c r="AV162" s="482"/>
      <c r="AW162" s="483"/>
      <c r="AX162" s="36"/>
      <c r="AY162" s="482"/>
      <c r="AZ162" s="483"/>
      <c r="BA162" s="36"/>
      <c r="BB162" s="36"/>
      <c r="BC162" s="36"/>
      <c r="BD162" s="3"/>
      <c r="BE162" s="3"/>
      <c r="BF162" s="3"/>
      <c r="BG162" s="36"/>
    </row>
    <row r="163" spans="1:59" ht="17.25" hidden="1" customHeight="1" x14ac:dyDescent="0.15">
      <c r="A163" s="33"/>
      <c r="B163" s="40"/>
      <c r="C163" s="40"/>
      <c r="D163" s="40"/>
      <c r="E163" s="40"/>
      <c r="F163" s="41"/>
      <c r="G163" s="41"/>
      <c r="H163" s="42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39"/>
      <c r="Y163" s="39"/>
      <c r="Z163" s="37"/>
      <c r="AA163" s="38"/>
      <c r="AB163" s="39"/>
      <c r="AC163" s="39"/>
      <c r="AD163" s="39"/>
      <c r="AE163" s="43"/>
      <c r="AF163" s="43"/>
      <c r="AG163" s="43"/>
      <c r="AH163" s="43"/>
      <c r="AI163" s="43"/>
      <c r="AJ163" s="44" t="s">
        <v>32</v>
      </c>
      <c r="AK163" s="43"/>
      <c r="AL163" s="43"/>
      <c r="AM163" s="43"/>
      <c r="AN163" s="43"/>
      <c r="AO163" s="43"/>
      <c r="AP163" s="43"/>
      <c r="AQ163" s="43"/>
      <c r="AR163" s="39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"/>
      <c r="BE163" s="3"/>
      <c r="BF163" s="3"/>
      <c r="BG163" s="36"/>
    </row>
    <row r="164" spans="1:59" s="36" customFormat="1" ht="25.5" hidden="1" customHeight="1" x14ac:dyDescent="0.15">
      <c r="A164" s="33"/>
      <c r="B164" s="34"/>
      <c r="C164" s="35"/>
      <c r="D164" s="35"/>
      <c r="E164" s="35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8"/>
      <c r="X164" s="39"/>
      <c r="Y164" s="39"/>
      <c r="Z164" s="37"/>
      <c r="AA164" s="38"/>
      <c r="AB164" s="39"/>
      <c r="AC164" s="39"/>
      <c r="AD164" s="39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39"/>
      <c r="AW164" s="48" t="s">
        <v>33</v>
      </c>
      <c r="AZ164" s="36" t="s">
        <v>34</v>
      </c>
      <c r="BC164" s="36" t="s">
        <v>35</v>
      </c>
      <c r="BD164" s="3"/>
      <c r="BE164" s="3"/>
      <c r="BF164" s="3"/>
    </row>
    <row r="165" spans="1:59" s="53" customFormat="1" ht="25.5" hidden="1" customHeight="1" x14ac:dyDescent="0.15">
      <c r="A165" s="46"/>
      <c r="B165" s="47" t="s">
        <v>36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8"/>
      <c r="P165" s="47"/>
      <c r="Q165" s="47"/>
      <c r="R165" s="47"/>
      <c r="S165" s="47"/>
      <c r="T165" s="47"/>
      <c r="U165" s="13"/>
      <c r="V165" s="47"/>
      <c r="W165" s="47"/>
      <c r="X165" s="39"/>
      <c r="Y165" s="39"/>
      <c r="Z165" s="37"/>
      <c r="AA165" s="38"/>
      <c r="AB165" s="39"/>
      <c r="AC165" s="39"/>
      <c r="AD165" s="39"/>
      <c r="AE165" s="49" t="s">
        <v>37</v>
      </c>
      <c r="AF165" s="50"/>
      <c r="AG165" s="51"/>
      <c r="AH165" s="51"/>
      <c r="AI165" s="51"/>
      <c r="AJ165" s="51"/>
      <c r="AK165" s="51"/>
      <c r="AL165" s="51"/>
      <c r="AM165" s="51"/>
      <c r="AN165" s="43"/>
      <c r="AO165" s="43"/>
      <c r="AP165" s="43"/>
      <c r="AQ165" s="52"/>
      <c r="AR165" s="39"/>
      <c r="AS165" s="36"/>
      <c r="AT165" s="36"/>
      <c r="AU165" s="48"/>
      <c r="AV165" s="48"/>
      <c r="AW165" s="48" t="s">
        <v>38</v>
      </c>
      <c r="AX165" s="48"/>
      <c r="AY165" s="48"/>
      <c r="AZ165" s="36" t="s">
        <v>39</v>
      </c>
      <c r="BA165" s="48"/>
      <c r="BB165" s="36"/>
      <c r="BC165" s="36" t="s">
        <v>40</v>
      </c>
      <c r="BD165" s="45"/>
      <c r="BE165" s="3"/>
      <c r="BF165" s="45"/>
      <c r="BG165" s="48"/>
    </row>
    <row r="166" spans="1:59" ht="25.5" hidden="1" customHeight="1" x14ac:dyDescent="0.15">
      <c r="A166" s="33"/>
      <c r="B166" s="275" t="s">
        <v>64</v>
      </c>
      <c r="C166" s="330"/>
      <c r="D166" s="330"/>
      <c r="E166" s="331"/>
      <c r="F166" s="335" t="s">
        <v>23</v>
      </c>
      <c r="G166" s="335"/>
      <c r="H166" s="337"/>
      <c r="I166" s="337"/>
      <c r="J166" s="340" t="s">
        <v>24</v>
      </c>
      <c r="K166" s="340"/>
      <c r="L166" s="337"/>
      <c r="M166" s="337"/>
      <c r="N166" s="340" t="s">
        <v>25</v>
      </c>
      <c r="O166" s="342"/>
      <c r="P166" s="344" t="s">
        <v>26</v>
      </c>
      <c r="Q166" s="342"/>
      <c r="R166" s="369" t="s">
        <v>27</v>
      </c>
      <c r="S166" s="369"/>
      <c r="T166" s="336"/>
      <c r="U166" s="337"/>
      <c r="V166" s="340" t="s">
        <v>24</v>
      </c>
      <c r="W166" s="340"/>
      <c r="X166" s="337"/>
      <c r="Y166" s="337"/>
      <c r="Z166" s="340" t="s">
        <v>25</v>
      </c>
      <c r="AA166" s="342"/>
      <c r="AB166" s="39"/>
      <c r="AC166" s="39"/>
      <c r="AD166" s="39"/>
      <c r="AE166" s="407" t="s">
        <v>65</v>
      </c>
      <c r="AF166" s="340"/>
      <c r="AG166" s="340"/>
      <c r="AH166" s="340"/>
      <c r="AI166" s="342"/>
      <c r="AJ166" s="405">
        <f>ROUNDDOWN(AW171/60,0)</f>
        <v>0</v>
      </c>
      <c r="AK166" s="365"/>
      <c r="AL166" s="340" t="s">
        <v>24</v>
      </c>
      <c r="AM166" s="340"/>
      <c r="AN166" s="365">
        <f>AW171-AJ166*60</f>
        <v>0</v>
      </c>
      <c r="AO166" s="365"/>
      <c r="AP166" s="340" t="s">
        <v>25</v>
      </c>
      <c r="AQ166" s="342"/>
      <c r="AR166" s="39"/>
      <c r="AS166" s="54"/>
      <c r="AT166" s="54"/>
      <c r="AU166" s="36"/>
      <c r="AV166" s="482" t="s">
        <v>42</v>
      </c>
      <c r="AW166" s="483">
        <f>IF(AZ166&lt;=BC166,BC166,AW161)</f>
        <v>1260</v>
      </c>
      <c r="AX166" s="154"/>
      <c r="AY166" s="482" t="s">
        <v>43</v>
      </c>
      <c r="AZ166" s="483">
        <f>T166*60+X166</f>
        <v>0</v>
      </c>
      <c r="BA166" s="154"/>
      <c r="BB166" s="482" t="s">
        <v>44</v>
      </c>
      <c r="BC166" s="483">
        <f>IF(C175="☑",21*60,20*60)</f>
        <v>1260</v>
      </c>
      <c r="BD166" s="3"/>
      <c r="BE166" s="3"/>
      <c r="BF166" s="3"/>
      <c r="BG166" s="36"/>
    </row>
    <row r="167" spans="1:59" ht="35.25" hidden="1" customHeight="1" x14ac:dyDescent="0.15">
      <c r="A167" s="33"/>
      <c r="B167" s="332"/>
      <c r="C167" s="333"/>
      <c r="D167" s="333"/>
      <c r="E167" s="334"/>
      <c r="F167" s="335"/>
      <c r="G167" s="335"/>
      <c r="H167" s="339"/>
      <c r="I167" s="339"/>
      <c r="J167" s="341"/>
      <c r="K167" s="341"/>
      <c r="L167" s="339"/>
      <c r="M167" s="339"/>
      <c r="N167" s="341"/>
      <c r="O167" s="343"/>
      <c r="P167" s="345"/>
      <c r="Q167" s="343"/>
      <c r="R167" s="370"/>
      <c r="S167" s="370"/>
      <c r="T167" s="338"/>
      <c r="U167" s="339"/>
      <c r="V167" s="341"/>
      <c r="W167" s="341"/>
      <c r="X167" s="339"/>
      <c r="Y167" s="339"/>
      <c r="Z167" s="341"/>
      <c r="AA167" s="343"/>
      <c r="AB167" s="36"/>
      <c r="AC167" s="36"/>
      <c r="AD167" s="36"/>
      <c r="AE167" s="345"/>
      <c r="AF167" s="341"/>
      <c r="AG167" s="341"/>
      <c r="AH167" s="341"/>
      <c r="AI167" s="343"/>
      <c r="AJ167" s="406"/>
      <c r="AK167" s="366"/>
      <c r="AL167" s="341"/>
      <c r="AM167" s="341"/>
      <c r="AN167" s="366"/>
      <c r="AO167" s="366"/>
      <c r="AP167" s="341"/>
      <c r="AQ167" s="343"/>
      <c r="AR167" s="39"/>
      <c r="AS167" s="54"/>
      <c r="AT167" s="54"/>
      <c r="AU167" s="36"/>
      <c r="AV167" s="482"/>
      <c r="AW167" s="483"/>
      <c r="AX167" s="154"/>
      <c r="AY167" s="482"/>
      <c r="AZ167" s="483"/>
      <c r="BA167" s="154"/>
      <c r="BB167" s="482"/>
      <c r="BC167" s="483"/>
      <c r="BD167" s="3"/>
      <c r="BE167" s="3"/>
      <c r="BF167" s="3"/>
      <c r="BG167" s="36"/>
    </row>
    <row r="168" spans="1:59" ht="17.25" hidden="1" customHeight="1" x14ac:dyDescent="0.15">
      <c r="A168" s="55"/>
      <c r="B168" s="40"/>
      <c r="C168" s="40"/>
      <c r="D168" s="40"/>
      <c r="E168" s="40"/>
      <c r="F168" s="36"/>
      <c r="G168" s="40"/>
      <c r="H168" s="42"/>
      <c r="I168" s="40"/>
      <c r="J168" s="40"/>
      <c r="K168" s="40"/>
      <c r="L168" s="40"/>
      <c r="M168" s="40"/>
      <c r="N168" s="40"/>
      <c r="O168" s="40"/>
      <c r="P168" s="56"/>
      <c r="Q168" s="40"/>
      <c r="R168" s="40"/>
      <c r="S168" s="40"/>
      <c r="T168" s="40"/>
      <c r="U168" s="40"/>
      <c r="V168" s="40"/>
      <c r="W168" s="40"/>
      <c r="X168" s="39"/>
      <c r="Y168" s="39"/>
      <c r="Z168" s="37"/>
      <c r="AA168" s="36"/>
      <c r="AB168" s="36"/>
      <c r="AC168" s="36"/>
      <c r="AD168" s="36"/>
      <c r="AE168" s="52"/>
      <c r="AF168" s="52"/>
      <c r="AG168" s="52"/>
      <c r="AH168" s="52"/>
      <c r="AI168" s="52"/>
      <c r="AJ168" s="44" t="s">
        <v>32</v>
      </c>
      <c r="AK168" s="52"/>
      <c r="AL168" s="52"/>
      <c r="AM168" s="52"/>
      <c r="AN168" s="52"/>
      <c r="AO168" s="52"/>
      <c r="AP168" s="52"/>
      <c r="AQ168" s="52"/>
      <c r="AR168" s="36"/>
      <c r="AS168" s="36"/>
      <c r="AT168" s="36"/>
      <c r="AU168" s="36"/>
      <c r="AV168" s="36"/>
      <c r="AW168" s="36"/>
      <c r="AX168" s="36"/>
      <c r="AY168" s="36"/>
      <c r="AZ168" s="65" t="s">
        <v>45</v>
      </c>
      <c r="BA168" s="36"/>
      <c r="BB168" s="36"/>
      <c r="BC168" s="36"/>
      <c r="BD168" s="3"/>
      <c r="BE168" s="3"/>
      <c r="BF168" s="3"/>
      <c r="BG168" s="36"/>
    </row>
    <row r="169" spans="1:59" ht="25.5" hidden="1" customHeight="1" x14ac:dyDescent="0.2">
      <c r="A169" s="55"/>
      <c r="B169" s="36"/>
      <c r="C169" s="382" t="s">
        <v>148</v>
      </c>
      <c r="D169" s="383"/>
      <c r="E169" s="383"/>
      <c r="F169" s="383"/>
      <c r="G169" s="383"/>
      <c r="H169" s="383"/>
      <c r="I169" s="383"/>
      <c r="J169" s="383"/>
      <c r="K169" s="383"/>
      <c r="L169" s="383"/>
      <c r="M169" s="383"/>
      <c r="N169" s="383"/>
      <c r="O169" s="383"/>
      <c r="P169" s="383"/>
      <c r="Q169" s="383"/>
      <c r="R169" s="383"/>
      <c r="S169" s="383"/>
      <c r="T169" s="383"/>
      <c r="U169" s="383"/>
      <c r="V169" s="383"/>
      <c r="W169" s="383"/>
      <c r="X169" s="383"/>
      <c r="Y169" s="383"/>
      <c r="Z169" s="383"/>
      <c r="AA169" s="383"/>
      <c r="AB169" s="384"/>
      <c r="AC169" s="36"/>
      <c r="AD169" s="36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36"/>
      <c r="AS169" s="36"/>
      <c r="AT169" s="36"/>
      <c r="AU169" s="36"/>
      <c r="AV169" s="36"/>
      <c r="AW169" s="36"/>
      <c r="AX169" s="36"/>
      <c r="AY169" s="36"/>
      <c r="AZ169" s="133" t="s">
        <v>46</v>
      </c>
      <c r="BA169" s="36"/>
      <c r="BB169" s="36"/>
      <c r="BC169" s="36"/>
      <c r="BD169" s="3"/>
      <c r="BE169" s="3"/>
      <c r="BF169" s="3"/>
      <c r="BG169" s="36"/>
    </row>
    <row r="170" spans="1:59" ht="25.5" hidden="1" customHeight="1" x14ac:dyDescent="0.15">
      <c r="A170" s="55"/>
      <c r="B170" s="36"/>
      <c r="C170" s="385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  <c r="Y170" s="386"/>
      <c r="Z170" s="386"/>
      <c r="AA170" s="386"/>
      <c r="AB170" s="387"/>
      <c r="AC170" s="36"/>
      <c r="AD170" s="36"/>
      <c r="AE170" s="49" t="s">
        <v>47</v>
      </c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36"/>
      <c r="AS170" s="36"/>
      <c r="AT170" s="36"/>
      <c r="AU170" s="36"/>
      <c r="AV170" s="36"/>
      <c r="AW170" s="36" t="s">
        <v>48</v>
      </c>
      <c r="AX170" s="36"/>
      <c r="AY170" s="36"/>
      <c r="AZ170" s="36" t="s">
        <v>49</v>
      </c>
      <c r="BA170" s="134"/>
      <c r="BB170" s="36"/>
      <c r="BC170" s="36"/>
      <c r="BD170" s="3"/>
      <c r="BE170" s="3"/>
      <c r="BF170" s="3"/>
      <c r="BG170" s="36"/>
    </row>
    <row r="171" spans="1:59" s="53" customFormat="1" ht="25.5" hidden="1" customHeight="1" x14ac:dyDescent="0.15">
      <c r="A171" s="55"/>
      <c r="B171" s="36"/>
      <c r="C171" s="385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7"/>
      <c r="AC171" s="39"/>
      <c r="AD171" s="39"/>
      <c r="AE171" s="371" t="s">
        <v>60</v>
      </c>
      <c r="AF171" s="388"/>
      <c r="AG171" s="388"/>
      <c r="AH171" s="388"/>
      <c r="AI171" s="388"/>
      <c r="AJ171" s="388"/>
      <c r="AK171" s="389"/>
      <c r="AL171" s="393">
        <f>IF(AZ161=0,0,ROUNDUP(AW171/AZ161,3))</f>
        <v>0</v>
      </c>
      <c r="AM171" s="394"/>
      <c r="AN171" s="394"/>
      <c r="AO171" s="394"/>
      <c r="AP171" s="394"/>
      <c r="AQ171" s="395"/>
      <c r="AR171" s="36"/>
      <c r="AS171" s="36"/>
      <c r="AT171" s="36"/>
      <c r="AU171" s="48"/>
      <c r="AV171" s="482" t="s">
        <v>51</v>
      </c>
      <c r="AW171" s="480">
        <f>IF(AW161-AW166&gt;0,IF(AW161-AW166&gt;AZ161,AZ161,AW161-AW166),0)</f>
        <v>0</v>
      </c>
      <c r="AX171" s="481" t="s">
        <v>52</v>
      </c>
      <c r="AY171" s="481"/>
      <c r="AZ171" s="134"/>
      <c r="BA171" s="134"/>
      <c r="BB171" s="48"/>
      <c r="BC171" s="48"/>
      <c r="BD171" s="45"/>
      <c r="BE171" s="45"/>
      <c r="BF171" s="45"/>
      <c r="BG171" s="48"/>
    </row>
    <row r="172" spans="1:59" ht="35.25" hidden="1" customHeight="1" x14ac:dyDescent="0.15">
      <c r="A172" s="68"/>
      <c r="B172" s="36"/>
      <c r="C172" s="385"/>
      <c r="D172" s="386"/>
      <c r="E172" s="386"/>
      <c r="F172" s="386"/>
      <c r="G172" s="386"/>
      <c r="H172" s="386"/>
      <c r="I172" s="386"/>
      <c r="J172" s="386"/>
      <c r="K172" s="386"/>
      <c r="L172" s="386"/>
      <c r="M172" s="386"/>
      <c r="N172" s="386"/>
      <c r="O172" s="386"/>
      <c r="P172" s="386"/>
      <c r="Q172" s="386"/>
      <c r="R172" s="386"/>
      <c r="S172" s="386"/>
      <c r="T172" s="386"/>
      <c r="U172" s="386"/>
      <c r="V172" s="386"/>
      <c r="W172" s="386"/>
      <c r="X172" s="386"/>
      <c r="Y172" s="386"/>
      <c r="Z172" s="386"/>
      <c r="AA172" s="386"/>
      <c r="AB172" s="387"/>
      <c r="AC172" s="36"/>
      <c r="AD172" s="36"/>
      <c r="AE172" s="390"/>
      <c r="AF172" s="391"/>
      <c r="AG172" s="391"/>
      <c r="AH172" s="391"/>
      <c r="AI172" s="391"/>
      <c r="AJ172" s="391"/>
      <c r="AK172" s="392"/>
      <c r="AL172" s="396"/>
      <c r="AM172" s="397"/>
      <c r="AN172" s="397"/>
      <c r="AO172" s="397"/>
      <c r="AP172" s="397"/>
      <c r="AQ172" s="398"/>
      <c r="AR172" s="36"/>
      <c r="AS172" s="36"/>
      <c r="AT172" s="36"/>
      <c r="AU172" s="482"/>
      <c r="AV172" s="482"/>
      <c r="AW172" s="480"/>
      <c r="AX172" s="481"/>
      <c r="AY172" s="481"/>
      <c r="AZ172" s="36"/>
      <c r="BA172" s="36"/>
      <c r="BB172" s="36"/>
      <c r="BC172" s="36"/>
      <c r="BD172" s="3"/>
      <c r="BE172" s="3"/>
      <c r="BF172" s="3"/>
      <c r="BG172" s="36"/>
    </row>
    <row r="173" spans="1:59" ht="25.5" hidden="1" customHeight="1" x14ac:dyDescent="0.15">
      <c r="A173" s="68"/>
      <c r="B173" s="36"/>
      <c r="C173" s="385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7"/>
      <c r="AC173" s="36"/>
      <c r="AD173" s="36"/>
      <c r="AE173" s="36"/>
      <c r="AF173" s="36"/>
      <c r="AG173" s="36"/>
      <c r="AH173" s="36"/>
      <c r="AI173" s="36"/>
      <c r="AJ173" s="36"/>
      <c r="AK173" s="57" t="s">
        <v>32</v>
      </c>
      <c r="AL173" s="36"/>
      <c r="AM173" s="39"/>
      <c r="AN173" s="39"/>
      <c r="AO173" s="39"/>
      <c r="AP173" s="36"/>
      <c r="AQ173" s="36"/>
      <c r="AR173" s="36"/>
      <c r="AS173" s="36"/>
      <c r="AT173" s="36"/>
      <c r="AU173" s="482"/>
      <c r="AV173" s="36"/>
      <c r="AW173" s="36"/>
      <c r="AX173" s="36"/>
      <c r="AY173" s="36"/>
      <c r="AZ173" s="36"/>
      <c r="BA173" s="36"/>
      <c r="BB173" s="36"/>
      <c r="BC173" s="36"/>
      <c r="BD173" s="3"/>
      <c r="BE173" s="3"/>
      <c r="BF173" s="3"/>
      <c r="BG173" s="36"/>
    </row>
    <row r="174" spans="1:59" ht="25.5" hidden="1" customHeight="1" x14ac:dyDescent="0.15">
      <c r="A174" s="55"/>
      <c r="B174" s="35"/>
      <c r="C174" s="385"/>
      <c r="D174" s="386"/>
      <c r="E174" s="386"/>
      <c r="F174" s="386"/>
      <c r="G174" s="386"/>
      <c r="H174" s="386"/>
      <c r="I174" s="386"/>
      <c r="J174" s="386"/>
      <c r="K174" s="386"/>
      <c r="L174" s="386"/>
      <c r="M174" s="386"/>
      <c r="N174" s="386"/>
      <c r="O174" s="386"/>
      <c r="P174" s="386"/>
      <c r="Q174" s="386"/>
      <c r="R174" s="386"/>
      <c r="S174" s="386"/>
      <c r="T174" s="386"/>
      <c r="U174" s="386"/>
      <c r="V174" s="386"/>
      <c r="W174" s="386"/>
      <c r="X174" s="386"/>
      <c r="Y174" s="386"/>
      <c r="Z174" s="386"/>
      <c r="AA174" s="386"/>
      <c r="AB174" s="387"/>
      <c r="AC174" s="36"/>
      <c r="AD174" s="36"/>
      <c r="AE174" s="36"/>
      <c r="AF174" s="36"/>
      <c r="AG174" s="36"/>
      <c r="AH174" s="36"/>
      <c r="AI174" s="36"/>
      <c r="AJ174" s="36"/>
      <c r="AK174" s="58" t="s">
        <v>53</v>
      </c>
      <c r="AL174" s="36"/>
      <c r="AM174" s="39"/>
      <c r="AN174" s="39"/>
      <c r="AO174" s="39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"/>
      <c r="BE174" s="3"/>
      <c r="BF174" s="3"/>
    </row>
    <row r="175" spans="1:59" ht="25.5" hidden="1" customHeight="1" x14ac:dyDescent="0.15">
      <c r="A175" s="55"/>
      <c r="B175" s="35"/>
      <c r="C175" s="375" t="s">
        <v>54</v>
      </c>
      <c r="D175" s="376"/>
      <c r="E175" s="377" t="s">
        <v>66</v>
      </c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  <c r="Y175" s="377"/>
      <c r="Z175" s="377"/>
      <c r="AA175" s="377"/>
      <c r="AB175" s="378"/>
      <c r="AC175" s="36"/>
      <c r="AD175" s="36"/>
      <c r="AE175" s="36"/>
      <c r="AF175" s="36"/>
      <c r="AG175" s="36"/>
      <c r="AH175" s="36"/>
      <c r="AI175" s="36"/>
      <c r="AJ175" s="36"/>
      <c r="AK175" s="58"/>
      <c r="AL175" s="36"/>
      <c r="AM175" s="39"/>
      <c r="AN175" s="39"/>
      <c r="AO175" s="39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"/>
      <c r="BE175" s="3"/>
      <c r="BF175" s="3"/>
    </row>
    <row r="176" spans="1:59" ht="17.25" hidden="1" customHeight="1" x14ac:dyDescent="0.15">
      <c r="A176" s="59"/>
      <c r="B176" s="60"/>
      <c r="C176" s="60"/>
      <c r="D176" s="60"/>
      <c r="E176" s="60"/>
      <c r="F176" s="61"/>
      <c r="G176" s="60"/>
      <c r="H176" s="60"/>
      <c r="I176" s="60"/>
      <c r="J176" s="60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3"/>
      <c r="AL176" s="62"/>
      <c r="AM176" s="64"/>
      <c r="AN176" s="64"/>
      <c r="AO176" s="64"/>
      <c r="AP176" s="62"/>
      <c r="AQ176" s="62"/>
      <c r="AR176" s="62"/>
      <c r="AS176" s="62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"/>
      <c r="BE176" s="3"/>
      <c r="BF176" s="3"/>
    </row>
    <row r="177" spans="1:59" ht="25.5" hidden="1" customHeight="1" x14ac:dyDescent="0.15">
      <c r="A177" s="399" t="s">
        <v>72</v>
      </c>
      <c r="B177" s="400"/>
      <c r="C177" s="400"/>
      <c r="D177" s="400"/>
      <c r="E177" s="400"/>
      <c r="F177" s="400"/>
      <c r="G177" s="400"/>
      <c r="H177" s="400"/>
      <c r="I177" s="401"/>
      <c r="J177" s="28"/>
      <c r="K177" s="67" t="s">
        <v>62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28"/>
      <c r="AP177" s="28"/>
      <c r="AQ177" s="28"/>
      <c r="AR177" s="28"/>
      <c r="AS177" s="28"/>
      <c r="AT177" s="28"/>
      <c r="AU177" s="36"/>
      <c r="AV177" s="36" t="s">
        <v>17</v>
      </c>
      <c r="AW177" s="39"/>
      <c r="AX177" s="39"/>
      <c r="AY177" s="39"/>
      <c r="AZ177" s="39"/>
      <c r="BA177" s="36"/>
      <c r="BB177" s="39"/>
      <c r="BC177" s="39"/>
      <c r="BD177" s="21"/>
      <c r="BE177" s="21"/>
      <c r="BF177" s="21"/>
      <c r="BG177" s="10"/>
    </row>
    <row r="178" spans="1:59" ht="17.25" hidden="1" customHeight="1" x14ac:dyDescent="0.15">
      <c r="A178" s="402"/>
      <c r="B178" s="403"/>
      <c r="C178" s="403"/>
      <c r="D178" s="403"/>
      <c r="E178" s="403"/>
      <c r="F178" s="403"/>
      <c r="G178" s="403"/>
      <c r="H178" s="403"/>
      <c r="I178" s="404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30"/>
      <c r="Y178" s="30"/>
      <c r="Z178" s="30"/>
      <c r="AA178" s="30"/>
      <c r="AB178" s="30"/>
      <c r="AC178" s="30"/>
      <c r="AD178" s="30"/>
      <c r="AE178" s="31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2"/>
      <c r="AQ178" s="32"/>
      <c r="AR178" s="32"/>
      <c r="AS178" s="32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"/>
      <c r="BE178" s="3"/>
      <c r="BF178" s="3"/>
      <c r="BG178" s="36"/>
    </row>
    <row r="179" spans="1:59" ht="28.5" hidden="1" customHeight="1" x14ac:dyDescent="0.15">
      <c r="A179" s="33"/>
      <c r="B179" s="34" t="s">
        <v>18</v>
      </c>
      <c r="C179" s="35"/>
      <c r="D179" s="35"/>
      <c r="E179" s="35"/>
      <c r="F179" s="36"/>
      <c r="G179" s="37"/>
      <c r="H179" s="36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8"/>
      <c r="AB179" s="39"/>
      <c r="AC179" s="39"/>
      <c r="AD179" s="39"/>
      <c r="AE179" s="34" t="s">
        <v>19</v>
      </c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6"/>
      <c r="AV179" s="36"/>
      <c r="AW179" s="36" t="s">
        <v>20</v>
      </c>
      <c r="AX179" s="36"/>
      <c r="AY179" s="36"/>
      <c r="AZ179" s="36" t="s">
        <v>21</v>
      </c>
      <c r="BA179" s="36"/>
      <c r="BB179" s="36"/>
      <c r="BC179" s="36"/>
      <c r="BD179" s="3"/>
      <c r="BE179" s="3"/>
      <c r="BF179" s="3"/>
      <c r="BG179" s="36"/>
    </row>
    <row r="180" spans="1:59" ht="25.5" hidden="1" customHeight="1" x14ac:dyDescent="0.15">
      <c r="A180" s="33"/>
      <c r="B180" s="275" t="s">
        <v>22</v>
      </c>
      <c r="C180" s="330"/>
      <c r="D180" s="330"/>
      <c r="E180" s="331"/>
      <c r="F180" s="335" t="s">
        <v>23</v>
      </c>
      <c r="G180" s="335"/>
      <c r="H180" s="337"/>
      <c r="I180" s="337"/>
      <c r="J180" s="340" t="s">
        <v>24</v>
      </c>
      <c r="K180" s="340"/>
      <c r="L180" s="337"/>
      <c r="M180" s="337"/>
      <c r="N180" s="340" t="s">
        <v>25</v>
      </c>
      <c r="O180" s="342"/>
      <c r="P180" s="344" t="s">
        <v>26</v>
      </c>
      <c r="Q180" s="342"/>
      <c r="R180" s="369" t="s">
        <v>27</v>
      </c>
      <c r="S180" s="369"/>
      <c r="T180" s="337"/>
      <c r="U180" s="337"/>
      <c r="V180" s="340" t="s">
        <v>24</v>
      </c>
      <c r="W180" s="340"/>
      <c r="X180" s="337"/>
      <c r="Y180" s="337"/>
      <c r="Z180" s="340" t="s">
        <v>25</v>
      </c>
      <c r="AA180" s="342"/>
      <c r="AB180" s="36"/>
      <c r="AC180" s="36"/>
      <c r="AD180" s="36"/>
      <c r="AE180" s="371" t="s">
        <v>58</v>
      </c>
      <c r="AF180" s="367"/>
      <c r="AG180" s="367"/>
      <c r="AH180" s="367"/>
      <c r="AI180" s="372"/>
      <c r="AJ180" s="365">
        <f>ROUNDDOWN(AZ180/60,0)</f>
        <v>0</v>
      </c>
      <c r="AK180" s="365"/>
      <c r="AL180" s="367" t="s">
        <v>29</v>
      </c>
      <c r="AM180" s="367"/>
      <c r="AN180" s="365">
        <f>AZ180-AJ180*60</f>
        <v>0</v>
      </c>
      <c r="AO180" s="365"/>
      <c r="AP180" s="340" t="s">
        <v>25</v>
      </c>
      <c r="AQ180" s="342"/>
      <c r="AR180" s="39"/>
      <c r="AS180" s="36"/>
      <c r="AT180" s="36"/>
      <c r="AU180" s="482"/>
      <c r="AV180" s="482" t="s">
        <v>30</v>
      </c>
      <c r="AW180" s="483">
        <f>T180*60+X180</f>
        <v>0</v>
      </c>
      <c r="AX180" s="36"/>
      <c r="AY180" s="482" t="s">
        <v>31</v>
      </c>
      <c r="AZ180" s="483">
        <f>(T180*60+X180)-(H180*60+L180)</f>
        <v>0</v>
      </c>
      <c r="BA180" s="36"/>
      <c r="BB180" s="36"/>
      <c r="BC180" s="36"/>
      <c r="BD180" s="3"/>
      <c r="BE180" s="3"/>
      <c r="BF180" s="3"/>
      <c r="BG180" s="36"/>
    </row>
    <row r="181" spans="1:59" ht="35.25" hidden="1" customHeight="1" x14ac:dyDescent="0.15">
      <c r="A181" s="33"/>
      <c r="B181" s="332"/>
      <c r="C181" s="333"/>
      <c r="D181" s="333"/>
      <c r="E181" s="334"/>
      <c r="F181" s="335"/>
      <c r="G181" s="335"/>
      <c r="H181" s="339"/>
      <c r="I181" s="339"/>
      <c r="J181" s="341"/>
      <c r="K181" s="341"/>
      <c r="L181" s="339"/>
      <c r="M181" s="339"/>
      <c r="N181" s="341"/>
      <c r="O181" s="343"/>
      <c r="P181" s="345"/>
      <c r="Q181" s="343"/>
      <c r="R181" s="370"/>
      <c r="S181" s="370"/>
      <c r="T181" s="339"/>
      <c r="U181" s="339"/>
      <c r="V181" s="341"/>
      <c r="W181" s="341"/>
      <c r="X181" s="339"/>
      <c r="Y181" s="339"/>
      <c r="Z181" s="341"/>
      <c r="AA181" s="343"/>
      <c r="AB181" s="36"/>
      <c r="AC181" s="36"/>
      <c r="AD181" s="36"/>
      <c r="AE181" s="373"/>
      <c r="AF181" s="368"/>
      <c r="AG181" s="368"/>
      <c r="AH181" s="368"/>
      <c r="AI181" s="374"/>
      <c r="AJ181" s="366"/>
      <c r="AK181" s="366"/>
      <c r="AL181" s="368"/>
      <c r="AM181" s="368"/>
      <c r="AN181" s="366"/>
      <c r="AO181" s="366"/>
      <c r="AP181" s="341"/>
      <c r="AQ181" s="343"/>
      <c r="AR181" s="39"/>
      <c r="AS181" s="36"/>
      <c r="AT181" s="36"/>
      <c r="AU181" s="482"/>
      <c r="AV181" s="482"/>
      <c r="AW181" s="483"/>
      <c r="AX181" s="36"/>
      <c r="AY181" s="482"/>
      <c r="AZ181" s="483"/>
      <c r="BA181" s="36"/>
      <c r="BB181" s="36"/>
      <c r="BC181" s="36"/>
      <c r="BD181" s="3"/>
      <c r="BE181" s="3"/>
      <c r="BF181" s="3"/>
      <c r="BG181" s="36"/>
    </row>
    <row r="182" spans="1:59" ht="17.25" hidden="1" customHeight="1" x14ac:dyDescent="0.15">
      <c r="A182" s="33"/>
      <c r="B182" s="40"/>
      <c r="C182" s="40"/>
      <c r="D182" s="40"/>
      <c r="E182" s="40"/>
      <c r="F182" s="41"/>
      <c r="G182" s="41"/>
      <c r="H182" s="42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39"/>
      <c r="Y182" s="39"/>
      <c r="Z182" s="37"/>
      <c r="AA182" s="38"/>
      <c r="AB182" s="39"/>
      <c r="AC182" s="39"/>
      <c r="AD182" s="39"/>
      <c r="AE182" s="43"/>
      <c r="AF182" s="43"/>
      <c r="AG182" s="43"/>
      <c r="AH182" s="43"/>
      <c r="AI182" s="43"/>
      <c r="AJ182" s="44" t="s">
        <v>32</v>
      </c>
      <c r="AK182" s="43"/>
      <c r="AL182" s="43"/>
      <c r="AM182" s="43"/>
      <c r="AN182" s="43"/>
      <c r="AO182" s="43"/>
      <c r="AP182" s="43"/>
      <c r="AQ182" s="43"/>
      <c r="AR182" s="39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"/>
      <c r="BE182" s="3"/>
      <c r="BF182" s="3"/>
      <c r="BG182" s="36"/>
    </row>
    <row r="183" spans="1:59" s="36" customFormat="1" ht="25.5" hidden="1" customHeight="1" x14ac:dyDescent="0.15">
      <c r="A183" s="33"/>
      <c r="B183" s="34"/>
      <c r="C183" s="35"/>
      <c r="D183" s="35"/>
      <c r="E183" s="35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8"/>
      <c r="X183" s="39"/>
      <c r="Y183" s="39"/>
      <c r="Z183" s="37"/>
      <c r="AA183" s="38"/>
      <c r="AB183" s="39"/>
      <c r="AC183" s="39"/>
      <c r="AD183" s="39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39"/>
      <c r="AW183" s="48" t="s">
        <v>33</v>
      </c>
      <c r="AZ183" s="36" t="s">
        <v>34</v>
      </c>
      <c r="BC183" s="36" t="s">
        <v>35</v>
      </c>
      <c r="BD183" s="3"/>
      <c r="BE183" s="3"/>
      <c r="BF183" s="3"/>
    </row>
    <row r="184" spans="1:59" s="53" customFormat="1" ht="25.5" hidden="1" customHeight="1" x14ac:dyDescent="0.15">
      <c r="A184" s="46"/>
      <c r="B184" s="47" t="s">
        <v>36</v>
      </c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8"/>
      <c r="P184" s="47"/>
      <c r="Q184" s="47"/>
      <c r="R184" s="47"/>
      <c r="S184" s="47"/>
      <c r="T184" s="47"/>
      <c r="U184" s="13"/>
      <c r="V184" s="47"/>
      <c r="W184" s="47"/>
      <c r="X184" s="39"/>
      <c r="Y184" s="39"/>
      <c r="Z184" s="37"/>
      <c r="AA184" s="38"/>
      <c r="AB184" s="39"/>
      <c r="AC184" s="39"/>
      <c r="AD184" s="39"/>
      <c r="AE184" s="49" t="s">
        <v>37</v>
      </c>
      <c r="AF184" s="50"/>
      <c r="AG184" s="51"/>
      <c r="AH184" s="51"/>
      <c r="AI184" s="51"/>
      <c r="AJ184" s="51"/>
      <c r="AK184" s="51"/>
      <c r="AL184" s="51"/>
      <c r="AM184" s="51"/>
      <c r="AN184" s="43"/>
      <c r="AO184" s="43"/>
      <c r="AP184" s="43"/>
      <c r="AQ184" s="52"/>
      <c r="AR184" s="39"/>
      <c r="AS184" s="36"/>
      <c r="AT184" s="36"/>
      <c r="AU184" s="48"/>
      <c r="AV184" s="48"/>
      <c r="AW184" s="48" t="s">
        <v>38</v>
      </c>
      <c r="AX184" s="48"/>
      <c r="AY184" s="48"/>
      <c r="AZ184" s="36" t="s">
        <v>39</v>
      </c>
      <c r="BA184" s="48"/>
      <c r="BB184" s="36"/>
      <c r="BC184" s="36" t="s">
        <v>40</v>
      </c>
      <c r="BD184" s="45"/>
      <c r="BE184" s="3"/>
      <c r="BF184" s="45"/>
      <c r="BG184" s="48"/>
    </row>
    <row r="185" spans="1:59" ht="25.5" hidden="1" customHeight="1" x14ac:dyDescent="0.15">
      <c r="A185" s="33"/>
      <c r="B185" s="275" t="s">
        <v>64</v>
      </c>
      <c r="C185" s="330"/>
      <c r="D185" s="330"/>
      <c r="E185" s="331"/>
      <c r="F185" s="335" t="s">
        <v>23</v>
      </c>
      <c r="G185" s="335"/>
      <c r="H185" s="337"/>
      <c r="I185" s="337"/>
      <c r="J185" s="340" t="s">
        <v>24</v>
      </c>
      <c r="K185" s="340"/>
      <c r="L185" s="337"/>
      <c r="M185" s="337"/>
      <c r="N185" s="340" t="s">
        <v>25</v>
      </c>
      <c r="O185" s="342"/>
      <c r="P185" s="344" t="s">
        <v>26</v>
      </c>
      <c r="Q185" s="342"/>
      <c r="R185" s="369" t="s">
        <v>27</v>
      </c>
      <c r="S185" s="369"/>
      <c r="T185" s="336"/>
      <c r="U185" s="337"/>
      <c r="V185" s="340" t="s">
        <v>24</v>
      </c>
      <c r="W185" s="340"/>
      <c r="X185" s="337"/>
      <c r="Y185" s="337"/>
      <c r="Z185" s="340" t="s">
        <v>25</v>
      </c>
      <c r="AA185" s="342"/>
      <c r="AB185" s="39"/>
      <c r="AC185" s="39"/>
      <c r="AD185" s="39"/>
      <c r="AE185" s="407" t="s">
        <v>65</v>
      </c>
      <c r="AF185" s="340"/>
      <c r="AG185" s="340"/>
      <c r="AH185" s="340"/>
      <c r="AI185" s="342"/>
      <c r="AJ185" s="405">
        <f>ROUNDDOWN(AW190/60,0)</f>
        <v>0</v>
      </c>
      <c r="AK185" s="365"/>
      <c r="AL185" s="340" t="s">
        <v>24</v>
      </c>
      <c r="AM185" s="340"/>
      <c r="AN185" s="365">
        <f>AW190-AJ185*60</f>
        <v>0</v>
      </c>
      <c r="AO185" s="365"/>
      <c r="AP185" s="340" t="s">
        <v>25</v>
      </c>
      <c r="AQ185" s="342"/>
      <c r="AR185" s="39"/>
      <c r="AS185" s="54"/>
      <c r="AT185" s="54"/>
      <c r="AU185" s="36"/>
      <c r="AV185" s="482" t="s">
        <v>42</v>
      </c>
      <c r="AW185" s="483">
        <f>IF(AZ185&lt;=BC185,BC185,AW180)</f>
        <v>1260</v>
      </c>
      <c r="AX185" s="154"/>
      <c r="AY185" s="482" t="s">
        <v>43</v>
      </c>
      <c r="AZ185" s="483">
        <f>T185*60+X185</f>
        <v>0</v>
      </c>
      <c r="BA185" s="154"/>
      <c r="BB185" s="482" t="s">
        <v>44</v>
      </c>
      <c r="BC185" s="483">
        <f>IF(C194="☑",21*60,20*60)</f>
        <v>1260</v>
      </c>
      <c r="BD185" s="3"/>
      <c r="BE185" s="3"/>
      <c r="BF185" s="3"/>
      <c r="BG185" s="36"/>
    </row>
    <row r="186" spans="1:59" ht="35.25" hidden="1" customHeight="1" x14ac:dyDescent="0.15">
      <c r="A186" s="33"/>
      <c r="B186" s="332"/>
      <c r="C186" s="333"/>
      <c r="D186" s="333"/>
      <c r="E186" s="334"/>
      <c r="F186" s="335"/>
      <c r="G186" s="335"/>
      <c r="H186" s="339"/>
      <c r="I186" s="339"/>
      <c r="J186" s="341"/>
      <c r="K186" s="341"/>
      <c r="L186" s="339"/>
      <c r="M186" s="339"/>
      <c r="N186" s="341"/>
      <c r="O186" s="343"/>
      <c r="P186" s="345"/>
      <c r="Q186" s="343"/>
      <c r="R186" s="370"/>
      <c r="S186" s="370"/>
      <c r="T186" s="338"/>
      <c r="U186" s="339"/>
      <c r="V186" s="341"/>
      <c r="W186" s="341"/>
      <c r="X186" s="339"/>
      <c r="Y186" s="339"/>
      <c r="Z186" s="341"/>
      <c r="AA186" s="343"/>
      <c r="AB186" s="36"/>
      <c r="AC186" s="36"/>
      <c r="AD186" s="36"/>
      <c r="AE186" s="345"/>
      <c r="AF186" s="341"/>
      <c r="AG186" s="341"/>
      <c r="AH186" s="341"/>
      <c r="AI186" s="343"/>
      <c r="AJ186" s="406"/>
      <c r="AK186" s="366"/>
      <c r="AL186" s="341"/>
      <c r="AM186" s="341"/>
      <c r="AN186" s="366"/>
      <c r="AO186" s="366"/>
      <c r="AP186" s="341"/>
      <c r="AQ186" s="343"/>
      <c r="AR186" s="39"/>
      <c r="AS186" s="54"/>
      <c r="AT186" s="54"/>
      <c r="AU186" s="36"/>
      <c r="AV186" s="482"/>
      <c r="AW186" s="483"/>
      <c r="AX186" s="154"/>
      <c r="AY186" s="482"/>
      <c r="AZ186" s="483"/>
      <c r="BA186" s="154"/>
      <c r="BB186" s="482"/>
      <c r="BC186" s="483"/>
      <c r="BD186" s="3"/>
      <c r="BE186" s="3"/>
      <c r="BF186" s="3"/>
      <c r="BG186" s="36"/>
    </row>
    <row r="187" spans="1:59" ht="17.25" hidden="1" customHeight="1" x14ac:dyDescent="0.15">
      <c r="A187" s="55"/>
      <c r="B187" s="40"/>
      <c r="C187" s="40"/>
      <c r="D187" s="40"/>
      <c r="E187" s="40"/>
      <c r="F187" s="36"/>
      <c r="G187" s="40"/>
      <c r="H187" s="42"/>
      <c r="I187" s="40"/>
      <c r="J187" s="40"/>
      <c r="K187" s="40"/>
      <c r="L187" s="40"/>
      <c r="M187" s="40"/>
      <c r="N187" s="40"/>
      <c r="O187" s="40"/>
      <c r="P187" s="56"/>
      <c r="Q187" s="40"/>
      <c r="R187" s="40"/>
      <c r="S187" s="40"/>
      <c r="T187" s="40"/>
      <c r="U187" s="40"/>
      <c r="V187" s="40"/>
      <c r="W187" s="40"/>
      <c r="X187" s="39"/>
      <c r="Y187" s="39"/>
      <c r="Z187" s="37"/>
      <c r="AA187" s="36"/>
      <c r="AB187" s="36"/>
      <c r="AC187" s="36"/>
      <c r="AD187" s="36"/>
      <c r="AE187" s="52"/>
      <c r="AF187" s="52"/>
      <c r="AG187" s="52"/>
      <c r="AH187" s="52"/>
      <c r="AI187" s="52"/>
      <c r="AJ187" s="44" t="s">
        <v>32</v>
      </c>
      <c r="AK187" s="52"/>
      <c r="AL187" s="52"/>
      <c r="AM187" s="52"/>
      <c r="AN187" s="52"/>
      <c r="AO187" s="52"/>
      <c r="AP187" s="52"/>
      <c r="AQ187" s="52"/>
      <c r="AR187" s="36"/>
      <c r="AS187" s="36"/>
      <c r="AT187" s="36"/>
      <c r="AU187" s="36"/>
      <c r="AV187" s="36"/>
      <c r="AW187" s="36"/>
      <c r="AX187" s="36"/>
      <c r="AY187" s="36"/>
      <c r="AZ187" s="65" t="s">
        <v>45</v>
      </c>
      <c r="BA187" s="36"/>
      <c r="BB187" s="36"/>
      <c r="BC187" s="36"/>
      <c r="BD187" s="3"/>
      <c r="BE187" s="3"/>
      <c r="BF187" s="3"/>
      <c r="BG187" s="36"/>
    </row>
    <row r="188" spans="1:59" ht="25.5" hidden="1" customHeight="1" x14ac:dyDescent="0.2">
      <c r="A188" s="55"/>
      <c r="B188" s="36"/>
      <c r="C188" s="382" t="s">
        <v>148</v>
      </c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3"/>
      <c r="S188" s="383"/>
      <c r="T188" s="383"/>
      <c r="U188" s="383"/>
      <c r="V188" s="383"/>
      <c r="W188" s="383"/>
      <c r="X188" s="383"/>
      <c r="Y188" s="383"/>
      <c r="Z188" s="383"/>
      <c r="AA188" s="383"/>
      <c r="AB188" s="384"/>
      <c r="AC188" s="36"/>
      <c r="AD188" s="36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36"/>
      <c r="AS188" s="36"/>
      <c r="AT188" s="36"/>
      <c r="AU188" s="36"/>
      <c r="AV188" s="36"/>
      <c r="AW188" s="36"/>
      <c r="AX188" s="36"/>
      <c r="AY188" s="36"/>
      <c r="AZ188" s="133" t="s">
        <v>46</v>
      </c>
      <c r="BA188" s="36"/>
      <c r="BB188" s="36"/>
      <c r="BC188" s="36"/>
      <c r="BD188" s="3"/>
      <c r="BE188" s="3"/>
      <c r="BF188" s="3"/>
      <c r="BG188" s="36"/>
    </row>
    <row r="189" spans="1:59" ht="25.5" hidden="1" customHeight="1" x14ac:dyDescent="0.15">
      <c r="A189" s="55"/>
      <c r="B189" s="36"/>
      <c r="C189" s="385"/>
      <c r="D189" s="386"/>
      <c r="E189" s="386"/>
      <c r="F189" s="386"/>
      <c r="G189" s="386"/>
      <c r="H189" s="386"/>
      <c r="I189" s="386"/>
      <c r="J189" s="386"/>
      <c r="K189" s="386"/>
      <c r="L189" s="386"/>
      <c r="M189" s="386"/>
      <c r="N189" s="386"/>
      <c r="O189" s="386"/>
      <c r="P189" s="386"/>
      <c r="Q189" s="386"/>
      <c r="R189" s="386"/>
      <c r="S189" s="386"/>
      <c r="T189" s="386"/>
      <c r="U189" s="386"/>
      <c r="V189" s="386"/>
      <c r="W189" s="386"/>
      <c r="X189" s="386"/>
      <c r="Y189" s="386"/>
      <c r="Z189" s="386"/>
      <c r="AA189" s="386"/>
      <c r="AB189" s="387"/>
      <c r="AC189" s="36"/>
      <c r="AD189" s="36"/>
      <c r="AE189" s="49" t="s">
        <v>47</v>
      </c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36"/>
      <c r="AS189" s="36"/>
      <c r="AT189" s="36"/>
      <c r="AU189" s="36"/>
      <c r="AV189" s="36"/>
      <c r="AW189" s="36" t="s">
        <v>48</v>
      </c>
      <c r="AX189" s="36"/>
      <c r="AY189" s="36"/>
      <c r="AZ189" s="36" t="s">
        <v>49</v>
      </c>
      <c r="BA189" s="134"/>
      <c r="BB189" s="36"/>
      <c r="BC189" s="36"/>
      <c r="BD189" s="3"/>
      <c r="BE189" s="3"/>
      <c r="BF189" s="3"/>
      <c r="BG189" s="36"/>
    </row>
    <row r="190" spans="1:59" s="53" customFormat="1" ht="25.5" hidden="1" customHeight="1" x14ac:dyDescent="0.15">
      <c r="A190" s="55"/>
      <c r="B190" s="36"/>
      <c r="C190" s="385"/>
      <c r="D190" s="386"/>
      <c r="E190" s="386"/>
      <c r="F190" s="386"/>
      <c r="G190" s="386"/>
      <c r="H190" s="386"/>
      <c r="I190" s="386"/>
      <c r="J190" s="386"/>
      <c r="K190" s="386"/>
      <c r="L190" s="386"/>
      <c r="M190" s="386"/>
      <c r="N190" s="386"/>
      <c r="O190" s="386"/>
      <c r="P190" s="386"/>
      <c r="Q190" s="386"/>
      <c r="R190" s="386"/>
      <c r="S190" s="386"/>
      <c r="T190" s="386"/>
      <c r="U190" s="386"/>
      <c r="V190" s="386"/>
      <c r="W190" s="386"/>
      <c r="X190" s="386"/>
      <c r="Y190" s="386"/>
      <c r="Z190" s="386"/>
      <c r="AA190" s="386"/>
      <c r="AB190" s="387"/>
      <c r="AC190" s="39"/>
      <c r="AD190" s="39"/>
      <c r="AE190" s="371" t="s">
        <v>60</v>
      </c>
      <c r="AF190" s="388"/>
      <c r="AG190" s="388"/>
      <c r="AH190" s="388"/>
      <c r="AI190" s="388"/>
      <c r="AJ190" s="388"/>
      <c r="AK190" s="389"/>
      <c r="AL190" s="393">
        <f>IF(AZ180=0,0,ROUNDUP(AW190/AZ180,3))</f>
        <v>0</v>
      </c>
      <c r="AM190" s="394"/>
      <c r="AN190" s="394"/>
      <c r="AO190" s="394"/>
      <c r="AP190" s="394"/>
      <c r="AQ190" s="395"/>
      <c r="AR190" s="36"/>
      <c r="AS190" s="36"/>
      <c r="AT190" s="36"/>
      <c r="AU190" s="48"/>
      <c r="AV190" s="482" t="s">
        <v>51</v>
      </c>
      <c r="AW190" s="480">
        <f>IF(AW180-AW185&gt;0,IF(AW180-AW185&gt;AZ180,AZ180,AW180-AW185),0)</f>
        <v>0</v>
      </c>
      <c r="AX190" s="481" t="s">
        <v>52</v>
      </c>
      <c r="AY190" s="481"/>
      <c r="AZ190" s="134"/>
      <c r="BA190" s="134"/>
      <c r="BB190" s="48"/>
      <c r="BC190" s="48"/>
      <c r="BD190" s="45"/>
      <c r="BE190" s="45"/>
      <c r="BF190" s="45"/>
      <c r="BG190" s="48"/>
    </row>
    <row r="191" spans="1:59" ht="35.25" hidden="1" customHeight="1" x14ac:dyDescent="0.15">
      <c r="A191" s="68"/>
      <c r="B191" s="36"/>
      <c r="C191" s="385"/>
      <c r="D191" s="386"/>
      <c r="E191" s="386"/>
      <c r="F191" s="38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6"/>
      <c r="T191" s="386"/>
      <c r="U191" s="386"/>
      <c r="V191" s="386"/>
      <c r="W191" s="386"/>
      <c r="X191" s="386"/>
      <c r="Y191" s="386"/>
      <c r="Z191" s="386"/>
      <c r="AA191" s="386"/>
      <c r="AB191" s="387"/>
      <c r="AC191" s="36"/>
      <c r="AD191" s="36"/>
      <c r="AE191" s="390"/>
      <c r="AF191" s="391"/>
      <c r="AG191" s="391"/>
      <c r="AH191" s="391"/>
      <c r="AI191" s="391"/>
      <c r="AJ191" s="391"/>
      <c r="AK191" s="392"/>
      <c r="AL191" s="396"/>
      <c r="AM191" s="397"/>
      <c r="AN191" s="397"/>
      <c r="AO191" s="397"/>
      <c r="AP191" s="397"/>
      <c r="AQ191" s="398"/>
      <c r="AR191" s="36"/>
      <c r="AS191" s="36"/>
      <c r="AT191" s="36"/>
      <c r="AU191" s="482"/>
      <c r="AV191" s="482"/>
      <c r="AW191" s="480"/>
      <c r="AX191" s="481"/>
      <c r="AY191" s="481"/>
      <c r="AZ191" s="36"/>
      <c r="BA191" s="36"/>
      <c r="BB191" s="36"/>
      <c r="BC191" s="36"/>
      <c r="BD191" s="3"/>
      <c r="BE191" s="3"/>
      <c r="BF191" s="3"/>
      <c r="BG191" s="36"/>
    </row>
    <row r="192" spans="1:59" ht="25.5" hidden="1" customHeight="1" x14ac:dyDescent="0.15">
      <c r="A192" s="68"/>
      <c r="B192" s="36"/>
      <c r="C192" s="385"/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  <c r="AA192" s="386"/>
      <c r="AB192" s="387"/>
      <c r="AC192" s="36"/>
      <c r="AD192" s="36"/>
      <c r="AE192" s="36"/>
      <c r="AF192" s="36"/>
      <c r="AG192" s="36"/>
      <c r="AH192" s="36"/>
      <c r="AI192" s="36"/>
      <c r="AJ192" s="36"/>
      <c r="AK192" s="57" t="s">
        <v>32</v>
      </c>
      <c r="AL192" s="36"/>
      <c r="AM192" s="39"/>
      <c r="AN192" s="39"/>
      <c r="AO192" s="39"/>
      <c r="AP192" s="36"/>
      <c r="AQ192" s="36"/>
      <c r="AR192" s="36"/>
      <c r="AS192" s="36"/>
      <c r="AT192" s="36"/>
      <c r="AU192" s="482"/>
      <c r="AV192" s="36"/>
      <c r="AW192" s="36"/>
      <c r="AX192" s="36"/>
      <c r="AY192" s="36"/>
      <c r="AZ192" s="36"/>
      <c r="BA192" s="36"/>
      <c r="BB192" s="36"/>
      <c r="BC192" s="36"/>
      <c r="BD192" s="3"/>
      <c r="BE192" s="3"/>
      <c r="BF192" s="3"/>
      <c r="BG192" s="36"/>
    </row>
    <row r="193" spans="1:59" ht="25.5" hidden="1" customHeight="1" x14ac:dyDescent="0.15">
      <c r="A193" s="55"/>
      <c r="B193" s="35"/>
      <c r="C193" s="385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  <c r="AA193" s="386"/>
      <c r="AB193" s="387"/>
      <c r="AC193" s="36"/>
      <c r="AD193" s="36"/>
      <c r="AE193" s="36"/>
      <c r="AF193" s="36"/>
      <c r="AG193" s="36"/>
      <c r="AH193" s="36"/>
      <c r="AI193" s="36"/>
      <c r="AJ193" s="36"/>
      <c r="AK193" s="58" t="s">
        <v>53</v>
      </c>
      <c r="AL193" s="36"/>
      <c r="AM193" s="39"/>
      <c r="AN193" s="39"/>
      <c r="AO193" s="39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"/>
      <c r="BE193" s="3"/>
      <c r="BF193" s="3"/>
    </row>
    <row r="194" spans="1:59" ht="25.5" hidden="1" customHeight="1" x14ac:dyDescent="0.15">
      <c r="A194" s="55"/>
      <c r="B194" s="35"/>
      <c r="C194" s="375" t="s">
        <v>54</v>
      </c>
      <c r="D194" s="376"/>
      <c r="E194" s="377" t="s">
        <v>66</v>
      </c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7"/>
      <c r="Y194" s="377"/>
      <c r="Z194" s="377"/>
      <c r="AA194" s="377"/>
      <c r="AB194" s="378"/>
      <c r="AC194" s="36"/>
      <c r="AD194" s="36"/>
      <c r="AE194" s="36"/>
      <c r="AF194" s="36"/>
      <c r="AG194" s="36"/>
      <c r="AH194" s="36"/>
      <c r="AI194" s="36"/>
      <c r="AJ194" s="36"/>
      <c r="AK194" s="58"/>
      <c r="AL194" s="36"/>
      <c r="AM194" s="39"/>
      <c r="AN194" s="39"/>
      <c r="AO194" s="39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"/>
      <c r="BE194" s="3"/>
      <c r="BF194" s="3"/>
    </row>
    <row r="195" spans="1:59" ht="17.25" hidden="1" customHeight="1" x14ac:dyDescent="0.15">
      <c r="A195" s="59"/>
      <c r="B195" s="60"/>
      <c r="C195" s="60"/>
      <c r="D195" s="60"/>
      <c r="E195" s="60"/>
      <c r="F195" s="61"/>
      <c r="G195" s="60"/>
      <c r="H195" s="60"/>
      <c r="I195" s="60"/>
      <c r="J195" s="60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3"/>
      <c r="AL195" s="62"/>
      <c r="AM195" s="64"/>
      <c r="AN195" s="64"/>
      <c r="AO195" s="64"/>
      <c r="AP195" s="62"/>
      <c r="AQ195" s="62"/>
      <c r="AR195" s="62"/>
      <c r="AS195" s="62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"/>
      <c r="BE195" s="3"/>
      <c r="BF195" s="3"/>
    </row>
    <row r="196" spans="1:59" ht="25.5" hidden="1" customHeight="1" x14ac:dyDescent="0.15">
      <c r="A196" s="399" t="s">
        <v>73</v>
      </c>
      <c r="B196" s="400"/>
      <c r="C196" s="400"/>
      <c r="D196" s="400"/>
      <c r="E196" s="400"/>
      <c r="F196" s="400"/>
      <c r="G196" s="400"/>
      <c r="H196" s="400"/>
      <c r="I196" s="401"/>
      <c r="J196" s="28"/>
      <c r="K196" s="67" t="s">
        <v>62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28"/>
      <c r="AP196" s="28"/>
      <c r="AQ196" s="28"/>
      <c r="AR196" s="28"/>
      <c r="AS196" s="28"/>
      <c r="AT196" s="28"/>
      <c r="AU196" s="36"/>
      <c r="AV196" s="36" t="s">
        <v>17</v>
      </c>
      <c r="AW196" s="39"/>
      <c r="AX196" s="39"/>
      <c r="AY196" s="39"/>
      <c r="AZ196" s="39"/>
      <c r="BA196" s="36"/>
      <c r="BB196" s="39"/>
      <c r="BC196" s="39"/>
      <c r="BD196" s="21"/>
      <c r="BE196" s="21"/>
      <c r="BF196" s="21"/>
      <c r="BG196" s="10"/>
    </row>
    <row r="197" spans="1:59" ht="17.25" hidden="1" customHeight="1" x14ac:dyDescent="0.15">
      <c r="A197" s="402"/>
      <c r="B197" s="403"/>
      <c r="C197" s="403"/>
      <c r="D197" s="403"/>
      <c r="E197" s="403"/>
      <c r="F197" s="403"/>
      <c r="G197" s="403"/>
      <c r="H197" s="403"/>
      <c r="I197" s="404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30"/>
      <c r="Y197" s="30"/>
      <c r="Z197" s="30"/>
      <c r="AA197" s="30"/>
      <c r="AB197" s="30"/>
      <c r="AC197" s="30"/>
      <c r="AD197" s="30"/>
      <c r="AE197" s="31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2"/>
      <c r="AQ197" s="32"/>
      <c r="AR197" s="32"/>
      <c r="AS197" s="32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"/>
      <c r="BE197" s="3"/>
      <c r="BF197" s="3"/>
      <c r="BG197" s="36"/>
    </row>
    <row r="198" spans="1:59" ht="28.5" hidden="1" customHeight="1" x14ac:dyDescent="0.15">
      <c r="A198" s="33"/>
      <c r="B198" s="34" t="s">
        <v>18</v>
      </c>
      <c r="C198" s="35"/>
      <c r="D198" s="35"/>
      <c r="E198" s="35"/>
      <c r="F198" s="36"/>
      <c r="G198" s="37"/>
      <c r="H198" s="36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8"/>
      <c r="AB198" s="39"/>
      <c r="AC198" s="39"/>
      <c r="AD198" s="39"/>
      <c r="AE198" s="34" t="s">
        <v>19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6"/>
      <c r="AV198" s="36"/>
      <c r="AW198" s="36" t="s">
        <v>20</v>
      </c>
      <c r="AX198" s="36"/>
      <c r="AY198" s="36"/>
      <c r="AZ198" s="36" t="s">
        <v>21</v>
      </c>
      <c r="BA198" s="36"/>
      <c r="BB198" s="36"/>
      <c r="BC198" s="36"/>
      <c r="BD198" s="3"/>
      <c r="BE198" s="3"/>
      <c r="BF198" s="3"/>
      <c r="BG198" s="36"/>
    </row>
    <row r="199" spans="1:59" ht="25.5" hidden="1" customHeight="1" x14ac:dyDescent="0.15">
      <c r="A199" s="33"/>
      <c r="B199" s="275" t="s">
        <v>22</v>
      </c>
      <c r="C199" s="330"/>
      <c r="D199" s="330"/>
      <c r="E199" s="331"/>
      <c r="F199" s="335" t="s">
        <v>23</v>
      </c>
      <c r="G199" s="335"/>
      <c r="H199" s="337"/>
      <c r="I199" s="337"/>
      <c r="J199" s="340" t="s">
        <v>24</v>
      </c>
      <c r="K199" s="340"/>
      <c r="L199" s="337"/>
      <c r="M199" s="337"/>
      <c r="N199" s="340" t="s">
        <v>25</v>
      </c>
      <c r="O199" s="342"/>
      <c r="P199" s="344" t="s">
        <v>26</v>
      </c>
      <c r="Q199" s="342"/>
      <c r="R199" s="369" t="s">
        <v>27</v>
      </c>
      <c r="S199" s="369"/>
      <c r="T199" s="337"/>
      <c r="U199" s="337"/>
      <c r="V199" s="340" t="s">
        <v>24</v>
      </c>
      <c r="W199" s="340"/>
      <c r="X199" s="337"/>
      <c r="Y199" s="337"/>
      <c r="Z199" s="340" t="s">
        <v>25</v>
      </c>
      <c r="AA199" s="342"/>
      <c r="AB199" s="36"/>
      <c r="AC199" s="36"/>
      <c r="AD199" s="36"/>
      <c r="AE199" s="371" t="s">
        <v>58</v>
      </c>
      <c r="AF199" s="367"/>
      <c r="AG199" s="367"/>
      <c r="AH199" s="367"/>
      <c r="AI199" s="372"/>
      <c r="AJ199" s="365">
        <f>ROUNDDOWN(AZ199/60,0)</f>
        <v>0</v>
      </c>
      <c r="AK199" s="365"/>
      <c r="AL199" s="367" t="s">
        <v>29</v>
      </c>
      <c r="AM199" s="367"/>
      <c r="AN199" s="365">
        <f>AZ199-AJ199*60</f>
        <v>0</v>
      </c>
      <c r="AO199" s="365"/>
      <c r="AP199" s="340" t="s">
        <v>25</v>
      </c>
      <c r="AQ199" s="342"/>
      <c r="AR199" s="39"/>
      <c r="AS199" s="36"/>
      <c r="AT199" s="36"/>
      <c r="AU199" s="482"/>
      <c r="AV199" s="482" t="s">
        <v>30</v>
      </c>
      <c r="AW199" s="483">
        <f>T199*60+X199</f>
        <v>0</v>
      </c>
      <c r="AX199" s="36"/>
      <c r="AY199" s="482" t="s">
        <v>31</v>
      </c>
      <c r="AZ199" s="483">
        <f>(T199*60+X199)-(H199*60+L199)</f>
        <v>0</v>
      </c>
      <c r="BA199" s="36"/>
      <c r="BB199" s="36"/>
      <c r="BC199" s="36"/>
      <c r="BD199" s="3"/>
      <c r="BE199" s="3"/>
      <c r="BF199" s="3"/>
      <c r="BG199" s="36"/>
    </row>
    <row r="200" spans="1:59" ht="35.25" hidden="1" customHeight="1" x14ac:dyDescent="0.15">
      <c r="A200" s="33"/>
      <c r="B200" s="332"/>
      <c r="C200" s="333"/>
      <c r="D200" s="333"/>
      <c r="E200" s="334"/>
      <c r="F200" s="335"/>
      <c r="G200" s="335"/>
      <c r="H200" s="339"/>
      <c r="I200" s="339"/>
      <c r="J200" s="341"/>
      <c r="K200" s="341"/>
      <c r="L200" s="339"/>
      <c r="M200" s="339"/>
      <c r="N200" s="341"/>
      <c r="O200" s="343"/>
      <c r="P200" s="345"/>
      <c r="Q200" s="343"/>
      <c r="R200" s="370"/>
      <c r="S200" s="370"/>
      <c r="T200" s="339"/>
      <c r="U200" s="339"/>
      <c r="V200" s="341"/>
      <c r="W200" s="341"/>
      <c r="X200" s="339"/>
      <c r="Y200" s="339"/>
      <c r="Z200" s="341"/>
      <c r="AA200" s="343"/>
      <c r="AB200" s="36"/>
      <c r="AC200" s="36"/>
      <c r="AD200" s="36"/>
      <c r="AE200" s="373"/>
      <c r="AF200" s="368"/>
      <c r="AG200" s="368"/>
      <c r="AH200" s="368"/>
      <c r="AI200" s="374"/>
      <c r="AJ200" s="366"/>
      <c r="AK200" s="366"/>
      <c r="AL200" s="368"/>
      <c r="AM200" s="368"/>
      <c r="AN200" s="366"/>
      <c r="AO200" s="366"/>
      <c r="AP200" s="341"/>
      <c r="AQ200" s="343"/>
      <c r="AR200" s="39"/>
      <c r="AS200" s="36"/>
      <c r="AT200" s="36"/>
      <c r="AU200" s="482"/>
      <c r="AV200" s="482"/>
      <c r="AW200" s="483"/>
      <c r="AX200" s="36"/>
      <c r="AY200" s="482"/>
      <c r="AZ200" s="483"/>
      <c r="BA200" s="36"/>
      <c r="BB200" s="36"/>
      <c r="BC200" s="36"/>
      <c r="BD200" s="3"/>
      <c r="BE200" s="3"/>
      <c r="BF200" s="3"/>
      <c r="BG200" s="36"/>
    </row>
    <row r="201" spans="1:59" ht="17.25" hidden="1" customHeight="1" x14ac:dyDescent="0.15">
      <c r="A201" s="33"/>
      <c r="B201" s="40"/>
      <c r="C201" s="40"/>
      <c r="D201" s="40"/>
      <c r="E201" s="40"/>
      <c r="F201" s="41"/>
      <c r="G201" s="41"/>
      <c r="H201" s="42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39"/>
      <c r="Y201" s="39"/>
      <c r="Z201" s="37"/>
      <c r="AA201" s="38"/>
      <c r="AB201" s="39"/>
      <c r="AC201" s="39"/>
      <c r="AD201" s="39"/>
      <c r="AE201" s="43"/>
      <c r="AF201" s="43"/>
      <c r="AG201" s="43"/>
      <c r="AH201" s="43"/>
      <c r="AI201" s="43"/>
      <c r="AJ201" s="44" t="s">
        <v>32</v>
      </c>
      <c r="AK201" s="43"/>
      <c r="AL201" s="43"/>
      <c r="AM201" s="43"/>
      <c r="AN201" s="43"/>
      <c r="AO201" s="43"/>
      <c r="AP201" s="43"/>
      <c r="AQ201" s="43"/>
      <c r="AR201" s="39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"/>
      <c r="BE201" s="3"/>
      <c r="BF201" s="3"/>
      <c r="BG201" s="36"/>
    </row>
    <row r="202" spans="1:59" s="36" customFormat="1" ht="25.5" hidden="1" customHeight="1" x14ac:dyDescent="0.15">
      <c r="A202" s="33"/>
      <c r="B202" s="34"/>
      <c r="C202" s="35"/>
      <c r="D202" s="35"/>
      <c r="E202" s="35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8"/>
      <c r="X202" s="39"/>
      <c r="Y202" s="39"/>
      <c r="Z202" s="37"/>
      <c r="AA202" s="38"/>
      <c r="AB202" s="39"/>
      <c r="AC202" s="39"/>
      <c r="AD202" s="39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39"/>
      <c r="AW202" s="48" t="s">
        <v>33</v>
      </c>
      <c r="AZ202" s="36" t="s">
        <v>34</v>
      </c>
      <c r="BC202" s="36" t="s">
        <v>35</v>
      </c>
      <c r="BD202" s="3"/>
      <c r="BE202" s="3"/>
      <c r="BF202" s="3"/>
    </row>
    <row r="203" spans="1:59" s="53" customFormat="1" ht="25.5" hidden="1" customHeight="1" x14ac:dyDescent="0.15">
      <c r="A203" s="46"/>
      <c r="B203" s="47" t="s">
        <v>36</v>
      </c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8"/>
      <c r="P203" s="47"/>
      <c r="Q203" s="47"/>
      <c r="R203" s="47"/>
      <c r="S203" s="47"/>
      <c r="T203" s="47"/>
      <c r="U203" s="13"/>
      <c r="V203" s="47"/>
      <c r="W203" s="47"/>
      <c r="X203" s="39"/>
      <c r="Y203" s="39"/>
      <c r="Z203" s="37"/>
      <c r="AA203" s="38"/>
      <c r="AB203" s="39"/>
      <c r="AC203" s="39"/>
      <c r="AD203" s="39"/>
      <c r="AE203" s="49" t="s">
        <v>37</v>
      </c>
      <c r="AF203" s="50"/>
      <c r="AG203" s="51"/>
      <c r="AH203" s="51"/>
      <c r="AI203" s="51"/>
      <c r="AJ203" s="51"/>
      <c r="AK203" s="51"/>
      <c r="AL203" s="51"/>
      <c r="AM203" s="51"/>
      <c r="AN203" s="43"/>
      <c r="AO203" s="43"/>
      <c r="AP203" s="43"/>
      <c r="AQ203" s="52"/>
      <c r="AR203" s="39"/>
      <c r="AS203" s="36"/>
      <c r="AT203" s="36"/>
      <c r="AU203" s="48"/>
      <c r="AV203" s="48"/>
      <c r="AW203" s="48" t="s">
        <v>38</v>
      </c>
      <c r="AX203" s="48"/>
      <c r="AY203" s="48"/>
      <c r="AZ203" s="36" t="s">
        <v>39</v>
      </c>
      <c r="BA203" s="48"/>
      <c r="BB203" s="36"/>
      <c r="BC203" s="36" t="s">
        <v>40</v>
      </c>
      <c r="BD203" s="45"/>
      <c r="BE203" s="3"/>
      <c r="BF203" s="45"/>
      <c r="BG203" s="48"/>
    </row>
    <row r="204" spans="1:59" ht="25.5" hidden="1" customHeight="1" x14ac:dyDescent="0.15">
      <c r="A204" s="33"/>
      <c r="B204" s="275" t="s">
        <v>64</v>
      </c>
      <c r="C204" s="330"/>
      <c r="D204" s="330"/>
      <c r="E204" s="331"/>
      <c r="F204" s="335" t="s">
        <v>23</v>
      </c>
      <c r="G204" s="335"/>
      <c r="H204" s="337"/>
      <c r="I204" s="337"/>
      <c r="J204" s="340" t="s">
        <v>24</v>
      </c>
      <c r="K204" s="340"/>
      <c r="L204" s="337"/>
      <c r="M204" s="337"/>
      <c r="N204" s="340" t="s">
        <v>25</v>
      </c>
      <c r="O204" s="342"/>
      <c r="P204" s="344" t="s">
        <v>26</v>
      </c>
      <c r="Q204" s="342"/>
      <c r="R204" s="369" t="s">
        <v>27</v>
      </c>
      <c r="S204" s="369"/>
      <c r="T204" s="336"/>
      <c r="U204" s="337"/>
      <c r="V204" s="340" t="s">
        <v>24</v>
      </c>
      <c r="W204" s="340"/>
      <c r="X204" s="337"/>
      <c r="Y204" s="337"/>
      <c r="Z204" s="340" t="s">
        <v>25</v>
      </c>
      <c r="AA204" s="342"/>
      <c r="AB204" s="39"/>
      <c r="AC204" s="39"/>
      <c r="AD204" s="39"/>
      <c r="AE204" s="407" t="s">
        <v>65</v>
      </c>
      <c r="AF204" s="340"/>
      <c r="AG204" s="340"/>
      <c r="AH204" s="340"/>
      <c r="AI204" s="342"/>
      <c r="AJ204" s="405">
        <f>ROUNDDOWN(AW209/60,0)</f>
        <v>0</v>
      </c>
      <c r="AK204" s="365"/>
      <c r="AL204" s="340" t="s">
        <v>24</v>
      </c>
      <c r="AM204" s="340"/>
      <c r="AN204" s="365">
        <f>AW209-AJ204*60</f>
        <v>0</v>
      </c>
      <c r="AO204" s="365"/>
      <c r="AP204" s="340" t="s">
        <v>25</v>
      </c>
      <c r="AQ204" s="342"/>
      <c r="AR204" s="39"/>
      <c r="AS204" s="54"/>
      <c r="AT204" s="54"/>
      <c r="AU204" s="36"/>
      <c r="AV204" s="482" t="s">
        <v>42</v>
      </c>
      <c r="AW204" s="483">
        <f>IF(AZ204&lt;=BC204,BC204,AW199)</f>
        <v>1260</v>
      </c>
      <c r="AX204" s="154"/>
      <c r="AY204" s="482" t="s">
        <v>43</v>
      </c>
      <c r="AZ204" s="483">
        <f>T204*60+X204</f>
        <v>0</v>
      </c>
      <c r="BA204" s="154"/>
      <c r="BB204" s="482" t="s">
        <v>44</v>
      </c>
      <c r="BC204" s="483">
        <f>IF(C213="☑",21*60,20*60)</f>
        <v>1260</v>
      </c>
      <c r="BD204" s="3"/>
      <c r="BE204" s="3"/>
      <c r="BF204" s="3"/>
      <c r="BG204" s="36"/>
    </row>
    <row r="205" spans="1:59" ht="35.25" hidden="1" customHeight="1" x14ac:dyDescent="0.15">
      <c r="A205" s="33"/>
      <c r="B205" s="332"/>
      <c r="C205" s="333"/>
      <c r="D205" s="333"/>
      <c r="E205" s="334"/>
      <c r="F205" s="335"/>
      <c r="G205" s="335"/>
      <c r="H205" s="339"/>
      <c r="I205" s="339"/>
      <c r="J205" s="341"/>
      <c r="K205" s="341"/>
      <c r="L205" s="339"/>
      <c r="M205" s="339"/>
      <c r="N205" s="341"/>
      <c r="O205" s="343"/>
      <c r="P205" s="345"/>
      <c r="Q205" s="343"/>
      <c r="R205" s="370"/>
      <c r="S205" s="370"/>
      <c r="T205" s="338"/>
      <c r="U205" s="339"/>
      <c r="V205" s="341"/>
      <c r="W205" s="341"/>
      <c r="X205" s="339"/>
      <c r="Y205" s="339"/>
      <c r="Z205" s="341"/>
      <c r="AA205" s="343"/>
      <c r="AB205" s="36"/>
      <c r="AC205" s="36"/>
      <c r="AD205" s="36"/>
      <c r="AE205" s="345"/>
      <c r="AF205" s="341"/>
      <c r="AG205" s="341"/>
      <c r="AH205" s="341"/>
      <c r="AI205" s="343"/>
      <c r="AJ205" s="406"/>
      <c r="AK205" s="366"/>
      <c r="AL205" s="341"/>
      <c r="AM205" s="341"/>
      <c r="AN205" s="366"/>
      <c r="AO205" s="366"/>
      <c r="AP205" s="341"/>
      <c r="AQ205" s="343"/>
      <c r="AR205" s="39"/>
      <c r="AS205" s="54"/>
      <c r="AT205" s="54"/>
      <c r="AU205" s="36"/>
      <c r="AV205" s="482"/>
      <c r="AW205" s="483"/>
      <c r="AX205" s="154"/>
      <c r="AY205" s="482"/>
      <c r="AZ205" s="483"/>
      <c r="BA205" s="154"/>
      <c r="BB205" s="482"/>
      <c r="BC205" s="483"/>
      <c r="BD205" s="3"/>
      <c r="BE205" s="3"/>
      <c r="BF205" s="3"/>
      <c r="BG205" s="36"/>
    </row>
    <row r="206" spans="1:59" ht="17.25" hidden="1" customHeight="1" x14ac:dyDescent="0.15">
      <c r="A206" s="55"/>
      <c r="B206" s="40"/>
      <c r="C206" s="40"/>
      <c r="D206" s="40"/>
      <c r="E206" s="40"/>
      <c r="F206" s="36"/>
      <c r="G206" s="40"/>
      <c r="H206" s="42"/>
      <c r="I206" s="40"/>
      <c r="J206" s="40"/>
      <c r="K206" s="40"/>
      <c r="L206" s="40"/>
      <c r="M206" s="40"/>
      <c r="N206" s="40"/>
      <c r="O206" s="40"/>
      <c r="P206" s="56"/>
      <c r="Q206" s="40"/>
      <c r="R206" s="40"/>
      <c r="S206" s="40"/>
      <c r="T206" s="40"/>
      <c r="U206" s="40"/>
      <c r="V206" s="40"/>
      <c r="W206" s="40"/>
      <c r="X206" s="39"/>
      <c r="Y206" s="39"/>
      <c r="Z206" s="37"/>
      <c r="AA206" s="36"/>
      <c r="AB206" s="36"/>
      <c r="AC206" s="36"/>
      <c r="AD206" s="36"/>
      <c r="AE206" s="52"/>
      <c r="AF206" s="52"/>
      <c r="AG206" s="52"/>
      <c r="AH206" s="52"/>
      <c r="AI206" s="52"/>
      <c r="AJ206" s="44" t="s">
        <v>32</v>
      </c>
      <c r="AK206" s="52"/>
      <c r="AL206" s="52"/>
      <c r="AM206" s="52"/>
      <c r="AN206" s="52"/>
      <c r="AO206" s="52"/>
      <c r="AP206" s="52"/>
      <c r="AQ206" s="52"/>
      <c r="AR206" s="36"/>
      <c r="AS206" s="36"/>
      <c r="AT206" s="36"/>
      <c r="AU206" s="36"/>
      <c r="AV206" s="36"/>
      <c r="AW206" s="36"/>
      <c r="AX206" s="36"/>
      <c r="AY206" s="36"/>
      <c r="AZ206" s="65" t="s">
        <v>45</v>
      </c>
      <c r="BA206" s="36"/>
      <c r="BB206" s="36"/>
      <c r="BC206" s="36"/>
      <c r="BD206" s="3"/>
      <c r="BE206" s="3"/>
      <c r="BF206" s="3"/>
      <c r="BG206" s="36"/>
    </row>
    <row r="207" spans="1:59" ht="25.5" hidden="1" customHeight="1" x14ac:dyDescent="0.2">
      <c r="A207" s="55"/>
      <c r="B207" s="36"/>
      <c r="C207" s="382" t="s">
        <v>148</v>
      </c>
      <c r="D207" s="383"/>
      <c r="E207" s="383"/>
      <c r="F207" s="383"/>
      <c r="G207" s="383"/>
      <c r="H207" s="383"/>
      <c r="I207" s="383"/>
      <c r="J207" s="383"/>
      <c r="K207" s="383"/>
      <c r="L207" s="383"/>
      <c r="M207" s="383"/>
      <c r="N207" s="383"/>
      <c r="O207" s="383"/>
      <c r="P207" s="383"/>
      <c r="Q207" s="383"/>
      <c r="R207" s="383"/>
      <c r="S207" s="383"/>
      <c r="T207" s="383"/>
      <c r="U207" s="383"/>
      <c r="V207" s="383"/>
      <c r="W207" s="383"/>
      <c r="X207" s="383"/>
      <c r="Y207" s="383"/>
      <c r="Z207" s="383"/>
      <c r="AA207" s="383"/>
      <c r="AB207" s="384"/>
      <c r="AC207" s="36"/>
      <c r="AD207" s="36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36"/>
      <c r="AS207" s="36"/>
      <c r="AT207" s="36"/>
      <c r="AU207" s="36"/>
      <c r="AV207" s="36"/>
      <c r="AW207" s="36"/>
      <c r="AX207" s="36"/>
      <c r="AY207" s="36"/>
      <c r="AZ207" s="133" t="s">
        <v>46</v>
      </c>
      <c r="BA207" s="36"/>
      <c r="BB207" s="36"/>
      <c r="BC207" s="36"/>
      <c r="BD207" s="3"/>
      <c r="BE207" s="3"/>
      <c r="BF207" s="3"/>
      <c r="BG207" s="36"/>
    </row>
    <row r="208" spans="1:59" ht="25.5" hidden="1" customHeight="1" x14ac:dyDescent="0.15">
      <c r="A208" s="55"/>
      <c r="B208" s="36"/>
      <c r="C208" s="385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  <c r="AA208" s="386"/>
      <c r="AB208" s="387"/>
      <c r="AC208" s="36"/>
      <c r="AD208" s="36"/>
      <c r="AE208" s="49" t="s">
        <v>47</v>
      </c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36"/>
      <c r="AS208" s="36"/>
      <c r="AT208" s="36"/>
      <c r="AU208" s="36"/>
      <c r="AV208" s="36"/>
      <c r="AW208" s="36" t="s">
        <v>48</v>
      </c>
      <c r="AX208" s="36"/>
      <c r="AY208" s="36"/>
      <c r="AZ208" s="36" t="s">
        <v>49</v>
      </c>
      <c r="BA208" s="134"/>
      <c r="BB208" s="36"/>
      <c r="BC208" s="36"/>
      <c r="BD208" s="3"/>
      <c r="BE208" s="3"/>
      <c r="BF208" s="3"/>
      <c r="BG208" s="36"/>
    </row>
    <row r="209" spans="1:59" s="53" customFormat="1" ht="25.5" hidden="1" customHeight="1" x14ac:dyDescent="0.15">
      <c r="A209" s="55"/>
      <c r="B209" s="36"/>
      <c r="C209" s="385"/>
      <c r="D209" s="386"/>
      <c r="E209" s="386"/>
      <c r="F209" s="386"/>
      <c r="G209" s="386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7"/>
      <c r="AC209" s="39"/>
      <c r="AD209" s="39"/>
      <c r="AE209" s="371" t="s">
        <v>60</v>
      </c>
      <c r="AF209" s="388"/>
      <c r="AG209" s="388"/>
      <c r="AH209" s="388"/>
      <c r="AI209" s="388"/>
      <c r="AJ209" s="388"/>
      <c r="AK209" s="389"/>
      <c r="AL209" s="393">
        <f>IF(AZ199=0,0,ROUNDUP(AW209/AZ199,3))</f>
        <v>0</v>
      </c>
      <c r="AM209" s="394"/>
      <c r="AN209" s="394"/>
      <c r="AO209" s="394"/>
      <c r="AP209" s="394"/>
      <c r="AQ209" s="395"/>
      <c r="AR209" s="36"/>
      <c r="AS209" s="36"/>
      <c r="AT209" s="36"/>
      <c r="AU209" s="48"/>
      <c r="AV209" s="482" t="s">
        <v>51</v>
      </c>
      <c r="AW209" s="480">
        <f>IF(AW199-AW204&gt;0,IF(AW199-AW204&gt;AZ199,AZ199,AW199-AW204),0)</f>
        <v>0</v>
      </c>
      <c r="AX209" s="481" t="s">
        <v>52</v>
      </c>
      <c r="AY209" s="481"/>
      <c r="AZ209" s="134"/>
      <c r="BA209" s="134"/>
      <c r="BB209" s="48"/>
      <c r="BC209" s="48"/>
      <c r="BD209" s="45"/>
      <c r="BE209" s="45"/>
      <c r="BF209" s="45"/>
      <c r="BG209" s="48"/>
    </row>
    <row r="210" spans="1:59" ht="35.25" hidden="1" customHeight="1" x14ac:dyDescent="0.15">
      <c r="A210" s="68"/>
      <c r="B210" s="36"/>
      <c r="C210" s="385"/>
      <c r="D210" s="386"/>
      <c r="E210" s="386"/>
      <c r="F210" s="386"/>
      <c r="G210" s="386"/>
      <c r="H210" s="386"/>
      <c r="I210" s="386"/>
      <c r="J210" s="386"/>
      <c r="K210" s="386"/>
      <c r="L210" s="386"/>
      <c r="M210" s="386"/>
      <c r="N210" s="386"/>
      <c r="O210" s="386"/>
      <c r="P210" s="386"/>
      <c r="Q210" s="386"/>
      <c r="R210" s="386"/>
      <c r="S210" s="386"/>
      <c r="T210" s="386"/>
      <c r="U210" s="386"/>
      <c r="V210" s="386"/>
      <c r="W210" s="386"/>
      <c r="X210" s="386"/>
      <c r="Y210" s="386"/>
      <c r="Z210" s="386"/>
      <c r="AA210" s="386"/>
      <c r="AB210" s="387"/>
      <c r="AC210" s="36"/>
      <c r="AD210" s="36"/>
      <c r="AE210" s="390"/>
      <c r="AF210" s="391"/>
      <c r="AG210" s="391"/>
      <c r="AH210" s="391"/>
      <c r="AI210" s="391"/>
      <c r="AJ210" s="391"/>
      <c r="AK210" s="392"/>
      <c r="AL210" s="396"/>
      <c r="AM210" s="397"/>
      <c r="AN210" s="397"/>
      <c r="AO210" s="397"/>
      <c r="AP210" s="397"/>
      <c r="AQ210" s="398"/>
      <c r="AR210" s="36"/>
      <c r="AS210" s="36"/>
      <c r="AT210" s="36"/>
      <c r="AU210" s="482"/>
      <c r="AV210" s="482"/>
      <c r="AW210" s="480"/>
      <c r="AX210" s="481"/>
      <c r="AY210" s="481"/>
      <c r="AZ210" s="36"/>
      <c r="BA210" s="36"/>
      <c r="BB210" s="36"/>
      <c r="BC210" s="36"/>
      <c r="BD210" s="3"/>
      <c r="BE210" s="3"/>
      <c r="BF210" s="3"/>
      <c r="BG210" s="36"/>
    </row>
    <row r="211" spans="1:59" ht="25.5" hidden="1" customHeight="1" x14ac:dyDescent="0.15">
      <c r="A211" s="68"/>
      <c r="B211" s="36"/>
      <c r="C211" s="385"/>
      <c r="D211" s="386"/>
      <c r="E211" s="386"/>
      <c r="F211" s="386"/>
      <c r="G211" s="386"/>
      <c r="H211" s="386"/>
      <c r="I211" s="386"/>
      <c r="J211" s="386"/>
      <c r="K211" s="386"/>
      <c r="L211" s="386"/>
      <c r="M211" s="386"/>
      <c r="N211" s="386"/>
      <c r="O211" s="386"/>
      <c r="P211" s="386"/>
      <c r="Q211" s="386"/>
      <c r="R211" s="386"/>
      <c r="S211" s="386"/>
      <c r="T211" s="386"/>
      <c r="U211" s="386"/>
      <c r="V211" s="386"/>
      <c r="W211" s="386"/>
      <c r="X211" s="386"/>
      <c r="Y211" s="386"/>
      <c r="Z211" s="386"/>
      <c r="AA211" s="386"/>
      <c r="AB211" s="387"/>
      <c r="AC211" s="36"/>
      <c r="AD211" s="36"/>
      <c r="AE211" s="36"/>
      <c r="AF211" s="36"/>
      <c r="AG211" s="36"/>
      <c r="AH211" s="36"/>
      <c r="AI211" s="36"/>
      <c r="AJ211" s="36"/>
      <c r="AK211" s="57" t="s">
        <v>32</v>
      </c>
      <c r="AL211" s="36"/>
      <c r="AM211" s="39"/>
      <c r="AN211" s="39"/>
      <c r="AO211" s="39"/>
      <c r="AP211" s="36"/>
      <c r="AQ211" s="36"/>
      <c r="AR211" s="36"/>
      <c r="AS211" s="36"/>
      <c r="AT211" s="36"/>
      <c r="AU211" s="482"/>
      <c r="AV211" s="36"/>
      <c r="AW211" s="36"/>
      <c r="AX211" s="36"/>
      <c r="AY211" s="36"/>
      <c r="AZ211" s="36"/>
      <c r="BA211" s="36"/>
      <c r="BB211" s="36"/>
      <c r="BC211" s="36"/>
      <c r="BD211" s="3"/>
      <c r="BE211" s="3"/>
      <c r="BF211" s="3"/>
      <c r="BG211" s="36"/>
    </row>
    <row r="212" spans="1:59" ht="25.5" hidden="1" customHeight="1" x14ac:dyDescent="0.15">
      <c r="A212" s="55"/>
      <c r="B212" s="35"/>
      <c r="C212" s="385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6"/>
      <c r="Z212" s="386"/>
      <c r="AA212" s="386"/>
      <c r="AB212" s="387"/>
      <c r="AC212" s="36"/>
      <c r="AD212" s="36"/>
      <c r="AE212" s="36"/>
      <c r="AF212" s="36"/>
      <c r="AG212" s="36"/>
      <c r="AH212" s="36"/>
      <c r="AI212" s="36"/>
      <c r="AJ212" s="36"/>
      <c r="AK212" s="58" t="s">
        <v>53</v>
      </c>
      <c r="AL212" s="36"/>
      <c r="AM212" s="39"/>
      <c r="AN212" s="39"/>
      <c r="AO212" s="39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"/>
      <c r="BE212" s="3"/>
      <c r="BF212" s="3"/>
    </row>
    <row r="213" spans="1:59" ht="25.5" hidden="1" customHeight="1" x14ac:dyDescent="0.15">
      <c r="A213" s="55"/>
      <c r="B213" s="35"/>
      <c r="C213" s="375" t="s">
        <v>54</v>
      </c>
      <c r="D213" s="376"/>
      <c r="E213" s="377" t="s">
        <v>66</v>
      </c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8"/>
      <c r="AC213" s="36"/>
      <c r="AD213" s="36"/>
      <c r="AE213" s="36"/>
      <c r="AF213" s="36"/>
      <c r="AG213" s="36"/>
      <c r="AH213" s="36"/>
      <c r="AI213" s="36"/>
      <c r="AJ213" s="36"/>
      <c r="AK213" s="58"/>
      <c r="AL213" s="36"/>
      <c r="AM213" s="39"/>
      <c r="AN213" s="39"/>
      <c r="AO213" s="39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"/>
      <c r="BE213" s="3"/>
      <c r="BF213" s="3"/>
    </row>
    <row r="214" spans="1:59" ht="55.5" customHeight="1" x14ac:dyDescent="0.15">
      <c r="A214" s="59"/>
      <c r="B214" s="379" t="s">
        <v>74</v>
      </c>
      <c r="C214" s="379"/>
      <c r="D214" s="379"/>
      <c r="E214" s="379"/>
      <c r="F214" s="379"/>
      <c r="G214" s="379"/>
      <c r="H214" s="379"/>
      <c r="I214" s="379"/>
      <c r="J214" s="379"/>
      <c r="K214" s="379"/>
      <c r="L214" s="379"/>
      <c r="M214" s="379"/>
      <c r="N214" s="379"/>
      <c r="O214" s="379"/>
      <c r="P214" s="379"/>
      <c r="Q214" s="379"/>
      <c r="R214" s="379"/>
      <c r="S214" s="379"/>
      <c r="T214" s="379"/>
      <c r="U214" s="379"/>
      <c r="V214" s="379"/>
      <c r="W214" s="379"/>
      <c r="X214" s="379"/>
      <c r="Y214" s="379"/>
      <c r="Z214" s="379"/>
      <c r="AA214" s="379"/>
      <c r="AB214" s="379"/>
      <c r="AC214" s="379"/>
      <c r="AD214" s="379"/>
      <c r="AE214" s="379"/>
      <c r="AF214" s="379"/>
      <c r="AG214" s="379"/>
      <c r="AH214" s="379"/>
      <c r="AI214" s="379"/>
      <c r="AJ214" s="379"/>
      <c r="AK214" s="379"/>
      <c r="AL214" s="379"/>
      <c r="AM214" s="379"/>
      <c r="AN214" s="379"/>
      <c r="AO214" s="379"/>
      <c r="AP214" s="379"/>
      <c r="AQ214" s="62"/>
      <c r="AR214" s="62"/>
      <c r="AS214" s="62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"/>
      <c r="BE214" s="3"/>
      <c r="BF214" s="3"/>
    </row>
    <row r="215" spans="1:59" s="10" customFormat="1" ht="28.5" customHeight="1" x14ac:dyDescent="0.15">
      <c r="A215" s="5" t="s">
        <v>75</v>
      </c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9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70"/>
      <c r="AF215" s="70"/>
      <c r="AG215" s="70"/>
      <c r="AH215" s="70"/>
      <c r="AI215" s="70"/>
      <c r="AJ215" s="70"/>
      <c r="AK215" s="6"/>
      <c r="AL215" s="70"/>
      <c r="AM215" s="6"/>
      <c r="AN215" s="6"/>
      <c r="AO215" s="6"/>
      <c r="AP215" s="70"/>
      <c r="AQ215" s="70"/>
      <c r="AR215" s="70"/>
      <c r="AS215" s="1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21"/>
      <c r="BE215" s="21"/>
      <c r="BF215" s="21"/>
    </row>
    <row r="216" spans="1:59" ht="37.5" customHeight="1" x14ac:dyDescent="0.15">
      <c r="A216" s="71"/>
      <c r="B216" s="71"/>
      <c r="C216" s="71" t="s">
        <v>76</v>
      </c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"/>
      <c r="BE216" s="3"/>
      <c r="BF216" s="3"/>
    </row>
    <row r="217" spans="1:59" ht="29.1" customHeight="1" x14ac:dyDescent="0.15">
      <c r="C217" s="281" t="s">
        <v>77</v>
      </c>
      <c r="D217" s="282"/>
      <c r="E217" s="282"/>
      <c r="F217" s="282"/>
      <c r="G217" s="282"/>
      <c r="H217" s="282"/>
      <c r="I217" s="380"/>
      <c r="J217" s="281" t="s">
        <v>78</v>
      </c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380"/>
      <c r="AG217" s="281" t="s">
        <v>79</v>
      </c>
      <c r="AH217" s="282"/>
      <c r="AI217" s="282"/>
      <c r="AJ217" s="282"/>
      <c r="AK217" s="282"/>
      <c r="AL217" s="282"/>
      <c r="AM217" s="282"/>
      <c r="AN217" s="282"/>
      <c r="AO217" s="380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"/>
      <c r="BE217" s="3"/>
      <c r="BF217" s="3"/>
    </row>
    <row r="218" spans="1:59" ht="29.1" customHeight="1" x14ac:dyDescent="0.15">
      <c r="C218" s="156"/>
      <c r="D218" s="157"/>
      <c r="E218" s="157"/>
      <c r="F218" s="157"/>
      <c r="G218" s="157"/>
      <c r="H218" s="157"/>
      <c r="I218" s="381"/>
      <c r="J218" s="156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381"/>
      <c r="AG218" s="156"/>
      <c r="AH218" s="157"/>
      <c r="AI218" s="157"/>
      <c r="AJ218" s="157"/>
      <c r="AK218" s="157"/>
      <c r="AL218" s="157"/>
      <c r="AM218" s="157"/>
      <c r="AN218" s="157"/>
      <c r="AO218" s="381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"/>
      <c r="BE218" s="3"/>
      <c r="BF218" s="3"/>
    </row>
    <row r="219" spans="1:59" ht="18.75" customHeight="1" x14ac:dyDescent="0.15">
      <c r="C219" s="347" t="s">
        <v>80</v>
      </c>
      <c r="D219" s="348"/>
      <c r="E219" s="348"/>
      <c r="F219" s="348"/>
      <c r="G219" s="348"/>
      <c r="H219" s="348"/>
      <c r="I219" s="349"/>
      <c r="J219" s="72" t="s">
        <v>81</v>
      </c>
      <c r="K219" s="73"/>
      <c r="L219" s="73"/>
      <c r="M219" s="73"/>
      <c r="N219" s="52"/>
      <c r="O219" s="36"/>
      <c r="P219" s="74"/>
      <c r="Q219" s="75"/>
      <c r="R219" s="75"/>
      <c r="S219" s="75"/>
      <c r="T219" s="74"/>
      <c r="U219" s="74"/>
      <c r="V219" s="76"/>
      <c r="W219" s="75"/>
      <c r="X219" s="75"/>
      <c r="Y219" s="75"/>
      <c r="Z219" s="74"/>
      <c r="AA219" s="74"/>
      <c r="AB219" s="76"/>
      <c r="AC219" s="76"/>
      <c r="AD219" s="74"/>
      <c r="AE219" s="74"/>
      <c r="AF219" s="77"/>
      <c r="AG219" s="356" t="s">
        <v>82</v>
      </c>
      <c r="AH219" s="357"/>
      <c r="AI219" s="357"/>
      <c r="AJ219" s="357"/>
      <c r="AK219" s="357"/>
      <c r="AL219" s="357"/>
      <c r="AM219" s="357"/>
      <c r="AN219" s="357"/>
      <c r="AO219" s="358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"/>
      <c r="BE219" s="3"/>
      <c r="BF219" s="3"/>
    </row>
    <row r="220" spans="1:59" ht="18.75" customHeight="1" x14ac:dyDescent="0.15">
      <c r="C220" s="350"/>
      <c r="D220" s="351"/>
      <c r="E220" s="351"/>
      <c r="F220" s="351"/>
      <c r="G220" s="351"/>
      <c r="H220" s="351"/>
      <c r="I220" s="352"/>
      <c r="J220" s="78"/>
      <c r="K220" s="79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80"/>
      <c r="W220" s="80"/>
      <c r="X220" s="52"/>
      <c r="Y220" s="81"/>
      <c r="Z220" s="52"/>
      <c r="AA220" s="52"/>
      <c r="AB220" s="52"/>
      <c r="AC220" s="52"/>
      <c r="AD220" s="52"/>
      <c r="AE220" s="52"/>
      <c r="AF220" s="82"/>
      <c r="AG220" s="359"/>
      <c r="AH220" s="360"/>
      <c r="AI220" s="360"/>
      <c r="AJ220" s="360"/>
      <c r="AK220" s="360"/>
      <c r="AL220" s="360"/>
      <c r="AM220" s="360"/>
      <c r="AN220" s="360"/>
      <c r="AO220" s="361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"/>
      <c r="BE220" s="3"/>
      <c r="BF220" s="3"/>
    </row>
    <row r="221" spans="1:59" ht="18.75" customHeight="1" x14ac:dyDescent="0.15">
      <c r="C221" s="350"/>
      <c r="D221" s="351"/>
      <c r="E221" s="351"/>
      <c r="F221" s="351"/>
      <c r="G221" s="351"/>
      <c r="H221" s="351"/>
      <c r="I221" s="352"/>
      <c r="J221" s="83"/>
      <c r="K221" s="84" t="s">
        <v>83</v>
      </c>
      <c r="L221" s="84"/>
      <c r="M221" s="84"/>
      <c r="N221" s="16"/>
      <c r="O221" s="85"/>
      <c r="P221" s="86"/>
      <c r="Q221" s="86"/>
      <c r="R221" s="86"/>
      <c r="S221" s="52"/>
      <c r="T221" s="52"/>
      <c r="U221" s="84"/>
      <c r="V221" s="84"/>
      <c r="W221" s="84"/>
      <c r="X221" s="16"/>
      <c r="Y221" s="85"/>
      <c r="Z221" s="16"/>
      <c r="AA221" s="16"/>
      <c r="AB221" s="16"/>
      <c r="AC221" s="16"/>
      <c r="AD221" s="52"/>
      <c r="AE221" s="52"/>
      <c r="AF221" s="87"/>
      <c r="AG221" s="359"/>
      <c r="AH221" s="360"/>
      <c r="AI221" s="360"/>
      <c r="AJ221" s="360"/>
      <c r="AK221" s="360"/>
      <c r="AL221" s="360"/>
      <c r="AM221" s="360"/>
      <c r="AN221" s="360"/>
      <c r="AO221" s="361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"/>
      <c r="BE221" s="3"/>
      <c r="BF221" s="3"/>
    </row>
    <row r="222" spans="1:59" ht="18.75" customHeight="1" x14ac:dyDescent="0.15">
      <c r="C222" s="353"/>
      <c r="D222" s="354"/>
      <c r="E222" s="354"/>
      <c r="F222" s="354"/>
      <c r="G222" s="354"/>
      <c r="H222" s="354"/>
      <c r="I222" s="355"/>
      <c r="J222" s="88"/>
      <c r="K222" s="89"/>
      <c r="L222" s="90"/>
      <c r="M222" s="90"/>
      <c r="N222" s="90"/>
      <c r="O222" s="90"/>
      <c r="P222" s="91"/>
      <c r="Q222" s="92"/>
      <c r="R222" s="92"/>
      <c r="S222" s="90"/>
      <c r="T222" s="92"/>
      <c r="U222" s="92"/>
      <c r="V222" s="92"/>
      <c r="W222" s="92"/>
      <c r="X222" s="92"/>
      <c r="Y222" s="92"/>
      <c r="Z222" s="91"/>
      <c r="AA222" s="93"/>
      <c r="AB222" s="93"/>
      <c r="AC222" s="90"/>
      <c r="AD222" s="90"/>
      <c r="AE222" s="90"/>
      <c r="AF222" s="94"/>
      <c r="AG222" s="362"/>
      <c r="AH222" s="363"/>
      <c r="AI222" s="363"/>
      <c r="AJ222" s="363"/>
      <c r="AK222" s="363"/>
      <c r="AL222" s="363"/>
      <c r="AM222" s="363"/>
      <c r="AN222" s="363"/>
      <c r="AO222" s="364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"/>
      <c r="BE222" s="3"/>
      <c r="BF222" s="3"/>
    </row>
    <row r="223" spans="1:59" x14ac:dyDescent="0.15">
      <c r="AH223" s="65"/>
      <c r="AI223" s="65"/>
      <c r="AJ223" s="65"/>
      <c r="AK223" s="65"/>
      <c r="AL223" s="65"/>
      <c r="AM223" s="65"/>
      <c r="AN223" s="65"/>
      <c r="AO223" s="65"/>
      <c r="AR223" s="9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"/>
      <c r="BE223" s="3"/>
      <c r="BF223" s="3"/>
    </row>
    <row r="224" spans="1:59" x14ac:dyDescent="0.15">
      <c r="C224" s="1" t="s">
        <v>84</v>
      </c>
      <c r="AG224" s="65"/>
      <c r="AH224" s="65"/>
      <c r="AI224" s="65"/>
      <c r="AJ224" s="65"/>
      <c r="AK224" s="65"/>
      <c r="AL224" s="65"/>
      <c r="AM224" s="65"/>
      <c r="AN224" s="65"/>
      <c r="AO224" s="65"/>
      <c r="AT224" s="36"/>
      <c r="AU224" s="36"/>
      <c r="AV224" s="129"/>
      <c r="AW224" s="129"/>
      <c r="AX224" s="129"/>
      <c r="AY224" s="129"/>
      <c r="AZ224" s="129"/>
      <c r="BA224" s="129"/>
      <c r="BB224" s="129"/>
      <c r="BC224" s="36"/>
      <c r="BD224" s="3"/>
      <c r="BE224" s="3"/>
      <c r="BF224" s="3"/>
    </row>
    <row r="225" spans="2:58" ht="37.5" customHeight="1" x14ac:dyDescent="0.15">
      <c r="C225" s="300" t="s">
        <v>85</v>
      </c>
      <c r="D225" s="300"/>
      <c r="E225" s="301" t="s">
        <v>86</v>
      </c>
      <c r="F225" s="301"/>
      <c r="G225" s="301"/>
      <c r="H225" s="301"/>
      <c r="I225" s="302"/>
      <c r="J225" s="303" t="s">
        <v>87</v>
      </c>
      <c r="K225" s="304"/>
      <c r="L225" s="304"/>
      <c r="M225" s="304"/>
      <c r="N225" s="304"/>
      <c r="O225" s="304"/>
      <c r="P225" s="304"/>
      <c r="Q225" s="304"/>
      <c r="R225" s="305"/>
      <c r="S225" s="309" t="s">
        <v>88</v>
      </c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  <c r="AD225" s="309"/>
      <c r="AE225" s="309"/>
      <c r="AF225" s="309"/>
      <c r="AG225" s="309"/>
      <c r="AH225" s="309"/>
      <c r="AI225" s="309"/>
      <c r="AJ225" s="309"/>
      <c r="AK225" s="309"/>
      <c r="AL225" s="309"/>
      <c r="AM225" s="309"/>
      <c r="AN225" s="309"/>
      <c r="AO225" s="309"/>
      <c r="AP225" s="309"/>
      <c r="AQ225" s="309"/>
      <c r="AR225" s="310"/>
      <c r="AT225" s="36"/>
      <c r="AU225" s="36"/>
      <c r="AV225" s="484"/>
      <c r="AW225" s="484"/>
      <c r="AX225" s="484"/>
      <c r="AY225" s="484"/>
      <c r="AZ225" s="484"/>
      <c r="BA225" s="484"/>
      <c r="BB225" s="484"/>
      <c r="BC225" s="36"/>
      <c r="BD225" s="3"/>
      <c r="BE225" s="3"/>
      <c r="BF225" s="3"/>
    </row>
    <row r="226" spans="2:58" ht="18.75" customHeight="1" x14ac:dyDescent="0.15">
      <c r="C226" s="300"/>
      <c r="D226" s="300"/>
      <c r="E226" s="301"/>
      <c r="F226" s="301"/>
      <c r="G226" s="301"/>
      <c r="H226" s="301"/>
      <c r="I226" s="302"/>
      <c r="J226" s="306"/>
      <c r="K226" s="307"/>
      <c r="L226" s="307"/>
      <c r="M226" s="307"/>
      <c r="N226" s="307"/>
      <c r="O226" s="307"/>
      <c r="P226" s="307"/>
      <c r="Q226" s="307"/>
      <c r="R226" s="308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1"/>
      <c r="AN226" s="311"/>
      <c r="AO226" s="311"/>
      <c r="AP226" s="311"/>
      <c r="AQ226" s="311"/>
      <c r="AR226" s="312"/>
      <c r="AT226" s="36"/>
      <c r="AU226" s="36"/>
      <c r="AV226" s="484"/>
      <c r="AW226" s="484"/>
      <c r="AX226" s="484"/>
      <c r="AY226" s="484"/>
      <c r="AZ226" s="484"/>
      <c r="BA226" s="484"/>
      <c r="BB226" s="484"/>
      <c r="BC226" s="36"/>
      <c r="BD226" s="3"/>
      <c r="BE226" s="3"/>
      <c r="BF226" s="3"/>
    </row>
    <row r="227" spans="2:58" ht="32.25" customHeight="1" x14ac:dyDescent="0.15">
      <c r="C227" s="300"/>
      <c r="D227" s="300"/>
      <c r="E227" s="301" t="s">
        <v>89</v>
      </c>
      <c r="F227" s="301"/>
      <c r="G227" s="301"/>
      <c r="H227" s="301"/>
      <c r="I227" s="302"/>
      <c r="J227" s="476"/>
      <c r="K227" s="477"/>
      <c r="L227" s="477"/>
      <c r="M227" s="477"/>
      <c r="N227" s="477"/>
      <c r="O227" s="477"/>
      <c r="P227" s="477"/>
      <c r="Q227" s="324" t="s">
        <v>0</v>
      </c>
      <c r="R227" s="325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12"/>
      <c r="AT227" s="36"/>
      <c r="AU227" s="36"/>
      <c r="AV227" s="154"/>
      <c r="AW227" s="154"/>
      <c r="AX227" s="154"/>
      <c r="AY227" s="154"/>
      <c r="AZ227" s="154"/>
      <c r="BA227" s="154"/>
      <c r="BB227" s="154"/>
      <c r="BC227" s="36"/>
      <c r="BD227" s="3"/>
      <c r="BE227" s="3"/>
      <c r="BF227" s="3"/>
    </row>
    <row r="228" spans="2:58" ht="32.25" customHeight="1" x14ac:dyDescent="0.15">
      <c r="C228" s="300"/>
      <c r="D228" s="300"/>
      <c r="E228" s="301"/>
      <c r="F228" s="301"/>
      <c r="G228" s="301"/>
      <c r="H228" s="301"/>
      <c r="I228" s="302"/>
      <c r="J228" s="478"/>
      <c r="K228" s="479"/>
      <c r="L228" s="479"/>
      <c r="M228" s="479"/>
      <c r="N228" s="479"/>
      <c r="O228" s="479"/>
      <c r="P228" s="479"/>
      <c r="Q228" s="322"/>
      <c r="R228" s="323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1"/>
      <c r="AN228" s="311"/>
      <c r="AO228" s="311"/>
      <c r="AP228" s="311"/>
      <c r="AQ228" s="311"/>
      <c r="AR228" s="312"/>
      <c r="AT228" s="36"/>
      <c r="AU228" s="154"/>
      <c r="AV228" s="154"/>
      <c r="AW228" s="154"/>
      <c r="AX228" s="154"/>
      <c r="AY228" s="154"/>
      <c r="AZ228" s="154"/>
      <c r="BA228" s="154"/>
      <c r="BB228" s="154"/>
      <c r="BC228" s="36"/>
      <c r="BD228" s="3"/>
      <c r="BE228" s="3"/>
      <c r="BF228" s="3"/>
    </row>
    <row r="229" spans="2:58" ht="32.25" customHeight="1" x14ac:dyDescent="0.15">
      <c r="C229" s="300"/>
      <c r="D229" s="300"/>
      <c r="E229" s="301" t="s">
        <v>90</v>
      </c>
      <c r="F229" s="301"/>
      <c r="G229" s="301"/>
      <c r="H229" s="301"/>
      <c r="I229" s="302"/>
      <c r="J229" s="476"/>
      <c r="K229" s="477"/>
      <c r="L229" s="477"/>
      <c r="M229" s="477"/>
      <c r="N229" s="477"/>
      <c r="O229" s="477"/>
      <c r="P229" s="477"/>
      <c r="Q229" s="324" t="s">
        <v>0</v>
      </c>
      <c r="R229" s="325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12"/>
      <c r="AT229" s="36"/>
      <c r="AU229" s="154"/>
      <c r="AV229" s="154"/>
      <c r="AW229" s="154"/>
      <c r="AX229" s="154"/>
      <c r="AY229" s="154"/>
      <c r="AZ229" s="154"/>
      <c r="BA229" s="154"/>
      <c r="BB229" s="154"/>
      <c r="BC229" s="36"/>
      <c r="BD229" s="3"/>
      <c r="BE229" s="3"/>
      <c r="BF229" s="3"/>
    </row>
    <row r="230" spans="2:58" ht="32.25" customHeight="1" x14ac:dyDescent="0.15">
      <c r="C230" s="300"/>
      <c r="D230" s="300"/>
      <c r="E230" s="301"/>
      <c r="F230" s="301"/>
      <c r="G230" s="301"/>
      <c r="H230" s="301"/>
      <c r="I230" s="302"/>
      <c r="J230" s="478"/>
      <c r="K230" s="479"/>
      <c r="L230" s="479"/>
      <c r="M230" s="479"/>
      <c r="N230" s="479"/>
      <c r="O230" s="479"/>
      <c r="P230" s="479"/>
      <c r="Q230" s="322"/>
      <c r="R230" s="323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2"/>
      <c r="AT230" s="36"/>
      <c r="AU230" s="65"/>
      <c r="AV230" s="154"/>
      <c r="AW230" s="154"/>
      <c r="AX230" s="154"/>
      <c r="AY230" s="154"/>
      <c r="AZ230" s="154"/>
      <c r="BA230" s="154"/>
      <c r="BB230" s="154"/>
      <c r="BC230" s="36"/>
      <c r="BD230" s="3"/>
      <c r="BE230" s="3"/>
      <c r="BF230" s="3"/>
    </row>
    <row r="231" spans="2:58" ht="32.25" customHeight="1" x14ac:dyDescent="0.15">
      <c r="C231" s="300"/>
      <c r="D231" s="300"/>
      <c r="E231" s="301" t="s">
        <v>91</v>
      </c>
      <c r="F231" s="301"/>
      <c r="G231" s="301"/>
      <c r="H231" s="301"/>
      <c r="I231" s="302"/>
      <c r="J231" s="476"/>
      <c r="K231" s="477"/>
      <c r="L231" s="477"/>
      <c r="M231" s="477"/>
      <c r="N231" s="477"/>
      <c r="O231" s="477"/>
      <c r="P231" s="477"/>
      <c r="Q231" s="320" t="s">
        <v>0</v>
      </c>
      <c r="R231" s="32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311"/>
      <c r="AP231" s="311"/>
      <c r="AQ231" s="311"/>
      <c r="AR231" s="312"/>
      <c r="AT231" s="36"/>
      <c r="AU231" s="36"/>
      <c r="AV231" s="154"/>
      <c r="AW231" s="154"/>
      <c r="AX231" s="154"/>
      <c r="AY231" s="154"/>
      <c r="AZ231" s="154"/>
      <c r="BA231" s="154"/>
      <c r="BB231" s="154"/>
      <c r="BC231" s="36"/>
      <c r="BD231" s="3"/>
      <c r="BE231" s="3"/>
      <c r="BF231" s="3"/>
    </row>
    <row r="232" spans="2:58" ht="32.25" customHeight="1" x14ac:dyDescent="0.15">
      <c r="C232" s="300"/>
      <c r="D232" s="300"/>
      <c r="E232" s="301"/>
      <c r="F232" s="301"/>
      <c r="G232" s="301"/>
      <c r="H232" s="301"/>
      <c r="I232" s="302"/>
      <c r="J232" s="478"/>
      <c r="K232" s="479"/>
      <c r="L232" s="479"/>
      <c r="M232" s="479"/>
      <c r="N232" s="479"/>
      <c r="O232" s="479"/>
      <c r="P232" s="479"/>
      <c r="Q232" s="322"/>
      <c r="R232" s="32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4"/>
      <c r="AT232" s="36"/>
      <c r="AU232" s="36"/>
      <c r="AV232" s="154"/>
      <c r="AW232" s="154"/>
      <c r="AX232" s="154"/>
      <c r="AY232" s="154"/>
      <c r="AZ232" s="154"/>
      <c r="BA232" s="154"/>
      <c r="BB232" s="154"/>
      <c r="BC232" s="36"/>
      <c r="BD232" s="3"/>
      <c r="BE232" s="3"/>
      <c r="BF232" s="3"/>
    </row>
    <row r="233" spans="2:58" ht="32.25" customHeight="1" x14ac:dyDescent="0.15">
      <c r="C233" s="97"/>
      <c r="D233" s="97"/>
      <c r="E233" s="98"/>
      <c r="F233" s="98"/>
      <c r="G233" s="98"/>
      <c r="H233" s="38"/>
      <c r="I233" s="38"/>
      <c r="J233" s="99"/>
      <c r="K233" s="99"/>
      <c r="L233" s="99"/>
      <c r="M233" s="99"/>
      <c r="N233" s="99"/>
      <c r="O233" s="99"/>
      <c r="P233" s="99"/>
      <c r="Q233" s="100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2" t="s">
        <v>92</v>
      </c>
      <c r="AT233" s="36"/>
      <c r="AU233" s="36"/>
      <c r="AV233" s="129"/>
      <c r="AW233" s="129"/>
      <c r="AX233" s="129"/>
      <c r="AY233" s="129"/>
      <c r="AZ233" s="129"/>
      <c r="BA233" s="129"/>
      <c r="BB233" s="129"/>
      <c r="BC233" s="36"/>
      <c r="BD233" s="3"/>
      <c r="BE233" s="3"/>
      <c r="BF233" s="3"/>
    </row>
    <row r="234" spans="2:58" s="103" customFormat="1" ht="18.75" customHeight="1" x14ac:dyDescent="0.15">
      <c r="C234" s="38"/>
      <c r="D234" s="38"/>
      <c r="E234" s="38"/>
      <c r="F234" s="38"/>
      <c r="G234" s="38"/>
      <c r="H234" s="38"/>
      <c r="I234" s="38"/>
      <c r="J234" s="104"/>
      <c r="K234" s="38"/>
      <c r="L234" s="38"/>
      <c r="M234" s="38"/>
      <c r="N234" s="38"/>
      <c r="O234" s="38"/>
      <c r="P234" s="100"/>
      <c r="Q234" s="100"/>
      <c r="R234" s="100"/>
      <c r="S234" s="100"/>
      <c r="T234" s="100"/>
      <c r="U234" s="100"/>
      <c r="V234" s="100"/>
      <c r="W234" s="100"/>
      <c r="X234" s="37"/>
      <c r="Y234" s="37"/>
      <c r="Z234" s="37"/>
      <c r="AA234" s="38"/>
      <c r="AB234" s="38"/>
      <c r="AC234" s="38"/>
      <c r="AD234" s="52"/>
      <c r="AE234" s="84"/>
      <c r="AF234" s="84"/>
      <c r="AG234" s="52"/>
      <c r="AH234" s="52"/>
      <c r="AI234" s="52"/>
      <c r="AJ234" s="52"/>
      <c r="AK234" s="52"/>
      <c r="AL234" s="52"/>
      <c r="AM234" s="52"/>
      <c r="AN234" s="52"/>
      <c r="AO234" s="52"/>
      <c r="AT234" s="52"/>
      <c r="AU234" s="52"/>
      <c r="AV234" s="36"/>
      <c r="AW234" s="36"/>
      <c r="AX234" s="36"/>
      <c r="AY234" s="36"/>
      <c r="AZ234" s="36"/>
      <c r="BA234" s="36"/>
      <c r="BB234" s="36"/>
      <c r="BC234" s="52"/>
      <c r="BD234" s="4"/>
      <c r="BE234" s="4"/>
      <c r="BF234" s="4"/>
    </row>
    <row r="235" spans="2:58" ht="33" customHeight="1" x14ac:dyDescent="0.15">
      <c r="C235" s="71" t="s">
        <v>93</v>
      </c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"/>
      <c r="BE235" s="3"/>
      <c r="BF235" s="3"/>
    </row>
    <row r="236" spans="2:58" ht="24.95" customHeight="1" x14ac:dyDescent="0.15">
      <c r="C236" s="1" t="s">
        <v>94</v>
      </c>
      <c r="D236" s="106" t="s">
        <v>95</v>
      </c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"/>
      <c r="BE236" s="3"/>
      <c r="BF236" s="3"/>
    </row>
    <row r="237" spans="2:58" s="107" customFormat="1" ht="25.5" customHeight="1" x14ac:dyDescent="0.15">
      <c r="B237" s="108"/>
      <c r="C237" s="128" t="s">
        <v>94</v>
      </c>
      <c r="D237" s="315" t="s">
        <v>96</v>
      </c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108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09"/>
      <c r="BE237" s="109"/>
      <c r="BF237" s="109"/>
    </row>
    <row r="238" spans="2:58" ht="23.25" customHeight="1" x14ac:dyDescent="0.15">
      <c r="B238" s="108"/>
      <c r="C238" s="128"/>
      <c r="D238" s="315" t="s">
        <v>132</v>
      </c>
      <c r="E238" s="315"/>
      <c r="F238" s="315"/>
      <c r="G238" s="315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108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"/>
      <c r="BE238" s="3"/>
      <c r="BF238" s="3"/>
    </row>
    <row r="239" spans="2:58" ht="23.25" customHeight="1" x14ac:dyDescent="0.15">
      <c r="B239" s="108"/>
      <c r="C239" s="128" t="s">
        <v>94</v>
      </c>
      <c r="D239" s="315" t="s">
        <v>136</v>
      </c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108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"/>
      <c r="BE239" s="3"/>
      <c r="BF239" s="3"/>
    </row>
    <row r="240" spans="2:58" ht="23.25" customHeight="1" x14ac:dyDescent="0.15">
      <c r="B240" s="108"/>
      <c r="C240" s="128"/>
      <c r="D240" s="315" t="s">
        <v>133</v>
      </c>
      <c r="E240" s="315"/>
      <c r="F240" s="315"/>
      <c r="G240" s="315"/>
      <c r="H240" s="315"/>
      <c r="I240" s="315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108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"/>
      <c r="BE240" s="3"/>
      <c r="BF240" s="3"/>
    </row>
    <row r="241" spans="3:58" s="11" customFormat="1" ht="28.5" customHeight="1" x14ac:dyDescent="0.15">
      <c r="C241" s="105"/>
      <c r="D241" s="110" t="s">
        <v>97</v>
      </c>
      <c r="E241" s="111" t="s">
        <v>134</v>
      </c>
      <c r="F241" s="111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3"/>
      <c r="AR241" s="113"/>
      <c r="AS241" s="1"/>
      <c r="AT241" s="36"/>
      <c r="AU241" s="34"/>
      <c r="AV241" s="34"/>
      <c r="AW241" s="34"/>
      <c r="AX241" s="34"/>
      <c r="AY241" s="34"/>
      <c r="AZ241" s="34"/>
      <c r="BA241" s="34"/>
      <c r="BB241" s="34"/>
      <c r="BC241" s="34"/>
      <c r="BD241" s="114"/>
      <c r="BE241" s="114"/>
      <c r="BF241" s="114"/>
    </row>
    <row r="242" spans="3:58" s="11" customFormat="1" ht="28.5" customHeight="1" x14ac:dyDescent="0.15">
      <c r="C242" s="105"/>
      <c r="D242" s="110" t="s">
        <v>97</v>
      </c>
      <c r="E242" s="23" t="s">
        <v>135</v>
      </c>
      <c r="F242" s="23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3"/>
      <c r="AR242" s="113"/>
      <c r="AS242" s="1"/>
      <c r="AT242" s="36"/>
      <c r="AU242" s="34"/>
      <c r="AV242" s="34"/>
      <c r="AW242" s="34"/>
      <c r="AX242" s="34"/>
      <c r="AY242" s="34"/>
      <c r="AZ242" s="34"/>
      <c r="BA242" s="34"/>
      <c r="BB242" s="34"/>
      <c r="BC242" s="34"/>
      <c r="BD242" s="114"/>
      <c r="BE242" s="114"/>
      <c r="BF242" s="114"/>
    </row>
    <row r="243" spans="3:58" s="11" customFormat="1" ht="28.5" customHeight="1" x14ac:dyDescent="0.15">
      <c r="C243" s="105" t="s">
        <v>94</v>
      </c>
      <c r="D243" s="106" t="s">
        <v>127</v>
      </c>
      <c r="E243" s="110"/>
      <c r="F243" s="23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3"/>
      <c r="AR243" s="113"/>
      <c r="AS243" s="1"/>
      <c r="AT243" s="36"/>
      <c r="AU243" s="34"/>
      <c r="AV243" s="34"/>
      <c r="AW243" s="34"/>
      <c r="AX243" s="34"/>
      <c r="AY243" s="34"/>
      <c r="AZ243" s="34"/>
      <c r="BA243" s="34"/>
      <c r="BB243" s="34"/>
      <c r="BC243" s="34"/>
      <c r="BD243" s="114"/>
      <c r="BE243" s="114"/>
      <c r="BF243" s="114"/>
    </row>
    <row r="244" spans="3:58" s="11" customFormat="1" ht="18.75" customHeight="1" thickBot="1" x14ac:dyDescent="0.2">
      <c r="D244" s="23"/>
      <c r="E244" s="115"/>
      <c r="L244" s="116"/>
      <c r="M244" s="116"/>
      <c r="N244" s="116"/>
      <c r="O244" s="116"/>
      <c r="P244" s="116"/>
      <c r="Q244" s="116"/>
      <c r="R244" s="117"/>
      <c r="S244" s="117"/>
      <c r="T244" s="117"/>
      <c r="U244" s="117"/>
      <c r="V244" s="117"/>
      <c r="W244" s="117"/>
      <c r="X244" s="118"/>
      <c r="Y244" s="118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9"/>
      <c r="AR244" s="119"/>
      <c r="AS244" s="103"/>
      <c r="AT244" s="36"/>
      <c r="AU244" s="57"/>
      <c r="AV244" s="34"/>
      <c r="AW244" s="34"/>
      <c r="AX244" s="34"/>
      <c r="AY244" s="34"/>
      <c r="AZ244" s="34"/>
      <c r="BA244" s="34"/>
      <c r="BB244" s="34"/>
      <c r="BC244" s="34"/>
      <c r="BD244" s="114"/>
      <c r="BE244" s="114"/>
      <c r="BF244" s="114"/>
    </row>
    <row r="245" spans="3:58" ht="24.95" customHeight="1" x14ac:dyDescent="0.15">
      <c r="C245" s="281" t="s">
        <v>98</v>
      </c>
      <c r="D245" s="282"/>
      <c r="E245" s="282"/>
      <c r="F245" s="282"/>
      <c r="G245" s="282"/>
      <c r="H245" s="282"/>
      <c r="I245" s="283" t="s">
        <v>99</v>
      </c>
      <c r="J245" s="284"/>
      <c r="K245" s="285"/>
      <c r="L245" s="286" t="s">
        <v>87</v>
      </c>
      <c r="M245" s="154"/>
      <c r="N245" s="154"/>
      <c r="O245" s="154"/>
      <c r="P245" s="154"/>
      <c r="Q245" s="287"/>
      <c r="R245" s="290" t="s">
        <v>100</v>
      </c>
      <c r="S245" s="291"/>
      <c r="T245" s="291"/>
      <c r="U245" s="291"/>
      <c r="V245" s="291"/>
      <c r="W245" s="292"/>
      <c r="X245" s="296" t="s">
        <v>101</v>
      </c>
      <c r="Y245" s="297"/>
      <c r="Z245" s="297"/>
      <c r="AA245" s="297"/>
      <c r="AB245" s="297"/>
      <c r="AC245" s="298"/>
      <c r="AD245" s="293" t="s">
        <v>137</v>
      </c>
      <c r="AE245" s="294"/>
      <c r="AF245" s="294"/>
      <c r="AG245" s="294"/>
      <c r="AH245" s="294"/>
      <c r="AI245" s="299"/>
      <c r="AJ245" s="65"/>
      <c r="AT245" s="36"/>
      <c r="AU245" s="36"/>
      <c r="AV245" s="36"/>
      <c r="AW245" s="36"/>
      <c r="AX245" s="36"/>
      <c r="AY245" s="36"/>
      <c r="AZ245" s="36"/>
      <c r="BA245" s="475" t="s">
        <v>102</v>
      </c>
      <c r="BB245" s="475" t="s">
        <v>103</v>
      </c>
      <c r="BC245" s="36"/>
      <c r="BD245" s="3"/>
      <c r="BE245" s="3"/>
      <c r="BF245" s="3"/>
    </row>
    <row r="246" spans="3:58" ht="24.95" customHeight="1" x14ac:dyDescent="0.15">
      <c r="C246" s="153"/>
      <c r="D246" s="154"/>
      <c r="E246" s="154"/>
      <c r="F246" s="154"/>
      <c r="G246" s="154"/>
      <c r="H246" s="154"/>
      <c r="I246" s="286"/>
      <c r="J246" s="154"/>
      <c r="K246" s="287"/>
      <c r="L246" s="286"/>
      <c r="M246" s="154"/>
      <c r="N246" s="154"/>
      <c r="O246" s="154"/>
      <c r="P246" s="154"/>
      <c r="Q246" s="287"/>
      <c r="R246" s="293"/>
      <c r="S246" s="294"/>
      <c r="T246" s="294"/>
      <c r="U246" s="294"/>
      <c r="V246" s="294"/>
      <c r="W246" s="295"/>
      <c r="X246" s="266" t="s">
        <v>104</v>
      </c>
      <c r="Y246" s="267"/>
      <c r="Z246" s="268"/>
      <c r="AA246" s="275" t="s">
        <v>105</v>
      </c>
      <c r="AB246" s="267"/>
      <c r="AC246" s="276"/>
      <c r="AD246" s="293"/>
      <c r="AE246" s="294"/>
      <c r="AF246" s="294"/>
      <c r="AG246" s="294"/>
      <c r="AH246" s="294"/>
      <c r="AI246" s="299"/>
      <c r="AJ246" s="65"/>
      <c r="AT246" s="36"/>
      <c r="AU246" s="36"/>
      <c r="AV246" s="36"/>
      <c r="AW246" s="36"/>
      <c r="AX246" s="36"/>
      <c r="AY246" s="36"/>
      <c r="AZ246" s="36"/>
      <c r="BA246" s="154"/>
      <c r="BB246" s="451"/>
      <c r="BC246" s="36"/>
      <c r="BD246" s="3"/>
      <c r="BE246" s="3"/>
      <c r="BF246" s="3"/>
    </row>
    <row r="247" spans="3:58" ht="24.95" customHeight="1" x14ac:dyDescent="0.15">
      <c r="C247" s="153"/>
      <c r="D247" s="154"/>
      <c r="E247" s="154"/>
      <c r="F247" s="154"/>
      <c r="G247" s="154"/>
      <c r="H247" s="154"/>
      <c r="I247" s="286"/>
      <c r="J247" s="154"/>
      <c r="K247" s="287"/>
      <c r="L247" s="286"/>
      <c r="M247" s="154"/>
      <c r="N247" s="154"/>
      <c r="O247" s="154"/>
      <c r="P247" s="154"/>
      <c r="Q247" s="287"/>
      <c r="R247" s="293"/>
      <c r="S247" s="294"/>
      <c r="T247" s="294"/>
      <c r="U247" s="294"/>
      <c r="V247" s="294"/>
      <c r="W247" s="295"/>
      <c r="X247" s="269"/>
      <c r="Y247" s="270"/>
      <c r="Z247" s="271"/>
      <c r="AA247" s="277"/>
      <c r="AB247" s="270"/>
      <c r="AC247" s="278"/>
      <c r="AD247" s="293"/>
      <c r="AE247" s="294"/>
      <c r="AF247" s="294"/>
      <c r="AG247" s="294"/>
      <c r="AH247" s="294"/>
      <c r="AI247" s="299"/>
      <c r="AJ247" s="65"/>
      <c r="AT247" s="36"/>
      <c r="AU247" s="36"/>
      <c r="AV247" s="36"/>
      <c r="AW247" s="36"/>
      <c r="AX247" s="36"/>
      <c r="AY247" s="36"/>
      <c r="AZ247" s="36"/>
      <c r="BA247" s="154"/>
      <c r="BB247" s="451"/>
      <c r="BC247" s="36"/>
      <c r="BD247" s="3"/>
      <c r="BE247" s="3"/>
      <c r="BF247" s="3"/>
    </row>
    <row r="248" spans="3:58" ht="24.95" customHeight="1" x14ac:dyDescent="0.15">
      <c r="C248" s="156"/>
      <c r="D248" s="157"/>
      <c r="E248" s="157"/>
      <c r="F248" s="157"/>
      <c r="G248" s="157"/>
      <c r="H248" s="157"/>
      <c r="I248" s="288"/>
      <c r="J248" s="157"/>
      <c r="K248" s="289"/>
      <c r="L248" s="288"/>
      <c r="M248" s="157"/>
      <c r="N248" s="157"/>
      <c r="O248" s="157"/>
      <c r="P248" s="157"/>
      <c r="Q248" s="289"/>
      <c r="R248" s="293"/>
      <c r="S248" s="294"/>
      <c r="T248" s="294"/>
      <c r="U248" s="294"/>
      <c r="V248" s="294"/>
      <c r="W248" s="295"/>
      <c r="X248" s="272"/>
      <c r="Y248" s="273"/>
      <c r="Z248" s="274"/>
      <c r="AA248" s="279"/>
      <c r="AB248" s="273"/>
      <c r="AC248" s="280"/>
      <c r="AD248" s="293"/>
      <c r="AE248" s="294"/>
      <c r="AF248" s="294"/>
      <c r="AG248" s="294"/>
      <c r="AH248" s="294"/>
      <c r="AI248" s="299"/>
      <c r="AJ248" s="65"/>
      <c r="AT248" s="36"/>
      <c r="AU248" s="36"/>
      <c r="AV248" s="36"/>
      <c r="AW248" s="36"/>
      <c r="AX248" s="36"/>
      <c r="AY248" s="36"/>
      <c r="AZ248" s="36"/>
      <c r="BA248" s="154"/>
      <c r="BB248" s="451"/>
      <c r="BC248" s="36"/>
      <c r="BD248" s="3"/>
      <c r="BE248" s="3"/>
      <c r="BF248" s="3"/>
    </row>
    <row r="249" spans="3:58" ht="10.9" customHeight="1" x14ac:dyDescent="0.15">
      <c r="C249" s="252">
        <v>4</v>
      </c>
      <c r="D249" s="255" t="s">
        <v>106</v>
      </c>
      <c r="E249" s="258">
        <v>25</v>
      </c>
      <c r="F249" s="258" t="s">
        <v>107</v>
      </c>
      <c r="G249" s="252" t="s">
        <v>108</v>
      </c>
      <c r="H249" s="258"/>
      <c r="I249" s="470"/>
      <c r="J249" s="471"/>
      <c r="K249" s="472"/>
      <c r="L249" s="461">
        <f>J$227</f>
        <v>0</v>
      </c>
      <c r="M249" s="462"/>
      <c r="N249" s="462"/>
      <c r="O249" s="462"/>
      <c r="P249" s="462"/>
      <c r="Q249" s="463"/>
      <c r="R249" s="204">
        <f>IF(AND(I249="○",BA249="●"),2+ROUNDDOWN(($L249-100)/100,0)*2,0)</f>
        <v>0</v>
      </c>
      <c r="S249" s="205"/>
      <c r="T249" s="205"/>
      <c r="U249" s="205"/>
      <c r="V249" s="205"/>
      <c r="W249" s="206"/>
      <c r="X249" s="238"/>
      <c r="Y249" s="239"/>
      <c r="Z249" s="240"/>
      <c r="AA249" s="247"/>
      <c r="AB249" s="248"/>
      <c r="AC249" s="249"/>
      <c r="AD249" s="218">
        <f>IF(I249="○",R249,ROUNDUP(R249*AA249,1))</f>
        <v>0</v>
      </c>
      <c r="AE249" s="219"/>
      <c r="AF249" s="219"/>
      <c r="AG249" s="219"/>
      <c r="AH249" s="219"/>
      <c r="AI249" s="220"/>
      <c r="AJ249" s="65"/>
      <c r="AT249" s="36"/>
      <c r="AU249" s="36"/>
      <c r="AV249" s="36"/>
      <c r="AW249" s="36"/>
      <c r="AX249" s="36"/>
      <c r="AY249" s="36"/>
      <c r="AZ249" s="36"/>
      <c r="BA249" s="154" t="str">
        <f>IF(OR(I249="×",BA253="×"),"×","●")</f>
        <v>●</v>
      </c>
      <c r="BB249" s="451">
        <f>IF(BA249="●",IF(I249="定","-",I249),"-")</f>
        <v>0</v>
      </c>
      <c r="BC249" s="36"/>
      <c r="BD249" s="3"/>
      <c r="BE249" s="3"/>
      <c r="BF249" s="3"/>
    </row>
    <row r="250" spans="3:58" ht="10.9" customHeight="1" x14ac:dyDescent="0.15">
      <c r="C250" s="253"/>
      <c r="D250" s="256"/>
      <c r="E250" s="259"/>
      <c r="F250" s="259"/>
      <c r="G250" s="253"/>
      <c r="H250" s="259"/>
      <c r="I250" s="230"/>
      <c r="J250" s="231"/>
      <c r="K250" s="473"/>
      <c r="L250" s="464"/>
      <c r="M250" s="465"/>
      <c r="N250" s="465"/>
      <c r="O250" s="465"/>
      <c r="P250" s="465"/>
      <c r="Q250" s="466"/>
      <c r="R250" s="204"/>
      <c r="S250" s="205"/>
      <c r="T250" s="205"/>
      <c r="U250" s="205"/>
      <c r="V250" s="205"/>
      <c r="W250" s="206"/>
      <c r="X250" s="241"/>
      <c r="Y250" s="242"/>
      <c r="Z250" s="243"/>
      <c r="AA250" s="248"/>
      <c r="AB250" s="248"/>
      <c r="AC250" s="249"/>
      <c r="AD250" s="218"/>
      <c r="AE250" s="219"/>
      <c r="AF250" s="219"/>
      <c r="AG250" s="219"/>
      <c r="AH250" s="219"/>
      <c r="AI250" s="220"/>
      <c r="AJ250" s="65"/>
      <c r="AT250" s="36"/>
      <c r="AU250" s="36"/>
      <c r="AV250" s="36"/>
      <c r="AW250" s="36"/>
      <c r="AX250" s="36"/>
      <c r="AY250" s="36"/>
      <c r="AZ250" s="36"/>
      <c r="BA250" s="154"/>
      <c r="BB250" s="451"/>
      <c r="BC250" s="36"/>
      <c r="BD250" s="3"/>
      <c r="BE250" s="3"/>
      <c r="BF250" s="3"/>
    </row>
    <row r="251" spans="3:58" ht="10.9" customHeight="1" x14ac:dyDescent="0.15">
      <c r="C251" s="253"/>
      <c r="D251" s="256"/>
      <c r="E251" s="259"/>
      <c r="F251" s="259"/>
      <c r="G251" s="253"/>
      <c r="H251" s="259"/>
      <c r="I251" s="230"/>
      <c r="J251" s="231"/>
      <c r="K251" s="473"/>
      <c r="L251" s="464"/>
      <c r="M251" s="465"/>
      <c r="N251" s="465"/>
      <c r="O251" s="465"/>
      <c r="P251" s="465"/>
      <c r="Q251" s="466"/>
      <c r="R251" s="204"/>
      <c r="S251" s="205"/>
      <c r="T251" s="205"/>
      <c r="U251" s="205"/>
      <c r="V251" s="205"/>
      <c r="W251" s="206"/>
      <c r="X251" s="241"/>
      <c r="Y251" s="242"/>
      <c r="Z251" s="243"/>
      <c r="AA251" s="248"/>
      <c r="AB251" s="248"/>
      <c r="AC251" s="249"/>
      <c r="AD251" s="218"/>
      <c r="AE251" s="219"/>
      <c r="AF251" s="219"/>
      <c r="AG251" s="219"/>
      <c r="AH251" s="219"/>
      <c r="AI251" s="220"/>
      <c r="AJ251" s="65"/>
      <c r="AT251" s="36"/>
      <c r="AU251" s="36"/>
      <c r="AV251" s="36"/>
      <c r="AW251" s="36"/>
      <c r="AX251" s="36"/>
      <c r="AY251" s="36"/>
      <c r="AZ251" s="36"/>
      <c r="BA251" s="154"/>
      <c r="BB251" s="451"/>
      <c r="BC251" s="36"/>
      <c r="BD251" s="3"/>
      <c r="BE251" s="3"/>
      <c r="BF251" s="3"/>
    </row>
    <row r="252" spans="3:58" ht="10.9" customHeight="1" x14ac:dyDescent="0.15">
      <c r="C252" s="254"/>
      <c r="D252" s="257"/>
      <c r="E252" s="260"/>
      <c r="F252" s="260"/>
      <c r="G252" s="254"/>
      <c r="H252" s="260"/>
      <c r="I252" s="233"/>
      <c r="J252" s="234"/>
      <c r="K252" s="474"/>
      <c r="L252" s="467"/>
      <c r="M252" s="468"/>
      <c r="N252" s="468"/>
      <c r="O252" s="468"/>
      <c r="P252" s="468"/>
      <c r="Q252" s="469"/>
      <c r="R252" s="204"/>
      <c r="S252" s="205"/>
      <c r="T252" s="205"/>
      <c r="U252" s="205"/>
      <c r="V252" s="205"/>
      <c r="W252" s="206"/>
      <c r="X252" s="244"/>
      <c r="Y252" s="245"/>
      <c r="Z252" s="246"/>
      <c r="AA252" s="248"/>
      <c r="AB252" s="248"/>
      <c r="AC252" s="249"/>
      <c r="AD252" s="218"/>
      <c r="AE252" s="219"/>
      <c r="AF252" s="219"/>
      <c r="AG252" s="219"/>
      <c r="AH252" s="219"/>
      <c r="AI252" s="220"/>
      <c r="AJ252" s="65"/>
      <c r="AT252" s="36"/>
      <c r="AU252" s="36"/>
      <c r="AV252" s="36"/>
      <c r="AW252" s="36"/>
      <c r="AX252" s="36"/>
      <c r="AY252" s="36"/>
      <c r="AZ252" s="36"/>
      <c r="BA252" s="154"/>
      <c r="BB252" s="451"/>
      <c r="BC252" s="36"/>
      <c r="BD252" s="3"/>
      <c r="BE252" s="3"/>
      <c r="BF252" s="3"/>
    </row>
    <row r="253" spans="3:58" ht="10.9" customHeight="1" x14ac:dyDescent="0.15">
      <c r="C253" s="252">
        <v>4</v>
      </c>
      <c r="D253" s="255" t="s">
        <v>106</v>
      </c>
      <c r="E253" s="258">
        <v>26</v>
      </c>
      <c r="F253" s="258" t="s">
        <v>107</v>
      </c>
      <c r="G253" s="252" t="s">
        <v>109</v>
      </c>
      <c r="H253" s="258"/>
      <c r="I253" s="470"/>
      <c r="J253" s="471"/>
      <c r="K253" s="472"/>
      <c r="L253" s="461">
        <f>J$227</f>
        <v>0</v>
      </c>
      <c r="M253" s="462"/>
      <c r="N253" s="462"/>
      <c r="O253" s="462"/>
      <c r="P253" s="462"/>
      <c r="Q253" s="463"/>
      <c r="R253" s="204">
        <f t="shared" ref="R253" si="0">IF(AND(I253="○",BA253="●"),2+ROUNDDOWN(($L253-100)/100,0)*2,0)</f>
        <v>0</v>
      </c>
      <c r="S253" s="205"/>
      <c r="T253" s="205"/>
      <c r="U253" s="205"/>
      <c r="V253" s="205"/>
      <c r="W253" s="206"/>
      <c r="X253" s="238"/>
      <c r="Y253" s="239"/>
      <c r="Z253" s="240"/>
      <c r="AA253" s="247"/>
      <c r="AB253" s="248"/>
      <c r="AC253" s="249"/>
      <c r="AD253" s="218">
        <f>IF(I253="○",R253,ROUNDUP(R253*AA253,1))</f>
        <v>0</v>
      </c>
      <c r="AE253" s="219"/>
      <c r="AF253" s="219"/>
      <c r="AG253" s="219"/>
      <c r="AH253" s="219"/>
      <c r="AI253" s="220"/>
      <c r="AJ253" s="65"/>
      <c r="AT253" s="36"/>
      <c r="AU253" s="36"/>
      <c r="AV253" s="36"/>
      <c r="AW253" s="36"/>
      <c r="AX253" s="36"/>
      <c r="AY253" s="36"/>
      <c r="AZ253" s="36"/>
      <c r="BA253" s="154" t="str">
        <f>IF(OR(I253="×",BA257="×"),"×","●")</f>
        <v>●</v>
      </c>
      <c r="BB253" s="451">
        <f>IF(BA253="●",IF(I253="定","-",I253),"-")</f>
        <v>0</v>
      </c>
      <c r="BC253" s="36"/>
      <c r="BD253" s="3"/>
      <c r="BE253" s="3"/>
      <c r="BF253" s="3"/>
    </row>
    <row r="254" spans="3:58" ht="10.9" customHeight="1" x14ac:dyDescent="0.15">
      <c r="C254" s="253"/>
      <c r="D254" s="256"/>
      <c r="E254" s="259"/>
      <c r="F254" s="259"/>
      <c r="G254" s="253"/>
      <c r="H254" s="259"/>
      <c r="I254" s="230"/>
      <c r="J254" s="231"/>
      <c r="K254" s="473"/>
      <c r="L254" s="464"/>
      <c r="M254" s="465"/>
      <c r="N254" s="465"/>
      <c r="O254" s="465"/>
      <c r="P254" s="465"/>
      <c r="Q254" s="466"/>
      <c r="R254" s="204"/>
      <c r="S254" s="205"/>
      <c r="T254" s="205"/>
      <c r="U254" s="205"/>
      <c r="V254" s="205"/>
      <c r="W254" s="206"/>
      <c r="X254" s="241"/>
      <c r="Y254" s="242"/>
      <c r="Z254" s="243"/>
      <c r="AA254" s="248"/>
      <c r="AB254" s="248"/>
      <c r="AC254" s="249"/>
      <c r="AD254" s="218"/>
      <c r="AE254" s="219"/>
      <c r="AF254" s="219"/>
      <c r="AG254" s="219"/>
      <c r="AH254" s="219"/>
      <c r="AI254" s="220"/>
      <c r="AJ254" s="65"/>
      <c r="AT254" s="36"/>
      <c r="AU254" s="36"/>
      <c r="AV254" s="36"/>
      <c r="AW254" s="36"/>
      <c r="AX254" s="36"/>
      <c r="AY254" s="36"/>
      <c r="AZ254" s="36"/>
      <c r="BA254" s="154"/>
      <c r="BB254" s="451"/>
      <c r="BC254" s="36"/>
      <c r="BD254" s="3"/>
      <c r="BE254" s="3"/>
      <c r="BF254" s="3"/>
    </row>
    <row r="255" spans="3:58" ht="10.9" customHeight="1" x14ac:dyDescent="0.15">
      <c r="C255" s="253"/>
      <c r="D255" s="256"/>
      <c r="E255" s="259"/>
      <c r="F255" s="259"/>
      <c r="G255" s="253"/>
      <c r="H255" s="259"/>
      <c r="I255" s="230"/>
      <c r="J255" s="231"/>
      <c r="K255" s="473"/>
      <c r="L255" s="464"/>
      <c r="M255" s="465"/>
      <c r="N255" s="465"/>
      <c r="O255" s="465"/>
      <c r="P255" s="465"/>
      <c r="Q255" s="466"/>
      <c r="R255" s="204"/>
      <c r="S255" s="205"/>
      <c r="T255" s="205"/>
      <c r="U255" s="205"/>
      <c r="V255" s="205"/>
      <c r="W255" s="206"/>
      <c r="X255" s="241"/>
      <c r="Y255" s="242"/>
      <c r="Z255" s="243"/>
      <c r="AA255" s="248"/>
      <c r="AB255" s="248"/>
      <c r="AC255" s="249"/>
      <c r="AD255" s="218"/>
      <c r="AE255" s="219"/>
      <c r="AF255" s="219"/>
      <c r="AG255" s="219"/>
      <c r="AH255" s="219"/>
      <c r="AI255" s="220"/>
      <c r="AJ255" s="65"/>
      <c r="AT255" s="36"/>
      <c r="AU255" s="36"/>
      <c r="AV255" s="36"/>
      <c r="AW255" s="36"/>
      <c r="AX255" s="36"/>
      <c r="AY255" s="36"/>
      <c r="AZ255" s="36"/>
      <c r="BA255" s="154"/>
      <c r="BB255" s="451"/>
      <c r="BC255" s="36"/>
      <c r="BD255" s="3"/>
      <c r="BE255" s="3"/>
      <c r="BF255" s="3"/>
    </row>
    <row r="256" spans="3:58" ht="10.9" customHeight="1" x14ac:dyDescent="0.15">
      <c r="C256" s="254"/>
      <c r="D256" s="257"/>
      <c r="E256" s="260"/>
      <c r="F256" s="260"/>
      <c r="G256" s="254"/>
      <c r="H256" s="260"/>
      <c r="I256" s="233"/>
      <c r="J256" s="234"/>
      <c r="K256" s="474"/>
      <c r="L256" s="467"/>
      <c r="M256" s="468"/>
      <c r="N256" s="468"/>
      <c r="O256" s="468"/>
      <c r="P256" s="468"/>
      <c r="Q256" s="469"/>
      <c r="R256" s="204"/>
      <c r="S256" s="205"/>
      <c r="T256" s="205"/>
      <c r="U256" s="205"/>
      <c r="V256" s="205"/>
      <c r="W256" s="206"/>
      <c r="X256" s="244"/>
      <c r="Y256" s="245"/>
      <c r="Z256" s="246"/>
      <c r="AA256" s="248"/>
      <c r="AB256" s="248"/>
      <c r="AC256" s="249"/>
      <c r="AD256" s="218"/>
      <c r="AE256" s="219"/>
      <c r="AF256" s="219"/>
      <c r="AG256" s="219"/>
      <c r="AH256" s="219"/>
      <c r="AI256" s="220"/>
      <c r="AJ256" s="65"/>
      <c r="AT256" s="36"/>
      <c r="AU256" s="36"/>
      <c r="AV256" s="36"/>
      <c r="AW256" s="36"/>
      <c r="AX256" s="36"/>
      <c r="AY256" s="36"/>
      <c r="AZ256" s="36"/>
      <c r="BA256" s="154"/>
      <c r="BB256" s="451"/>
      <c r="BC256" s="36"/>
      <c r="BD256" s="3"/>
      <c r="BE256" s="3"/>
      <c r="BF256" s="3"/>
    </row>
    <row r="257" spans="3:58" ht="10.9" customHeight="1" x14ac:dyDescent="0.15">
      <c r="C257" s="252">
        <v>4</v>
      </c>
      <c r="D257" s="255" t="s">
        <v>106</v>
      </c>
      <c r="E257" s="258">
        <v>27</v>
      </c>
      <c r="F257" s="258" t="s">
        <v>107</v>
      </c>
      <c r="G257" s="252" t="s">
        <v>110</v>
      </c>
      <c r="H257" s="258"/>
      <c r="I257" s="470"/>
      <c r="J257" s="471"/>
      <c r="K257" s="472"/>
      <c r="L257" s="461">
        <f>J$227</f>
        <v>0</v>
      </c>
      <c r="M257" s="462"/>
      <c r="N257" s="462"/>
      <c r="O257" s="462"/>
      <c r="P257" s="462"/>
      <c r="Q257" s="463"/>
      <c r="R257" s="204">
        <f t="shared" ref="R257" si="1">IF(AND(I257="○",BA257="●"),2+ROUNDDOWN(($L257-100)/100,0)*2,0)</f>
        <v>0</v>
      </c>
      <c r="S257" s="205"/>
      <c r="T257" s="205"/>
      <c r="U257" s="205"/>
      <c r="V257" s="205"/>
      <c r="W257" s="206"/>
      <c r="X257" s="238"/>
      <c r="Y257" s="239"/>
      <c r="Z257" s="240"/>
      <c r="AA257" s="247"/>
      <c r="AB257" s="248"/>
      <c r="AC257" s="249"/>
      <c r="AD257" s="218">
        <f>IF(I257="○",R257,ROUNDUP(R257*AA257,1))</f>
        <v>0</v>
      </c>
      <c r="AE257" s="219"/>
      <c r="AF257" s="219"/>
      <c r="AG257" s="219"/>
      <c r="AH257" s="219"/>
      <c r="AI257" s="220"/>
      <c r="AJ257" s="65"/>
      <c r="AT257" s="36"/>
      <c r="AU257" s="36"/>
      <c r="AV257" s="36"/>
      <c r="AW257" s="36"/>
      <c r="AX257" s="36"/>
      <c r="AY257" s="36"/>
      <c r="AZ257" s="36"/>
      <c r="BA257" s="154" t="str">
        <f>IF(OR(I257="×",BA261="×"),"×","●")</f>
        <v>●</v>
      </c>
      <c r="BB257" s="451">
        <f>IF(BA257="●",IF(I257="定","-",I257),"-")</f>
        <v>0</v>
      </c>
      <c r="BC257" s="36"/>
      <c r="BD257" s="3"/>
      <c r="BE257" s="3"/>
      <c r="BF257" s="3"/>
    </row>
    <row r="258" spans="3:58" ht="10.9" customHeight="1" x14ac:dyDescent="0.15">
      <c r="C258" s="253"/>
      <c r="D258" s="256"/>
      <c r="E258" s="259"/>
      <c r="F258" s="259"/>
      <c r="G258" s="253"/>
      <c r="H258" s="259"/>
      <c r="I258" s="230"/>
      <c r="J258" s="231"/>
      <c r="K258" s="473"/>
      <c r="L258" s="464"/>
      <c r="M258" s="465"/>
      <c r="N258" s="465"/>
      <c r="O258" s="465"/>
      <c r="P258" s="465"/>
      <c r="Q258" s="466"/>
      <c r="R258" s="204"/>
      <c r="S258" s="205"/>
      <c r="T258" s="205"/>
      <c r="U258" s="205"/>
      <c r="V258" s="205"/>
      <c r="W258" s="206"/>
      <c r="X258" s="241"/>
      <c r="Y258" s="242"/>
      <c r="Z258" s="243"/>
      <c r="AA258" s="248"/>
      <c r="AB258" s="248"/>
      <c r="AC258" s="249"/>
      <c r="AD258" s="218"/>
      <c r="AE258" s="219"/>
      <c r="AF258" s="219"/>
      <c r="AG258" s="219"/>
      <c r="AH258" s="219"/>
      <c r="AI258" s="220"/>
      <c r="AJ258" s="65"/>
      <c r="AT258" s="36"/>
      <c r="AU258" s="36"/>
      <c r="AV258" s="36"/>
      <c r="AW258" s="36"/>
      <c r="AX258" s="36"/>
      <c r="AY258" s="36"/>
      <c r="AZ258" s="36"/>
      <c r="BA258" s="154"/>
      <c r="BB258" s="451"/>
      <c r="BC258" s="36"/>
      <c r="BD258" s="3"/>
      <c r="BE258" s="3"/>
      <c r="BF258" s="3"/>
    </row>
    <row r="259" spans="3:58" ht="10.9" customHeight="1" x14ac:dyDescent="0.15">
      <c r="C259" s="253"/>
      <c r="D259" s="256"/>
      <c r="E259" s="259"/>
      <c r="F259" s="259"/>
      <c r="G259" s="253"/>
      <c r="H259" s="259"/>
      <c r="I259" s="230"/>
      <c r="J259" s="231"/>
      <c r="K259" s="473"/>
      <c r="L259" s="464"/>
      <c r="M259" s="465"/>
      <c r="N259" s="465"/>
      <c r="O259" s="465"/>
      <c r="P259" s="465"/>
      <c r="Q259" s="466"/>
      <c r="R259" s="204"/>
      <c r="S259" s="205"/>
      <c r="T259" s="205"/>
      <c r="U259" s="205"/>
      <c r="V259" s="205"/>
      <c r="W259" s="206"/>
      <c r="X259" s="241"/>
      <c r="Y259" s="242"/>
      <c r="Z259" s="243"/>
      <c r="AA259" s="248"/>
      <c r="AB259" s="248"/>
      <c r="AC259" s="249"/>
      <c r="AD259" s="218"/>
      <c r="AE259" s="219"/>
      <c r="AF259" s="219"/>
      <c r="AG259" s="219"/>
      <c r="AH259" s="219"/>
      <c r="AI259" s="220"/>
      <c r="AJ259" s="65"/>
      <c r="AT259" s="36"/>
      <c r="AU259" s="36"/>
      <c r="AV259" s="36"/>
      <c r="AW259" s="36"/>
      <c r="AX259" s="36"/>
      <c r="AY259" s="36"/>
      <c r="AZ259" s="36"/>
      <c r="BA259" s="154"/>
      <c r="BB259" s="451"/>
      <c r="BC259" s="36"/>
      <c r="BD259" s="3"/>
      <c r="BE259" s="3"/>
      <c r="BF259" s="3"/>
    </row>
    <row r="260" spans="3:58" ht="10.9" customHeight="1" x14ac:dyDescent="0.15">
      <c r="C260" s="254"/>
      <c r="D260" s="257"/>
      <c r="E260" s="260"/>
      <c r="F260" s="260"/>
      <c r="G260" s="254"/>
      <c r="H260" s="260"/>
      <c r="I260" s="233"/>
      <c r="J260" s="234"/>
      <c r="K260" s="474"/>
      <c r="L260" s="467"/>
      <c r="M260" s="468"/>
      <c r="N260" s="468"/>
      <c r="O260" s="468"/>
      <c r="P260" s="468"/>
      <c r="Q260" s="469"/>
      <c r="R260" s="204"/>
      <c r="S260" s="205"/>
      <c r="T260" s="205"/>
      <c r="U260" s="205"/>
      <c r="V260" s="205"/>
      <c r="W260" s="206"/>
      <c r="X260" s="244"/>
      <c r="Y260" s="245"/>
      <c r="Z260" s="246"/>
      <c r="AA260" s="248"/>
      <c r="AB260" s="248"/>
      <c r="AC260" s="249"/>
      <c r="AD260" s="218"/>
      <c r="AE260" s="219"/>
      <c r="AF260" s="219"/>
      <c r="AG260" s="219"/>
      <c r="AH260" s="219"/>
      <c r="AI260" s="220"/>
      <c r="AJ260" s="65"/>
      <c r="AT260" s="36"/>
      <c r="AU260" s="36"/>
      <c r="AV260" s="36"/>
      <c r="AW260" s="36"/>
      <c r="AX260" s="36"/>
      <c r="AY260" s="36"/>
      <c r="AZ260" s="36"/>
      <c r="BA260" s="154"/>
      <c r="BB260" s="451"/>
      <c r="BC260" s="36"/>
      <c r="BD260" s="3"/>
      <c r="BE260" s="3"/>
      <c r="BF260" s="3"/>
    </row>
    <row r="261" spans="3:58" ht="10.9" customHeight="1" x14ac:dyDescent="0.15">
      <c r="C261" s="252">
        <v>4</v>
      </c>
      <c r="D261" s="255" t="s">
        <v>106</v>
      </c>
      <c r="E261" s="258">
        <v>28</v>
      </c>
      <c r="F261" s="258" t="s">
        <v>107</v>
      </c>
      <c r="G261" s="252" t="s">
        <v>111</v>
      </c>
      <c r="H261" s="258"/>
      <c r="I261" s="470"/>
      <c r="J261" s="471"/>
      <c r="K261" s="472"/>
      <c r="L261" s="461">
        <f>J$227</f>
        <v>0</v>
      </c>
      <c r="M261" s="462"/>
      <c r="N261" s="462"/>
      <c r="O261" s="462"/>
      <c r="P261" s="462"/>
      <c r="Q261" s="463"/>
      <c r="R261" s="204">
        <f t="shared" ref="R261" si="2">IF(AND(I261="○",BA261="●"),2+ROUNDDOWN(($L261-100)/100,0)*2,0)</f>
        <v>0</v>
      </c>
      <c r="S261" s="205"/>
      <c r="T261" s="205"/>
      <c r="U261" s="205"/>
      <c r="V261" s="205"/>
      <c r="W261" s="206"/>
      <c r="X261" s="238"/>
      <c r="Y261" s="239"/>
      <c r="Z261" s="240"/>
      <c r="AA261" s="247"/>
      <c r="AB261" s="248"/>
      <c r="AC261" s="249"/>
      <c r="AD261" s="218">
        <f>IF(I261="○",R261,ROUNDUP(R261*AA261,1))</f>
        <v>0</v>
      </c>
      <c r="AE261" s="219"/>
      <c r="AF261" s="219"/>
      <c r="AG261" s="219"/>
      <c r="AH261" s="219"/>
      <c r="AI261" s="220"/>
      <c r="AJ261" s="65"/>
      <c r="AT261" s="36"/>
      <c r="AU261" s="36"/>
      <c r="AV261" s="36"/>
      <c r="AW261" s="36"/>
      <c r="AX261" s="36"/>
      <c r="AY261" s="36"/>
      <c r="AZ261" s="36"/>
      <c r="BA261" s="154" t="str">
        <f>IF(OR(I261="×",BA265="×"),"×","●")</f>
        <v>●</v>
      </c>
      <c r="BB261" s="451">
        <f>IF(BA261="●",IF(I261="定","-",I261),"-")</f>
        <v>0</v>
      </c>
      <c r="BC261" s="36"/>
      <c r="BD261" s="3"/>
      <c r="BE261" s="3"/>
      <c r="BF261" s="3"/>
    </row>
    <row r="262" spans="3:58" ht="10.9" customHeight="1" x14ac:dyDescent="0.15">
      <c r="C262" s="253"/>
      <c r="D262" s="256"/>
      <c r="E262" s="259"/>
      <c r="F262" s="259"/>
      <c r="G262" s="253"/>
      <c r="H262" s="259"/>
      <c r="I262" s="230"/>
      <c r="J262" s="231"/>
      <c r="K262" s="473"/>
      <c r="L262" s="464"/>
      <c r="M262" s="465"/>
      <c r="N262" s="465"/>
      <c r="O262" s="465"/>
      <c r="P262" s="465"/>
      <c r="Q262" s="466"/>
      <c r="R262" s="204"/>
      <c r="S262" s="205"/>
      <c r="T262" s="205"/>
      <c r="U262" s="205"/>
      <c r="V262" s="205"/>
      <c r="W262" s="206"/>
      <c r="X262" s="241"/>
      <c r="Y262" s="242"/>
      <c r="Z262" s="243"/>
      <c r="AA262" s="248"/>
      <c r="AB262" s="248"/>
      <c r="AC262" s="249"/>
      <c r="AD262" s="218"/>
      <c r="AE262" s="219"/>
      <c r="AF262" s="219"/>
      <c r="AG262" s="219"/>
      <c r="AH262" s="219"/>
      <c r="AI262" s="220"/>
      <c r="AJ262" s="65"/>
      <c r="AT262" s="36"/>
      <c r="AU262" s="36"/>
      <c r="AV262" s="36"/>
      <c r="AW262" s="36"/>
      <c r="AX262" s="36"/>
      <c r="AY262" s="36"/>
      <c r="AZ262" s="36"/>
      <c r="BA262" s="154"/>
      <c r="BB262" s="451"/>
      <c r="BC262" s="36"/>
      <c r="BD262" s="3"/>
      <c r="BE262" s="3"/>
      <c r="BF262" s="3"/>
    </row>
    <row r="263" spans="3:58" ht="10.9" customHeight="1" x14ac:dyDescent="0.15">
      <c r="C263" s="253"/>
      <c r="D263" s="256"/>
      <c r="E263" s="259"/>
      <c r="F263" s="259"/>
      <c r="G263" s="253"/>
      <c r="H263" s="259"/>
      <c r="I263" s="230"/>
      <c r="J263" s="231"/>
      <c r="K263" s="473"/>
      <c r="L263" s="464"/>
      <c r="M263" s="465"/>
      <c r="N263" s="465"/>
      <c r="O263" s="465"/>
      <c r="P263" s="465"/>
      <c r="Q263" s="466"/>
      <c r="R263" s="204"/>
      <c r="S263" s="205"/>
      <c r="T263" s="205"/>
      <c r="U263" s="205"/>
      <c r="V263" s="205"/>
      <c r="W263" s="206"/>
      <c r="X263" s="241"/>
      <c r="Y263" s="242"/>
      <c r="Z263" s="243"/>
      <c r="AA263" s="248"/>
      <c r="AB263" s="248"/>
      <c r="AC263" s="249"/>
      <c r="AD263" s="218"/>
      <c r="AE263" s="219"/>
      <c r="AF263" s="219"/>
      <c r="AG263" s="219"/>
      <c r="AH263" s="219"/>
      <c r="AI263" s="220"/>
      <c r="AJ263" s="65"/>
      <c r="AT263" s="36"/>
      <c r="AU263" s="36"/>
      <c r="AV263" s="36"/>
      <c r="AW263" s="36"/>
      <c r="AX263" s="36"/>
      <c r="AY263" s="36"/>
      <c r="AZ263" s="36"/>
      <c r="BA263" s="154"/>
      <c r="BB263" s="451"/>
      <c r="BC263" s="36"/>
      <c r="BD263" s="3"/>
      <c r="BE263" s="3"/>
      <c r="BF263" s="3"/>
    </row>
    <row r="264" spans="3:58" ht="10.9" customHeight="1" x14ac:dyDescent="0.15">
      <c r="C264" s="254"/>
      <c r="D264" s="257"/>
      <c r="E264" s="260"/>
      <c r="F264" s="260"/>
      <c r="G264" s="254"/>
      <c r="H264" s="260"/>
      <c r="I264" s="233"/>
      <c r="J264" s="234"/>
      <c r="K264" s="474"/>
      <c r="L264" s="467"/>
      <c r="M264" s="468"/>
      <c r="N264" s="468"/>
      <c r="O264" s="468"/>
      <c r="P264" s="468"/>
      <c r="Q264" s="469"/>
      <c r="R264" s="204"/>
      <c r="S264" s="205"/>
      <c r="T264" s="205"/>
      <c r="U264" s="205"/>
      <c r="V264" s="205"/>
      <c r="W264" s="206"/>
      <c r="X264" s="244"/>
      <c r="Y264" s="245"/>
      <c r="Z264" s="246"/>
      <c r="AA264" s="248"/>
      <c r="AB264" s="248"/>
      <c r="AC264" s="249"/>
      <c r="AD264" s="218"/>
      <c r="AE264" s="219"/>
      <c r="AF264" s="219"/>
      <c r="AG264" s="219"/>
      <c r="AH264" s="219"/>
      <c r="AI264" s="220"/>
      <c r="AJ264" s="65"/>
      <c r="AT264" s="36"/>
      <c r="AU264" s="36"/>
      <c r="AV264" s="36"/>
      <c r="AW264" s="36"/>
      <c r="AX264" s="36"/>
      <c r="AY264" s="36"/>
      <c r="AZ264" s="36"/>
      <c r="BA264" s="154"/>
      <c r="BB264" s="451"/>
      <c r="BC264" s="36"/>
      <c r="BD264" s="3"/>
      <c r="BE264" s="3"/>
      <c r="BF264" s="3"/>
    </row>
    <row r="265" spans="3:58" ht="10.9" customHeight="1" x14ac:dyDescent="0.15">
      <c r="C265" s="252">
        <v>4</v>
      </c>
      <c r="D265" s="255" t="s">
        <v>106</v>
      </c>
      <c r="E265" s="258">
        <v>29</v>
      </c>
      <c r="F265" s="258" t="s">
        <v>107</v>
      </c>
      <c r="G265" s="252" t="s">
        <v>112</v>
      </c>
      <c r="H265" s="258"/>
      <c r="I265" s="470"/>
      <c r="J265" s="471"/>
      <c r="K265" s="472"/>
      <c r="L265" s="461">
        <f>J$227</f>
        <v>0</v>
      </c>
      <c r="M265" s="462"/>
      <c r="N265" s="462"/>
      <c r="O265" s="462"/>
      <c r="P265" s="462"/>
      <c r="Q265" s="463"/>
      <c r="R265" s="204">
        <f t="shared" ref="R265" si="3">IF(AND(I265="○",BA265="●"),2+ROUNDDOWN(($L265-100)/100,0)*2,0)</f>
        <v>0</v>
      </c>
      <c r="S265" s="205"/>
      <c r="T265" s="205"/>
      <c r="U265" s="205"/>
      <c r="V265" s="205"/>
      <c r="W265" s="206"/>
      <c r="X265" s="238"/>
      <c r="Y265" s="239"/>
      <c r="Z265" s="240"/>
      <c r="AA265" s="247"/>
      <c r="AB265" s="248"/>
      <c r="AC265" s="249"/>
      <c r="AD265" s="218">
        <f>IF(I265="○",R265,ROUNDUP(R265*AA265,1))</f>
        <v>0</v>
      </c>
      <c r="AE265" s="219"/>
      <c r="AF265" s="219"/>
      <c r="AG265" s="219"/>
      <c r="AH265" s="219"/>
      <c r="AI265" s="220"/>
      <c r="AJ265" s="65"/>
      <c r="AT265" s="36"/>
      <c r="AU265" s="36"/>
      <c r="AV265" s="36"/>
      <c r="AW265" s="36"/>
      <c r="AX265" s="36"/>
      <c r="AY265" s="36"/>
      <c r="AZ265" s="36"/>
      <c r="BA265" s="154" t="str">
        <f>IF(OR(I265="×",BA269="×"),"×","●")</f>
        <v>●</v>
      </c>
      <c r="BB265" s="451">
        <f>IF(BA265="●",IF(I265="定","-",I265),"-")</f>
        <v>0</v>
      </c>
      <c r="BC265" s="36"/>
      <c r="BD265" s="3"/>
      <c r="BE265" s="3"/>
      <c r="BF265" s="3"/>
    </row>
    <row r="266" spans="3:58" ht="10.9" customHeight="1" x14ac:dyDescent="0.15">
      <c r="C266" s="253"/>
      <c r="D266" s="256"/>
      <c r="E266" s="259"/>
      <c r="F266" s="259"/>
      <c r="G266" s="253"/>
      <c r="H266" s="259"/>
      <c r="I266" s="230"/>
      <c r="J266" s="231"/>
      <c r="K266" s="473"/>
      <c r="L266" s="464"/>
      <c r="M266" s="465"/>
      <c r="N266" s="465"/>
      <c r="O266" s="465"/>
      <c r="P266" s="465"/>
      <c r="Q266" s="466"/>
      <c r="R266" s="204"/>
      <c r="S266" s="205"/>
      <c r="T266" s="205"/>
      <c r="U266" s="205"/>
      <c r="V266" s="205"/>
      <c r="W266" s="206"/>
      <c r="X266" s="241"/>
      <c r="Y266" s="242"/>
      <c r="Z266" s="243"/>
      <c r="AA266" s="248"/>
      <c r="AB266" s="248"/>
      <c r="AC266" s="249"/>
      <c r="AD266" s="218"/>
      <c r="AE266" s="219"/>
      <c r="AF266" s="219"/>
      <c r="AG266" s="219"/>
      <c r="AH266" s="219"/>
      <c r="AI266" s="220"/>
      <c r="AJ266" s="65"/>
      <c r="AT266" s="36"/>
      <c r="AU266" s="36"/>
      <c r="AV266" s="36"/>
      <c r="AW266" s="36"/>
      <c r="AX266" s="36"/>
      <c r="AY266" s="36"/>
      <c r="AZ266" s="36"/>
      <c r="BA266" s="154"/>
      <c r="BB266" s="451"/>
      <c r="BC266" s="36"/>
      <c r="BD266" s="3"/>
      <c r="BE266" s="3"/>
      <c r="BF266" s="3"/>
    </row>
    <row r="267" spans="3:58" ht="10.9" customHeight="1" x14ac:dyDescent="0.15">
      <c r="C267" s="253"/>
      <c r="D267" s="256"/>
      <c r="E267" s="259"/>
      <c r="F267" s="259"/>
      <c r="G267" s="253"/>
      <c r="H267" s="259"/>
      <c r="I267" s="230"/>
      <c r="J267" s="231"/>
      <c r="K267" s="473"/>
      <c r="L267" s="464"/>
      <c r="M267" s="465"/>
      <c r="N267" s="465"/>
      <c r="O267" s="465"/>
      <c r="P267" s="465"/>
      <c r="Q267" s="466"/>
      <c r="R267" s="204"/>
      <c r="S267" s="205"/>
      <c r="T267" s="205"/>
      <c r="U267" s="205"/>
      <c r="V267" s="205"/>
      <c r="W267" s="206"/>
      <c r="X267" s="241"/>
      <c r="Y267" s="242"/>
      <c r="Z267" s="243"/>
      <c r="AA267" s="248"/>
      <c r="AB267" s="248"/>
      <c r="AC267" s="249"/>
      <c r="AD267" s="218"/>
      <c r="AE267" s="219"/>
      <c r="AF267" s="219"/>
      <c r="AG267" s="219"/>
      <c r="AH267" s="219"/>
      <c r="AI267" s="220"/>
      <c r="AJ267" s="65"/>
      <c r="AT267" s="36"/>
      <c r="AU267" s="36"/>
      <c r="AV267" s="36"/>
      <c r="AW267" s="36"/>
      <c r="AX267" s="36"/>
      <c r="AY267" s="36"/>
      <c r="AZ267" s="36"/>
      <c r="BA267" s="154"/>
      <c r="BB267" s="451"/>
      <c r="BC267" s="36"/>
      <c r="BD267" s="3"/>
      <c r="BE267" s="3"/>
      <c r="BF267" s="3"/>
    </row>
    <row r="268" spans="3:58" ht="10.9" customHeight="1" x14ac:dyDescent="0.15">
      <c r="C268" s="254"/>
      <c r="D268" s="257"/>
      <c r="E268" s="260"/>
      <c r="F268" s="260"/>
      <c r="G268" s="254"/>
      <c r="H268" s="260"/>
      <c r="I268" s="233"/>
      <c r="J268" s="234"/>
      <c r="K268" s="474"/>
      <c r="L268" s="467"/>
      <c r="M268" s="468"/>
      <c r="N268" s="468"/>
      <c r="O268" s="468"/>
      <c r="P268" s="468"/>
      <c r="Q268" s="469"/>
      <c r="R268" s="204"/>
      <c r="S268" s="205"/>
      <c r="T268" s="205"/>
      <c r="U268" s="205"/>
      <c r="V268" s="205"/>
      <c r="W268" s="206"/>
      <c r="X268" s="244"/>
      <c r="Y268" s="245"/>
      <c r="Z268" s="246"/>
      <c r="AA268" s="248"/>
      <c r="AB268" s="248"/>
      <c r="AC268" s="249"/>
      <c r="AD268" s="218"/>
      <c r="AE268" s="219"/>
      <c r="AF268" s="219"/>
      <c r="AG268" s="219"/>
      <c r="AH268" s="219"/>
      <c r="AI268" s="220"/>
      <c r="AJ268" s="65"/>
      <c r="AT268" s="36"/>
      <c r="AU268" s="36"/>
      <c r="AV268" s="36"/>
      <c r="AW268" s="36"/>
      <c r="AX268" s="36"/>
      <c r="AY268" s="36"/>
      <c r="AZ268" s="36"/>
      <c r="BA268" s="154"/>
      <c r="BB268" s="451"/>
      <c r="BC268" s="36"/>
      <c r="BD268" s="3"/>
      <c r="BE268" s="3"/>
      <c r="BF268" s="3"/>
    </row>
    <row r="269" spans="3:58" ht="10.9" customHeight="1" x14ac:dyDescent="0.15">
      <c r="C269" s="252">
        <v>4</v>
      </c>
      <c r="D269" s="255" t="s">
        <v>106</v>
      </c>
      <c r="E269" s="258">
        <v>30</v>
      </c>
      <c r="F269" s="258" t="s">
        <v>107</v>
      </c>
      <c r="G269" s="252" t="s">
        <v>113</v>
      </c>
      <c r="H269" s="258"/>
      <c r="I269" s="470"/>
      <c r="J269" s="471"/>
      <c r="K269" s="472"/>
      <c r="L269" s="461">
        <f>J$227</f>
        <v>0</v>
      </c>
      <c r="M269" s="462"/>
      <c r="N269" s="462"/>
      <c r="O269" s="462"/>
      <c r="P269" s="462"/>
      <c r="Q269" s="463"/>
      <c r="R269" s="204">
        <f t="shared" ref="R269" si="4">IF(AND(I269="○",BA269="●"),2+ROUNDDOWN(($L269-100)/100,0)*2,0)</f>
        <v>0</v>
      </c>
      <c r="S269" s="205"/>
      <c r="T269" s="205"/>
      <c r="U269" s="205"/>
      <c r="V269" s="205"/>
      <c r="W269" s="206"/>
      <c r="X269" s="238"/>
      <c r="Y269" s="239"/>
      <c r="Z269" s="240"/>
      <c r="AA269" s="247"/>
      <c r="AB269" s="248"/>
      <c r="AC269" s="249"/>
      <c r="AD269" s="218">
        <f>IF(I269="○",R269,ROUNDUP(R269*AA269,1))</f>
        <v>0</v>
      </c>
      <c r="AE269" s="219"/>
      <c r="AF269" s="219"/>
      <c r="AG269" s="219"/>
      <c r="AH269" s="219"/>
      <c r="AI269" s="220"/>
      <c r="AJ269" s="65"/>
      <c r="AT269" s="36"/>
      <c r="AU269" s="36"/>
      <c r="AV269" s="36"/>
      <c r="AW269" s="36"/>
      <c r="AX269" s="36"/>
      <c r="AY269" s="36"/>
      <c r="AZ269" s="36"/>
      <c r="BA269" s="154" t="str">
        <f>IF(OR(I269="×",BA273="×"),"×","●")</f>
        <v>●</v>
      </c>
      <c r="BB269" s="451">
        <f>IF(BA269="●",IF(I269="定","-",I269),"-")</f>
        <v>0</v>
      </c>
      <c r="BC269" s="36"/>
      <c r="BD269" s="3"/>
      <c r="BE269" s="3"/>
      <c r="BF269" s="3"/>
    </row>
    <row r="270" spans="3:58" ht="10.9" customHeight="1" x14ac:dyDescent="0.15">
      <c r="C270" s="253"/>
      <c r="D270" s="256"/>
      <c r="E270" s="259"/>
      <c r="F270" s="259"/>
      <c r="G270" s="253"/>
      <c r="H270" s="259"/>
      <c r="I270" s="230"/>
      <c r="J270" s="231"/>
      <c r="K270" s="473"/>
      <c r="L270" s="464"/>
      <c r="M270" s="465"/>
      <c r="N270" s="465"/>
      <c r="O270" s="465"/>
      <c r="P270" s="465"/>
      <c r="Q270" s="466"/>
      <c r="R270" s="204"/>
      <c r="S270" s="205"/>
      <c r="T270" s="205"/>
      <c r="U270" s="205"/>
      <c r="V270" s="205"/>
      <c r="W270" s="206"/>
      <c r="X270" s="241"/>
      <c r="Y270" s="242"/>
      <c r="Z270" s="243"/>
      <c r="AA270" s="248"/>
      <c r="AB270" s="248"/>
      <c r="AC270" s="249"/>
      <c r="AD270" s="218"/>
      <c r="AE270" s="219"/>
      <c r="AF270" s="219"/>
      <c r="AG270" s="219"/>
      <c r="AH270" s="219"/>
      <c r="AI270" s="220"/>
      <c r="AJ270" s="65"/>
      <c r="AT270" s="36"/>
      <c r="AU270" s="36"/>
      <c r="AV270" s="36"/>
      <c r="AW270" s="36"/>
      <c r="AX270" s="36"/>
      <c r="AY270" s="36"/>
      <c r="AZ270" s="36"/>
      <c r="BA270" s="154"/>
      <c r="BB270" s="451"/>
      <c r="BC270" s="36"/>
      <c r="BD270" s="3"/>
      <c r="BE270" s="3"/>
      <c r="BF270" s="3"/>
    </row>
    <row r="271" spans="3:58" ht="10.9" customHeight="1" x14ac:dyDescent="0.15">
      <c r="C271" s="253"/>
      <c r="D271" s="256"/>
      <c r="E271" s="259"/>
      <c r="F271" s="259"/>
      <c r="G271" s="253"/>
      <c r="H271" s="259"/>
      <c r="I271" s="230"/>
      <c r="J271" s="231"/>
      <c r="K271" s="473"/>
      <c r="L271" s="464"/>
      <c r="M271" s="465"/>
      <c r="N271" s="465"/>
      <c r="O271" s="465"/>
      <c r="P271" s="465"/>
      <c r="Q271" s="466"/>
      <c r="R271" s="204"/>
      <c r="S271" s="205"/>
      <c r="T271" s="205"/>
      <c r="U271" s="205"/>
      <c r="V271" s="205"/>
      <c r="W271" s="206"/>
      <c r="X271" s="241"/>
      <c r="Y271" s="242"/>
      <c r="Z271" s="243"/>
      <c r="AA271" s="248"/>
      <c r="AB271" s="248"/>
      <c r="AC271" s="249"/>
      <c r="AD271" s="218"/>
      <c r="AE271" s="219"/>
      <c r="AF271" s="219"/>
      <c r="AG271" s="219"/>
      <c r="AH271" s="219"/>
      <c r="AI271" s="220"/>
      <c r="AJ271" s="65"/>
      <c r="AT271" s="36"/>
      <c r="AU271" s="36"/>
      <c r="AV271" s="36"/>
      <c r="AW271" s="36"/>
      <c r="AX271" s="36"/>
      <c r="AY271" s="36"/>
      <c r="AZ271" s="36"/>
      <c r="BA271" s="154"/>
      <c r="BB271" s="451"/>
      <c r="BC271" s="36"/>
      <c r="BD271" s="3"/>
      <c r="BE271" s="3"/>
      <c r="BF271" s="3"/>
    </row>
    <row r="272" spans="3:58" ht="10.9" customHeight="1" x14ac:dyDescent="0.15">
      <c r="C272" s="254"/>
      <c r="D272" s="257"/>
      <c r="E272" s="260"/>
      <c r="F272" s="260"/>
      <c r="G272" s="254"/>
      <c r="H272" s="260"/>
      <c r="I272" s="233"/>
      <c r="J272" s="234"/>
      <c r="K272" s="474"/>
      <c r="L272" s="467"/>
      <c r="M272" s="468"/>
      <c r="N272" s="468"/>
      <c r="O272" s="468"/>
      <c r="P272" s="468"/>
      <c r="Q272" s="469"/>
      <c r="R272" s="204"/>
      <c r="S272" s="205"/>
      <c r="T272" s="205"/>
      <c r="U272" s="205"/>
      <c r="V272" s="205"/>
      <c r="W272" s="206"/>
      <c r="X272" s="244"/>
      <c r="Y272" s="245"/>
      <c r="Z272" s="246"/>
      <c r="AA272" s="248"/>
      <c r="AB272" s="248"/>
      <c r="AC272" s="249"/>
      <c r="AD272" s="218"/>
      <c r="AE272" s="219"/>
      <c r="AF272" s="219"/>
      <c r="AG272" s="219"/>
      <c r="AH272" s="219"/>
      <c r="AI272" s="220"/>
      <c r="AJ272" s="65"/>
      <c r="AT272" s="36"/>
      <c r="AU272" s="36"/>
      <c r="AV272" s="36"/>
      <c r="AW272" s="36"/>
      <c r="AX272" s="36"/>
      <c r="AY272" s="36"/>
      <c r="AZ272" s="36"/>
      <c r="BA272" s="154"/>
      <c r="BB272" s="451"/>
      <c r="BC272" s="36"/>
      <c r="BD272" s="3"/>
      <c r="BE272" s="3"/>
      <c r="BF272" s="3"/>
    </row>
    <row r="273" spans="3:58" ht="10.9" customHeight="1" x14ac:dyDescent="0.15">
      <c r="C273" s="252">
        <v>5</v>
      </c>
      <c r="D273" s="255" t="s">
        <v>106</v>
      </c>
      <c r="E273" s="258">
        <v>1</v>
      </c>
      <c r="F273" s="258" t="s">
        <v>107</v>
      </c>
      <c r="G273" s="252" t="s">
        <v>114</v>
      </c>
      <c r="H273" s="258"/>
      <c r="I273" s="470"/>
      <c r="J273" s="471"/>
      <c r="K273" s="472"/>
      <c r="L273" s="461">
        <f>J$227</f>
        <v>0</v>
      </c>
      <c r="M273" s="462"/>
      <c r="N273" s="462"/>
      <c r="O273" s="462"/>
      <c r="P273" s="462"/>
      <c r="Q273" s="463"/>
      <c r="R273" s="204">
        <f t="shared" ref="R273" si="5">IF(AND(I273="○",BA273="●"),2+ROUNDDOWN(($L273-100)/100,0)*2,0)</f>
        <v>0</v>
      </c>
      <c r="S273" s="205"/>
      <c r="T273" s="205"/>
      <c r="U273" s="205"/>
      <c r="V273" s="205"/>
      <c r="W273" s="206"/>
      <c r="X273" s="238"/>
      <c r="Y273" s="239"/>
      <c r="Z273" s="240"/>
      <c r="AA273" s="247"/>
      <c r="AB273" s="248"/>
      <c r="AC273" s="249"/>
      <c r="AD273" s="218">
        <f>IF(I273="○",R273,ROUNDUP(R273*AA273,1))</f>
        <v>0</v>
      </c>
      <c r="AE273" s="219"/>
      <c r="AF273" s="219"/>
      <c r="AG273" s="219"/>
      <c r="AH273" s="219"/>
      <c r="AI273" s="220"/>
      <c r="AJ273" s="65"/>
      <c r="AT273" s="36"/>
      <c r="AU273" s="36"/>
      <c r="AV273" s="36"/>
      <c r="AW273" s="36"/>
      <c r="AX273" s="36"/>
      <c r="AY273" s="36"/>
      <c r="AZ273" s="36"/>
      <c r="BA273" s="154" t="str">
        <f>IF(OR(I273="×",BA277="×"),"×","●")</f>
        <v>●</v>
      </c>
      <c r="BB273" s="451">
        <f>IF(BA273="●",IF(I273="定","-",I273),"-")</f>
        <v>0</v>
      </c>
      <c r="BC273" s="36"/>
      <c r="BD273" s="3"/>
      <c r="BE273" s="3"/>
      <c r="BF273" s="3"/>
    </row>
    <row r="274" spans="3:58" ht="10.9" customHeight="1" x14ac:dyDescent="0.15">
      <c r="C274" s="253"/>
      <c r="D274" s="256"/>
      <c r="E274" s="259"/>
      <c r="F274" s="259"/>
      <c r="G274" s="253"/>
      <c r="H274" s="259"/>
      <c r="I274" s="230"/>
      <c r="J274" s="231"/>
      <c r="K274" s="473"/>
      <c r="L274" s="464"/>
      <c r="M274" s="465"/>
      <c r="N274" s="465"/>
      <c r="O274" s="465"/>
      <c r="P274" s="465"/>
      <c r="Q274" s="466"/>
      <c r="R274" s="204"/>
      <c r="S274" s="205"/>
      <c r="T274" s="205"/>
      <c r="U274" s="205"/>
      <c r="V274" s="205"/>
      <c r="W274" s="206"/>
      <c r="X274" s="241"/>
      <c r="Y274" s="242"/>
      <c r="Z274" s="243"/>
      <c r="AA274" s="248"/>
      <c r="AB274" s="248"/>
      <c r="AC274" s="249"/>
      <c r="AD274" s="218"/>
      <c r="AE274" s="219"/>
      <c r="AF274" s="219"/>
      <c r="AG274" s="219"/>
      <c r="AH274" s="219"/>
      <c r="AI274" s="220"/>
      <c r="AJ274" s="65"/>
      <c r="AT274" s="36"/>
      <c r="AU274" s="36"/>
      <c r="AV274" s="36"/>
      <c r="AW274" s="36"/>
      <c r="AX274" s="36"/>
      <c r="AY274" s="36"/>
      <c r="AZ274" s="36"/>
      <c r="BA274" s="154"/>
      <c r="BB274" s="451"/>
      <c r="BC274" s="36"/>
      <c r="BD274" s="3"/>
      <c r="BE274" s="3"/>
      <c r="BF274" s="3"/>
    </row>
    <row r="275" spans="3:58" ht="10.9" customHeight="1" x14ac:dyDescent="0.15">
      <c r="C275" s="253"/>
      <c r="D275" s="256"/>
      <c r="E275" s="259"/>
      <c r="F275" s="259"/>
      <c r="G275" s="253"/>
      <c r="H275" s="259"/>
      <c r="I275" s="230"/>
      <c r="J275" s="231"/>
      <c r="K275" s="473"/>
      <c r="L275" s="464"/>
      <c r="M275" s="465"/>
      <c r="N275" s="465"/>
      <c r="O275" s="465"/>
      <c r="P275" s="465"/>
      <c r="Q275" s="466"/>
      <c r="R275" s="204"/>
      <c r="S275" s="205"/>
      <c r="T275" s="205"/>
      <c r="U275" s="205"/>
      <c r="V275" s="205"/>
      <c r="W275" s="206"/>
      <c r="X275" s="241"/>
      <c r="Y275" s="242"/>
      <c r="Z275" s="243"/>
      <c r="AA275" s="248"/>
      <c r="AB275" s="248"/>
      <c r="AC275" s="249"/>
      <c r="AD275" s="218"/>
      <c r="AE275" s="219"/>
      <c r="AF275" s="219"/>
      <c r="AG275" s="219"/>
      <c r="AH275" s="219"/>
      <c r="AI275" s="220"/>
      <c r="AJ275" s="65"/>
      <c r="AT275" s="36"/>
      <c r="AU275" s="36"/>
      <c r="AV275" s="36"/>
      <c r="AW275" s="36"/>
      <c r="AX275" s="36"/>
      <c r="AY275" s="36"/>
      <c r="AZ275" s="36"/>
      <c r="BA275" s="154"/>
      <c r="BB275" s="451"/>
      <c r="BC275" s="36"/>
      <c r="BD275" s="3"/>
      <c r="BE275" s="3"/>
      <c r="BF275" s="3"/>
    </row>
    <row r="276" spans="3:58" ht="10.9" customHeight="1" x14ac:dyDescent="0.15">
      <c r="C276" s="254"/>
      <c r="D276" s="257"/>
      <c r="E276" s="260"/>
      <c r="F276" s="260"/>
      <c r="G276" s="254"/>
      <c r="H276" s="260"/>
      <c r="I276" s="233"/>
      <c r="J276" s="234"/>
      <c r="K276" s="474"/>
      <c r="L276" s="467"/>
      <c r="M276" s="468"/>
      <c r="N276" s="468"/>
      <c r="O276" s="468"/>
      <c r="P276" s="468"/>
      <c r="Q276" s="469"/>
      <c r="R276" s="204"/>
      <c r="S276" s="205"/>
      <c r="T276" s="205"/>
      <c r="U276" s="205"/>
      <c r="V276" s="205"/>
      <c r="W276" s="206"/>
      <c r="X276" s="244"/>
      <c r="Y276" s="245"/>
      <c r="Z276" s="246"/>
      <c r="AA276" s="248"/>
      <c r="AB276" s="248"/>
      <c r="AC276" s="249"/>
      <c r="AD276" s="218"/>
      <c r="AE276" s="219"/>
      <c r="AF276" s="219"/>
      <c r="AG276" s="219"/>
      <c r="AH276" s="219"/>
      <c r="AI276" s="220"/>
      <c r="AJ276" s="65"/>
      <c r="AT276" s="36"/>
      <c r="AU276" s="36"/>
      <c r="AV276" s="36"/>
      <c r="AW276" s="36"/>
      <c r="AX276" s="36"/>
      <c r="AY276" s="36"/>
      <c r="AZ276" s="36"/>
      <c r="BA276" s="154"/>
      <c r="BB276" s="451"/>
      <c r="BC276" s="36"/>
      <c r="BD276" s="3"/>
      <c r="BE276" s="3"/>
      <c r="BF276" s="3"/>
    </row>
    <row r="277" spans="3:58" ht="10.9" customHeight="1" x14ac:dyDescent="0.15">
      <c r="C277" s="252">
        <v>5</v>
      </c>
      <c r="D277" s="255" t="s">
        <v>106</v>
      </c>
      <c r="E277" s="258">
        <v>2</v>
      </c>
      <c r="F277" s="258" t="s">
        <v>107</v>
      </c>
      <c r="G277" s="252" t="s">
        <v>115</v>
      </c>
      <c r="H277" s="258"/>
      <c r="I277" s="470"/>
      <c r="J277" s="471"/>
      <c r="K277" s="472"/>
      <c r="L277" s="461">
        <f>J$227</f>
        <v>0</v>
      </c>
      <c r="M277" s="462"/>
      <c r="N277" s="462"/>
      <c r="O277" s="462"/>
      <c r="P277" s="462"/>
      <c r="Q277" s="463"/>
      <c r="R277" s="204">
        <f t="shared" ref="R277" si="6">IF(AND(I277="○",BA277="●"),2+ROUNDDOWN(($L277-100)/100,0)*2,0)</f>
        <v>0</v>
      </c>
      <c r="S277" s="205"/>
      <c r="T277" s="205"/>
      <c r="U277" s="205"/>
      <c r="V277" s="205"/>
      <c r="W277" s="206"/>
      <c r="X277" s="238"/>
      <c r="Y277" s="239"/>
      <c r="Z277" s="240"/>
      <c r="AA277" s="247"/>
      <c r="AB277" s="248"/>
      <c r="AC277" s="249"/>
      <c r="AD277" s="218">
        <f>IF(I277="○",R277,ROUNDUP(R277*AA277,1))</f>
        <v>0</v>
      </c>
      <c r="AE277" s="219"/>
      <c r="AF277" s="219"/>
      <c r="AG277" s="219"/>
      <c r="AH277" s="219"/>
      <c r="AI277" s="220"/>
      <c r="AJ277" s="65"/>
      <c r="AT277" s="36"/>
      <c r="AU277" s="36"/>
      <c r="AV277" s="36"/>
      <c r="AW277" s="36"/>
      <c r="AX277" s="36"/>
      <c r="AY277" s="36"/>
      <c r="AZ277" s="36"/>
      <c r="BA277" s="154" t="str">
        <f>IF(OR(I277="×",BA281="×"),"×","●")</f>
        <v>●</v>
      </c>
      <c r="BB277" s="451">
        <f>IF(BA277="●",IF(I277="定","-",I277),"-")</f>
        <v>0</v>
      </c>
      <c r="BC277" s="36"/>
      <c r="BD277" s="3"/>
      <c r="BE277" s="3"/>
      <c r="BF277" s="3"/>
    </row>
    <row r="278" spans="3:58" ht="10.9" customHeight="1" x14ac:dyDescent="0.15">
      <c r="C278" s="253"/>
      <c r="D278" s="256"/>
      <c r="E278" s="259"/>
      <c r="F278" s="259"/>
      <c r="G278" s="253"/>
      <c r="H278" s="259"/>
      <c r="I278" s="230"/>
      <c r="J278" s="231"/>
      <c r="K278" s="473"/>
      <c r="L278" s="464"/>
      <c r="M278" s="465"/>
      <c r="N278" s="465"/>
      <c r="O278" s="465"/>
      <c r="P278" s="465"/>
      <c r="Q278" s="466"/>
      <c r="R278" s="204"/>
      <c r="S278" s="205"/>
      <c r="T278" s="205"/>
      <c r="U278" s="205"/>
      <c r="V278" s="205"/>
      <c r="W278" s="206"/>
      <c r="X278" s="241"/>
      <c r="Y278" s="242"/>
      <c r="Z278" s="243"/>
      <c r="AA278" s="248"/>
      <c r="AB278" s="248"/>
      <c r="AC278" s="249"/>
      <c r="AD278" s="218"/>
      <c r="AE278" s="219"/>
      <c r="AF278" s="219"/>
      <c r="AG278" s="219"/>
      <c r="AH278" s="219"/>
      <c r="AI278" s="220"/>
      <c r="AJ278" s="65"/>
      <c r="AT278" s="36"/>
      <c r="AU278" s="36"/>
      <c r="AV278" s="36"/>
      <c r="AW278" s="36"/>
      <c r="AX278" s="36"/>
      <c r="AY278" s="36"/>
      <c r="AZ278" s="36"/>
      <c r="BA278" s="154"/>
      <c r="BB278" s="451"/>
      <c r="BC278" s="36"/>
      <c r="BD278" s="3"/>
      <c r="BE278" s="3"/>
      <c r="BF278" s="3"/>
    </row>
    <row r="279" spans="3:58" ht="10.9" customHeight="1" x14ac:dyDescent="0.15">
      <c r="C279" s="253"/>
      <c r="D279" s="256"/>
      <c r="E279" s="259"/>
      <c r="F279" s="259"/>
      <c r="G279" s="253"/>
      <c r="H279" s="259"/>
      <c r="I279" s="230"/>
      <c r="J279" s="231"/>
      <c r="K279" s="473"/>
      <c r="L279" s="464"/>
      <c r="M279" s="465"/>
      <c r="N279" s="465"/>
      <c r="O279" s="465"/>
      <c r="P279" s="465"/>
      <c r="Q279" s="466"/>
      <c r="R279" s="204"/>
      <c r="S279" s="205"/>
      <c r="T279" s="205"/>
      <c r="U279" s="205"/>
      <c r="V279" s="205"/>
      <c r="W279" s="206"/>
      <c r="X279" s="241"/>
      <c r="Y279" s="242"/>
      <c r="Z279" s="243"/>
      <c r="AA279" s="248"/>
      <c r="AB279" s="248"/>
      <c r="AC279" s="249"/>
      <c r="AD279" s="218"/>
      <c r="AE279" s="219"/>
      <c r="AF279" s="219"/>
      <c r="AG279" s="219"/>
      <c r="AH279" s="219"/>
      <c r="AI279" s="220"/>
      <c r="AJ279" s="65"/>
      <c r="AT279" s="36"/>
      <c r="AU279" s="36"/>
      <c r="AV279" s="36"/>
      <c r="AW279" s="36"/>
      <c r="AX279" s="36"/>
      <c r="AY279" s="36"/>
      <c r="AZ279" s="36"/>
      <c r="BA279" s="154"/>
      <c r="BB279" s="451"/>
      <c r="BC279" s="36"/>
      <c r="BD279" s="3"/>
      <c r="BE279" s="3"/>
      <c r="BF279" s="3"/>
    </row>
    <row r="280" spans="3:58" ht="10.9" customHeight="1" x14ac:dyDescent="0.15">
      <c r="C280" s="254"/>
      <c r="D280" s="257"/>
      <c r="E280" s="260"/>
      <c r="F280" s="260"/>
      <c r="G280" s="254"/>
      <c r="H280" s="260"/>
      <c r="I280" s="233"/>
      <c r="J280" s="234"/>
      <c r="K280" s="474"/>
      <c r="L280" s="467"/>
      <c r="M280" s="468"/>
      <c r="N280" s="468"/>
      <c r="O280" s="468"/>
      <c r="P280" s="468"/>
      <c r="Q280" s="469"/>
      <c r="R280" s="204"/>
      <c r="S280" s="205"/>
      <c r="T280" s="205"/>
      <c r="U280" s="205"/>
      <c r="V280" s="205"/>
      <c r="W280" s="206"/>
      <c r="X280" s="244"/>
      <c r="Y280" s="245"/>
      <c r="Z280" s="246"/>
      <c r="AA280" s="248"/>
      <c r="AB280" s="248"/>
      <c r="AC280" s="249"/>
      <c r="AD280" s="218"/>
      <c r="AE280" s="219"/>
      <c r="AF280" s="219"/>
      <c r="AG280" s="219"/>
      <c r="AH280" s="219"/>
      <c r="AI280" s="220"/>
      <c r="AJ280" s="65"/>
      <c r="AT280" s="36"/>
      <c r="AU280" s="36"/>
      <c r="AV280" s="36"/>
      <c r="AW280" s="36"/>
      <c r="AX280" s="36"/>
      <c r="AY280" s="36"/>
      <c r="AZ280" s="36"/>
      <c r="BA280" s="154"/>
      <c r="BB280" s="451"/>
      <c r="BC280" s="36"/>
      <c r="BD280" s="3"/>
      <c r="BE280" s="3"/>
      <c r="BF280" s="3"/>
    </row>
    <row r="281" spans="3:58" ht="10.9" customHeight="1" x14ac:dyDescent="0.15">
      <c r="C281" s="252">
        <v>5</v>
      </c>
      <c r="D281" s="255" t="s">
        <v>106</v>
      </c>
      <c r="E281" s="258">
        <v>3</v>
      </c>
      <c r="F281" s="258" t="s">
        <v>107</v>
      </c>
      <c r="G281" s="252" t="s">
        <v>116</v>
      </c>
      <c r="H281" s="258"/>
      <c r="I281" s="470"/>
      <c r="J281" s="471"/>
      <c r="K281" s="472"/>
      <c r="L281" s="461">
        <f>J$227</f>
        <v>0</v>
      </c>
      <c r="M281" s="462"/>
      <c r="N281" s="462"/>
      <c r="O281" s="462"/>
      <c r="P281" s="462"/>
      <c r="Q281" s="463"/>
      <c r="R281" s="204">
        <f t="shared" ref="R281" si="7">IF(AND(I281="○",BA281="●"),2+ROUNDDOWN(($L281-100)/100,0)*2,0)</f>
        <v>0</v>
      </c>
      <c r="S281" s="205"/>
      <c r="T281" s="205"/>
      <c r="U281" s="205"/>
      <c r="V281" s="205"/>
      <c r="W281" s="206"/>
      <c r="X281" s="238"/>
      <c r="Y281" s="239"/>
      <c r="Z281" s="240"/>
      <c r="AA281" s="247"/>
      <c r="AB281" s="248"/>
      <c r="AC281" s="249"/>
      <c r="AD281" s="218">
        <f>IF(I281="○",R281,ROUNDUP(R281*AA281,1))</f>
        <v>0</v>
      </c>
      <c r="AE281" s="219"/>
      <c r="AF281" s="219"/>
      <c r="AG281" s="219"/>
      <c r="AH281" s="219"/>
      <c r="AI281" s="220"/>
      <c r="AJ281" s="65"/>
      <c r="AT281" s="36"/>
      <c r="AU281" s="36"/>
      <c r="AV281" s="36"/>
      <c r="AW281" s="36"/>
      <c r="AX281" s="36"/>
      <c r="AY281" s="36"/>
      <c r="AZ281" s="36"/>
      <c r="BA281" s="154" t="str">
        <f>IF(OR(I281="×",BA285="×"),"×","●")</f>
        <v>●</v>
      </c>
      <c r="BB281" s="451">
        <f>IF(BA281="●",IF(I281="定","-",I281),"-")</f>
        <v>0</v>
      </c>
      <c r="BC281" s="36"/>
      <c r="BD281" s="3"/>
      <c r="BE281" s="3"/>
      <c r="BF281" s="3"/>
    </row>
    <row r="282" spans="3:58" ht="10.9" customHeight="1" x14ac:dyDescent="0.15">
      <c r="C282" s="253"/>
      <c r="D282" s="256"/>
      <c r="E282" s="259"/>
      <c r="F282" s="259"/>
      <c r="G282" s="253"/>
      <c r="H282" s="259"/>
      <c r="I282" s="230"/>
      <c r="J282" s="231"/>
      <c r="K282" s="473"/>
      <c r="L282" s="464"/>
      <c r="M282" s="465"/>
      <c r="N282" s="465"/>
      <c r="O282" s="465"/>
      <c r="P282" s="465"/>
      <c r="Q282" s="466"/>
      <c r="R282" s="204"/>
      <c r="S282" s="205"/>
      <c r="T282" s="205"/>
      <c r="U282" s="205"/>
      <c r="V282" s="205"/>
      <c r="W282" s="206"/>
      <c r="X282" s="241"/>
      <c r="Y282" s="242"/>
      <c r="Z282" s="243"/>
      <c r="AA282" s="248"/>
      <c r="AB282" s="248"/>
      <c r="AC282" s="249"/>
      <c r="AD282" s="218"/>
      <c r="AE282" s="219"/>
      <c r="AF282" s="219"/>
      <c r="AG282" s="219"/>
      <c r="AH282" s="219"/>
      <c r="AI282" s="220"/>
      <c r="AJ282" s="65"/>
      <c r="AT282" s="36"/>
      <c r="AU282" s="36"/>
      <c r="AV282" s="36"/>
      <c r="AW282" s="36"/>
      <c r="AX282" s="36"/>
      <c r="AY282" s="36"/>
      <c r="AZ282" s="36"/>
      <c r="BA282" s="154"/>
      <c r="BB282" s="451"/>
      <c r="BC282" s="36"/>
      <c r="BD282" s="3"/>
      <c r="BE282" s="3"/>
      <c r="BF282" s="3"/>
    </row>
    <row r="283" spans="3:58" ht="10.9" customHeight="1" x14ac:dyDescent="0.15">
      <c r="C283" s="253"/>
      <c r="D283" s="256"/>
      <c r="E283" s="259"/>
      <c r="F283" s="259"/>
      <c r="G283" s="253"/>
      <c r="H283" s="259"/>
      <c r="I283" s="230"/>
      <c r="J283" s="231"/>
      <c r="K283" s="473"/>
      <c r="L283" s="464"/>
      <c r="M283" s="465"/>
      <c r="N283" s="465"/>
      <c r="O283" s="465"/>
      <c r="P283" s="465"/>
      <c r="Q283" s="466"/>
      <c r="R283" s="204"/>
      <c r="S283" s="205"/>
      <c r="T283" s="205"/>
      <c r="U283" s="205"/>
      <c r="V283" s="205"/>
      <c r="W283" s="206"/>
      <c r="X283" s="241"/>
      <c r="Y283" s="242"/>
      <c r="Z283" s="243"/>
      <c r="AA283" s="248"/>
      <c r="AB283" s="248"/>
      <c r="AC283" s="249"/>
      <c r="AD283" s="218"/>
      <c r="AE283" s="219"/>
      <c r="AF283" s="219"/>
      <c r="AG283" s="219"/>
      <c r="AH283" s="219"/>
      <c r="AI283" s="220"/>
      <c r="AJ283" s="65"/>
      <c r="AT283" s="36"/>
      <c r="AU283" s="36"/>
      <c r="AV283" s="36"/>
      <c r="AW283" s="36"/>
      <c r="AX283" s="36"/>
      <c r="AY283" s="36"/>
      <c r="AZ283" s="36"/>
      <c r="BA283" s="154"/>
      <c r="BB283" s="451"/>
      <c r="BC283" s="36"/>
      <c r="BD283" s="3"/>
      <c r="BE283" s="3"/>
      <c r="BF283" s="3"/>
    </row>
    <row r="284" spans="3:58" ht="10.9" customHeight="1" x14ac:dyDescent="0.15">
      <c r="C284" s="254"/>
      <c r="D284" s="257"/>
      <c r="E284" s="260"/>
      <c r="F284" s="260"/>
      <c r="G284" s="254"/>
      <c r="H284" s="260"/>
      <c r="I284" s="233"/>
      <c r="J284" s="234"/>
      <c r="K284" s="474"/>
      <c r="L284" s="467"/>
      <c r="M284" s="468"/>
      <c r="N284" s="468"/>
      <c r="O284" s="468"/>
      <c r="P284" s="468"/>
      <c r="Q284" s="469"/>
      <c r="R284" s="204"/>
      <c r="S284" s="205"/>
      <c r="T284" s="205"/>
      <c r="U284" s="205"/>
      <c r="V284" s="205"/>
      <c r="W284" s="206"/>
      <c r="X284" s="244"/>
      <c r="Y284" s="245"/>
      <c r="Z284" s="246"/>
      <c r="AA284" s="248"/>
      <c r="AB284" s="248"/>
      <c r="AC284" s="249"/>
      <c r="AD284" s="218"/>
      <c r="AE284" s="219"/>
      <c r="AF284" s="219"/>
      <c r="AG284" s="219"/>
      <c r="AH284" s="219"/>
      <c r="AI284" s="220"/>
      <c r="AJ284" s="65"/>
      <c r="AT284" s="36"/>
      <c r="AU284" s="36"/>
      <c r="AV284" s="36"/>
      <c r="AW284" s="36"/>
      <c r="AX284" s="36"/>
      <c r="AY284" s="36"/>
      <c r="AZ284" s="36"/>
      <c r="BA284" s="154"/>
      <c r="BB284" s="451"/>
      <c r="BC284" s="36"/>
      <c r="BD284" s="3"/>
      <c r="BE284" s="3"/>
      <c r="BF284" s="3"/>
    </row>
    <row r="285" spans="3:58" ht="10.9" customHeight="1" x14ac:dyDescent="0.15">
      <c r="C285" s="252">
        <v>5</v>
      </c>
      <c r="D285" s="255" t="s">
        <v>106</v>
      </c>
      <c r="E285" s="258">
        <v>4</v>
      </c>
      <c r="F285" s="258" t="s">
        <v>107</v>
      </c>
      <c r="G285" s="252" t="s">
        <v>117</v>
      </c>
      <c r="H285" s="258"/>
      <c r="I285" s="470"/>
      <c r="J285" s="471"/>
      <c r="K285" s="472"/>
      <c r="L285" s="461">
        <f>J$227</f>
        <v>0</v>
      </c>
      <c r="M285" s="462"/>
      <c r="N285" s="462"/>
      <c r="O285" s="462"/>
      <c r="P285" s="462"/>
      <c r="Q285" s="463"/>
      <c r="R285" s="204">
        <f t="shared" ref="R285" si="8">IF(AND(I285="○",BA285="●"),2+ROUNDDOWN(($L285-100)/100,0)*2,0)</f>
        <v>0</v>
      </c>
      <c r="S285" s="205"/>
      <c r="T285" s="205"/>
      <c r="U285" s="205"/>
      <c r="V285" s="205"/>
      <c r="W285" s="206"/>
      <c r="X285" s="238"/>
      <c r="Y285" s="239"/>
      <c r="Z285" s="240"/>
      <c r="AA285" s="247"/>
      <c r="AB285" s="248"/>
      <c r="AC285" s="249"/>
      <c r="AD285" s="218">
        <f>IF(I285="○",R285,ROUNDUP(R285*AA285,1))</f>
        <v>0</v>
      </c>
      <c r="AE285" s="219"/>
      <c r="AF285" s="219"/>
      <c r="AG285" s="219"/>
      <c r="AH285" s="219"/>
      <c r="AI285" s="220"/>
      <c r="AJ285" s="65"/>
      <c r="AT285" s="36"/>
      <c r="AU285" s="36"/>
      <c r="AV285" s="36"/>
      <c r="AW285" s="36"/>
      <c r="AX285" s="36"/>
      <c r="AY285" s="36"/>
      <c r="AZ285" s="36"/>
      <c r="BA285" s="154" t="str">
        <f>IF(OR(I285="×",BA289="×"),"×","●")</f>
        <v>●</v>
      </c>
      <c r="BB285" s="451">
        <f>IF(BA285="●",IF(I285="定","-",I285),"-")</f>
        <v>0</v>
      </c>
      <c r="BC285" s="36"/>
      <c r="BD285" s="3"/>
      <c r="BE285" s="3"/>
      <c r="BF285" s="3"/>
    </row>
    <row r="286" spans="3:58" ht="10.9" customHeight="1" x14ac:dyDescent="0.15">
      <c r="C286" s="253"/>
      <c r="D286" s="256"/>
      <c r="E286" s="259"/>
      <c r="F286" s="259"/>
      <c r="G286" s="253"/>
      <c r="H286" s="259"/>
      <c r="I286" s="230"/>
      <c r="J286" s="231"/>
      <c r="K286" s="473"/>
      <c r="L286" s="464"/>
      <c r="M286" s="465"/>
      <c r="N286" s="465"/>
      <c r="O286" s="465"/>
      <c r="P286" s="465"/>
      <c r="Q286" s="466"/>
      <c r="R286" s="204"/>
      <c r="S286" s="205"/>
      <c r="T286" s="205"/>
      <c r="U286" s="205"/>
      <c r="V286" s="205"/>
      <c r="W286" s="206"/>
      <c r="X286" s="241"/>
      <c r="Y286" s="242"/>
      <c r="Z286" s="243"/>
      <c r="AA286" s="248"/>
      <c r="AB286" s="248"/>
      <c r="AC286" s="249"/>
      <c r="AD286" s="218"/>
      <c r="AE286" s="219"/>
      <c r="AF286" s="219"/>
      <c r="AG286" s="219"/>
      <c r="AH286" s="219"/>
      <c r="AI286" s="220"/>
      <c r="AJ286" s="65"/>
      <c r="AT286" s="36"/>
      <c r="AU286" s="36"/>
      <c r="AV286" s="36"/>
      <c r="AW286" s="36"/>
      <c r="AX286" s="36"/>
      <c r="AY286" s="36"/>
      <c r="AZ286" s="36"/>
      <c r="BA286" s="154"/>
      <c r="BB286" s="451"/>
      <c r="BC286" s="36"/>
      <c r="BD286" s="3"/>
      <c r="BE286" s="3"/>
      <c r="BF286" s="3"/>
    </row>
    <row r="287" spans="3:58" ht="10.9" customHeight="1" x14ac:dyDescent="0.15">
      <c r="C287" s="253"/>
      <c r="D287" s="256"/>
      <c r="E287" s="259"/>
      <c r="F287" s="259"/>
      <c r="G287" s="253"/>
      <c r="H287" s="259"/>
      <c r="I287" s="230"/>
      <c r="J287" s="231"/>
      <c r="K287" s="473"/>
      <c r="L287" s="464"/>
      <c r="M287" s="465"/>
      <c r="N287" s="465"/>
      <c r="O287" s="465"/>
      <c r="P287" s="465"/>
      <c r="Q287" s="466"/>
      <c r="R287" s="204"/>
      <c r="S287" s="205"/>
      <c r="T287" s="205"/>
      <c r="U287" s="205"/>
      <c r="V287" s="205"/>
      <c r="W287" s="206"/>
      <c r="X287" s="241"/>
      <c r="Y287" s="242"/>
      <c r="Z287" s="243"/>
      <c r="AA287" s="248"/>
      <c r="AB287" s="248"/>
      <c r="AC287" s="249"/>
      <c r="AD287" s="218"/>
      <c r="AE287" s="219"/>
      <c r="AF287" s="219"/>
      <c r="AG287" s="219"/>
      <c r="AH287" s="219"/>
      <c r="AI287" s="220"/>
      <c r="AJ287" s="65"/>
      <c r="AT287" s="36"/>
      <c r="AU287" s="36"/>
      <c r="AV287" s="36"/>
      <c r="AW287" s="36"/>
      <c r="AX287" s="36"/>
      <c r="AY287" s="36"/>
      <c r="AZ287" s="36"/>
      <c r="BA287" s="154"/>
      <c r="BB287" s="451"/>
      <c r="BC287" s="36"/>
      <c r="BD287" s="3"/>
      <c r="BE287" s="3"/>
      <c r="BF287" s="3"/>
    </row>
    <row r="288" spans="3:58" ht="10.9" customHeight="1" x14ac:dyDescent="0.15">
      <c r="C288" s="254"/>
      <c r="D288" s="257"/>
      <c r="E288" s="260"/>
      <c r="F288" s="260"/>
      <c r="G288" s="254"/>
      <c r="H288" s="260"/>
      <c r="I288" s="233"/>
      <c r="J288" s="234"/>
      <c r="K288" s="474"/>
      <c r="L288" s="467"/>
      <c r="M288" s="468"/>
      <c r="N288" s="468"/>
      <c r="O288" s="468"/>
      <c r="P288" s="468"/>
      <c r="Q288" s="469"/>
      <c r="R288" s="204"/>
      <c r="S288" s="205"/>
      <c r="T288" s="205"/>
      <c r="U288" s="205"/>
      <c r="V288" s="205"/>
      <c r="W288" s="206"/>
      <c r="X288" s="244"/>
      <c r="Y288" s="245"/>
      <c r="Z288" s="246"/>
      <c r="AA288" s="248"/>
      <c r="AB288" s="248"/>
      <c r="AC288" s="249"/>
      <c r="AD288" s="218"/>
      <c r="AE288" s="219"/>
      <c r="AF288" s="219"/>
      <c r="AG288" s="219"/>
      <c r="AH288" s="219"/>
      <c r="AI288" s="220"/>
      <c r="AJ288" s="65"/>
      <c r="AT288" s="36"/>
      <c r="AU288" s="36"/>
      <c r="AV288" s="36"/>
      <c r="AW288" s="36"/>
      <c r="AX288" s="36"/>
      <c r="AY288" s="36"/>
      <c r="AZ288" s="36"/>
      <c r="BA288" s="154"/>
      <c r="BB288" s="451"/>
      <c r="BC288" s="36"/>
      <c r="BD288" s="3"/>
      <c r="BE288" s="3"/>
      <c r="BF288" s="3"/>
    </row>
    <row r="289" spans="3:58" ht="10.9" customHeight="1" x14ac:dyDescent="0.15">
      <c r="C289" s="252">
        <v>5</v>
      </c>
      <c r="D289" s="255" t="s">
        <v>106</v>
      </c>
      <c r="E289" s="258">
        <v>5</v>
      </c>
      <c r="F289" s="258" t="s">
        <v>107</v>
      </c>
      <c r="G289" s="252" t="s">
        <v>111</v>
      </c>
      <c r="H289" s="258"/>
      <c r="I289" s="470"/>
      <c r="J289" s="471"/>
      <c r="K289" s="472"/>
      <c r="L289" s="461">
        <f>J$227</f>
        <v>0</v>
      </c>
      <c r="M289" s="462"/>
      <c r="N289" s="462"/>
      <c r="O289" s="462"/>
      <c r="P289" s="462"/>
      <c r="Q289" s="463"/>
      <c r="R289" s="204">
        <f t="shared" ref="R289" si="9">IF(AND(I289="○",BA289="●"),2+ROUNDDOWN(($L289-100)/100,0)*2,0)</f>
        <v>0</v>
      </c>
      <c r="S289" s="205"/>
      <c r="T289" s="205"/>
      <c r="U289" s="205"/>
      <c r="V289" s="205"/>
      <c r="W289" s="206"/>
      <c r="X289" s="238"/>
      <c r="Y289" s="239"/>
      <c r="Z289" s="240"/>
      <c r="AA289" s="247"/>
      <c r="AB289" s="248"/>
      <c r="AC289" s="249"/>
      <c r="AD289" s="218">
        <f>IF(I289="○",R289,ROUNDUP(R289*AA289,1))</f>
        <v>0</v>
      </c>
      <c r="AE289" s="219"/>
      <c r="AF289" s="219"/>
      <c r="AG289" s="219"/>
      <c r="AH289" s="219"/>
      <c r="AI289" s="220"/>
      <c r="AJ289" s="65"/>
      <c r="AT289" s="36"/>
      <c r="AU289" s="36"/>
      <c r="AV289" s="36"/>
      <c r="AW289" s="36"/>
      <c r="AX289" s="36"/>
      <c r="AY289" s="36"/>
      <c r="AZ289" s="36"/>
      <c r="BA289" s="154" t="str">
        <f>IF(OR(I289="×",BA293="×"),"×","●")</f>
        <v>●</v>
      </c>
      <c r="BB289" s="451">
        <f>IF(BA289="●",IF(I289="定","-",I289),"-")</f>
        <v>0</v>
      </c>
      <c r="BC289" s="36"/>
      <c r="BD289" s="3"/>
      <c r="BE289" s="3"/>
      <c r="BF289" s="3"/>
    </row>
    <row r="290" spans="3:58" ht="10.9" customHeight="1" x14ac:dyDescent="0.15">
      <c r="C290" s="253"/>
      <c r="D290" s="256"/>
      <c r="E290" s="259"/>
      <c r="F290" s="259"/>
      <c r="G290" s="253"/>
      <c r="H290" s="259"/>
      <c r="I290" s="230"/>
      <c r="J290" s="231"/>
      <c r="K290" s="473"/>
      <c r="L290" s="464"/>
      <c r="M290" s="465"/>
      <c r="N290" s="465"/>
      <c r="O290" s="465"/>
      <c r="P290" s="465"/>
      <c r="Q290" s="466"/>
      <c r="R290" s="204"/>
      <c r="S290" s="205"/>
      <c r="T290" s="205"/>
      <c r="U290" s="205"/>
      <c r="V290" s="205"/>
      <c r="W290" s="206"/>
      <c r="X290" s="241"/>
      <c r="Y290" s="242"/>
      <c r="Z290" s="243"/>
      <c r="AA290" s="248"/>
      <c r="AB290" s="248"/>
      <c r="AC290" s="249"/>
      <c r="AD290" s="218"/>
      <c r="AE290" s="219"/>
      <c r="AF290" s="219"/>
      <c r="AG290" s="219"/>
      <c r="AH290" s="219"/>
      <c r="AI290" s="220"/>
      <c r="AJ290" s="65"/>
      <c r="AT290" s="36"/>
      <c r="AU290" s="36"/>
      <c r="AV290" s="36"/>
      <c r="AW290" s="36"/>
      <c r="AX290" s="36"/>
      <c r="AY290" s="36"/>
      <c r="AZ290" s="36"/>
      <c r="BA290" s="154"/>
      <c r="BB290" s="451"/>
      <c r="BC290" s="36"/>
      <c r="BD290" s="3"/>
      <c r="BE290" s="3"/>
      <c r="BF290" s="3"/>
    </row>
    <row r="291" spans="3:58" ht="10.9" customHeight="1" x14ac:dyDescent="0.15">
      <c r="C291" s="253"/>
      <c r="D291" s="256"/>
      <c r="E291" s="259"/>
      <c r="F291" s="259"/>
      <c r="G291" s="253"/>
      <c r="H291" s="259"/>
      <c r="I291" s="230"/>
      <c r="J291" s="231"/>
      <c r="K291" s="473"/>
      <c r="L291" s="464"/>
      <c r="M291" s="465"/>
      <c r="N291" s="465"/>
      <c r="O291" s="465"/>
      <c r="P291" s="465"/>
      <c r="Q291" s="466"/>
      <c r="R291" s="204"/>
      <c r="S291" s="205"/>
      <c r="T291" s="205"/>
      <c r="U291" s="205"/>
      <c r="V291" s="205"/>
      <c r="W291" s="206"/>
      <c r="X291" s="241"/>
      <c r="Y291" s="242"/>
      <c r="Z291" s="243"/>
      <c r="AA291" s="248"/>
      <c r="AB291" s="248"/>
      <c r="AC291" s="249"/>
      <c r="AD291" s="218"/>
      <c r="AE291" s="219"/>
      <c r="AF291" s="219"/>
      <c r="AG291" s="219"/>
      <c r="AH291" s="219"/>
      <c r="AI291" s="220"/>
      <c r="AJ291" s="65"/>
      <c r="AT291" s="36"/>
      <c r="AU291" s="36"/>
      <c r="AV291" s="36"/>
      <c r="AW291" s="36"/>
      <c r="AX291" s="36"/>
      <c r="AY291" s="36"/>
      <c r="AZ291" s="36"/>
      <c r="BA291" s="154"/>
      <c r="BB291" s="451"/>
      <c r="BC291" s="36"/>
      <c r="BD291" s="3"/>
      <c r="BE291" s="3"/>
      <c r="BF291" s="3"/>
    </row>
    <row r="292" spans="3:58" ht="10.9" customHeight="1" x14ac:dyDescent="0.15">
      <c r="C292" s="254"/>
      <c r="D292" s="257"/>
      <c r="E292" s="260"/>
      <c r="F292" s="260"/>
      <c r="G292" s="254"/>
      <c r="H292" s="260"/>
      <c r="I292" s="233"/>
      <c r="J292" s="234"/>
      <c r="K292" s="474"/>
      <c r="L292" s="467"/>
      <c r="M292" s="468"/>
      <c r="N292" s="468"/>
      <c r="O292" s="468"/>
      <c r="P292" s="468"/>
      <c r="Q292" s="469"/>
      <c r="R292" s="204"/>
      <c r="S292" s="205"/>
      <c r="T292" s="205"/>
      <c r="U292" s="205"/>
      <c r="V292" s="205"/>
      <c r="W292" s="206"/>
      <c r="X292" s="244"/>
      <c r="Y292" s="245"/>
      <c r="Z292" s="246"/>
      <c r="AA292" s="248"/>
      <c r="AB292" s="248"/>
      <c r="AC292" s="249"/>
      <c r="AD292" s="218"/>
      <c r="AE292" s="219"/>
      <c r="AF292" s="219"/>
      <c r="AG292" s="219"/>
      <c r="AH292" s="219"/>
      <c r="AI292" s="220"/>
      <c r="AJ292" s="65"/>
      <c r="AT292" s="36"/>
      <c r="AU292" s="36"/>
      <c r="AV292" s="36"/>
      <c r="AW292" s="36"/>
      <c r="AX292" s="36"/>
      <c r="AY292" s="36"/>
      <c r="AZ292" s="36"/>
      <c r="BA292" s="154"/>
      <c r="BB292" s="451"/>
      <c r="BC292" s="36"/>
      <c r="BD292" s="3"/>
      <c r="BE292" s="3"/>
      <c r="BF292" s="3"/>
    </row>
    <row r="293" spans="3:58" ht="10.9" customHeight="1" x14ac:dyDescent="0.15">
      <c r="C293" s="252">
        <v>5</v>
      </c>
      <c r="D293" s="255" t="s">
        <v>106</v>
      </c>
      <c r="E293" s="258">
        <v>6</v>
      </c>
      <c r="F293" s="258" t="s">
        <v>107</v>
      </c>
      <c r="G293" s="252" t="s">
        <v>112</v>
      </c>
      <c r="H293" s="258"/>
      <c r="I293" s="470"/>
      <c r="J293" s="471"/>
      <c r="K293" s="472"/>
      <c r="L293" s="461">
        <f>J$227</f>
        <v>0</v>
      </c>
      <c r="M293" s="462"/>
      <c r="N293" s="462"/>
      <c r="O293" s="462"/>
      <c r="P293" s="462"/>
      <c r="Q293" s="463"/>
      <c r="R293" s="204">
        <f t="shared" ref="R293" si="10">IF(AND(I293="○",BA293="●"),2+ROUNDDOWN(($L293-100)/100,0)*2,0)</f>
        <v>0</v>
      </c>
      <c r="S293" s="205"/>
      <c r="T293" s="205"/>
      <c r="U293" s="205"/>
      <c r="V293" s="205"/>
      <c r="W293" s="206"/>
      <c r="X293" s="238"/>
      <c r="Y293" s="239"/>
      <c r="Z293" s="240"/>
      <c r="AA293" s="247"/>
      <c r="AB293" s="248"/>
      <c r="AC293" s="249"/>
      <c r="AD293" s="218">
        <f>IF(I293="○",R293,ROUNDUP(R293*AA293,1))</f>
        <v>0</v>
      </c>
      <c r="AE293" s="219"/>
      <c r="AF293" s="219"/>
      <c r="AG293" s="219"/>
      <c r="AH293" s="219"/>
      <c r="AI293" s="220"/>
      <c r="AJ293" s="65"/>
      <c r="AT293" s="36"/>
      <c r="AU293" s="36"/>
      <c r="AV293" s="36"/>
      <c r="AW293" s="36"/>
      <c r="AX293" s="36"/>
      <c r="AY293" s="36"/>
      <c r="AZ293" s="36"/>
      <c r="BA293" s="154" t="str">
        <f>IF(OR(I293="×",BA297="×"),"×","●")</f>
        <v>●</v>
      </c>
      <c r="BB293" s="451">
        <f>IF(BA293="●",IF(I293="定","-",I293),"-")</f>
        <v>0</v>
      </c>
      <c r="BC293" s="36"/>
      <c r="BD293" s="3"/>
      <c r="BE293" s="3"/>
      <c r="BF293" s="3"/>
    </row>
    <row r="294" spans="3:58" ht="10.9" customHeight="1" x14ac:dyDescent="0.15">
      <c r="C294" s="253"/>
      <c r="D294" s="256"/>
      <c r="E294" s="259"/>
      <c r="F294" s="259"/>
      <c r="G294" s="253"/>
      <c r="H294" s="259"/>
      <c r="I294" s="230"/>
      <c r="J294" s="231"/>
      <c r="K294" s="473"/>
      <c r="L294" s="464"/>
      <c r="M294" s="465"/>
      <c r="N294" s="465"/>
      <c r="O294" s="465"/>
      <c r="P294" s="465"/>
      <c r="Q294" s="466"/>
      <c r="R294" s="204"/>
      <c r="S294" s="205"/>
      <c r="T294" s="205"/>
      <c r="U294" s="205"/>
      <c r="V294" s="205"/>
      <c r="W294" s="206"/>
      <c r="X294" s="241"/>
      <c r="Y294" s="242"/>
      <c r="Z294" s="243"/>
      <c r="AA294" s="248"/>
      <c r="AB294" s="248"/>
      <c r="AC294" s="249"/>
      <c r="AD294" s="218"/>
      <c r="AE294" s="219"/>
      <c r="AF294" s="219"/>
      <c r="AG294" s="219"/>
      <c r="AH294" s="219"/>
      <c r="AI294" s="220"/>
      <c r="AJ294" s="65"/>
      <c r="AT294" s="36"/>
      <c r="AU294" s="36"/>
      <c r="AV294" s="36"/>
      <c r="AW294" s="36"/>
      <c r="AX294" s="36"/>
      <c r="AY294" s="36"/>
      <c r="AZ294" s="36"/>
      <c r="BA294" s="154"/>
      <c r="BB294" s="451"/>
      <c r="BC294" s="36"/>
      <c r="BD294" s="3"/>
      <c r="BE294" s="3"/>
      <c r="BF294" s="3"/>
    </row>
    <row r="295" spans="3:58" ht="10.9" customHeight="1" x14ac:dyDescent="0.15">
      <c r="C295" s="253"/>
      <c r="D295" s="256"/>
      <c r="E295" s="259"/>
      <c r="F295" s="259"/>
      <c r="G295" s="253"/>
      <c r="H295" s="259"/>
      <c r="I295" s="230"/>
      <c r="J295" s="231"/>
      <c r="K295" s="473"/>
      <c r="L295" s="464"/>
      <c r="M295" s="465"/>
      <c r="N295" s="465"/>
      <c r="O295" s="465"/>
      <c r="P295" s="465"/>
      <c r="Q295" s="466"/>
      <c r="R295" s="204"/>
      <c r="S295" s="205"/>
      <c r="T295" s="205"/>
      <c r="U295" s="205"/>
      <c r="V295" s="205"/>
      <c r="W295" s="206"/>
      <c r="X295" s="241"/>
      <c r="Y295" s="242"/>
      <c r="Z295" s="243"/>
      <c r="AA295" s="248"/>
      <c r="AB295" s="248"/>
      <c r="AC295" s="249"/>
      <c r="AD295" s="218"/>
      <c r="AE295" s="219"/>
      <c r="AF295" s="219"/>
      <c r="AG295" s="219"/>
      <c r="AH295" s="219"/>
      <c r="AI295" s="220"/>
      <c r="AJ295" s="65"/>
      <c r="AT295" s="36"/>
      <c r="AU295" s="36"/>
      <c r="AV295" s="36"/>
      <c r="AW295" s="36"/>
      <c r="AX295" s="36"/>
      <c r="AY295" s="36"/>
      <c r="AZ295" s="36"/>
      <c r="BA295" s="154"/>
      <c r="BB295" s="451"/>
      <c r="BC295" s="36"/>
      <c r="BD295" s="3"/>
      <c r="BE295" s="3"/>
      <c r="BF295" s="3"/>
    </row>
    <row r="296" spans="3:58" ht="10.9" customHeight="1" x14ac:dyDescent="0.15">
      <c r="C296" s="254"/>
      <c r="D296" s="257"/>
      <c r="E296" s="260"/>
      <c r="F296" s="260"/>
      <c r="G296" s="254"/>
      <c r="H296" s="260"/>
      <c r="I296" s="233"/>
      <c r="J296" s="234"/>
      <c r="K296" s="474"/>
      <c r="L296" s="467"/>
      <c r="M296" s="468"/>
      <c r="N296" s="468"/>
      <c r="O296" s="468"/>
      <c r="P296" s="468"/>
      <c r="Q296" s="469"/>
      <c r="R296" s="204"/>
      <c r="S296" s="205"/>
      <c r="T296" s="205"/>
      <c r="U296" s="205"/>
      <c r="V296" s="205"/>
      <c r="W296" s="206"/>
      <c r="X296" s="244"/>
      <c r="Y296" s="245"/>
      <c r="Z296" s="246"/>
      <c r="AA296" s="248"/>
      <c r="AB296" s="248"/>
      <c r="AC296" s="249"/>
      <c r="AD296" s="218"/>
      <c r="AE296" s="219"/>
      <c r="AF296" s="219"/>
      <c r="AG296" s="219"/>
      <c r="AH296" s="219"/>
      <c r="AI296" s="220"/>
      <c r="AJ296" s="65"/>
      <c r="AT296" s="36"/>
      <c r="AU296" s="36"/>
      <c r="AV296" s="36"/>
      <c r="AW296" s="36"/>
      <c r="AX296" s="36"/>
      <c r="AY296" s="36"/>
      <c r="AZ296" s="36"/>
      <c r="BA296" s="154"/>
      <c r="BB296" s="451"/>
      <c r="BC296" s="36"/>
      <c r="BD296" s="3"/>
      <c r="BE296" s="3"/>
      <c r="BF296" s="3"/>
    </row>
    <row r="297" spans="3:58" ht="10.9" customHeight="1" x14ac:dyDescent="0.15">
      <c r="C297" s="252">
        <v>5</v>
      </c>
      <c r="D297" s="255" t="s">
        <v>106</v>
      </c>
      <c r="E297" s="258">
        <v>7</v>
      </c>
      <c r="F297" s="258" t="s">
        <v>107</v>
      </c>
      <c r="G297" s="252" t="s">
        <v>113</v>
      </c>
      <c r="H297" s="258"/>
      <c r="I297" s="470"/>
      <c r="J297" s="471"/>
      <c r="K297" s="472"/>
      <c r="L297" s="461">
        <f>J$227</f>
        <v>0</v>
      </c>
      <c r="M297" s="462"/>
      <c r="N297" s="462"/>
      <c r="O297" s="462"/>
      <c r="P297" s="462"/>
      <c r="Q297" s="463"/>
      <c r="R297" s="204">
        <f t="shared" ref="R297" si="11">IF(AND(I297="○",BA297="●"),2+ROUNDDOWN(($L297-100)/100,0)*2,0)</f>
        <v>0</v>
      </c>
      <c r="S297" s="205"/>
      <c r="T297" s="205"/>
      <c r="U297" s="205"/>
      <c r="V297" s="205"/>
      <c r="W297" s="206"/>
      <c r="X297" s="238"/>
      <c r="Y297" s="239"/>
      <c r="Z297" s="240"/>
      <c r="AA297" s="247"/>
      <c r="AB297" s="248"/>
      <c r="AC297" s="249"/>
      <c r="AD297" s="218">
        <f>IF(I297="○",R297,ROUNDUP(R297*AA297,1))</f>
        <v>0</v>
      </c>
      <c r="AE297" s="219"/>
      <c r="AF297" s="219"/>
      <c r="AG297" s="219"/>
      <c r="AH297" s="219"/>
      <c r="AI297" s="220"/>
      <c r="AJ297" s="65"/>
      <c r="AT297" s="36"/>
      <c r="AU297" s="36"/>
      <c r="AV297" s="36"/>
      <c r="AW297" s="36"/>
      <c r="AX297" s="36"/>
      <c r="AY297" s="36"/>
      <c r="AZ297" s="36"/>
      <c r="BA297" s="154" t="str">
        <f>IF(OR(I297="×",BA301="×"),"×","●")</f>
        <v>●</v>
      </c>
      <c r="BB297" s="451">
        <f>IF(BA297="●",IF(I297="定","-",I297),"-")</f>
        <v>0</v>
      </c>
      <c r="BC297" s="36"/>
      <c r="BD297" s="3"/>
      <c r="BE297" s="3"/>
      <c r="BF297" s="3"/>
    </row>
    <row r="298" spans="3:58" ht="10.9" customHeight="1" x14ac:dyDescent="0.15">
      <c r="C298" s="253"/>
      <c r="D298" s="256"/>
      <c r="E298" s="259"/>
      <c r="F298" s="259"/>
      <c r="G298" s="253"/>
      <c r="H298" s="259"/>
      <c r="I298" s="230"/>
      <c r="J298" s="231"/>
      <c r="K298" s="473"/>
      <c r="L298" s="464"/>
      <c r="M298" s="465"/>
      <c r="N298" s="465"/>
      <c r="O298" s="465"/>
      <c r="P298" s="465"/>
      <c r="Q298" s="466"/>
      <c r="R298" s="204"/>
      <c r="S298" s="205"/>
      <c r="T298" s="205"/>
      <c r="U298" s="205"/>
      <c r="V298" s="205"/>
      <c r="W298" s="206"/>
      <c r="X298" s="241"/>
      <c r="Y298" s="242"/>
      <c r="Z298" s="243"/>
      <c r="AA298" s="248"/>
      <c r="AB298" s="248"/>
      <c r="AC298" s="249"/>
      <c r="AD298" s="218"/>
      <c r="AE298" s="219"/>
      <c r="AF298" s="219"/>
      <c r="AG298" s="219"/>
      <c r="AH298" s="219"/>
      <c r="AI298" s="220"/>
      <c r="AJ298" s="65"/>
      <c r="AT298" s="36"/>
      <c r="AU298" s="36"/>
      <c r="AV298" s="36"/>
      <c r="AW298" s="36"/>
      <c r="AX298" s="36"/>
      <c r="AY298" s="36"/>
      <c r="AZ298" s="36"/>
      <c r="BA298" s="154"/>
      <c r="BB298" s="451"/>
      <c r="BC298" s="36"/>
      <c r="BD298" s="3"/>
      <c r="BE298" s="3"/>
      <c r="BF298" s="3"/>
    </row>
    <row r="299" spans="3:58" ht="10.9" customHeight="1" x14ac:dyDescent="0.15">
      <c r="C299" s="253"/>
      <c r="D299" s="256"/>
      <c r="E299" s="259"/>
      <c r="F299" s="259"/>
      <c r="G299" s="253"/>
      <c r="H299" s="259"/>
      <c r="I299" s="230"/>
      <c r="J299" s="231"/>
      <c r="K299" s="473"/>
      <c r="L299" s="464"/>
      <c r="M299" s="465"/>
      <c r="N299" s="465"/>
      <c r="O299" s="465"/>
      <c r="P299" s="465"/>
      <c r="Q299" s="466"/>
      <c r="R299" s="204"/>
      <c r="S299" s="205"/>
      <c r="T299" s="205"/>
      <c r="U299" s="205"/>
      <c r="V299" s="205"/>
      <c r="W299" s="206"/>
      <c r="X299" s="241"/>
      <c r="Y299" s="242"/>
      <c r="Z299" s="243"/>
      <c r="AA299" s="248"/>
      <c r="AB299" s="248"/>
      <c r="AC299" s="249"/>
      <c r="AD299" s="218"/>
      <c r="AE299" s="219"/>
      <c r="AF299" s="219"/>
      <c r="AG299" s="219"/>
      <c r="AH299" s="219"/>
      <c r="AI299" s="220"/>
      <c r="AJ299" s="65"/>
      <c r="AT299" s="36"/>
      <c r="AU299" s="36"/>
      <c r="AV299" s="36"/>
      <c r="AW299" s="36"/>
      <c r="AX299" s="36"/>
      <c r="AY299" s="36"/>
      <c r="AZ299" s="36"/>
      <c r="BA299" s="154"/>
      <c r="BB299" s="451"/>
      <c r="BC299" s="36"/>
      <c r="BD299" s="3"/>
      <c r="BE299" s="3"/>
      <c r="BF299" s="3"/>
    </row>
    <row r="300" spans="3:58" ht="10.9" customHeight="1" x14ac:dyDescent="0.15">
      <c r="C300" s="254"/>
      <c r="D300" s="257"/>
      <c r="E300" s="260"/>
      <c r="F300" s="260"/>
      <c r="G300" s="254"/>
      <c r="H300" s="260"/>
      <c r="I300" s="233"/>
      <c r="J300" s="234"/>
      <c r="K300" s="474"/>
      <c r="L300" s="467"/>
      <c r="M300" s="468"/>
      <c r="N300" s="468"/>
      <c r="O300" s="468"/>
      <c r="P300" s="468"/>
      <c r="Q300" s="469"/>
      <c r="R300" s="204"/>
      <c r="S300" s="205"/>
      <c r="T300" s="205"/>
      <c r="U300" s="205"/>
      <c r="V300" s="205"/>
      <c r="W300" s="206"/>
      <c r="X300" s="244"/>
      <c r="Y300" s="245"/>
      <c r="Z300" s="246"/>
      <c r="AA300" s="248"/>
      <c r="AB300" s="248"/>
      <c r="AC300" s="249"/>
      <c r="AD300" s="218"/>
      <c r="AE300" s="219"/>
      <c r="AF300" s="219"/>
      <c r="AG300" s="219"/>
      <c r="AH300" s="219"/>
      <c r="AI300" s="220"/>
      <c r="AJ300" s="65"/>
      <c r="AT300" s="36"/>
      <c r="AU300" s="36"/>
      <c r="AV300" s="36"/>
      <c r="AW300" s="36"/>
      <c r="AX300" s="36"/>
      <c r="AY300" s="36"/>
      <c r="AZ300" s="36"/>
      <c r="BA300" s="154"/>
      <c r="BB300" s="451"/>
      <c r="BC300" s="36"/>
      <c r="BD300" s="3"/>
      <c r="BE300" s="3"/>
      <c r="BF300" s="3"/>
    </row>
    <row r="301" spans="3:58" ht="10.9" customHeight="1" x14ac:dyDescent="0.15">
      <c r="C301" s="252">
        <v>5</v>
      </c>
      <c r="D301" s="255" t="s">
        <v>106</v>
      </c>
      <c r="E301" s="258">
        <v>8</v>
      </c>
      <c r="F301" s="258" t="s">
        <v>107</v>
      </c>
      <c r="G301" s="252" t="s">
        <v>114</v>
      </c>
      <c r="H301" s="258"/>
      <c r="I301" s="470"/>
      <c r="J301" s="471"/>
      <c r="K301" s="472"/>
      <c r="L301" s="461">
        <f>J$227</f>
        <v>0</v>
      </c>
      <c r="M301" s="462"/>
      <c r="N301" s="462"/>
      <c r="O301" s="462"/>
      <c r="P301" s="462"/>
      <c r="Q301" s="463"/>
      <c r="R301" s="204">
        <f t="shared" ref="R301" si="12">IF(AND(I301="○",BA301="●"),2+ROUNDDOWN(($L301-100)/100,0)*2,0)</f>
        <v>0</v>
      </c>
      <c r="S301" s="205"/>
      <c r="T301" s="205"/>
      <c r="U301" s="205"/>
      <c r="V301" s="205"/>
      <c r="W301" s="206"/>
      <c r="X301" s="238"/>
      <c r="Y301" s="239"/>
      <c r="Z301" s="240"/>
      <c r="AA301" s="247"/>
      <c r="AB301" s="248"/>
      <c r="AC301" s="249"/>
      <c r="AD301" s="218">
        <f>IF(I301="○",R301,ROUNDUP(R301*AA301,1))</f>
        <v>0</v>
      </c>
      <c r="AE301" s="219"/>
      <c r="AF301" s="219"/>
      <c r="AG301" s="219"/>
      <c r="AH301" s="219"/>
      <c r="AI301" s="220"/>
      <c r="AJ301" s="65"/>
      <c r="AT301" s="36"/>
      <c r="AU301" s="36"/>
      <c r="AV301" s="36"/>
      <c r="AW301" s="36"/>
      <c r="AX301" s="36"/>
      <c r="AY301" s="36"/>
      <c r="AZ301" s="36"/>
      <c r="BA301" s="154" t="str">
        <f>IF(OR(I301="×",BA305="×"),"×","●")</f>
        <v>●</v>
      </c>
      <c r="BB301" s="451">
        <f>IF(BA301="●",IF(I301="定","-",I301),"-")</f>
        <v>0</v>
      </c>
      <c r="BC301" s="36"/>
      <c r="BD301" s="3"/>
      <c r="BE301" s="3"/>
      <c r="BF301" s="3"/>
    </row>
    <row r="302" spans="3:58" ht="10.9" customHeight="1" x14ac:dyDescent="0.15">
      <c r="C302" s="253"/>
      <c r="D302" s="256"/>
      <c r="E302" s="259"/>
      <c r="F302" s="259"/>
      <c r="G302" s="253"/>
      <c r="H302" s="259"/>
      <c r="I302" s="230"/>
      <c r="J302" s="231"/>
      <c r="K302" s="473"/>
      <c r="L302" s="464"/>
      <c r="M302" s="465"/>
      <c r="N302" s="465"/>
      <c r="O302" s="465"/>
      <c r="P302" s="465"/>
      <c r="Q302" s="466"/>
      <c r="R302" s="204"/>
      <c r="S302" s="205"/>
      <c r="T302" s="205"/>
      <c r="U302" s="205"/>
      <c r="V302" s="205"/>
      <c r="W302" s="206"/>
      <c r="X302" s="241"/>
      <c r="Y302" s="242"/>
      <c r="Z302" s="243"/>
      <c r="AA302" s="248"/>
      <c r="AB302" s="248"/>
      <c r="AC302" s="249"/>
      <c r="AD302" s="218"/>
      <c r="AE302" s="219"/>
      <c r="AF302" s="219"/>
      <c r="AG302" s="219"/>
      <c r="AH302" s="219"/>
      <c r="AI302" s="220"/>
      <c r="AJ302" s="65"/>
      <c r="AT302" s="36"/>
      <c r="AU302" s="36"/>
      <c r="AV302" s="36"/>
      <c r="AW302" s="36"/>
      <c r="AX302" s="36"/>
      <c r="AY302" s="36"/>
      <c r="AZ302" s="36"/>
      <c r="BA302" s="154"/>
      <c r="BB302" s="451"/>
      <c r="BC302" s="36"/>
      <c r="BD302" s="3"/>
      <c r="BE302" s="3"/>
      <c r="BF302" s="3"/>
    </row>
    <row r="303" spans="3:58" ht="10.9" customHeight="1" x14ac:dyDescent="0.15">
      <c r="C303" s="253"/>
      <c r="D303" s="256"/>
      <c r="E303" s="259"/>
      <c r="F303" s="259"/>
      <c r="G303" s="253"/>
      <c r="H303" s="259"/>
      <c r="I303" s="230"/>
      <c r="J303" s="231"/>
      <c r="K303" s="473"/>
      <c r="L303" s="464"/>
      <c r="M303" s="465"/>
      <c r="N303" s="465"/>
      <c r="O303" s="465"/>
      <c r="P303" s="465"/>
      <c r="Q303" s="466"/>
      <c r="R303" s="204"/>
      <c r="S303" s="205"/>
      <c r="T303" s="205"/>
      <c r="U303" s="205"/>
      <c r="V303" s="205"/>
      <c r="W303" s="206"/>
      <c r="X303" s="241"/>
      <c r="Y303" s="242"/>
      <c r="Z303" s="243"/>
      <c r="AA303" s="248"/>
      <c r="AB303" s="248"/>
      <c r="AC303" s="249"/>
      <c r="AD303" s="218"/>
      <c r="AE303" s="219"/>
      <c r="AF303" s="219"/>
      <c r="AG303" s="219"/>
      <c r="AH303" s="219"/>
      <c r="AI303" s="220"/>
      <c r="AJ303" s="65"/>
      <c r="AT303" s="36"/>
      <c r="AU303" s="36"/>
      <c r="AV303" s="36"/>
      <c r="AW303" s="36"/>
      <c r="AX303" s="36"/>
      <c r="AY303" s="36"/>
      <c r="AZ303" s="36"/>
      <c r="BA303" s="154"/>
      <c r="BB303" s="451"/>
      <c r="BC303" s="36"/>
      <c r="BD303" s="3"/>
      <c r="BE303" s="3"/>
      <c r="BF303" s="3"/>
    </row>
    <row r="304" spans="3:58" ht="10.9" customHeight="1" x14ac:dyDescent="0.15">
      <c r="C304" s="254"/>
      <c r="D304" s="257"/>
      <c r="E304" s="260"/>
      <c r="F304" s="260"/>
      <c r="G304" s="254"/>
      <c r="H304" s="260"/>
      <c r="I304" s="233"/>
      <c r="J304" s="234"/>
      <c r="K304" s="474"/>
      <c r="L304" s="467"/>
      <c r="M304" s="468"/>
      <c r="N304" s="468"/>
      <c r="O304" s="468"/>
      <c r="P304" s="468"/>
      <c r="Q304" s="469"/>
      <c r="R304" s="204"/>
      <c r="S304" s="205"/>
      <c r="T304" s="205"/>
      <c r="U304" s="205"/>
      <c r="V304" s="205"/>
      <c r="W304" s="206"/>
      <c r="X304" s="244"/>
      <c r="Y304" s="245"/>
      <c r="Z304" s="246"/>
      <c r="AA304" s="248"/>
      <c r="AB304" s="248"/>
      <c r="AC304" s="249"/>
      <c r="AD304" s="218"/>
      <c r="AE304" s="219"/>
      <c r="AF304" s="219"/>
      <c r="AG304" s="219"/>
      <c r="AH304" s="219"/>
      <c r="AI304" s="220"/>
      <c r="AJ304" s="65"/>
      <c r="AT304" s="36"/>
      <c r="AU304" s="36"/>
      <c r="AV304" s="36"/>
      <c r="AW304" s="36"/>
      <c r="AX304" s="36"/>
      <c r="AY304" s="36"/>
      <c r="AZ304" s="36"/>
      <c r="BA304" s="154"/>
      <c r="BB304" s="451"/>
      <c r="BC304" s="36"/>
      <c r="BD304" s="3"/>
      <c r="BE304" s="3"/>
      <c r="BF304" s="3"/>
    </row>
    <row r="305" spans="3:58" ht="10.9" customHeight="1" x14ac:dyDescent="0.15">
      <c r="C305" s="252">
        <v>5</v>
      </c>
      <c r="D305" s="255" t="s">
        <v>106</v>
      </c>
      <c r="E305" s="258">
        <v>9</v>
      </c>
      <c r="F305" s="258" t="s">
        <v>107</v>
      </c>
      <c r="G305" s="252" t="s">
        <v>115</v>
      </c>
      <c r="H305" s="258"/>
      <c r="I305" s="470"/>
      <c r="J305" s="471"/>
      <c r="K305" s="472"/>
      <c r="L305" s="461">
        <f>J$227</f>
        <v>0</v>
      </c>
      <c r="M305" s="462"/>
      <c r="N305" s="462"/>
      <c r="O305" s="462"/>
      <c r="P305" s="462"/>
      <c r="Q305" s="463"/>
      <c r="R305" s="204">
        <f t="shared" ref="R305" si="13">IF(AND(I305="○",BA305="●"),2+ROUNDDOWN(($L305-100)/100,0)*2,0)</f>
        <v>0</v>
      </c>
      <c r="S305" s="205"/>
      <c r="T305" s="205"/>
      <c r="U305" s="205"/>
      <c r="V305" s="205"/>
      <c r="W305" s="206"/>
      <c r="X305" s="238"/>
      <c r="Y305" s="239"/>
      <c r="Z305" s="240"/>
      <c r="AA305" s="247"/>
      <c r="AB305" s="248"/>
      <c r="AC305" s="249"/>
      <c r="AD305" s="218">
        <f>IF(I305="○",R305,ROUNDUP(R305*AA305,1))</f>
        <v>0</v>
      </c>
      <c r="AE305" s="219"/>
      <c r="AF305" s="219"/>
      <c r="AG305" s="219"/>
      <c r="AH305" s="219"/>
      <c r="AI305" s="220"/>
      <c r="AJ305" s="65"/>
      <c r="AT305" s="36"/>
      <c r="AU305" s="36"/>
      <c r="AV305" s="36"/>
      <c r="AW305" s="36"/>
      <c r="AX305" s="36"/>
      <c r="AY305" s="36"/>
      <c r="AZ305" s="36"/>
      <c r="BA305" s="154" t="str">
        <f>IF(OR(I305="×",BA309="×"),"×","●")</f>
        <v>●</v>
      </c>
      <c r="BB305" s="451">
        <f>IF(BA305="●",IF(I305="定","-",I305),"-")</f>
        <v>0</v>
      </c>
      <c r="BC305" s="36"/>
      <c r="BD305" s="3"/>
      <c r="BE305" s="3"/>
      <c r="BF305" s="3"/>
    </row>
    <row r="306" spans="3:58" ht="10.9" customHeight="1" x14ac:dyDescent="0.15">
      <c r="C306" s="253"/>
      <c r="D306" s="256"/>
      <c r="E306" s="259"/>
      <c r="F306" s="259"/>
      <c r="G306" s="253"/>
      <c r="H306" s="259"/>
      <c r="I306" s="230"/>
      <c r="J306" s="231"/>
      <c r="K306" s="473"/>
      <c r="L306" s="464"/>
      <c r="M306" s="465"/>
      <c r="N306" s="465"/>
      <c r="O306" s="465"/>
      <c r="P306" s="465"/>
      <c r="Q306" s="466"/>
      <c r="R306" s="204"/>
      <c r="S306" s="205"/>
      <c r="T306" s="205"/>
      <c r="U306" s="205"/>
      <c r="V306" s="205"/>
      <c r="W306" s="206"/>
      <c r="X306" s="241"/>
      <c r="Y306" s="242"/>
      <c r="Z306" s="243"/>
      <c r="AA306" s="248"/>
      <c r="AB306" s="248"/>
      <c r="AC306" s="249"/>
      <c r="AD306" s="218"/>
      <c r="AE306" s="219"/>
      <c r="AF306" s="219"/>
      <c r="AG306" s="219"/>
      <c r="AH306" s="219"/>
      <c r="AI306" s="220"/>
      <c r="AJ306" s="65"/>
      <c r="AT306" s="36"/>
      <c r="AU306" s="36"/>
      <c r="AV306" s="36"/>
      <c r="AW306" s="36"/>
      <c r="AX306" s="36"/>
      <c r="AY306" s="36"/>
      <c r="AZ306" s="36"/>
      <c r="BA306" s="154"/>
      <c r="BB306" s="451"/>
      <c r="BC306" s="36"/>
      <c r="BD306" s="3"/>
      <c r="BE306" s="3"/>
      <c r="BF306" s="3"/>
    </row>
    <row r="307" spans="3:58" ht="10.9" customHeight="1" x14ac:dyDescent="0.15">
      <c r="C307" s="253"/>
      <c r="D307" s="256"/>
      <c r="E307" s="259"/>
      <c r="F307" s="259"/>
      <c r="G307" s="253"/>
      <c r="H307" s="259"/>
      <c r="I307" s="230"/>
      <c r="J307" s="231"/>
      <c r="K307" s="473"/>
      <c r="L307" s="464"/>
      <c r="M307" s="465"/>
      <c r="N307" s="465"/>
      <c r="O307" s="465"/>
      <c r="P307" s="465"/>
      <c r="Q307" s="466"/>
      <c r="R307" s="204"/>
      <c r="S307" s="205"/>
      <c r="T307" s="205"/>
      <c r="U307" s="205"/>
      <c r="V307" s="205"/>
      <c r="W307" s="206"/>
      <c r="X307" s="241"/>
      <c r="Y307" s="242"/>
      <c r="Z307" s="243"/>
      <c r="AA307" s="248"/>
      <c r="AB307" s="248"/>
      <c r="AC307" s="249"/>
      <c r="AD307" s="218"/>
      <c r="AE307" s="219"/>
      <c r="AF307" s="219"/>
      <c r="AG307" s="219"/>
      <c r="AH307" s="219"/>
      <c r="AI307" s="220"/>
      <c r="AJ307" s="65"/>
      <c r="AT307" s="36"/>
      <c r="AU307" s="36"/>
      <c r="AV307" s="36"/>
      <c r="AW307" s="36"/>
      <c r="AX307" s="36"/>
      <c r="AY307" s="36"/>
      <c r="AZ307" s="36"/>
      <c r="BA307" s="154"/>
      <c r="BB307" s="451"/>
      <c r="BC307" s="36"/>
      <c r="BD307" s="3"/>
      <c r="BE307" s="3"/>
      <c r="BF307" s="3"/>
    </row>
    <row r="308" spans="3:58" ht="10.9" customHeight="1" x14ac:dyDescent="0.15">
      <c r="C308" s="254"/>
      <c r="D308" s="257"/>
      <c r="E308" s="260"/>
      <c r="F308" s="260"/>
      <c r="G308" s="254"/>
      <c r="H308" s="260"/>
      <c r="I308" s="233"/>
      <c r="J308" s="234"/>
      <c r="K308" s="474"/>
      <c r="L308" s="467"/>
      <c r="M308" s="468"/>
      <c r="N308" s="468"/>
      <c r="O308" s="468"/>
      <c r="P308" s="468"/>
      <c r="Q308" s="469"/>
      <c r="R308" s="204"/>
      <c r="S308" s="205"/>
      <c r="T308" s="205"/>
      <c r="U308" s="205"/>
      <c r="V308" s="205"/>
      <c r="W308" s="206"/>
      <c r="X308" s="244"/>
      <c r="Y308" s="245"/>
      <c r="Z308" s="246"/>
      <c r="AA308" s="248"/>
      <c r="AB308" s="248"/>
      <c r="AC308" s="249"/>
      <c r="AD308" s="218"/>
      <c r="AE308" s="219"/>
      <c r="AF308" s="219"/>
      <c r="AG308" s="219"/>
      <c r="AH308" s="219"/>
      <c r="AI308" s="220"/>
      <c r="AJ308" s="65"/>
      <c r="AT308" s="36"/>
      <c r="AU308" s="36"/>
      <c r="AV308" s="36"/>
      <c r="AW308" s="36"/>
      <c r="AX308" s="36"/>
      <c r="AY308" s="36"/>
      <c r="AZ308" s="36"/>
      <c r="BA308" s="154"/>
      <c r="BB308" s="451"/>
      <c r="BC308" s="36"/>
      <c r="BD308" s="3"/>
      <c r="BE308" s="3"/>
      <c r="BF308" s="3"/>
    </row>
    <row r="309" spans="3:58" ht="10.9" customHeight="1" x14ac:dyDescent="0.15">
      <c r="C309" s="252">
        <v>5</v>
      </c>
      <c r="D309" s="255" t="s">
        <v>106</v>
      </c>
      <c r="E309" s="258">
        <v>10</v>
      </c>
      <c r="F309" s="258" t="s">
        <v>107</v>
      </c>
      <c r="G309" s="252" t="s">
        <v>116</v>
      </c>
      <c r="H309" s="258"/>
      <c r="I309" s="470"/>
      <c r="J309" s="471"/>
      <c r="K309" s="472"/>
      <c r="L309" s="461">
        <f>J$227</f>
        <v>0</v>
      </c>
      <c r="M309" s="462"/>
      <c r="N309" s="462"/>
      <c r="O309" s="462"/>
      <c r="P309" s="462"/>
      <c r="Q309" s="463"/>
      <c r="R309" s="204">
        <f t="shared" ref="R309" si="14">IF(AND(I309="○",BA309="●"),2+ROUNDDOWN(($L309-100)/100,0)*2,0)</f>
        <v>0</v>
      </c>
      <c r="S309" s="205"/>
      <c r="T309" s="205"/>
      <c r="U309" s="205"/>
      <c r="V309" s="205"/>
      <c r="W309" s="206"/>
      <c r="X309" s="238"/>
      <c r="Y309" s="239"/>
      <c r="Z309" s="240"/>
      <c r="AA309" s="247"/>
      <c r="AB309" s="248"/>
      <c r="AC309" s="249"/>
      <c r="AD309" s="218">
        <f>IF(I309="○",R309,ROUNDUP(R309*AA309,1))</f>
        <v>0</v>
      </c>
      <c r="AE309" s="219"/>
      <c r="AF309" s="219"/>
      <c r="AG309" s="219"/>
      <c r="AH309" s="219"/>
      <c r="AI309" s="220"/>
      <c r="AJ309" s="65"/>
      <c r="AT309" s="36"/>
      <c r="AU309" s="36"/>
      <c r="AV309" s="36"/>
      <c r="AW309" s="36"/>
      <c r="AX309" s="36"/>
      <c r="AY309" s="36"/>
      <c r="AZ309" s="36"/>
      <c r="BA309" s="154" t="str">
        <f>IF(OR(I309="×",BA313="×"),"×","●")</f>
        <v>●</v>
      </c>
      <c r="BB309" s="451">
        <f>IF(BA309="●",IF(I309="定","-",I309),"-")</f>
        <v>0</v>
      </c>
      <c r="BC309" s="36"/>
      <c r="BD309" s="3"/>
      <c r="BE309" s="3"/>
      <c r="BF309" s="3"/>
    </row>
    <row r="310" spans="3:58" ht="10.9" customHeight="1" x14ac:dyDescent="0.15">
      <c r="C310" s="253"/>
      <c r="D310" s="256"/>
      <c r="E310" s="259"/>
      <c r="F310" s="259"/>
      <c r="G310" s="253"/>
      <c r="H310" s="259"/>
      <c r="I310" s="230"/>
      <c r="J310" s="231"/>
      <c r="K310" s="473"/>
      <c r="L310" s="464"/>
      <c r="M310" s="465"/>
      <c r="N310" s="465"/>
      <c r="O310" s="465"/>
      <c r="P310" s="465"/>
      <c r="Q310" s="466"/>
      <c r="R310" s="204"/>
      <c r="S310" s="205"/>
      <c r="T310" s="205"/>
      <c r="U310" s="205"/>
      <c r="V310" s="205"/>
      <c r="W310" s="206"/>
      <c r="X310" s="241"/>
      <c r="Y310" s="242"/>
      <c r="Z310" s="243"/>
      <c r="AA310" s="248"/>
      <c r="AB310" s="248"/>
      <c r="AC310" s="249"/>
      <c r="AD310" s="218"/>
      <c r="AE310" s="219"/>
      <c r="AF310" s="219"/>
      <c r="AG310" s="219"/>
      <c r="AH310" s="219"/>
      <c r="AI310" s="220"/>
      <c r="AJ310" s="65"/>
      <c r="AT310" s="36"/>
      <c r="AU310" s="36"/>
      <c r="AV310" s="36"/>
      <c r="AW310" s="36"/>
      <c r="AX310" s="36"/>
      <c r="AY310" s="36"/>
      <c r="AZ310" s="36"/>
      <c r="BA310" s="154"/>
      <c r="BB310" s="451"/>
      <c r="BC310" s="36"/>
      <c r="BD310" s="3"/>
      <c r="BE310" s="3"/>
      <c r="BF310" s="3"/>
    </row>
    <row r="311" spans="3:58" ht="10.9" customHeight="1" x14ac:dyDescent="0.15">
      <c r="C311" s="253"/>
      <c r="D311" s="256"/>
      <c r="E311" s="259"/>
      <c r="F311" s="259"/>
      <c r="G311" s="253"/>
      <c r="H311" s="259"/>
      <c r="I311" s="230"/>
      <c r="J311" s="231"/>
      <c r="K311" s="473"/>
      <c r="L311" s="464"/>
      <c r="M311" s="465"/>
      <c r="N311" s="465"/>
      <c r="O311" s="465"/>
      <c r="P311" s="465"/>
      <c r="Q311" s="466"/>
      <c r="R311" s="204"/>
      <c r="S311" s="205"/>
      <c r="T311" s="205"/>
      <c r="U311" s="205"/>
      <c r="V311" s="205"/>
      <c r="W311" s="206"/>
      <c r="X311" s="241"/>
      <c r="Y311" s="242"/>
      <c r="Z311" s="243"/>
      <c r="AA311" s="248"/>
      <c r="AB311" s="248"/>
      <c r="AC311" s="249"/>
      <c r="AD311" s="218"/>
      <c r="AE311" s="219"/>
      <c r="AF311" s="219"/>
      <c r="AG311" s="219"/>
      <c r="AH311" s="219"/>
      <c r="AI311" s="220"/>
      <c r="AJ311" s="65"/>
      <c r="AT311" s="36"/>
      <c r="AU311" s="36"/>
      <c r="AV311" s="36"/>
      <c r="AW311" s="36"/>
      <c r="AX311" s="36"/>
      <c r="AY311" s="36"/>
      <c r="AZ311" s="36"/>
      <c r="BA311" s="154"/>
      <c r="BB311" s="451"/>
      <c r="BC311" s="36"/>
      <c r="BD311" s="3"/>
      <c r="BE311" s="3"/>
      <c r="BF311" s="3"/>
    </row>
    <row r="312" spans="3:58" ht="10.9" customHeight="1" x14ac:dyDescent="0.15">
      <c r="C312" s="254"/>
      <c r="D312" s="257"/>
      <c r="E312" s="260"/>
      <c r="F312" s="260"/>
      <c r="G312" s="254"/>
      <c r="H312" s="260"/>
      <c r="I312" s="233"/>
      <c r="J312" s="234"/>
      <c r="K312" s="474"/>
      <c r="L312" s="467"/>
      <c r="M312" s="468"/>
      <c r="N312" s="468"/>
      <c r="O312" s="468"/>
      <c r="P312" s="468"/>
      <c r="Q312" s="469"/>
      <c r="R312" s="204"/>
      <c r="S312" s="205"/>
      <c r="T312" s="205"/>
      <c r="U312" s="205"/>
      <c r="V312" s="205"/>
      <c r="W312" s="206"/>
      <c r="X312" s="244"/>
      <c r="Y312" s="245"/>
      <c r="Z312" s="246"/>
      <c r="AA312" s="248"/>
      <c r="AB312" s="248"/>
      <c r="AC312" s="249"/>
      <c r="AD312" s="218"/>
      <c r="AE312" s="219"/>
      <c r="AF312" s="219"/>
      <c r="AG312" s="219"/>
      <c r="AH312" s="219"/>
      <c r="AI312" s="220"/>
      <c r="AJ312" s="65"/>
      <c r="AT312" s="36"/>
      <c r="AU312" s="36"/>
      <c r="AV312" s="36"/>
      <c r="AW312" s="36"/>
      <c r="AX312" s="36"/>
      <c r="AY312" s="36"/>
      <c r="AZ312" s="36"/>
      <c r="BA312" s="154"/>
      <c r="BB312" s="451"/>
      <c r="BC312" s="36"/>
      <c r="BD312" s="3"/>
      <c r="BE312" s="3"/>
      <c r="BF312" s="3"/>
    </row>
    <row r="313" spans="3:58" ht="10.9" customHeight="1" x14ac:dyDescent="0.15">
      <c r="C313" s="252">
        <v>5</v>
      </c>
      <c r="D313" s="255" t="s">
        <v>106</v>
      </c>
      <c r="E313" s="258">
        <v>11</v>
      </c>
      <c r="F313" s="258" t="s">
        <v>107</v>
      </c>
      <c r="G313" s="252" t="s">
        <v>117</v>
      </c>
      <c r="H313" s="258"/>
      <c r="I313" s="470"/>
      <c r="J313" s="471"/>
      <c r="K313" s="472"/>
      <c r="L313" s="461">
        <f>J$227</f>
        <v>0</v>
      </c>
      <c r="M313" s="462"/>
      <c r="N313" s="462"/>
      <c r="O313" s="462"/>
      <c r="P313" s="462"/>
      <c r="Q313" s="463"/>
      <c r="R313" s="204">
        <f t="shared" ref="R313" si="15">IF(AND(I313="○",BA313="●"),2+ROUNDDOWN(($L313-100)/100,0)*2,0)</f>
        <v>0</v>
      </c>
      <c r="S313" s="205"/>
      <c r="T313" s="205"/>
      <c r="U313" s="205"/>
      <c r="V313" s="205"/>
      <c r="W313" s="206"/>
      <c r="X313" s="238"/>
      <c r="Y313" s="239"/>
      <c r="Z313" s="240"/>
      <c r="AA313" s="247"/>
      <c r="AB313" s="248"/>
      <c r="AC313" s="249"/>
      <c r="AD313" s="218">
        <f>IF(I313="○",R313,ROUNDUP(R313*AA313,1))</f>
        <v>0</v>
      </c>
      <c r="AE313" s="219"/>
      <c r="AF313" s="219"/>
      <c r="AG313" s="219"/>
      <c r="AH313" s="219"/>
      <c r="AI313" s="220"/>
      <c r="AJ313" s="65"/>
      <c r="AT313" s="36"/>
      <c r="AU313" s="36"/>
      <c r="AV313" s="36"/>
      <c r="AW313" s="36"/>
      <c r="AX313" s="36"/>
      <c r="AY313" s="36"/>
      <c r="AZ313" s="36"/>
      <c r="BA313" s="154" t="str">
        <f>IF(I313="×","×","●")</f>
        <v>●</v>
      </c>
      <c r="BB313" s="451">
        <f>IF(BA313="●",IF(I313="定","-",I313),"-")</f>
        <v>0</v>
      </c>
      <c r="BC313" s="36"/>
      <c r="BD313" s="3"/>
      <c r="BE313" s="3"/>
      <c r="BF313" s="3"/>
    </row>
    <row r="314" spans="3:58" ht="10.9" customHeight="1" x14ac:dyDescent="0.15">
      <c r="C314" s="253"/>
      <c r="D314" s="256"/>
      <c r="E314" s="259"/>
      <c r="F314" s="259"/>
      <c r="G314" s="253"/>
      <c r="H314" s="259"/>
      <c r="I314" s="230"/>
      <c r="J314" s="231"/>
      <c r="K314" s="473"/>
      <c r="L314" s="464"/>
      <c r="M314" s="465"/>
      <c r="N314" s="465"/>
      <c r="O314" s="465"/>
      <c r="P314" s="465"/>
      <c r="Q314" s="466"/>
      <c r="R314" s="204"/>
      <c r="S314" s="205"/>
      <c r="T314" s="205"/>
      <c r="U314" s="205"/>
      <c r="V314" s="205"/>
      <c r="W314" s="206"/>
      <c r="X314" s="241"/>
      <c r="Y314" s="242"/>
      <c r="Z314" s="243"/>
      <c r="AA314" s="248"/>
      <c r="AB314" s="248"/>
      <c r="AC314" s="249"/>
      <c r="AD314" s="218"/>
      <c r="AE314" s="219"/>
      <c r="AF314" s="219"/>
      <c r="AG314" s="219"/>
      <c r="AH314" s="219"/>
      <c r="AI314" s="220"/>
      <c r="AJ314" s="65"/>
      <c r="AT314" s="36"/>
      <c r="AU314" s="36"/>
      <c r="AV314" s="36"/>
      <c r="AW314" s="36"/>
      <c r="AX314" s="36"/>
      <c r="AY314" s="36"/>
      <c r="AZ314" s="36"/>
      <c r="BA314" s="154"/>
      <c r="BB314" s="451"/>
      <c r="BC314" s="36"/>
      <c r="BD314" s="3"/>
      <c r="BE314" s="3"/>
      <c r="BF314" s="3"/>
    </row>
    <row r="315" spans="3:58" ht="10.9" customHeight="1" x14ac:dyDescent="0.15">
      <c r="C315" s="253"/>
      <c r="D315" s="256"/>
      <c r="E315" s="259"/>
      <c r="F315" s="259"/>
      <c r="G315" s="253"/>
      <c r="H315" s="259"/>
      <c r="I315" s="230"/>
      <c r="J315" s="231"/>
      <c r="K315" s="473"/>
      <c r="L315" s="464"/>
      <c r="M315" s="465"/>
      <c r="N315" s="465"/>
      <c r="O315" s="465"/>
      <c r="P315" s="465"/>
      <c r="Q315" s="466"/>
      <c r="R315" s="204"/>
      <c r="S315" s="205"/>
      <c r="T315" s="205"/>
      <c r="U315" s="205"/>
      <c r="V315" s="205"/>
      <c r="W315" s="206"/>
      <c r="X315" s="241"/>
      <c r="Y315" s="242"/>
      <c r="Z315" s="243"/>
      <c r="AA315" s="248"/>
      <c r="AB315" s="248"/>
      <c r="AC315" s="249"/>
      <c r="AD315" s="218"/>
      <c r="AE315" s="219"/>
      <c r="AF315" s="219"/>
      <c r="AG315" s="219"/>
      <c r="AH315" s="219"/>
      <c r="AI315" s="220"/>
      <c r="AJ315" s="65"/>
      <c r="AT315" s="36"/>
      <c r="AU315" s="36"/>
      <c r="AV315" s="36"/>
      <c r="AW315" s="36"/>
      <c r="AX315" s="36"/>
      <c r="AY315" s="36"/>
      <c r="AZ315" s="36"/>
      <c r="BA315" s="154"/>
      <c r="BB315" s="451"/>
      <c r="BC315" s="36"/>
      <c r="BD315" s="3"/>
      <c r="BE315" s="3"/>
      <c r="BF315" s="3"/>
    </row>
    <row r="316" spans="3:58" ht="10.9" customHeight="1" thickBot="1" x14ac:dyDescent="0.2">
      <c r="C316" s="254"/>
      <c r="D316" s="257"/>
      <c r="E316" s="260"/>
      <c r="F316" s="260"/>
      <c r="G316" s="254"/>
      <c r="H316" s="260"/>
      <c r="I316" s="233"/>
      <c r="J316" s="234"/>
      <c r="K316" s="474"/>
      <c r="L316" s="467"/>
      <c r="M316" s="468"/>
      <c r="N316" s="468"/>
      <c r="O316" s="468"/>
      <c r="P316" s="468"/>
      <c r="Q316" s="469"/>
      <c r="R316" s="204"/>
      <c r="S316" s="205"/>
      <c r="T316" s="205"/>
      <c r="U316" s="205"/>
      <c r="V316" s="205"/>
      <c r="W316" s="206"/>
      <c r="X316" s="244"/>
      <c r="Y316" s="245"/>
      <c r="Z316" s="246"/>
      <c r="AA316" s="248"/>
      <c r="AB316" s="250"/>
      <c r="AC316" s="251"/>
      <c r="AD316" s="218"/>
      <c r="AE316" s="219"/>
      <c r="AF316" s="219"/>
      <c r="AG316" s="219"/>
      <c r="AH316" s="219"/>
      <c r="AI316" s="220"/>
      <c r="AJ316" s="65"/>
      <c r="AT316" s="36"/>
      <c r="AU316" s="36"/>
      <c r="AV316" s="36"/>
      <c r="AW316" s="36"/>
      <c r="AX316" s="36"/>
      <c r="AY316" s="36"/>
      <c r="AZ316" s="36"/>
      <c r="BA316" s="154"/>
      <c r="BB316" s="451"/>
      <c r="BC316" s="36"/>
      <c r="BD316" s="3"/>
      <c r="BE316" s="3"/>
      <c r="BF316" s="3"/>
    </row>
    <row r="317" spans="3:58" ht="14.1" customHeight="1" thickTop="1" x14ac:dyDescent="0.15">
      <c r="C317" s="168" t="s">
        <v>118</v>
      </c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70"/>
      <c r="AB317" s="177">
        <f>SUM(AD249:AI316)</f>
        <v>0</v>
      </c>
      <c r="AC317" s="178"/>
      <c r="AD317" s="178"/>
      <c r="AE317" s="178"/>
      <c r="AF317" s="178"/>
      <c r="AG317" s="183" t="s">
        <v>119</v>
      </c>
      <c r="AH317" s="183"/>
      <c r="AI317" s="184"/>
      <c r="AJ317" s="65"/>
      <c r="AK317" s="65"/>
      <c r="AL317" s="65"/>
      <c r="AM317" s="19"/>
      <c r="AN317" s="19"/>
      <c r="AO317" s="19"/>
      <c r="AP317" s="19"/>
      <c r="AT317" s="36"/>
      <c r="AU317" s="36"/>
      <c r="AV317" s="36"/>
      <c r="AW317" s="36"/>
      <c r="AX317" s="36"/>
      <c r="AY317" s="36"/>
      <c r="AZ317" s="36"/>
      <c r="BA317" s="451"/>
      <c r="BB317" s="451"/>
      <c r="BC317" s="36"/>
      <c r="BD317" s="167"/>
      <c r="BE317" s="167"/>
      <c r="BF317" s="149"/>
    </row>
    <row r="318" spans="3:58" ht="14.1" customHeight="1" x14ac:dyDescent="0.15">
      <c r="C318" s="171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3"/>
      <c r="AB318" s="179"/>
      <c r="AC318" s="180"/>
      <c r="AD318" s="180"/>
      <c r="AE318" s="180"/>
      <c r="AF318" s="180"/>
      <c r="AG318" s="185"/>
      <c r="AH318" s="185"/>
      <c r="AI318" s="186"/>
      <c r="AJ318" s="65"/>
      <c r="AK318" s="65"/>
      <c r="AL318" s="65"/>
      <c r="AM318" s="19"/>
      <c r="AN318" s="19"/>
      <c r="AO318" s="19"/>
      <c r="AP318" s="19"/>
      <c r="AT318" s="36"/>
      <c r="AU318" s="36"/>
      <c r="AV318" s="36"/>
      <c r="AW318" s="36"/>
      <c r="AX318" s="36"/>
      <c r="AY318" s="36"/>
      <c r="AZ318" s="36"/>
      <c r="BA318" s="451"/>
      <c r="BB318" s="451"/>
      <c r="BC318" s="36"/>
      <c r="BD318" s="167"/>
      <c r="BE318" s="167"/>
      <c r="BF318" s="149"/>
    </row>
    <row r="319" spans="3:58" ht="14.1" customHeight="1" x14ac:dyDescent="0.15">
      <c r="C319" s="171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3"/>
      <c r="AB319" s="179"/>
      <c r="AC319" s="180"/>
      <c r="AD319" s="180"/>
      <c r="AE319" s="180"/>
      <c r="AF319" s="180"/>
      <c r="AG319" s="185"/>
      <c r="AH319" s="185"/>
      <c r="AI319" s="186"/>
      <c r="AM319" s="19"/>
      <c r="AN319" s="19"/>
      <c r="AO319" s="19"/>
      <c r="AP319" s="19"/>
      <c r="AT319" s="36"/>
      <c r="AU319" s="36"/>
      <c r="AV319" s="36"/>
      <c r="AW319" s="36"/>
      <c r="AX319" s="36"/>
      <c r="AY319" s="36"/>
      <c r="AZ319" s="36"/>
      <c r="BA319" s="451"/>
      <c r="BB319" s="451"/>
      <c r="BC319" s="36"/>
      <c r="BD319" s="167"/>
      <c r="BE319" s="167"/>
      <c r="BF319" s="149"/>
    </row>
    <row r="320" spans="3:58" ht="14.1" customHeight="1" thickBot="1" x14ac:dyDescent="0.2">
      <c r="C320" s="174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6"/>
      <c r="AB320" s="181"/>
      <c r="AC320" s="182"/>
      <c r="AD320" s="182"/>
      <c r="AE320" s="182"/>
      <c r="AF320" s="182"/>
      <c r="AG320" s="187"/>
      <c r="AH320" s="187"/>
      <c r="AI320" s="188"/>
      <c r="AM320" s="19"/>
      <c r="AN320" s="19"/>
      <c r="AO320" s="19"/>
      <c r="AP320" s="19"/>
      <c r="AT320" s="36"/>
      <c r="AU320" s="36"/>
      <c r="AV320" s="36"/>
      <c r="AW320" s="36"/>
      <c r="AX320" s="36"/>
      <c r="AY320" s="36"/>
      <c r="AZ320" s="36"/>
      <c r="BA320" s="451"/>
      <c r="BB320" s="451"/>
      <c r="BC320" s="36"/>
      <c r="BD320" s="167"/>
      <c r="BE320" s="167"/>
      <c r="BF320" s="149"/>
    </row>
    <row r="321" spans="3:58" ht="10.9" customHeight="1" thickTop="1" x14ac:dyDescent="0.15">
      <c r="C321" s="236">
        <v>5</v>
      </c>
      <c r="D321" s="237" t="s">
        <v>106</v>
      </c>
      <c r="E321" s="228">
        <v>12</v>
      </c>
      <c r="F321" s="228" t="s">
        <v>107</v>
      </c>
      <c r="G321" s="236" t="s">
        <v>111</v>
      </c>
      <c r="H321" s="228"/>
      <c r="I321" s="230"/>
      <c r="J321" s="231"/>
      <c r="K321" s="473"/>
      <c r="L321" s="461">
        <f>J$229</f>
        <v>0</v>
      </c>
      <c r="M321" s="462"/>
      <c r="N321" s="462"/>
      <c r="O321" s="462"/>
      <c r="P321" s="462"/>
      <c r="Q321" s="463"/>
      <c r="R321" s="204">
        <f>IF(AND(I321="△",BA321="●"),2+ROUNDDOWN(($L321-100)/100,0)*2,0)</f>
        <v>0</v>
      </c>
      <c r="S321" s="205"/>
      <c r="T321" s="205"/>
      <c r="U321" s="205"/>
      <c r="V321" s="205"/>
      <c r="W321" s="206"/>
      <c r="X321" s="230">
        <v>1</v>
      </c>
      <c r="Y321" s="231"/>
      <c r="Z321" s="232"/>
      <c r="AA321" s="212">
        <f>IF(X321=1,$AL$36,IF(X321=2,$AL$57,IF(X321=3,$AL$76,IF(X321=4,$AL$95,IF(X321=5,$AL$114,IF(X321=6,$AL$133,IF(X321=7,$AL$152,IF(X321=8,$AL$171,IF(X321=9,$AL$190,IF(X321=10,$AL$209,0))))))))))</f>
        <v>0</v>
      </c>
      <c r="AB321" s="213"/>
      <c r="AC321" s="214"/>
      <c r="AD321" s="218">
        <f>IF(I321="△",ROUNDUP(R321*AA321,1),0)</f>
        <v>0</v>
      </c>
      <c r="AE321" s="219"/>
      <c r="AF321" s="219"/>
      <c r="AG321" s="219"/>
      <c r="AH321" s="219"/>
      <c r="AI321" s="220"/>
      <c r="AJ321" s="65"/>
      <c r="AT321" s="36"/>
      <c r="AU321" s="36"/>
      <c r="AV321" s="36"/>
      <c r="AW321" s="36"/>
      <c r="AX321" s="36"/>
      <c r="AY321" s="36"/>
      <c r="AZ321" s="36"/>
      <c r="BA321" s="154" t="str">
        <f>IF(OR(I321="×",BA325="×"),"×","●")</f>
        <v>●</v>
      </c>
      <c r="BB321" s="451">
        <f>IF(BA321="●",IF(I321="定","-",I321),"-")</f>
        <v>0</v>
      </c>
      <c r="BC321" s="36"/>
      <c r="BD321" s="3"/>
      <c r="BE321" s="3"/>
      <c r="BF321" s="3"/>
    </row>
    <row r="322" spans="3:58" ht="10.9" customHeight="1" x14ac:dyDescent="0.15">
      <c r="C322" s="236"/>
      <c r="D322" s="237"/>
      <c r="E322" s="228"/>
      <c r="F322" s="228"/>
      <c r="G322" s="236"/>
      <c r="H322" s="228"/>
      <c r="I322" s="230"/>
      <c r="J322" s="231"/>
      <c r="K322" s="473"/>
      <c r="L322" s="464"/>
      <c r="M322" s="465"/>
      <c r="N322" s="465"/>
      <c r="O322" s="465"/>
      <c r="P322" s="465"/>
      <c r="Q322" s="466"/>
      <c r="R322" s="204"/>
      <c r="S322" s="205"/>
      <c r="T322" s="205"/>
      <c r="U322" s="205"/>
      <c r="V322" s="205"/>
      <c r="W322" s="206"/>
      <c r="X322" s="230"/>
      <c r="Y322" s="231"/>
      <c r="Z322" s="232"/>
      <c r="AA322" s="212"/>
      <c r="AB322" s="213"/>
      <c r="AC322" s="214"/>
      <c r="AD322" s="218"/>
      <c r="AE322" s="219"/>
      <c r="AF322" s="219"/>
      <c r="AG322" s="219"/>
      <c r="AH322" s="219"/>
      <c r="AI322" s="220"/>
      <c r="AJ322" s="65"/>
      <c r="AT322" s="36"/>
      <c r="AU322" s="36"/>
      <c r="AV322" s="36"/>
      <c r="AW322" s="36"/>
      <c r="AX322" s="36"/>
      <c r="AY322" s="36"/>
      <c r="AZ322" s="36"/>
      <c r="BA322" s="154"/>
      <c r="BB322" s="451"/>
      <c r="BC322" s="36"/>
      <c r="BD322" s="3"/>
      <c r="BE322" s="3"/>
      <c r="BF322" s="3"/>
    </row>
    <row r="323" spans="3:58" ht="10.9" customHeight="1" x14ac:dyDescent="0.15">
      <c r="C323" s="236"/>
      <c r="D323" s="237"/>
      <c r="E323" s="228"/>
      <c r="F323" s="228"/>
      <c r="G323" s="236"/>
      <c r="H323" s="228"/>
      <c r="I323" s="230"/>
      <c r="J323" s="231"/>
      <c r="K323" s="473"/>
      <c r="L323" s="464"/>
      <c r="M323" s="465"/>
      <c r="N323" s="465"/>
      <c r="O323" s="465"/>
      <c r="P323" s="465"/>
      <c r="Q323" s="466"/>
      <c r="R323" s="204"/>
      <c r="S323" s="205"/>
      <c r="T323" s="205"/>
      <c r="U323" s="205"/>
      <c r="V323" s="205"/>
      <c r="W323" s="206"/>
      <c r="X323" s="230"/>
      <c r="Y323" s="231"/>
      <c r="Z323" s="232"/>
      <c r="AA323" s="212"/>
      <c r="AB323" s="213"/>
      <c r="AC323" s="214"/>
      <c r="AD323" s="218"/>
      <c r="AE323" s="219"/>
      <c r="AF323" s="219"/>
      <c r="AG323" s="219"/>
      <c r="AH323" s="219"/>
      <c r="AI323" s="220"/>
      <c r="AJ323" s="65"/>
      <c r="AT323" s="36"/>
      <c r="AU323" s="36"/>
      <c r="AV323" s="36"/>
      <c r="AW323" s="36"/>
      <c r="AX323" s="36"/>
      <c r="AY323" s="36"/>
      <c r="AZ323" s="36"/>
      <c r="BA323" s="154"/>
      <c r="BB323" s="451"/>
      <c r="BC323" s="36"/>
      <c r="BD323" s="3"/>
      <c r="BE323" s="3"/>
      <c r="BF323" s="3"/>
    </row>
    <row r="324" spans="3:58" ht="10.9" customHeight="1" x14ac:dyDescent="0.15">
      <c r="C324" s="223"/>
      <c r="D324" s="226"/>
      <c r="E324" s="229"/>
      <c r="F324" s="229"/>
      <c r="G324" s="223"/>
      <c r="H324" s="229"/>
      <c r="I324" s="233"/>
      <c r="J324" s="234"/>
      <c r="K324" s="474"/>
      <c r="L324" s="467"/>
      <c r="M324" s="468"/>
      <c r="N324" s="468"/>
      <c r="O324" s="468"/>
      <c r="P324" s="468"/>
      <c r="Q324" s="469"/>
      <c r="R324" s="204"/>
      <c r="S324" s="205"/>
      <c r="T324" s="205"/>
      <c r="U324" s="205"/>
      <c r="V324" s="205"/>
      <c r="W324" s="206"/>
      <c r="X324" s="233"/>
      <c r="Y324" s="234"/>
      <c r="Z324" s="235"/>
      <c r="AA324" s="215"/>
      <c r="AB324" s="216"/>
      <c r="AC324" s="217"/>
      <c r="AD324" s="218"/>
      <c r="AE324" s="219"/>
      <c r="AF324" s="219"/>
      <c r="AG324" s="219"/>
      <c r="AH324" s="219"/>
      <c r="AI324" s="220"/>
      <c r="AJ324" s="65"/>
      <c r="AM324" s="36"/>
      <c r="AN324" s="36"/>
      <c r="AO324" s="36"/>
      <c r="AP324" s="36"/>
      <c r="AT324" s="36"/>
      <c r="AU324" s="36"/>
      <c r="AV324" s="36"/>
      <c r="AW324" s="36"/>
      <c r="AX324" s="36"/>
      <c r="AY324" s="36"/>
      <c r="AZ324" s="36"/>
      <c r="BA324" s="154"/>
      <c r="BB324" s="451"/>
      <c r="BC324" s="36"/>
      <c r="BD324" s="3"/>
      <c r="BE324" s="3"/>
      <c r="BF324" s="3"/>
    </row>
    <row r="325" spans="3:58" ht="10.9" customHeight="1" x14ac:dyDescent="0.15">
      <c r="C325" s="221">
        <v>5</v>
      </c>
      <c r="D325" s="224" t="s">
        <v>106</v>
      </c>
      <c r="E325" s="227">
        <v>13</v>
      </c>
      <c r="F325" s="227" t="s">
        <v>107</v>
      </c>
      <c r="G325" s="221" t="s">
        <v>112</v>
      </c>
      <c r="H325" s="227"/>
      <c r="I325" s="470"/>
      <c r="J325" s="471"/>
      <c r="K325" s="472"/>
      <c r="L325" s="461">
        <f>J$229</f>
        <v>0</v>
      </c>
      <c r="M325" s="462"/>
      <c r="N325" s="462"/>
      <c r="O325" s="462"/>
      <c r="P325" s="462"/>
      <c r="Q325" s="463"/>
      <c r="R325" s="204">
        <f t="shared" ref="R325" si="16">IF(AND(I325="△",BA325="●"),2+ROUNDDOWN(($L325-100)/100,0)*2,0)</f>
        <v>0</v>
      </c>
      <c r="S325" s="205"/>
      <c r="T325" s="205"/>
      <c r="U325" s="205"/>
      <c r="V325" s="205"/>
      <c r="W325" s="206"/>
      <c r="X325" s="230">
        <v>1</v>
      </c>
      <c r="Y325" s="231"/>
      <c r="Z325" s="232"/>
      <c r="AA325" s="212">
        <f t="shared" ref="AA325" si="17">IF(X325=1,$AL$36,IF(X325=2,$AL$57,IF(X325=3,$AL$76,IF(X325=4,$AL$95,IF(X325=5,$AL$114,IF(X325=6,$AL$133,IF(X325=7,$AL$152,IF(X325=8,$AL$171,IF(X325=9,$AL$190,IF(X325=10,$AL$209,0))))))))))</f>
        <v>0</v>
      </c>
      <c r="AB325" s="213"/>
      <c r="AC325" s="214"/>
      <c r="AD325" s="218">
        <f>IF(I325="△",ROUNDUP(R325*AA325,1),0)</f>
        <v>0</v>
      </c>
      <c r="AE325" s="219"/>
      <c r="AF325" s="219"/>
      <c r="AG325" s="219"/>
      <c r="AH325" s="219"/>
      <c r="AI325" s="220"/>
      <c r="AJ325" s="65"/>
      <c r="AM325" s="36"/>
      <c r="AN325" s="36"/>
      <c r="AO325" s="36"/>
      <c r="AP325" s="36"/>
      <c r="AT325" s="36"/>
      <c r="AU325" s="36"/>
      <c r="AV325" s="36"/>
      <c r="AW325" s="36"/>
      <c r="AX325" s="36"/>
      <c r="AY325" s="36"/>
      <c r="AZ325" s="36"/>
      <c r="BA325" s="154" t="str">
        <f>IF(OR(I325="×",BA329="×"),"×","●")</f>
        <v>●</v>
      </c>
      <c r="BB325" s="451">
        <f>IF(BA325="●",IF(I325="定","-",I325),"-")</f>
        <v>0</v>
      </c>
      <c r="BC325" s="36"/>
      <c r="BD325" s="3"/>
      <c r="BE325" s="3"/>
      <c r="BF325" s="3"/>
    </row>
    <row r="326" spans="3:58" ht="10.9" customHeight="1" x14ac:dyDescent="0.15">
      <c r="C326" s="236"/>
      <c r="D326" s="237"/>
      <c r="E326" s="228"/>
      <c r="F326" s="228"/>
      <c r="G326" s="236"/>
      <c r="H326" s="228"/>
      <c r="I326" s="230"/>
      <c r="J326" s="231"/>
      <c r="K326" s="473"/>
      <c r="L326" s="464"/>
      <c r="M326" s="465"/>
      <c r="N326" s="465"/>
      <c r="O326" s="465"/>
      <c r="P326" s="465"/>
      <c r="Q326" s="466"/>
      <c r="R326" s="204"/>
      <c r="S326" s="205"/>
      <c r="T326" s="205"/>
      <c r="U326" s="205"/>
      <c r="V326" s="205"/>
      <c r="W326" s="206"/>
      <c r="X326" s="230"/>
      <c r="Y326" s="231"/>
      <c r="Z326" s="232"/>
      <c r="AA326" s="212"/>
      <c r="AB326" s="213"/>
      <c r="AC326" s="214"/>
      <c r="AD326" s="218"/>
      <c r="AE326" s="219"/>
      <c r="AF326" s="219"/>
      <c r="AG326" s="219"/>
      <c r="AH326" s="219"/>
      <c r="AI326" s="220"/>
      <c r="AJ326" s="65"/>
      <c r="AM326" s="36"/>
      <c r="AN326" s="36"/>
      <c r="AO326" s="36"/>
      <c r="AP326" s="36"/>
      <c r="AT326" s="36"/>
      <c r="AU326" s="36"/>
      <c r="AV326" s="36"/>
      <c r="AW326" s="36"/>
      <c r="AX326" s="36"/>
      <c r="AY326" s="36"/>
      <c r="AZ326" s="36"/>
      <c r="BA326" s="154"/>
      <c r="BB326" s="451"/>
      <c r="BC326" s="36"/>
      <c r="BD326" s="3"/>
      <c r="BE326" s="3"/>
      <c r="BF326" s="3"/>
    </row>
    <row r="327" spans="3:58" ht="10.9" customHeight="1" x14ac:dyDescent="0.15">
      <c r="C327" s="236"/>
      <c r="D327" s="237"/>
      <c r="E327" s="228"/>
      <c r="F327" s="228"/>
      <c r="G327" s="236"/>
      <c r="H327" s="228"/>
      <c r="I327" s="230"/>
      <c r="J327" s="231"/>
      <c r="K327" s="473"/>
      <c r="L327" s="464"/>
      <c r="M327" s="465"/>
      <c r="N327" s="465"/>
      <c r="O327" s="465"/>
      <c r="P327" s="465"/>
      <c r="Q327" s="466"/>
      <c r="R327" s="204"/>
      <c r="S327" s="205"/>
      <c r="T327" s="205"/>
      <c r="U327" s="205"/>
      <c r="V327" s="205"/>
      <c r="W327" s="206"/>
      <c r="X327" s="230"/>
      <c r="Y327" s="231"/>
      <c r="Z327" s="232"/>
      <c r="AA327" s="212"/>
      <c r="AB327" s="213"/>
      <c r="AC327" s="214"/>
      <c r="AD327" s="218"/>
      <c r="AE327" s="219"/>
      <c r="AF327" s="219"/>
      <c r="AG327" s="219"/>
      <c r="AH327" s="219"/>
      <c r="AI327" s="220"/>
      <c r="AJ327" s="65"/>
      <c r="AM327" s="36"/>
      <c r="AN327" s="36"/>
      <c r="AO327" s="36"/>
      <c r="AP327" s="36"/>
      <c r="AT327" s="36"/>
      <c r="AU327" s="36"/>
      <c r="AV327" s="36"/>
      <c r="AW327" s="36"/>
      <c r="AX327" s="36"/>
      <c r="AY327" s="36"/>
      <c r="AZ327" s="36"/>
      <c r="BA327" s="154"/>
      <c r="BB327" s="451"/>
      <c r="BC327" s="36"/>
      <c r="BD327" s="3"/>
      <c r="BE327" s="3"/>
      <c r="BF327" s="3"/>
    </row>
    <row r="328" spans="3:58" ht="10.9" customHeight="1" x14ac:dyDescent="0.15">
      <c r="C328" s="223"/>
      <c r="D328" s="226"/>
      <c r="E328" s="229"/>
      <c r="F328" s="229"/>
      <c r="G328" s="223"/>
      <c r="H328" s="229"/>
      <c r="I328" s="233"/>
      <c r="J328" s="234"/>
      <c r="K328" s="474"/>
      <c r="L328" s="467"/>
      <c r="M328" s="468"/>
      <c r="N328" s="468"/>
      <c r="O328" s="468"/>
      <c r="P328" s="468"/>
      <c r="Q328" s="469"/>
      <c r="R328" s="204"/>
      <c r="S328" s="205"/>
      <c r="T328" s="205"/>
      <c r="U328" s="205"/>
      <c r="V328" s="205"/>
      <c r="W328" s="206"/>
      <c r="X328" s="233"/>
      <c r="Y328" s="234"/>
      <c r="Z328" s="235"/>
      <c r="AA328" s="215"/>
      <c r="AB328" s="216"/>
      <c r="AC328" s="217"/>
      <c r="AD328" s="218"/>
      <c r="AE328" s="219"/>
      <c r="AF328" s="219"/>
      <c r="AG328" s="219"/>
      <c r="AH328" s="219"/>
      <c r="AI328" s="220"/>
      <c r="AJ328" s="65"/>
      <c r="AM328" s="36"/>
      <c r="AN328" s="36"/>
      <c r="AO328" s="36"/>
      <c r="AP328" s="36"/>
      <c r="AT328" s="36"/>
      <c r="AU328" s="36"/>
      <c r="AV328" s="36"/>
      <c r="AW328" s="36"/>
      <c r="AX328" s="36"/>
      <c r="AY328" s="36"/>
      <c r="AZ328" s="36"/>
      <c r="BA328" s="154"/>
      <c r="BB328" s="451"/>
      <c r="BC328" s="36"/>
      <c r="BD328" s="3"/>
      <c r="BE328" s="3"/>
      <c r="BF328" s="3"/>
    </row>
    <row r="329" spans="3:58" ht="10.9" customHeight="1" x14ac:dyDescent="0.15">
      <c r="C329" s="221">
        <v>5</v>
      </c>
      <c r="D329" s="224" t="s">
        <v>106</v>
      </c>
      <c r="E329" s="227">
        <v>14</v>
      </c>
      <c r="F329" s="227" t="s">
        <v>107</v>
      </c>
      <c r="G329" s="221" t="s">
        <v>113</v>
      </c>
      <c r="H329" s="227"/>
      <c r="I329" s="470"/>
      <c r="J329" s="471"/>
      <c r="K329" s="472"/>
      <c r="L329" s="461">
        <f>J$229</f>
        <v>0</v>
      </c>
      <c r="M329" s="462"/>
      <c r="N329" s="462"/>
      <c r="O329" s="462"/>
      <c r="P329" s="462"/>
      <c r="Q329" s="463"/>
      <c r="R329" s="204">
        <f t="shared" ref="R329" si="18">IF(AND(I329="△",BA329="●"),2+ROUNDDOWN(($L329-100)/100,0)*2,0)</f>
        <v>0</v>
      </c>
      <c r="S329" s="205"/>
      <c r="T329" s="205"/>
      <c r="U329" s="205"/>
      <c r="V329" s="205"/>
      <c r="W329" s="206"/>
      <c r="X329" s="230">
        <v>1</v>
      </c>
      <c r="Y329" s="231"/>
      <c r="Z329" s="232"/>
      <c r="AA329" s="212">
        <f t="shared" ref="AA329" si="19">IF(X329=1,$AL$36,IF(X329=2,$AL$57,IF(X329=3,$AL$76,IF(X329=4,$AL$95,IF(X329=5,$AL$114,IF(X329=6,$AL$133,IF(X329=7,$AL$152,IF(X329=8,$AL$171,IF(X329=9,$AL$190,IF(X329=10,$AL$209,0))))))))))</f>
        <v>0</v>
      </c>
      <c r="AB329" s="213"/>
      <c r="AC329" s="214"/>
      <c r="AD329" s="218">
        <f>IF(I329="△",ROUNDUP(R329*AA329,1),0)</f>
        <v>0</v>
      </c>
      <c r="AE329" s="219"/>
      <c r="AF329" s="219"/>
      <c r="AG329" s="219"/>
      <c r="AH329" s="219"/>
      <c r="AI329" s="220"/>
      <c r="AJ329" s="65"/>
      <c r="AM329" s="65"/>
      <c r="AN329" s="65"/>
      <c r="AO329" s="65"/>
      <c r="AP329" s="65"/>
      <c r="AT329" s="36"/>
      <c r="AU329" s="36"/>
      <c r="AV329" s="36"/>
      <c r="AW329" s="36"/>
      <c r="AX329" s="36"/>
      <c r="AY329" s="36"/>
      <c r="AZ329" s="36"/>
      <c r="BA329" s="154" t="str">
        <f>IF(OR(I329="×",BA333="×"),"×","●")</f>
        <v>●</v>
      </c>
      <c r="BB329" s="451">
        <f>IF(BA329="●",IF(I329="定","-",I329),"-")</f>
        <v>0</v>
      </c>
      <c r="BC329" s="36"/>
      <c r="BD329" s="149"/>
      <c r="BE329" s="149"/>
      <c r="BF329" s="3"/>
    </row>
    <row r="330" spans="3:58" ht="10.9" customHeight="1" x14ac:dyDescent="0.15">
      <c r="C330" s="236"/>
      <c r="D330" s="237"/>
      <c r="E330" s="228"/>
      <c r="F330" s="228"/>
      <c r="G330" s="236"/>
      <c r="H330" s="228"/>
      <c r="I330" s="230"/>
      <c r="J330" s="231"/>
      <c r="K330" s="473"/>
      <c r="L330" s="464"/>
      <c r="M330" s="465"/>
      <c r="N330" s="465"/>
      <c r="O330" s="465"/>
      <c r="P330" s="465"/>
      <c r="Q330" s="466"/>
      <c r="R330" s="204"/>
      <c r="S330" s="205"/>
      <c r="T330" s="205"/>
      <c r="U330" s="205"/>
      <c r="V330" s="205"/>
      <c r="W330" s="206"/>
      <c r="X330" s="230"/>
      <c r="Y330" s="231"/>
      <c r="Z330" s="232"/>
      <c r="AA330" s="212"/>
      <c r="AB330" s="213"/>
      <c r="AC330" s="214"/>
      <c r="AD330" s="218"/>
      <c r="AE330" s="219"/>
      <c r="AF330" s="219"/>
      <c r="AG330" s="219"/>
      <c r="AH330" s="219"/>
      <c r="AI330" s="220"/>
      <c r="AJ330" s="65"/>
      <c r="AM330" s="65"/>
      <c r="AN330" s="65"/>
      <c r="AO330" s="65"/>
      <c r="AP330" s="65"/>
      <c r="AT330" s="36"/>
      <c r="AU330" s="36"/>
      <c r="AV330" s="36"/>
      <c r="AW330" s="36"/>
      <c r="AX330" s="36"/>
      <c r="AY330" s="36"/>
      <c r="AZ330" s="36"/>
      <c r="BA330" s="154"/>
      <c r="BB330" s="451"/>
      <c r="BC330" s="36"/>
      <c r="BD330" s="149"/>
      <c r="BE330" s="149"/>
      <c r="BF330" s="3"/>
    </row>
    <row r="331" spans="3:58" ht="10.9" customHeight="1" x14ac:dyDescent="0.15">
      <c r="C331" s="236"/>
      <c r="D331" s="237"/>
      <c r="E331" s="228"/>
      <c r="F331" s="228"/>
      <c r="G331" s="236"/>
      <c r="H331" s="228"/>
      <c r="I331" s="230"/>
      <c r="J331" s="231"/>
      <c r="K331" s="473"/>
      <c r="L331" s="464"/>
      <c r="M331" s="465"/>
      <c r="N331" s="465"/>
      <c r="O331" s="465"/>
      <c r="P331" s="465"/>
      <c r="Q331" s="466"/>
      <c r="R331" s="204"/>
      <c r="S331" s="205"/>
      <c r="T331" s="205"/>
      <c r="U331" s="205"/>
      <c r="V331" s="205"/>
      <c r="W331" s="206"/>
      <c r="X331" s="230"/>
      <c r="Y331" s="231"/>
      <c r="Z331" s="232"/>
      <c r="AA331" s="212"/>
      <c r="AB331" s="213"/>
      <c r="AC331" s="214"/>
      <c r="AD331" s="218"/>
      <c r="AE331" s="219"/>
      <c r="AF331" s="219"/>
      <c r="AG331" s="219"/>
      <c r="AH331" s="219"/>
      <c r="AI331" s="220"/>
      <c r="AJ331" s="65"/>
      <c r="AM331" s="65"/>
      <c r="AN331" s="65"/>
      <c r="AO331" s="65"/>
      <c r="AP331" s="65"/>
      <c r="AT331" s="36"/>
      <c r="AU331" s="36"/>
      <c r="AV331" s="36"/>
      <c r="AW331" s="36"/>
      <c r="AX331" s="36"/>
      <c r="AY331" s="36"/>
      <c r="AZ331" s="36"/>
      <c r="BA331" s="154"/>
      <c r="BB331" s="451"/>
      <c r="BC331" s="36"/>
      <c r="BD331" s="149"/>
      <c r="BE331" s="149"/>
      <c r="BF331" s="3"/>
    </row>
    <row r="332" spans="3:58" ht="10.9" customHeight="1" x14ac:dyDescent="0.15">
      <c r="C332" s="223"/>
      <c r="D332" s="226"/>
      <c r="E332" s="229"/>
      <c r="F332" s="229"/>
      <c r="G332" s="223"/>
      <c r="H332" s="229"/>
      <c r="I332" s="233"/>
      <c r="J332" s="234"/>
      <c r="K332" s="474"/>
      <c r="L332" s="467"/>
      <c r="M332" s="468"/>
      <c r="N332" s="468"/>
      <c r="O332" s="468"/>
      <c r="P332" s="468"/>
      <c r="Q332" s="469"/>
      <c r="R332" s="204"/>
      <c r="S332" s="205"/>
      <c r="T332" s="205"/>
      <c r="U332" s="205"/>
      <c r="V332" s="205"/>
      <c r="W332" s="206"/>
      <c r="X332" s="233"/>
      <c r="Y332" s="234"/>
      <c r="Z332" s="235"/>
      <c r="AA332" s="215"/>
      <c r="AB332" s="216"/>
      <c r="AC332" s="217"/>
      <c r="AD332" s="218"/>
      <c r="AE332" s="219"/>
      <c r="AF332" s="219"/>
      <c r="AG332" s="219"/>
      <c r="AH332" s="219"/>
      <c r="AI332" s="220"/>
      <c r="AJ332" s="65"/>
      <c r="AM332" s="65"/>
      <c r="AN332" s="65"/>
      <c r="AO332" s="65"/>
      <c r="AP332" s="65"/>
      <c r="AT332" s="36"/>
      <c r="AU332" s="36"/>
      <c r="AV332" s="36"/>
      <c r="AW332" s="36"/>
      <c r="AX332" s="36"/>
      <c r="AY332" s="36"/>
      <c r="AZ332" s="36"/>
      <c r="BA332" s="154"/>
      <c r="BB332" s="451"/>
      <c r="BC332" s="36"/>
      <c r="BD332" s="149"/>
      <c r="BE332" s="149"/>
      <c r="BF332" s="3"/>
    </row>
    <row r="333" spans="3:58" ht="10.9" customHeight="1" x14ac:dyDescent="0.15">
      <c r="C333" s="221">
        <v>5</v>
      </c>
      <c r="D333" s="224" t="s">
        <v>106</v>
      </c>
      <c r="E333" s="227">
        <v>15</v>
      </c>
      <c r="F333" s="227" t="s">
        <v>107</v>
      </c>
      <c r="G333" s="221" t="s">
        <v>114</v>
      </c>
      <c r="H333" s="227"/>
      <c r="I333" s="470"/>
      <c r="J333" s="471"/>
      <c r="K333" s="472"/>
      <c r="L333" s="461">
        <f>J$229</f>
        <v>0</v>
      </c>
      <c r="M333" s="462"/>
      <c r="N333" s="462"/>
      <c r="O333" s="462"/>
      <c r="P333" s="462"/>
      <c r="Q333" s="463"/>
      <c r="R333" s="204">
        <f t="shared" ref="R333" si="20">IF(AND(I333="△",BA333="●"),2+ROUNDDOWN(($L333-100)/100,0)*2,0)</f>
        <v>0</v>
      </c>
      <c r="S333" s="205"/>
      <c r="T333" s="205"/>
      <c r="U333" s="205"/>
      <c r="V333" s="205"/>
      <c r="W333" s="206"/>
      <c r="X333" s="230">
        <v>1</v>
      </c>
      <c r="Y333" s="231"/>
      <c r="Z333" s="232"/>
      <c r="AA333" s="212">
        <f t="shared" ref="AA333" si="21">IF(X333=1,$AL$36,IF(X333=2,$AL$57,IF(X333=3,$AL$76,IF(X333=4,$AL$95,IF(X333=5,$AL$114,IF(X333=6,$AL$133,IF(X333=7,$AL$152,IF(X333=8,$AL$171,IF(X333=9,$AL$190,IF(X333=10,$AL$209,0))))))))))</f>
        <v>0</v>
      </c>
      <c r="AB333" s="213"/>
      <c r="AC333" s="214"/>
      <c r="AD333" s="218">
        <f>IF(I333="△",ROUNDUP(R333*AA333,1),0)</f>
        <v>0</v>
      </c>
      <c r="AE333" s="219"/>
      <c r="AF333" s="219"/>
      <c r="AG333" s="219"/>
      <c r="AH333" s="219"/>
      <c r="AI333" s="220"/>
      <c r="AJ333" s="65"/>
      <c r="AM333" s="65"/>
      <c r="AN333" s="65"/>
      <c r="AO333" s="65"/>
      <c r="AP333" s="65"/>
      <c r="AT333" s="36"/>
      <c r="AU333" s="36"/>
      <c r="AV333" s="36"/>
      <c r="AW333" s="36"/>
      <c r="AX333" s="36"/>
      <c r="AY333" s="36"/>
      <c r="AZ333" s="36"/>
      <c r="BA333" s="154" t="str">
        <f>IF(OR(I333="×",BA337="×"),"×","●")</f>
        <v>●</v>
      </c>
      <c r="BB333" s="451">
        <f>IF(BA333="●",IF(I333="定","-",I333),"-")</f>
        <v>0</v>
      </c>
      <c r="BC333" s="36"/>
      <c r="BD333" s="149"/>
      <c r="BE333" s="149"/>
      <c r="BF333" s="3"/>
    </row>
    <row r="334" spans="3:58" ht="10.9" customHeight="1" x14ac:dyDescent="0.15">
      <c r="C334" s="236"/>
      <c r="D334" s="237"/>
      <c r="E334" s="228"/>
      <c r="F334" s="228"/>
      <c r="G334" s="236"/>
      <c r="H334" s="228"/>
      <c r="I334" s="230"/>
      <c r="J334" s="231"/>
      <c r="K334" s="473"/>
      <c r="L334" s="464"/>
      <c r="M334" s="465"/>
      <c r="N334" s="465"/>
      <c r="O334" s="465"/>
      <c r="P334" s="465"/>
      <c r="Q334" s="466"/>
      <c r="R334" s="204"/>
      <c r="S334" s="205"/>
      <c r="T334" s="205"/>
      <c r="U334" s="205"/>
      <c r="V334" s="205"/>
      <c r="W334" s="206"/>
      <c r="X334" s="230"/>
      <c r="Y334" s="231"/>
      <c r="Z334" s="232"/>
      <c r="AA334" s="212"/>
      <c r="AB334" s="213"/>
      <c r="AC334" s="214"/>
      <c r="AD334" s="218"/>
      <c r="AE334" s="219"/>
      <c r="AF334" s="219"/>
      <c r="AG334" s="219"/>
      <c r="AH334" s="219"/>
      <c r="AI334" s="220"/>
      <c r="AJ334" s="65"/>
      <c r="AM334" s="65"/>
      <c r="AN334" s="65"/>
      <c r="AO334" s="65"/>
      <c r="AP334" s="65"/>
      <c r="AT334" s="36"/>
      <c r="AU334" s="36"/>
      <c r="AV334" s="36"/>
      <c r="AW334" s="36"/>
      <c r="AX334" s="36"/>
      <c r="AY334" s="36"/>
      <c r="AZ334" s="36"/>
      <c r="BA334" s="154"/>
      <c r="BB334" s="451"/>
      <c r="BC334" s="36"/>
      <c r="BD334" s="149"/>
      <c r="BE334" s="149"/>
      <c r="BF334" s="3"/>
    </row>
    <row r="335" spans="3:58" ht="10.9" customHeight="1" x14ac:dyDescent="0.15">
      <c r="C335" s="236"/>
      <c r="D335" s="237"/>
      <c r="E335" s="228"/>
      <c r="F335" s="228"/>
      <c r="G335" s="236"/>
      <c r="H335" s="228"/>
      <c r="I335" s="230"/>
      <c r="J335" s="231"/>
      <c r="K335" s="473"/>
      <c r="L335" s="464"/>
      <c r="M335" s="465"/>
      <c r="N335" s="465"/>
      <c r="O335" s="465"/>
      <c r="P335" s="465"/>
      <c r="Q335" s="466"/>
      <c r="R335" s="204"/>
      <c r="S335" s="205"/>
      <c r="T335" s="205"/>
      <c r="U335" s="205"/>
      <c r="V335" s="205"/>
      <c r="W335" s="206"/>
      <c r="X335" s="230"/>
      <c r="Y335" s="231"/>
      <c r="Z335" s="232"/>
      <c r="AA335" s="212"/>
      <c r="AB335" s="213"/>
      <c r="AC335" s="214"/>
      <c r="AD335" s="218"/>
      <c r="AE335" s="219"/>
      <c r="AF335" s="219"/>
      <c r="AG335" s="219"/>
      <c r="AH335" s="219"/>
      <c r="AI335" s="220"/>
      <c r="AJ335" s="65"/>
      <c r="AM335" s="65"/>
      <c r="AN335" s="65"/>
      <c r="AO335" s="65"/>
      <c r="AP335" s="65"/>
      <c r="AT335" s="36"/>
      <c r="AU335" s="36"/>
      <c r="AV335" s="36"/>
      <c r="AW335" s="36"/>
      <c r="AX335" s="36"/>
      <c r="AY335" s="36"/>
      <c r="AZ335" s="36"/>
      <c r="BA335" s="154"/>
      <c r="BB335" s="451"/>
      <c r="BC335" s="36"/>
      <c r="BD335" s="149"/>
      <c r="BE335" s="149"/>
      <c r="BF335" s="3"/>
    </row>
    <row r="336" spans="3:58" ht="10.9" customHeight="1" x14ac:dyDescent="0.15">
      <c r="C336" s="223"/>
      <c r="D336" s="226"/>
      <c r="E336" s="229"/>
      <c r="F336" s="229"/>
      <c r="G336" s="223"/>
      <c r="H336" s="229"/>
      <c r="I336" s="233"/>
      <c r="J336" s="234"/>
      <c r="K336" s="474"/>
      <c r="L336" s="467"/>
      <c r="M336" s="468"/>
      <c r="N336" s="468"/>
      <c r="O336" s="468"/>
      <c r="P336" s="468"/>
      <c r="Q336" s="469"/>
      <c r="R336" s="204"/>
      <c r="S336" s="205"/>
      <c r="T336" s="205"/>
      <c r="U336" s="205"/>
      <c r="V336" s="205"/>
      <c r="W336" s="206"/>
      <c r="X336" s="233"/>
      <c r="Y336" s="234"/>
      <c r="Z336" s="235"/>
      <c r="AA336" s="215"/>
      <c r="AB336" s="216"/>
      <c r="AC336" s="217"/>
      <c r="AD336" s="218"/>
      <c r="AE336" s="219"/>
      <c r="AF336" s="219"/>
      <c r="AG336" s="219"/>
      <c r="AH336" s="219"/>
      <c r="AI336" s="220"/>
      <c r="AJ336" s="65"/>
      <c r="AM336" s="65"/>
      <c r="AN336" s="65"/>
      <c r="AO336" s="65"/>
      <c r="AP336" s="65"/>
      <c r="AT336" s="36"/>
      <c r="AU336" s="36"/>
      <c r="AV336" s="36"/>
      <c r="AW336" s="36"/>
      <c r="AX336" s="36"/>
      <c r="AY336" s="36"/>
      <c r="AZ336" s="36"/>
      <c r="BA336" s="154"/>
      <c r="BB336" s="451"/>
      <c r="BC336" s="36"/>
      <c r="BD336" s="149"/>
      <c r="BE336" s="149"/>
      <c r="BF336" s="3"/>
    </row>
    <row r="337" spans="3:58" ht="10.9" customHeight="1" x14ac:dyDescent="0.15">
      <c r="C337" s="221">
        <v>5</v>
      </c>
      <c r="D337" s="224" t="s">
        <v>106</v>
      </c>
      <c r="E337" s="227">
        <v>16</v>
      </c>
      <c r="F337" s="227" t="s">
        <v>107</v>
      </c>
      <c r="G337" s="221" t="s">
        <v>115</v>
      </c>
      <c r="H337" s="227"/>
      <c r="I337" s="470"/>
      <c r="J337" s="471"/>
      <c r="K337" s="472"/>
      <c r="L337" s="461">
        <f>J$229</f>
        <v>0</v>
      </c>
      <c r="M337" s="462"/>
      <c r="N337" s="462"/>
      <c r="O337" s="462"/>
      <c r="P337" s="462"/>
      <c r="Q337" s="463"/>
      <c r="R337" s="204">
        <f t="shared" ref="R337" si="22">IF(AND(I337="△",BA337="●"),2+ROUNDDOWN(($L337-100)/100,0)*2,0)</f>
        <v>0</v>
      </c>
      <c r="S337" s="205"/>
      <c r="T337" s="205"/>
      <c r="U337" s="205"/>
      <c r="V337" s="205"/>
      <c r="W337" s="206"/>
      <c r="X337" s="230">
        <v>1</v>
      </c>
      <c r="Y337" s="231"/>
      <c r="Z337" s="232"/>
      <c r="AA337" s="212">
        <f t="shared" ref="AA337" si="23">IF(X337=1,$AL$36,IF(X337=2,$AL$57,IF(X337=3,$AL$76,IF(X337=4,$AL$95,IF(X337=5,$AL$114,IF(X337=6,$AL$133,IF(X337=7,$AL$152,IF(X337=8,$AL$171,IF(X337=9,$AL$190,IF(X337=10,$AL$209,0))))))))))</f>
        <v>0</v>
      </c>
      <c r="AB337" s="213"/>
      <c r="AC337" s="214"/>
      <c r="AD337" s="218">
        <f>IF(I337="△",ROUNDUP(R337*AA337,1),0)</f>
        <v>0</v>
      </c>
      <c r="AE337" s="219"/>
      <c r="AF337" s="219"/>
      <c r="AG337" s="219"/>
      <c r="AH337" s="219"/>
      <c r="AI337" s="220"/>
      <c r="AJ337" s="65"/>
      <c r="AM337" s="65"/>
      <c r="AN337" s="65"/>
      <c r="AO337" s="65"/>
      <c r="AP337" s="65"/>
      <c r="AT337" s="36"/>
      <c r="AU337" s="36"/>
      <c r="AV337" s="36"/>
      <c r="AW337" s="36"/>
      <c r="AX337" s="36"/>
      <c r="AY337" s="36"/>
      <c r="AZ337" s="36"/>
      <c r="BA337" s="154" t="str">
        <f>IF(OR(I337="×",BA341="×"),"×","●")</f>
        <v>●</v>
      </c>
      <c r="BB337" s="451">
        <f>IF(BA337="●",IF(I337="定","-",I337),"-")</f>
        <v>0</v>
      </c>
      <c r="BC337" s="36"/>
      <c r="BD337" s="149"/>
      <c r="BE337" s="149"/>
      <c r="BF337" s="3"/>
    </row>
    <row r="338" spans="3:58" ht="10.9" customHeight="1" x14ac:dyDescent="0.15">
      <c r="C338" s="236"/>
      <c r="D338" s="237"/>
      <c r="E338" s="228"/>
      <c r="F338" s="228"/>
      <c r="G338" s="236"/>
      <c r="H338" s="228"/>
      <c r="I338" s="230"/>
      <c r="J338" s="231"/>
      <c r="K338" s="473"/>
      <c r="L338" s="464"/>
      <c r="M338" s="465"/>
      <c r="N338" s="465"/>
      <c r="O338" s="465"/>
      <c r="P338" s="465"/>
      <c r="Q338" s="466"/>
      <c r="R338" s="204"/>
      <c r="S338" s="205"/>
      <c r="T338" s="205"/>
      <c r="U338" s="205"/>
      <c r="V338" s="205"/>
      <c r="W338" s="206"/>
      <c r="X338" s="230"/>
      <c r="Y338" s="231"/>
      <c r="Z338" s="232"/>
      <c r="AA338" s="212"/>
      <c r="AB338" s="213"/>
      <c r="AC338" s="214"/>
      <c r="AD338" s="218"/>
      <c r="AE338" s="219"/>
      <c r="AF338" s="219"/>
      <c r="AG338" s="219"/>
      <c r="AH338" s="219"/>
      <c r="AI338" s="220"/>
      <c r="AJ338" s="65"/>
      <c r="AM338" s="65"/>
      <c r="AN338" s="65"/>
      <c r="AO338" s="65"/>
      <c r="AP338" s="65"/>
      <c r="AT338" s="36"/>
      <c r="AU338" s="36"/>
      <c r="AV338" s="36"/>
      <c r="AW338" s="36"/>
      <c r="AX338" s="36"/>
      <c r="AY338" s="36"/>
      <c r="AZ338" s="36"/>
      <c r="BA338" s="154"/>
      <c r="BB338" s="451"/>
      <c r="BC338" s="36"/>
      <c r="BD338" s="149"/>
      <c r="BE338" s="149"/>
      <c r="BF338" s="3"/>
    </row>
    <row r="339" spans="3:58" ht="10.9" customHeight="1" x14ac:dyDescent="0.15">
      <c r="C339" s="236"/>
      <c r="D339" s="237"/>
      <c r="E339" s="228"/>
      <c r="F339" s="228"/>
      <c r="G339" s="236"/>
      <c r="H339" s="228"/>
      <c r="I339" s="230"/>
      <c r="J339" s="231"/>
      <c r="K339" s="473"/>
      <c r="L339" s="464"/>
      <c r="M339" s="465"/>
      <c r="N339" s="465"/>
      <c r="O339" s="465"/>
      <c r="P339" s="465"/>
      <c r="Q339" s="466"/>
      <c r="R339" s="204"/>
      <c r="S339" s="205"/>
      <c r="T339" s="205"/>
      <c r="U339" s="205"/>
      <c r="V339" s="205"/>
      <c r="W339" s="206"/>
      <c r="X339" s="230"/>
      <c r="Y339" s="231"/>
      <c r="Z339" s="232"/>
      <c r="AA339" s="212"/>
      <c r="AB339" s="213"/>
      <c r="AC339" s="214"/>
      <c r="AD339" s="218"/>
      <c r="AE339" s="219"/>
      <c r="AF339" s="219"/>
      <c r="AG339" s="219"/>
      <c r="AH339" s="219"/>
      <c r="AI339" s="220"/>
      <c r="AJ339" s="65"/>
      <c r="AM339" s="65"/>
      <c r="AN339" s="65"/>
      <c r="AO339" s="65"/>
      <c r="AP339" s="65"/>
      <c r="AT339" s="36"/>
      <c r="AU339" s="36"/>
      <c r="AV339" s="36"/>
      <c r="AW339" s="36"/>
      <c r="AX339" s="36"/>
      <c r="AY339" s="36"/>
      <c r="AZ339" s="36"/>
      <c r="BA339" s="154"/>
      <c r="BB339" s="451"/>
      <c r="BC339" s="36"/>
      <c r="BD339" s="149"/>
      <c r="BE339" s="149"/>
      <c r="BF339" s="3"/>
    </row>
    <row r="340" spans="3:58" ht="10.9" customHeight="1" x14ac:dyDescent="0.15">
      <c r="C340" s="223"/>
      <c r="D340" s="226"/>
      <c r="E340" s="229"/>
      <c r="F340" s="229"/>
      <c r="G340" s="223"/>
      <c r="H340" s="229"/>
      <c r="I340" s="233"/>
      <c r="J340" s="234"/>
      <c r="K340" s="474"/>
      <c r="L340" s="467"/>
      <c r="M340" s="468"/>
      <c r="N340" s="468"/>
      <c r="O340" s="468"/>
      <c r="P340" s="468"/>
      <c r="Q340" s="469"/>
      <c r="R340" s="204"/>
      <c r="S340" s="205"/>
      <c r="T340" s="205"/>
      <c r="U340" s="205"/>
      <c r="V340" s="205"/>
      <c r="W340" s="206"/>
      <c r="X340" s="233"/>
      <c r="Y340" s="234"/>
      <c r="Z340" s="235"/>
      <c r="AA340" s="215"/>
      <c r="AB340" s="216"/>
      <c r="AC340" s="217"/>
      <c r="AD340" s="218"/>
      <c r="AE340" s="219"/>
      <c r="AF340" s="219"/>
      <c r="AG340" s="219"/>
      <c r="AH340" s="219"/>
      <c r="AI340" s="220"/>
      <c r="AJ340" s="65"/>
      <c r="AM340" s="65"/>
      <c r="AN340" s="65"/>
      <c r="AO340" s="65"/>
      <c r="AP340" s="65"/>
      <c r="AT340" s="36"/>
      <c r="AU340" s="36"/>
      <c r="AV340" s="36"/>
      <c r="AW340" s="36"/>
      <c r="AX340" s="36"/>
      <c r="AY340" s="36"/>
      <c r="AZ340" s="36"/>
      <c r="BA340" s="154"/>
      <c r="BB340" s="451"/>
      <c r="BC340" s="36"/>
      <c r="BD340" s="149"/>
      <c r="BE340" s="149"/>
      <c r="BF340" s="3"/>
    </row>
    <row r="341" spans="3:58" ht="10.9" customHeight="1" x14ac:dyDescent="0.15">
      <c r="C341" s="221">
        <v>5</v>
      </c>
      <c r="D341" s="224" t="s">
        <v>106</v>
      </c>
      <c r="E341" s="227">
        <v>17</v>
      </c>
      <c r="F341" s="227" t="s">
        <v>107</v>
      </c>
      <c r="G341" s="221" t="s">
        <v>116</v>
      </c>
      <c r="H341" s="227"/>
      <c r="I341" s="470"/>
      <c r="J341" s="471"/>
      <c r="K341" s="472"/>
      <c r="L341" s="461">
        <f>J$229</f>
        <v>0</v>
      </c>
      <c r="M341" s="462"/>
      <c r="N341" s="462"/>
      <c r="O341" s="462"/>
      <c r="P341" s="462"/>
      <c r="Q341" s="463"/>
      <c r="R341" s="204">
        <f t="shared" ref="R341" si="24">IF(AND(I341="△",BA341="●"),2+ROUNDDOWN(($L341-100)/100,0)*2,0)</f>
        <v>0</v>
      </c>
      <c r="S341" s="205"/>
      <c r="T341" s="205"/>
      <c r="U341" s="205"/>
      <c r="V341" s="205"/>
      <c r="W341" s="206"/>
      <c r="X341" s="230">
        <v>1</v>
      </c>
      <c r="Y341" s="231"/>
      <c r="Z341" s="232"/>
      <c r="AA341" s="212">
        <f t="shared" ref="AA341" si="25">IF(X341=1,$AL$36,IF(X341=2,$AL$57,IF(X341=3,$AL$76,IF(X341=4,$AL$95,IF(X341=5,$AL$114,IF(X341=6,$AL$133,IF(X341=7,$AL$152,IF(X341=8,$AL$171,IF(X341=9,$AL$190,IF(X341=10,$AL$209,0))))))))))</f>
        <v>0</v>
      </c>
      <c r="AB341" s="213"/>
      <c r="AC341" s="214"/>
      <c r="AD341" s="218">
        <f>IF(I341="△",ROUNDUP(R341*AA341,1),0)</f>
        <v>0</v>
      </c>
      <c r="AE341" s="219"/>
      <c r="AF341" s="219"/>
      <c r="AG341" s="219"/>
      <c r="AH341" s="219"/>
      <c r="AI341" s="220"/>
      <c r="AJ341" s="65"/>
      <c r="AM341" s="65"/>
      <c r="AN341" s="19"/>
      <c r="AO341" s="36"/>
      <c r="AP341" s="36"/>
      <c r="AQ341" s="36"/>
      <c r="AT341" s="36"/>
      <c r="AU341" s="36"/>
      <c r="AV341" s="36"/>
      <c r="AW341" s="36"/>
      <c r="AX341" s="36"/>
      <c r="AY341" s="36"/>
      <c r="AZ341" s="36"/>
      <c r="BA341" s="154" t="str">
        <f>IF(OR(I341="×",BA345="×"),"×","●")</f>
        <v>●</v>
      </c>
      <c r="BB341" s="451">
        <f>IF(BA341="●",IF(I341="定","-",I341),"-")</f>
        <v>0</v>
      </c>
      <c r="BC341" s="36"/>
      <c r="BD341" s="149"/>
      <c r="BE341" s="167"/>
      <c r="BF341" s="3"/>
    </row>
    <row r="342" spans="3:58" ht="10.9" customHeight="1" x14ac:dyDescent="0.15">
      <c r="C342" s="236"/>
      <c r="D342" s="237"/>
      <c r="E342" s="228"/>
      <c r="F342" s="228"/>
      <c r="G342" s="236"/>
      <c r="H342" s="228"/>
      <c r="I342" s="230"/>
      <c r="J342" s="231"/>
      <c r="K342" s="473"/>
      <c r="L342" s="464"/>
      <c r="M342" s="465"/>
      <c r="N342" s="465"/>
      <c r="O342" s="465"/>
      <c r="P342" s="465"/>
      <c r="Q342" s="466"/>
      <c r="R342" s="204"/>
      <c r="S342" s="205"/>
      <c r="T342" s="205"/>
      <c r="U342" s="205"/>
      <c r="V342" s="205"/>
      <c r="W342" s="206"/>
      <c r="X342" s="230"/>
      <c r="Y342" s="231"/>
      <c r="Z342" s="232"/>
      <c r="AA342" s="212"/>
      <c r="AB342" s="213"/>
      <c r="AC342" s="214"/>
      <c r="AD342" s="218"/>
      <c r="AE342" s="219"/>
      <c r="AF342" s="219"/>
      <c r="AG342" s="219"/>
      <c r="AH342" s="219"/>
      <c r="AI342" s="220"/>
      <c r="AJ342" s="65"/>
      <c r="AM342" s="65"/>
      <c r="AN342" s="19"/>
      <c r="AO342" s="36"/>
      <c r="AP342" s="36"/>
      <c r="AQ342" s="36"/>
      <c r="AT342" s="36"/>
      <c r="AU342" s="36"/>
      <c r="AV342" s="36"/>
      <c r="AW342" s="36"/>
      <c r="AX342" s="36"/>
      <c r="AY342" s="36"/>
      <c r="AZ342" s="36"/>
      <c r="BA342" s="154"/>
      <c r="BB342" s="451"/>
      <c r="BC342" s="36"/>
      <c r="BD342" s="149"/>
      <c r="BE342" s="167"/>
      <c r="BF342" s="3"/>
    </row>
    <row r="343" spans="3:58" ht="10.9" customHeight="1" x14ac:dyDescent="0.15">
      <c r="C343" s="236"/>
      <c r="D343" s="237"/>
      <c r="E343" s="228"/>
      <c r="F343" s="228"/>
      <c r="G343" s="236"/>
      <c r="H343" s="228"/>
      <c r="I343" s="230"/>
      <c r="J343" s="231"/>
      <c r="K343" s="473"/>
      <c r="L343" s="464"/>
      <c r="M343" s="465"/>
      <c r="N343" s="465"/>
      <c r="O343" s="465"/>
      <c r="P343" s="465"/>
      <c r="Q343" s="466"/>
      <c r="R343" s="204"/>
      <c r="S343" s="205"/>
      <c r="T343" s="205"/>
      <c r="U343" s="205"/>
      <c r="V343" s="205"/>
      <c r="W343" s="206"/>
      <c r="X343" s="230"/>
      <c r="Y343" s="231"/>
      <c r="Z343" s="232"/>
      <c r="AA343" s="212"/>
      <c r="AB343" s="213"/>
      <c r="AC343" s="214"/>
      <c r="AD343" s="218"/>
      <c r="AE343" s="219"/>
      <c r="AF343" s="219"/>
      <c r="AG343" s="219"/>
      <c r="AH343" s="219"/>
      <c r="AI343" s="220"/>
      <c r="AJ343" s="65"/>
      <c r="AM343" s="65"/>
      <c r="AN343" s="19"/>
      <c r="AO343" s="36"/>
      <c r="AP343" s="36"/>
      <c r="AQ343" s="36"/>
      <c r="AT343" s="36"/>
      <c r="AU343" s="36"/>
      <c r="AV343" s="36"/>
      <c r="AW343" s="36"/>
      <c r="AX343" s="36"/>
      <c r="AY343" s="36"/>
      <c r="AZ343" s="36"/>
      <c r="BA343" s="154"/>
      <c r="BB343" s="451"/>
      <c r="BC343" s="36"/>
      <c r="BD343" s="149"/>
      <c r="BE343" s="167"/>
      <c r="BF343" s="3"/>
    </row>
    <row r="344" spans="3:58" ht="10.9" customHeight="1" x14ac:dyDescent="0.15">
      <c r="C344" s="223"/>
      <c r="D344" s="226"/>
      <c r="E344" s="229"/>
      <c r="F344" s="229"/>
      <c r="G344" s="223"/>
      <c r="H344" s="229"/>
      <c r="I344" s="233"/>
      <c r="J344" s="234"/>
      <c r="K344" s="474"/>
      <c r="L344" s="467"/>
      <c r="M344" s="468"/>
      <c r="N344" s="468"/>
      <c r="O344" s="468"/>
      <c r="P344" s="468"/>
      <c r="Q344" s="469"/>
      <c r="R344" s="204"/>
      <c r="S344" s="205"/>
      <c r="T344" s="205"/>
      <c r="U344" s="205"/>
      <c r="V344" s="205"/>
      <c r="W344" s="206"/>
      <c r="X344" s="233"/>
      <c r="Y344" s="234"/>
      <c r="Z344" s="235"/>
      <c r="AA344" s="215"/>
      <c r="AB344" s="216"/>
      <c r="AC344" s="217"/>
      <c r="AD344" s="218"/>
      <c r="AE344" s="219"/>
      <c r="AF344" s="219"/>
      <c r="AG344" s="219"/>
      <c r="AH344" s="219"/>
      <c r="AI344" s="220"/>
      <c r="AJ344" s="65"/>
      <c r="AM344" s="65"/>
      <c r="AN344" s="19"/>
      <c r="AO344" s="36"/>
      <c r="AP344" s="36"/>
      <c r="AQ344" s="36"/>
      <c r="AT344" s="36"/>
      <c r="AU344" s="36"/>
      <c r="AV344" s="36"/>
      <c r="AW344" s="36"/>
      <c r="AX344" s="36"/>
      <c r="AY344" s="36"/>
      <c r="AZ344" s="36"/>
      <c r="BA344" s="154"/>
      <c r="BB344" s="451"/>
      <c r="BC344" s="36"/>
      <c r="BD344" s="149"/>
      <c r="BE344" s="167"/>
      <c r="BF344" s="3"/>
    </row>
    <row r="345" spans="3:58" ht="10.9" customHeight="1" x14ac:dyDescent="0.15">
      <c r="C345" s="221">
        <v>5</v>
      </c>
      <c r="D345" s="224" t="s">
        <v>106</v>
      </c>
      <c r="E345" s="227">
        <v>18</v>
      </c>
      <c r="F345" s="227" t="s">
        <v>107</v>
      </c>
      <c r="G345" s="221" t="s">
        <v>117</v>
      </c>
      <c r="H345" s="227"/>
      <c r="I345" s="470"/>
      <c r="J345" s="471"/>
      <c r="K345" s="472"/>
      <c r="L345" s="461">
        <f>J$229</f>
        <v>0</v>
      </c>
      <c r="M345" s="462"/>
      <c r="N345" s="462"/>
      <c r="O345" s="462"/>
      <c r="P345" s="462"/>
      <c r="Q345" s="463"/>
      <c r="R345" s="204">
        <f t="shared" ref="R345" si="26">IF(AND(I345="△",BA345="●"),2+ROUNDDOWN(($L345-100)/100,0)*2,0)</f>
        <v>0</v>
      </c>
      <c r="S345" s="205"/>
      <c r="T345" s="205"/>
      <c r="U345" s="205"/>
      <c r="V345" s="205"/>
      <c r="W345" s="206"/>
      <c r="X345" s="230">
        <v>1</v>
      </c>
      <c r="Y345" s="231"/>
      <c r="Z345" s="232"/>
      <c r="AA345" s="212">
        <f t="shared" ref="AA345" si="27">IF(X345=1,$AL$36,IF(X345=2,$AL$57,IF(X345=3,$AL$76,IF(X345=4,$AL$95,IF(X345=5,$AL$114,IF(X345=6,$AL$133,IF(X345=7,$AL$152,IF(X345=8,$AL$171,IF(X345=9,$AL$190,IF(X345=10,$AL$209,0))))))))))</f>
        <v>0</v>
      </c>
      <c r="AB345" s="213"/>
      <c r="AC345" s="214"/>
      <c r="AD345" s="218">
        <f>IF(I345="△",ROUNDUP(R345*AA345,1),0)</f>
        <v>0</v>
      </c>
      <c r="AE345" s="219"/>
      <c r="AF345" s="219"/>
      <c r="AG345" s="219"/>
      <c r="AH345" s="219"/>
      <c r="AI345" s="220"/>
      <c r="AJ345" s="65"/>
      <c r="AM345" s="65"/>
      <c r="AN345" s="19"/>
      <c r="AO345" s="36"/>
      <c r="AP345" s="36"/>
      <c r="AQ345" s="36"/>
      <c r="AT345" s="36"/>
      <c r="AU345" s="36"/>
      <c r="AV345" s="36"/>
      <c r="AW345" s="36"/>
      <c r="AX345" s="36"/>
      <c r="AY345" s="36"/>
      <c r="AZ345" s="36"/>
      <c r="BA345" s="154" t="str">
        <f>IF(OR(I345="×",BA349="×"),"×","●")</f>
        <v>●</v>
      </c>
      <c r="BB345" s="451">
        <f>IF(BA345="●",IF(I345="定","-",I345),"-")</f>
        <v>0</v>
      </c>
      <c r="BC345" s="36"/>
      <c r="BD345" s="149"/>
      <c r="BE345" s="167"/>
      <c r="BF345" s="3"/>
    </row>
    <row r="346" spans="3:58" ht="10.9" customHeight="1" x14ac:dyDescent="0.15">
      <c r="C346" s="236"/>
      <c r="D346" s="237"/>
      <c r="E346" s="228"/>
      <c r="F346" s="228"/>
      <c r="G346" s="236"/>
      <c r="H346" s="228"/>
      <c r="I346" s="230"/>
      <c r="J346" s="231"/>
      <c r="K346" s="473"/>
      <c r="L346" s="464"/>
      <c r="M346" s="465"/>
      <c r="N346" s="465"/>
      <c r="O346" s="465"/>
      <c r="P346" s="465"/>
      <c r="Q346" s="466"/>
      <c r="R346" s="204"/>
      <c r="S346" s="205"/>
      <c r="T346" s="205"/>
      <c r="U346" s="205"/>
      <c r="V346" s="205"/>
      <c r="W346" s="206"/>
      <c r="X346" s="230"/>
      <c r="Y346" s="231"/>
      <c r="Z346" s="232"/>
      <c r="AA346" s="212"/>
      <c r="AB346" s="213"/>
      <c r="AC346" s="214"/>
      <c r="AD346" s="218"/>
      <c r="AE346" s="219"/>
      <c r="AF346" s="219"/>
      <c r="AG346" s="219"/>
      <c r="AH346" s="219"/>
      <c r="AI346" s="220"/>
      <c r="AJ346" s="65"/>
      <c r="AM346" s="65"/>
      <c r="AN346" s="19"/>
      <c r="AO346" s="36"/>
      <c r="AP346" s="36"/>
      <c r="AQ346" s="36"/>
      <c r="AT346" s="36"/>
      <c r="AU346" s="36"/>
      <c r="AV346" s="36"/>
      <c r="AW346" s="36"/>
      <c r="AX346" s="36"/>
      <c r="AY346" s="36"/>
      <c r="AZ346" s="36"/>
      <c r="BA346" s="154"/>
      <c r="BB346" s="451"/>
      <c r="BC346" s="36"/>
      <c r="BD346" s="149"/>
      <c r="BE346" s="167"/>
      <c r="BF346" s="3"/>
    </row>
    <row r="347" spans="3:58" ht="10.9" customHeight="1" x14ac:dyDescent="0.15">
      <c r="C347" s="236"/>
      <c r="D347" s="237"/>
      <c r="E347" s="228"/>
      <c r="F347" s="228"/>
      <c r="G347" s="236"/>
      <c r="H347" s="228"/>
      <c r="I347" s="230"/>
      <c r="J347" s="231"/>
      <c r="K347" s="473"/>
      <c r="L347" s="464"/>
      <c r="M347" s="465"/>
      <c r="N347" s="465"/>
      <c r="O347" s="465"/>
      <c r="P347" s="465"/>
      <c r="Q347" s="466"/>
      <c r="R347" s="204"/>
      <c r="S347" s="205"/>
      <c r="T347" s="205"/>
      <c r="U347" s="205"/>
      <c r="V347" s="205"/>
      <c r="W347" s="206"/>
      <c r="X347" s="230"/>
      <c r="Y347" s="231"/>
      <c r="Z347" s="232"/>
      <c r="AA347" s="212"/>
      <c r="AB347" s="213"/>
      <c r="AC347" s="214"/>
      <c r="AD347" s="218"/>
      <c r="AE347" s="219"/>
      <c r="AF347" s="219"/>
      <c r="AG347" s="219"/>
      <c r="AH347" s="219"/>
      <c r="AI347" s="220"/>
      <c r="AJ347" s="65"/>
      <c r="AM347" s="65"/>
      <c r="AN347" s="19"/>
      <c r="AO347" s="36"/>
      <c r="AP347" s="36"/>
      <c r="AQ347" s="36"/>
      <c r="AT347" s="36"/>
      <c r="AU347" s="36"/>
      <c r="AV347" s="36"/>
      <c r="AW347" s="36"/>
      <c r="AX347" s="36"/>
      <c r="AY347" s="36"/>
      <c r="AZ347" s="36"/>
      <c r="BA347" s="154"/>
      <c r="BB347" s="451"/>
      <c r="BC347" s="36"/>
      <c r="BD347" s="149"/>
      <c r="BE347" s="167"/>
      <c r="BF347" s="3"/>
    </row>
    <row r="348" spans="3:58" ht="10.9" customHeight="1" x14ac:dyDescent="0.15">
      <c r="C348" s="223"/>
      <c r="D348" s="226"/>
      <c r="E348" s="229"/>
      <c r="F348" s="229"/>
      <c r="G348" s="223"/>
      <c r="H348" s="229"/>
      <c r="I348" s="233"/>
      <c r="J348" s="234"/>
      <c r="K348" s="474"/>
      <c r="L348" s="467"/>
      <c r="M348" s="468"/>
      <c r="N348" s="468"/>
      <c r="O348" s="468"/>
      <c r="P348" s="468"/>
      <c r="Q348" s="469"/>
      <c r="R348" s="204"/>
      <c r="S348" s="205"/>
      <c r="T348" s="205"/>
      <c r="U348" s="205"/>
      <c r="V348" s="205"/>
      <c r="W348" s="206"/>
      <c r="X348" s="233"/>
      <c r="Y348" s="234"/>
      <c r="Z348" s="235"/>
      <c r="AA348" s="215"/>
      <c r="AB348" s="216"/>
      <c r="AC348" s="217"/>
      <c r="AD348" s="218"/>
      <c r="AE348" s="219"/>
      <c r="AF348" s="219"/>
      <c r="AG348" s="219"/>
      <c r="AH348" s="219"/>
      <c r="AI348" s="220"/>
      <c r="AJ348" s="65"/>
      <c r="AM348" s="65"/>
      <c r="AN348" s="19"/>
      <c r="AO348" s="36"/>
      <c r="AP348" s="36"/>
      <c r="AQ348" s="36"/>
      <c r="AT348" s="36"/>
      <c r="AU348" s="36"/>
      <c r="AV348" s="36"/>
      <c r="AW348" s="36"/>
      <c r="AX348" s="36"/>
      <c r="AY348" s="36"/>
      <c r="AZ348" s="36"/>
      <c r="BA348" s="154"/>
      <c r="BB348" s="451"/>
      <c r="BC348" s="36"/>
      <c r="BD348" s="149"/>
      <c r="BE348" s="167"/>
      <c r="BF348" s="3"/>
    </row>
    <row r="349" spans="3:58" ht="10.9" customHeight="1" x14ac:dyDescent="0.15">
      <c r="C349" s="221">
        <v>5</v>
      </c>
      <c r="D349" s="224" t="s">
        <v>106</v>
      </c>
      <c r="E349" s="227">
        <v>19</v>
      </c>
      <c r="F349" s="227" t="s">
        <v>107</v>
      </c>
      <c r="G349" s="221" t="s">
        <v>111</v>
      </c>
      <c r="H349" s="227"/>
      <c r="I349" s="470"/>
      <c r="J349" s="471"/>
      <c r="K349" s="472"/>
      <c r="L349" s="461">
        <f>J$229</f>
        <v>0</v>
      </c>
      <c r="M349" s="462"/>
      <c r="N349" s="462"/>
      <c r="O349" s="462"/>
      <c r="P349" s="462"/>
      <c r="Q349" s="463"/>
      <c r="R349" s="204">
        <f t="shared" ref="R349" si="28">IF(AND(I349="△",BA349="●"),2+ROUNDDOWN(($L349-100)/100,0)*2,0)</f>
        <v>0</v>
      </c>
      <c r="S349" s="205"/>
      <c r="T349" s="205"/>
      <c r="U349" s="205"/>
      <c r="V349" s="205"/>
      <c r="W349" s="206"/>
      <c r="X349" s="230">
        <v>1</v>
      </c>
      <c r="Y349" s="231"/>
      <c r="Z349" s="232"/>
      <c r="AA349" s="212">
        <f t="shared" ref="AA349" si="29">IF(X349=1,$AL$36,IF(X349=2,$AL$57,IF(X349=3,$AL$76,IF(X349=4,$AL$95,IF(X349=5,$AL$114,IF(X349=6,$AL$133,IF(X349=7,$AL$152,IF(X349=8,$AL$171,IF(X349=9,$AL$190,IF(X349=10,$AL$209,0))))))))))</f>
        <v>0</v>
      </c>
      <c r="AB349" s="213"/>
      <c r="AC349" s="214"/>
      <c r="AD349" s="218">
        <f>IF(I349="△",ROUNDUP(R349*AA349,1),0)</f>
        <v>0</v>
      </c>
      <c r="AE349" s="219"/>
      <c r="AF349" s="219"/>
      <c r="AG349" s="219"/>
      <c r="AH349" s="219"/>
      <c r="AI349" s="220"/>
      <c r="AJ349" s="65"/>
      <c r="AM349" s="65"/>
      <c r="AN349" s="19"/>
      <c r="AO349" s="36"/>
      <c r="AP349" s="36"/>
      <c r="AQ349" s="36"/>
      <c r="AT349" s="36"/>
      <c r="AU349" s="36"/>
      <c r="AV349" s="36"/>
      <c r="AW349" s="36"/>
      <c r="AX349" s="36"/>
      <c r="AY349" s="36"/>
      <c r="AZ349" s="36"/>
      <c r="BA349" s="154" t="str">
        <f>IF(OR(I349="×",BA353="×"),"×","●")</f>
        <v>●</v>
      </c>
      <c r="BB349" s="451">
        <f>IF(BA349="●",IF(I349="定","-",I349),"-")</f>
        <v>0</v>
      </c>
      <c r="BC349" s="36"/>
      <c r="BD349" s="149"/>
      <c r="BE349" s="167"/>
      <c r="BF349" s="3"/>
    </row>
    <row r="350" spans="3:58" ht="10.9" customHeight="1" x14ac:dyDescent="0.15">
      <c r="C350" s="236"/>
      <c r="D350" s="237"/>
      <c r="E350" s="228"/>
      <c r="F350" s="228"/>
      <c r="G350" s="236"/>
      <c r="H350" s="228"/>
      <c r="I350" s="230"/>
      <c r="J350" s="231"/>
      <c r="K350" s="473"/>
      <c r="L350" s="464"/>
      <c r="M350" s="465"/>
      <c r="N350" s="465"/>
      <c r="O350" s="465"/>
      <c r="P350" s="465"/>
      <c r="Q350" s="466"/>
      <c r="R350" s="204"/>
      <c r="S350" s="205"/>
      <c r="T350" s="205"/>
      <c r="U350" s="205"/>
      <c r="V350" s="205"/>
      <c r="W350" s="206"/>
      <c r="X350" s="230"/>
      <c r="Y350" s="231"/>
      <c r="Z350" s="232"/>
      <c r="AA350" s="212"/>
      <c r="AB350" s="213"/>
      <c r="AC350" s="214"/>
      <c r="AD350" s="218"/>
      <c r="AE350" s="219"/>
      <c r="AF350" s="219"/>
      <c r="AG350" s="219"/>
      <c r="AH350" s="219"/>
      <c r="AI350" s="220"/>
      <c r="AJ350" s="65"/>
      <c r="AM350" s="65"/>
      <c r="AN350" s="19"/>
      <c r="AO350" s="36"/>
      <c r="AP350" s="36"/>
      <c r="AQ350" s="36"/>
      <c r="AT350" s="36"/>
      <c r="AU350" s="36"/>
      <c r="AV350" s="36"/>
      <c r="AW350" s="36"/>
      <c r="AX350" s="36"/>
      <c r="AY350" s="36"/>
      <c r="AZ350" s="36"/>
      <c r="BA350" s="154"/>
      <c r="BB350" s="451"/>
      <c r="BC350" s="36"/>
      <c r="BD350" s="149"/>
      <c r="BE350" s="167"/>
      <c r="BF350" s="3"/>
    </row>
    <row r="351" spans="3:58" ht="10.9" customHeight="1" x14ac:dyDescent="0.15">
      <c r="C351" s="236"/>
      <c r="D351" s="237"/>
      <c r="E351" s="228"/>
      <c r="F351" s="228"/>
      <c r="G351" s="236"/>
      <c r="H351" s="228"/>
      <c r="I351" s="230"/>
      <c r="J351" s="231"/>
      <c r="K351" s="473"/>
      <c r="L351" s="464"/>
      <c r="M351" s="465"/>
      <c r="N351" s="465"/>
      <c r="O351" s="465"/>
      <c r="P351" s="465"/>
      <c r="Q351" s="466"/>
      <c r="R351" s="204"/>
      <c r="S351" s="205"/>
      <c r="T351" s="205"/>
      <c r="U351" s="205"/>
      <c r="V351" s="205"/>
      <c r="W351" s="206"/>
      <c r="X351" s="230"/>
      <c r="Y351" s="231"/>
      <c r="Z351" s="232"/>
      <c r="AA351" s="212"/>
      <c r="AB351" s="213"/>
      <c r="AC351" s="214"/>
      <c r="AD351" s="218"/>
      <c r="AE351" s="219"/>
      <c r="AF351" s="219"/>
      <c r="AG351" s="219"/>
      <c r="AH351" s="219"/>
      <c r="AI351" s="220"/>
      <c r="AJ351" s="65"/>
      <c r="AM351" s="65"/>
      <c r="AN351" s="19"/>
      <c r="AO351" s="36"/>
      <c r="AP351" s="36"/>
      <c r="AQ351" s="36"/>
      <c r="AT351" s="36"/>
      <c r="AU351" s="36"/>
      <c r="AV351" s="36"/>
      <c r="AW351" s="36"/>
      <c r="AX351" s="36"/>
      <c r="AY351" s="36"/>
      <c r="AZ351" s="36"/>
      <c r="BA351" s="154"/>
      <c r="BB351" s="451"/>
      <c r="BC351" s="36"/>
      <c r="BD351" s="149"/>
      <c r="BE351" s="167"/>
      <c r="BF351" s="3"/>
    </row>
    <row r="352" spans="3:58" ht="10.9" customHeight="1" x14ac:dyDescent="0.15">
      <c r="C352" s="223"/>
      <c r="D352" s="226"/>
      <c r="E352" s="229"/>
      <c r="F352" s="229"/>
      <c r="G352" s="223"/>
      <c r="H352" s="229"/>
      <c r="I352" s="233"/>
      <c r="J352" s="234"/>
      <c r="K352" s="474"/>
      <c r="L352" s="467"/>
      <c r="M352" s="468"/>
      <c r="N352" s="468"/>
      <c r="O352" s="468"/>
      <c r="P352" s="468"/>
      <c r="Q352" s="469"/>
      <c r="R352" s="204"/>
      <c r="S352" s="205"/>
      <c r="T352" s="205"/>
      <c r="U352" s="205"/>
      <c r="V352" s="205"/>
      <c r="W352" s="206"/>
      <c r="X352" s="233"/>
      <c r="Y352" s="234"/>
      <c r="Z352" s="235"/>
      <c r="AA352" s="215"/>
      <c r="AB352" s="216"/>
      <c r="AC352" s="217"/>
      <c r="AD352" s="218"/>
      <c r="AE352" s="219"/>
      <c r="AF352" s="219"/>
      <c r="AG352" s="219"/>
      <c r="AH352" s="219"/>
      <c r="AI352" s="220"/>
      <c r="AJ352" s="65"/>
      <c r="AM352" s="65"/>
      <c r="AN352" s="19"/>
      <c r="AO352" s="36"/>
      <c r="AP352" s="36"/>
      <c r="AQ352" s="36"/>
      <c r="AT352" s="36"/>
      <c r="AU352" s="36"/>
      <c r="AV352" s="36"/>
      <c r="AW352" s="36"/>
      <c r="AX352" s="36"/>
      <c r="AY352" s="36"/>
      <c r="AZ352" s="36"/>
      <c r="BA352" s="154"/>
      <c r="BB352" s="451"/>
      <c r="BC352" s="36"/>
      <c r="BD352" s="149"/>
      <c r="BE352" s="167"/>
      <c r="BF352" s="3"/>
    </row>
    <row r="353" spans="3:58" ht="10.9" customHeight="1" x14ac:dyDescent="0.15">
      <c r="C353" s="221">
        <v>5</v>
      </c>
      <c r="D353" s="224" t="s">
        <v>106</v>
      </c>
      <c r="E353" s="227">
        <v>20</v>
      </c>
      <c r="F353" s="227" t="s">
        <v>107</v>
      </c>
      <c r="G353" s="221" t="s">
        <v>112</v>
      </c>
      <c r="H353" s="227"/>
      <c r="I353" s="470"/>
      <c r="J353" s="471"/>
      <c r="K353" s="472"/>
      <c r="L353" s="461">
        <f>J$229</f>
        <v>0</v>
      </c>
      <c r="M353" s="462"/>
      <c r="N353" s="462"/>
      <c r="O353" s="462"/>
      <c r="P353" s="462"/>
      <c r="Q353" s="463"/>
      <c r="R353" s="204">
        <f t="shared" ref="R353" si="30">IF(AND(I353="△",BA353="●"),2+ROUNDDOWN(($L353-100)/100,0)*2,0)</f>
        <v>0</v>
      </c>
      <c r="S353" s="205"/>
      <c r="T353" s="205"/>
      <c r="U353" s="205"/>
      <c r="V353" s="205"/>
      <c r="W353" s="206"/>
      <c r="X353" s="230">
        <v>1</v>
      </c>
      <c r="Y353" s="231"/>
      <c r="Z353" s="232"/>
      <c r="AA353" s="212">
        <f t="shared" ref="AA353" si="31">IF(X353=1,$AL$36,IF(X353=2,$AL$57,IF(X353=3,$AL$76,IF(X353=4,$AL$95,IF(X353=5,$AL$114,IF(X353=6,$AL$133,IF(X353=7,$AL$152,IF(X353=8,$AL$171,IF(X353=9,$AL$190,IF(X353=10,$AL$209,0))))))))))</f>
        <v>0</v>
      </c>
      <c r="AB353" s="213"/>
      <c r="AC353" s="214"/>
      <c r="AD353" s="218">
        <f>IF(I353="△",ROUNDUP(R353*AA353,1),0)</f>
        <v>0</v>
      </c>
      <c r="AE353" s="219"/>
      <c r="AF353" s="219"/>
      <c r="AG353" s="219"/>
      <c r="AH353" s="219"/>
      <c r="AI353" s="220"/>
      <c r="AJ353" s="65"/>
      <c r="AM353" s="65"/>
      <c r="AN353" s="19"/>
      <c r="AO353" s="36"/>
      <c r="AP353" s="36"/>
      <c r="AQ353" s="36"/>
      <c r="AT353" s="36"/>
      <c r="AU353" s="36"/>
      <c r="AV353" s="36"/>
      <c r="AW353" s="36"/>
      <c r="AX353" s="36"/>
      <c r="AY353" s="36"/>
      <c r="AZ353" s="36"/>
      <c r="BA353" s="154" t="str">
        <f>IF(OR(I353="×",BA357="×"),"×","●")</f>
        <v>●</v>
      </c>
      <c r="BB353" s="451">
        <f>IF(BA353="●",IF(I353="定","-",I353),"-")</f>
        <v>0</v>
      </c>
      <c r="BC353" s="36"/>
      <c r="BD353" s="149"/>
      <c r="BE353" s="167"/>
      <c r="BF353" s="3"/>
    </row>
    <row r="354" spans="3:58" ht="10.9" customHeight="1" x14ac:dyDescent="0.15">
      <c r="C354" s="236"/>
      <c r="D354" s="237"/>
      <c r="E354" s="228"/>
      <c r="F354" s="228"/>
      <c r="G354" s="236"/>
      <c r="H354" s="228"/>
      <c r="I354" s="230"/>
      <c r="J354" s="231"/>
      <c r="K354" s="473"/>
      <c r="L354" s="464"/>
      <c r="M354" s="465"/>
      <c r="N354" s="465"/>
      <c r="O354" s="465"/>
      <c r="P354" s="465"/>
      <c r="Q354" s="466"/>
      <c r="R354" s="204"/>
      <c r="S354" s="205"/>
      <c r="T354" s="205"/>
      <c r="U354" s="205"/>
      <c r="V354" s="205"/>
      <c r="W354" s="206"/>
      <c r="X354" s="230"/>
      <c r="Y354" s="231"/>
      <c r="Z354" s="232"/>
      <c r="AA354" s="212"/>
      <c r="AB354" s="213"/>
      <c r="AC354" s="214"/>
      <c r="AD354" s="218"/>
      <c r="AE354" s="219"/>
      <c r="AF354" s="219"/>
      <c r="AG354" s="219"/>
      <c r="AH354" s="219"/>
      <c r="AI354" s="220"/>
      <c r="AJ354" s="65"/>
      <c r="AM354" s="65"/>
      <c r="AN354" s="19"/>
      <c r="AO354" s="36"/>
      <c r="AP354" s="36"/>
      <c r="AQ354" s="36"/>
      <c r="AT354" s="36"/>
      <c r="AU354" s="36"/>
      <c r="AV354" s="36"/>
      <c r="AW354" s="36"/>
      <c r="AX354" s="36"/>
      <c r="AY354" s="36"/>
      <c r="AZ354" s="36"/>
      <c r="BA354" s="154"/>
      <c r="BB354" s="451"/>
      <c r="BC354" s="36"/>
      <c r="BD354" s="149"/>
      <c r="BE354" s="167"/>
      <c r="BF354" s="3"/>
    </row>
    <row r="355" spans="3:58" ht="10.9" customHeight="1" x14ac:dyDescent="0.15">
      <c r="C355" s="236"/>
      <c r="D355" s="237"/>
      <c r="E355" s="228"/>
      <c r="F355" s="228"/>
      <c r="G355" s="236"/>
      <c r="H355" s="228"/>
      <c r="I355" s="230"/>
      <c r="J355" s="231"/>
      <c r="K355" s="473"/>
      <c r="L355" s="464"/>
      <c r="M355" s="465"/>
      <c r="N355" s="465"/>
      <c r="O355" s="465"/>
      <c r="P355" s="465"/>
      <c r="Q355" s="466"/>
      <c r="R355" s="204"/>
      <c r="S355" s="205"/>
      <c r="T355" s="205"/>
      <c r="U355" s="205"/>
      <c r="V355" s="205"/>
      <c r="W355" s="206"/>
      <c r="X355" s="230"/>
      <c r="Y355" s="231"/>
      <c r="Z355" s="232"/>
      <c r="AA355" s="212"/>
      <c r="AB355" s="213"/>
      <c r="AC355" s="214"/>
      <c r="AD355" s="218"/>
      <c r="AE355" s="219"/>
      <c r="AF355" s="219"/>
      <c r="AG355" s="219"/>
      <c r="AH355" s="219"/>
      <c r="AI355" s="220"/>
      <c r="AJ355" s="65"/>
      <c r="AM355" s="65"/>
      <c r="AN355" s="19"/>
      <c r="AO355" s="36"/>
      <c r="AP355" s="36"/>
      <c r="AQ355" s="36"/>
      <c r="AT355" s="36"/>
      <c r="AU355" s="36"/>
      <c r="AV355" s="36"/>
      <c r="AW355" s="36"/>
      <c r="AX355" s="36"/>
      <c r="AY355" s="36"/>
      <c r="AZ355" s="36"/>
      <c r="BA355" s="154"/>
      <c r="BB355" s="451"/>
      <c r="BC355" s="36"/>
      <c r="BD355" s="149"/>
      <c r="BE355" s="167"/>
      <c r="BF355" s="3"/>
    </row>
    <row r="356" spans="3:58" ht="10.9" customHeight="1" x14ac:dyDescent="0.15">
      <c r="C356" s="223"/>
      <c r="D356" s="226"/>
      <c r="E356" s="229"/>
      <c r="F356" s="229"/>
      <c r="G356" s="223"/>
      <c r="H356" s="229"/>
      <c r="I356" s="233"/>
      <c r="J356" s="234"/>
      <c r="K356" s="474"/>
      <c r="L356" s="467"/>
      <c r="M356" s="468"/>
      <c r="N356" s="468"/>
      <c r="O356" s="468"/>
      <c r="P356" s="468"/>
      <c r="Q356" s="469"/>
      <c r="R356" s="204"/>
      <c r="S356" s="205"/>
      <c r="T356" s="205"/>
      <c r="U356" s="205"/>
      <c r="V356" s="205"/>
      <c r="W356" s="206"/>
      <c r="X356" s="233"/>
      <c r="Y356" s="234"/>
      <c r="Z356" s="235"/>
      <c r="AA356" s="215"/>
      <c r="AB356" s="216"/>
      <c r="AC356" s="217"/>
      <c r="AD356" s="218"/>
      <c r="AE356" s="219"/>
      <c r="AF356" s="219"/>
      <c r="AG356" s="219"/>
      <c r="AH356" s="219"/>
      <c r="AI356" s="220"/>
      <c r="AJ356" s="65"/>
      <c r="AM356" s="65"/>
      <c r="AN356" s="19"/>
      <c r="AO356" s="36"/>
      <c r="AP356" s="36"/>
      <c r="AQ356" s="36"/>
      <c r="AT356" s="36"/>
      <c r="AU356" s="36"/>
      <c r="AV356" s="36"/>
      <c r="AW356" s="36"/>
      <c r="AX356" s="36"/>
      <c r="AY356" s="36"/>
      <c r="AZ356" s="36"/>
      <c r="BA356" s="154"/>
      <c r="BB356" s="451"/>
      <c r="BC356" s="36"/>
      <c r="BD356" s="149"/>
      <c r="BE356" s="167"/>
      <c r="BF356" s="3"/>
    </row>
    <row r="357" spans="3:58" ht="10.9" customHeight="1" x14ac:dyDescent="0.15">
      <c r="C357" s="221">
        <v>5</v>
      </c>
      <c r="D357" s="224" t="s">
        <v>106</v>
      </c>
      <c r="E357" s="227">
        <v>21</v>
      </c>
      <c r="F357" s="227" t="s">
        <v>107</v>
      </c>
      <c r="G357" s="221" t="s">
        <v>113</v>
      </c>
      <c r="H357" s="227"/>
      <c r="I357" s="470"/>
      <c r="J357" s="471"/>
      <c r="K357" s="472"/>
      <c r="L357" s="461">
        <f>J$229</f>
        <v>0</v>
      </c>
      <c r="M357" s="462"/>
      <c r="N357" s="462"/>
      <c r="O357" s="462"/>
      <c r="P357" s="462"/>
      <c r="Q357" s="463"/>
      <c r="R357" s="204">
        <f t="shared" ref="R357" si="32">IF(AND(I357="△",BA357="●"),2+ROUNDDOWN(($L357-100)/100,0)*2,0)</f>
        <v>0</v>
      </c>
      <c r="S357" s="205"/>
      <c r="T357" s="205"/>
      <c r="U357" s="205"/>
      <c r="V357" s="205"/>
      <c r="W357" s="206"/>
      <c r="X357" s="230">
        <v>1</v>
      </c>
      <c r="Y357" s="231"/>
      <c r="Z357" s="232"/>
      <c r="AA357" s="212">
        <f t="shared" ref="AA357" si="33">IF(X357=1,$AL$36,IF(X357=2,$AL$57,IF(X357=3,$AL$76,IF(X357=4,$AL$95,IF(X357=5,$AL$114,IF(X357=6,$AL$133,IF(X357=7,$AL$152,IF(X357=8,$AL$171,IF(X357=9,$AL$190,IF(X357=10,$AL$209,0))))))))))</f>
        <v>0</v>
      </c>
      <c r="AB357" s="213"/>
      <c r="AC357" s="214"/>
      <c r="AD357" s="218">
        <f>IF(I357="△",ROUNDUP(R357*AA357,1),0)</f>
        <v>0</v>
      </c>
      <c r="AE357" s="219"/>
      <c r="AF357" s="219"/>
      <c r="AG357" s="219"/>
      <c r="AH357" s="219"/>
      <c r="AI357" s="220"/>
      <c r="AJ357" s="65"/>
      <c r="AM357" s="65"/>
      <c r="AN357" s="19"/>
      <c r="AO357" s="36"/>
      <c r="AP357" s="36"/>
      <c r="AQ357" s="36"/>
      <c r="AT357" s="36"/>
      <c r="AU357" s="36"/>
      <c r="AV357" s="36"/>
      <c r="AW357" s="36"/>
      <c r="AX357" s="36"/>
      <c r="AY357" s="36"/>
      <c r="AZ357" s="36"/>
      <c r="BA357" s="154" t="str">
        <f>IF(OR(I357="×",BA361="×"),"×","●")</f>
        <v>●</v>
      </c>
      <c r="BB357" s="451">
        <f>IF(BA357="●",IF(I357="定","-",I357),"-")</f>
        <v>0</v>
      </c>
      <c r="BC357" s="36"/>
      <c r="BD357" s="149"/>
      <c r="BE357" s="167"/>
      <c r="BF357" s="3"/>
    </row>
    <row r="358" spans="3:58" ht="10.9" customHeight="1" x14ac:dyDescent="0.15">
      <c r="C358" s="236"/>
      <c r="D358" s="237"/>
      <c r="E358" s="228"/>
      <c r="F358" s="228"/>
      <c r="G358" s="236"/>
      <c r="H358" s="228"/>
      <c r="I358" s="230"/>
      <c r="J358" s="231"/>
      <c r="K358" s="473"/>
      <c r="L358" s="464"/>
      <c r="M358" s="465"/>
      <c r="N358" s="465"/>
      <c r="O358" s="465"/>
      <c r="P358" s="465"/>
      <c r="Q358" s="466"/>
      <c r="R358" s="204"/>
      <c r="S358" s="205"/>
      <c r="T358" s="205"/>
      <c r="U358" s="205"/>
      <c r="V358" s="205"/>
      <c r="W358" s="206"/>
      <c r="X358" s="230"/>
      <c r="Y358" s="231"/>
      <c r="Z358" s="232"/>
      <c r="AA358" s="212"/>
      <c r="AB358" s="213"/>
      <c r="AC358" s="214"/>
      <c r="AD358" s="218"/>
      <c r="AE358" s="219"/>
      <c r="AF358" s="219"/>
      <c r="AG358" s="219"/>
      <c r="AH358" s="219"/>
      <c r="AI358" s="220"/>
      <c r="AJ358" s="65"/>
      <c r="AM358" s="65"/>
      <c r="AN358" s="19"/>
      <c r="AO358" s="36"/>
      <c r="AP358" s="36"/>
      <c r="AQ358" s="36"/>
      <c r="AT358" s="36"/>
      <c r="AU358" s="36"/>
      <c r="AV358" s="36"/>
      <c r="AW358" s="36"/>
      <c r="AX358" s="36"/>
      <c r="AY358" s="36"/>
      <c r="AZ358" s="36"/>
      <c r="BA358" s="154"/>
      <c r="BB358" s="451"/>
      <c r="BC358" s="36"/>
      <c r="BD358" s="149"/>
      <c r="BE358" s="167"/>
      <c r="BF358" s="3"/>
    </row>
    <row r="359" spans="3:58" ht="10.9" customHeight="1" x14ac:dyDescent="0.15">
      <c r="C359" s="236"/>
      <c r="D359" s="237"/>
      <c r="E359" s="228"/>
      <c r="F359" s="228"/>
      <c r="G359" s="236"/>
      <c r="H359" s="228"/>
      <c r="I359" s="230"/>
      <c r="J359" s="231"/>
      <c r="K359" s="473"/>
      <c r="L359" s="464"/>
      <c r="M359" s="465"/>
      <c r="N359" s="465"/>
      <c r="O359" s="465"/>
      <c r="P359" s="465"/>
      <c r="Q359" s="466"/>
      <c r="R359" s="204"/>
      <c r="S359" s="205"/>
      <c r="T359" s="205"/>
      <c r="U359" s="205"/>
      <c r="V359" s="205"/>
      <c r="W359" s="206"/>
      <c r="X359" s="230"/>
      <c r="Y359" s="231"/>
      <c r="Z359" s="232"/>
      <c r="AA359" s="212"/>
      <c r="AB359" s="213"/>
      <c r="AC359" s="214"/>
      <c r="AD359" s="218"/>
      <c r="AE359" s="219"/>
      <c r="AF359" s="219"/>
      <c r="AG359" s="219"/>
      <c r="AH359" s="219"/>
      <c r="AI359" s="220"/>
      <c r="AJ359" s="65"/>
      <c r="AM359" s="65"/>
      <c r="AN359" s="19"/>
      <c r="AO359" s="36"/>
      <c r="AP359" s="36"/>
      <c r="AQ359" s="36"/>
      <c r="AT359" s="36"/>
      <c r="AU359" s="36"/>
      <c r="AV359" s="36"/>
      <c r="AW359" s="36"/>
      <c r="AX359" s="36"/>
      <c r="AY359" s="36"/>
      <c r="AZ359" s="36"/>
      <c r="BA359" s="154"/>
      <c r="BB359" s="451"/>
      <c r="BC359" s="36"/>
      <c r="BD359" s="149"/>
      <c r="BE359" s="167"/>
      <c r="BF359" s="3"/>
    </row>
    <row r="360" spans="3:58" ht="10.9" customHeight="1" x14ac:dyDescent="0.15">
      <c r="C360" s="223"/>
      <c r="D360" s="226"/>
      <c r="E360" s="229"/>
      <c r="F360" s="229"/>
      <c r="G360" s="223"/>
      <c r="H360" s="229"/>
      <c r="I360" s="233"/>
      <c r="J360" s="234"/>
      <c r="K360" s="474"/>
      <c r="L360" s="467"/>
      <c r="M360" s="468"/>
      <c r="N360" s="468"/>
      <c r="O360" s="468"/>
      <c r="P360" s="468"/>
      <c r="Q360" s="469"/>
      <c r="R360" s="204"/>
      <c r="S360" s="205"/>
      <c r="T360" s="205"/>
      <c r="U360" s="205"/>
      <c r="V360" s="205"/>
      <c r="W360" s="206"/>
      <c r="X360" s="233"/>
      <c r="Y360" s="234"/>
      <c r="Z360" s="235"/>
      <c r="AA360" s="215"/>
      <c r="AB360" s="216"/>
      <c r="AC360" s="217"/>
      <c r="AD360" s="218"/>
      <c r="AE360" s="219"/>
      <c r="AF360" s="219"/>
      <c r="AG360" s="219"/>
      <c r="AH360" s="219"/>
      <c r="AI360" s="220"/>
      <c r="AJ360" s="65"/>
      <c r="AM360" s="65"/>
      <c r="AN360" s="19"/>
      <c r="AO360" s="36"/>
      <c r="AP360" s="36"/>
      <c r="AQ360" s="36"/>
      <c r="AT360" s="36"/>
      <c r="AU360" s="36"/>
      <c r="AV360" s="36"/>
      <c r="AW360" s="36"/>
      <c r="AX360" s="36"/>
      <c r="AY360" s="36"/>
      <c r="AZ360" s="36"/>
      <c r="BA360" s="154"/>
      <c r="BB360" s="451"/>
      <c r="BC360" s="36"/>
      <c r="BD360" s="149"/>
      <c r="BE360" s="167"/>
      <c r="BF360" s="3"/>
    </row>
    <row r="361" spans="3:58" ht="10.9" customHeight="1" x14ac:dyDescent="0.15">
      <c r="C361" s="221">
        <v>5</v>
      </c>
      <c r="D361" s="224" t="s">
        <v>106</v>
      </c>
      <c r="E361" s="227">
        <v>22</v>
      </c>
      <c r="F361" s="227" t="s">
        <v>107</v>
      </c>
      <c r="G361" s="221" t="s">
        <v>114</v>
      </c>
      <c r="H361" s="227"/>
      <c r="I361" s="470"/>
      <c r="J361" s="471"/>
      <c r="K361" s="472"/>
      <c r="L361" s="461">
        <f>J$229</f>
        <v>0</v>
      </c>
      <c r="M361" s="462"/>
      <c r="N361" s="462"/>
      <c r="O361" s="462"/>
      <c r="P361" s="462"/>
      <c r="Q361" s="463"/>
      <c r="R361" s="204">
        <f t="shared" ref="R361" si="34">IF(AND(I361="△",BA361="●"),2+ROUNDDOWN(($L361-100)/100,0)*2,0)</f>
        <v>0</v>
      </c>
      <c r="S361" s="205"/>
      <c r="T361" s="205"/>
      <c r="U361" s="205"/>
      <c r="V361" s="205"/>
      <c r="W361" s="206"/>
      <c r="X361" s="230">
        <v>1</v>
      </c>
      <c r="Y361" s="231"/>
      <c r="Z361" s="232"/>
      <c r="AA361" s="212">
        <f t="shared" ref="AA361" si="35">IF(X361=1,$AL$36,IF(X361=2,$AL$57,IF(X361=3,$AL$76,IF(X361=4,$AL$95,IF(X361=5,$AL$114,IF(X361=6,$AL$133,IF(X361=7,$AL$152,IF(X361=8,$AL$171,IF(X361=9,$AL$190,IF(X361=10,$AL$209,0))))))))))</f>
        <v>0</v>
      </c>
      <c r="AB361" s="213"/>
      <c r="AC361" s="214"/>
      <c r="AD361" s="218">
        <f>IF(I361="△",ROUNDUP(R361*AA361,1),0)</f>
        <v>0</v>
      </c>
      <c r="AE361" s="219"/>
      <c r="AF361" s="219"/>
      <c r="AG361" s="219"/>
      <c r="AH361" s="219"/>
      <c r="AI361" s="220"/>
      <c r="AJ361" s="65"/>
      <c r="AM361" s="65"/>
      <c r="AN361" s="65"/>
      <c r="AO361" s="65"/>
      <c r="AP361" s="65"/>
      <c r="AT361" s="36"/>
      <c r="AU361" s="36"/>
      <c r="AV361" s="36"/>
      <c r="AW361" s="36"/>
      <c r="AX361" s="36"/>
      <c r="AY361" s="36"/>
      <c r="AZ361" s="36"/>
      <c r="BA361" s="154" t="str">
        <f>IF(OR(I361="×",BA365="×"),"×","●")</f>
        <v>●</v>
      </c>
      <c r="BB361" s="451">
        <f>IF(BA361="●",IF(I361="定","-",I361),"-")</f>
        <v>0</v>
      </c>
      <c r="BC361" s="36"/>
      <c r="BD361" s="149"/>
      <c r="BE361" s="149"/>
      <c r="BF361" s="3"/>
    </row>
    <row r="362" spans="3:58" ht="10.9" customHeight="1" x14ac:dyDescent="0.15">
      <c r="C362" s="236"/>
      <c r="D362" s="237"/>
      <c r="E362" s="228"/>
      <c r="F362" s="228"/>
      <c r="G362" s="236"/>
      <c r="H362" s="228"/>
      <c r="I362" s="230"/>
      <c r="J362" s="231"/>
      <c r="K362" s="473"/>
      <c r="L362" s="464"/>
      <c r="M362" s="465"/>
      <c r="N362" s="465"/>
      <c r="O362" s="465"/>
      <c r="P362" s="465"/>
      <c r="Q362" s="466"/>
      <c r="R362" s="204"/>
      <c r="S362" s="205"/>
      <c r="T362" s="205"/>
      <c r="U362" s="205"/>
      <c r="V362" s="205"/>
      <c r="W362" s="206"/>
      <c r="X362" s="230"/>
      <c r="Y362" s="231"/>
      <c r="Z362" s="232"/>
      <c r="AA362" s="212"/>
      <c r="AB362" s="213"/>
      <c r="AC362" s="214"/>
      <c r="AD362" s="218"/>
      <c r="AE362" s="219"/>
      <c r="AF362" s="219"/>
      <c r="AG362" s="219"/>
      <c r="AH362" s="219"/>
      <c r="AI362" s="220"/>
      <c r="AJ362" s="65"/>
      <c r="AM362" s="65"/>
      <c r="AN362" s="65"/>
      <c r="AO362" s="65"/>
      <c r="AP362" s="65"/>
      <c r="AT362" s="36"/>
      <c r="AU362" s="36"/>
      <c r="AV362" s="36"/>
      <c r="AW362" s="36"/>
      <c r="AX362" s="36"/>
      <c r="AY362" s="36"/>
      <c r="AZ362" s="36"/>
      <c r="BA362" s="154"/>
      <c r="BB362" s="451"/>
      <c r="BC362" s="36"/>
      <c r="BD362" s="149"/>
      <c r="BE362" s="149"/>
      <c r="BF362" s="3"/>
    </row>
    <row r="363" spans="3:58" ht="10.9" customHeight="1" x14ac:dyDescent="0.15">
      <c r="C363" s="236"/>
      <c r="D363" s="237"/>
      <c r="E363" s="228"/>
      <c r="F363" s="228"/>
      <c r="G363" s="236"/>
      <c r="H363" s="228"/>
      <c r="I363" s="230"/>
      <c r="J363" s="231"/>
      <c r="K363" s="473"/>
      <c r="L363" s="464"/>
      <c r="M363" s="465"/>
      <c r="N363" s="465"/>
      <c r="O363" s="465"/>
      <c r="P363" s="465"/>
      <c r="Q363" s="466"/>
      <c r="R363" s="204"/>
      <c r="S363" s="205"/>
      <c r="T363" s="205"/>
      <c r="U363" s="205"/>
      <c r="V363" s="205"/>
      <c r="W363" s="206"/>
      <c r="X363" s="230"/>
      <c r="Y363" s="231"/>
      <c r="Z363" s="232"/>
      <c r="AA363" s="212"/>
      <c r="AB363" s="213"/>
      <c r="AC363" s="214"/>
      <c r="AD363" s="218"/>
      <c r="AE363" s="219"/>
      <c r="AF363" s="219"/>
      <c r="AG363" s="219"/>
      <c r="AH363" s="219"/>
      <c r="AI363" s="220"/>
      <c r="AJ363" s="65"/>
      <c r="AM363" s="65"/>
      <c r="AN363" s="65"/>
      <c r="AO363" s="65"/>
      <c r="AP363" s="65"/>
      <c r="AT363" s="36"/>
      <c r="AU363" s="36"/>
      <c r="AV363" s="36"/>
      <c r="AW363" s="36"/>
      <c r="AX363" s="36"/>
      <c r="AY363" s="36"/>
      <c r="AZ363" s="36"/>
      <c r="BA363" s="154"/>
      <c r="BB363" s="451"/>
      <c r="BC363" s="36"/>
      <c r="BD363" s="149"/>
      <c r="BE363" s="149"/>
      <c r="BF363" s="3"/>
    </row>
    <row r="364" spans="3:58" ht="10.9" customHeight="1" x14ac:dyDescent="0.15">
      <c r="C364" s="223"/>
      <c r="D364" s="226"/>
      <c r="E364" s="229"/>
      <c r="F364" s="229"/>
      <c r="G364" s="223"/>
      <c r="H364" s="229"/>
      <c r="I364" s="233"/>
      <c r="J364" s="234"/>
      <c r="K364" s="474"/>
      <c r="L364" s="467"/>
      <c r="M364" s="468"/>
      <c r="N364" s="468"/>
      <c r="O364" s="468"/>
      <c r="P364" s="468"/>
      <c r="Q364" s="469"/>
      <c r="R364" s="204"/>
      <c r="S364" s="205"/>
      <c r="T364" s="205"/>
      <c r="U364" s="205"/>
      <c r="V364" s="205"/>
      <c r="W364" s="206"/>
      <c r="X364" s="233"/>
      <c r="Y364" s="234"/>
      <c r="Z364" s="235"/>
      <c r="AA364" s="215"/>
      <c r="AB364" s="216"/>
      <c r="AC364" s="217"/>
      <c r="AD364" s="218"/>
      <c r="AE364" s="219"/>
      <c r="AF364" s="219"/>
      <c r="AG364" s="219"/>
      <c r="AH364" s="219"/>
      <c r="AI364" s="220"/>
      <c r="AJ364" s="65"/>
      <c r="AM364" s="65"/>
      <c r="AN364" s="65"/>
      <c r="AO364" s="65"/>
      <c r="AP364" s="65"/>
      <c r="AT364" s="36"/>
      <c r="AU364" s="36"/>
      <c r="AV364" s="36"/>
      <c r="AW364" s="36"/>
      <c r="AX364" s="36"/>
      <c r="AY364" s="36"/>
      <c r="AZ364" s="36"/>
      <c r="BA364" s="154"/>
      <c r="BB364" s="451"/>
      <c r="BC364" s="36"/>
      <c r="BD364" s="149"/>
      <c r="BE364" s="149"/>
      <c r="BF364" s="3"/>
    </row>
    <row r="365" spans="3:58" ht="10.9" customHeight="1" x14ac:dyDescent="0.15">
      <c r="C365" s="221">
        <v>5</v>
      </c>
      <c r="D365" s="224" t="s">
        <v>106</v>
      </c>
      <c r="E365" s="227">
        <v>23</v>
      </c>
      <c r="F365" s="227" t="s">
        <v>107</v>
      </c>
      <c r="G365" s="221" t="s">
        <v>115</v>
      </c>
      <c r="H365" s="227"/>
      <c r="I365" s="470"/>
      <c r="J365" s="471"/>
      <c r="K365" s="472"/>
      <c r="L365" s="461">
        <f>J$229</f>
        <v>0</v>
      </c>
      <c r="M365" s="462"/>
      <c r="N365" s="462"/>
      <c r="O365" s="462"/>
      <c r="P365" s="462"/>
      <c r="Q365" s="463"/>
      <c r="R365" s="204">
        <f t="shared" ref="R365" si="36">IF(AND(I365="△",BA365="●"),2+ROUNDDOWN(($L365-100)/100,0)*2,0)</f>
        <v>0</v>
      </c>
      <c r="S365" s="205"/>
      <c r="T365" s="205"/>
      <c r="U365" s="205"/>
      <c r="V365" s="205"/>
      <c r="W365" s="206"/>
      <c r="X365" s="230">
        <v>1</v>
      </c>
      <c r="Y365" s="231"/>
      <c r="Z365" s="232"/>
      <c r="AA365" s="212">
        <f t="shared" ref="AA365" si="37">IF(X365=1,$AL$36,IF(X365=2,$AL$57,IF(X365=3,$AL$76,IF(X365=4,$AL$95,IF(X365=5,$AL$114,IF(X365=6,$AL$133,IF(X365=7,$AL$152,IF(X365=8,$AL$171,IF(X365=9,$AL$190,IF(X365=10,$AL$209,0))))))))))</f>
        <v>0</v>
      </c>
      <c r="AB365" s="213"/>
      <c r="AC365" s="214"/>
      <c r="AD365" s="218">
        <f>IF(I365="△",ROUNDUP(R365*AA365,1),0)</f>
        <v>0</v>
      </c>
      <c r="AE365" s="219"/>
      <c r="AF365" s="219"/>
      <c r="AG365" s="219"/>
      <c r="AH365" s="219"/>
      <c r="AI365" s="220"/>
      <c r="AJ365" s="65"/>
      <c r="AM365" s="65"/>
      <c r="AN365" s="65"/>
      <c r="AO365" s="65"/>
      <c r="AP365" s="65"/>
      <c r="AT365" s="36"/>
      <c r="AU365" s="36"/>
      <c r="AV365" s="36"/>
      <c r="AW365" s="36"/>
      <c r="AX365" s="36"/>
      <c r="AY365" s="36"/>
      <c r="AZ365" s="36"/>
      <c r="BA365" s="154" t="str">
        <f>IF(OR(I365="×",BA369="×"),"×","●")</f>
        <v>●</v>
      </c>
      <c r="BB365" s="451">
        <f>IF(BA365="●",IF(I365="定","-",I365),"-")</f>
        <v>0</v>
      </c>
      <c r="BC365" s="36"/>
      <c r="BD365" s="149"/>
      <c r="BE365" s="149"/>
      <c r="BF365" s="3"/>
    </row>
    <row r="366" spans="3:58" ht="10.9" customHeight="1" x14ac:dyDescent="0.15">
      <c r="C366" s="236"/>
      <c r="D366" s="237"/>
      <c r="E366" s="228"/>
      <c r="F366" s="228"/>
      <c r="G366" s="236"/>
      <c r="H366" s="228"/>
      <c r="I366" s="230"/>
      <c r="J366" s="231"/>
      <c r="K366" s="473"/>
      <c r="L366" s="464"/>
      <c r="M366" s="465"/>
      <c r="N366" s="465"/>
      <c r="O366" s="465"/>
      <c r="P366" s="465"/>
      <c r="Q366" s="466"/>
      <c r="R366" s="204"/>
      <c r="S366" s="205"/>
      <c r="T366" s="205"/>
      <c r="U366" s="205"/>
      <c r="V366" s="205"/>
      <c r="W366" s="206"/>
      <c r="X366" s="230"/>
      <c r="Y366" s="231"/>
      <c r="Z366" s="232"/>
      <c r="AA366" s="212"/>
      <c r="AB366" s="213"/>
      <c r="AC366" s="214"/>
      <c r="AD366" s="218"/>
      <c r="AE366" s="219"/>
      <c r="AF366" s="219"/>
      <c r="AG366" s="219"/>
      <c r="AH366" s="219"/>
      <c r="AI366" s="220"/>
      <c r="AJ366" s="65"/>
      <c r="AM366" s="65"/>
      <c r="AN366" s="65"/>
      <c r="AO366" s="65"/>
      <c r="AP366" s="65"/>
      <c r="AT366" s="36"/>
      <c r="AU366" s="36"/>
      <c r="AV366" s="36"/>
      <c r="AW366" s="36"/>
      <c r="AX366" s="36"/>
      <c r="AY366" s="36"/>
      <c r="AZ366" s="36"/>
      <c r="BA366" s="154"/>
      <c r="BB366" s="451"/>
      <c r="BC366" s="36"/>
      <c r="BD366" s="149"/>
      <c r="BE366" s="149"/>
      <c r="BF366" s="3"/>
    </row>
    <row r="367" spans="3:58" ht="10.9" customHeight="1" x14ac:dyDescent="0.15">
      <c r="C367" s="236"/>
      <c r="D367" s="237"/>
      <c r="E367" s="228"/>
      <c r="F367" s="228"/>
      <c r="G367" s="236"/>
      <c r="H367" s="228"/>
      <c r="I367" s="230"/>
      <c r="J367" s="231"/>
      <c r="K367" s="473"/>
      <c r="L367" s="464"/>
      <c r="M367" s="465"/>
      <c r="N367" s="465"/>
      <c r="O367" s="465"/>
      <c r="P367" s="465"/>
      <c r="Q367" s="466"/>
      <c r="R367" s="204"/>
      <c r="S367" s="205"/>
      <c r="T367" s="205"/>
      <c r="U367" s="205"/>
      <c r="V367" s="205"/>
      <c r="W367" s="206"/>
      <c r="X367" s="230"/>
      <c r="Y367" s="231"/>
      <c r="Z367" s="232"/>
      <c r="AA367" s="212"/>
      <c r="AB367" s="213"/>
      <c r="AC367" s="214"/>
      <c r="AD367" s="218"/>
      <c r="AE367" s="219"/>
      <c r="AF367" s="219"/>
      <c r="AG367" s="219"/>
      <c r="AH367" s="219"/>
      <c r="AI367" s="220"/>
      <c r="AJ367" s="65"/>
      <c r="AM367" s="65"/>
      <c r="AN367" s="65"/>
      <c r="AO367" s="65"/>
      <c r="AP367" s="65"/>
      <c r="AT367" s="36"/>
      <c r="AU367" s="36"/>
      <c r="AV367" s="36"/>
      <c r="AW367" s="36"/>
      <c r="AX367" s="36"/>
      <c r="AY367" s="36"/>
      <c r="AZ367" s="36"/>
      <c r="BA367" s="154"/>
      <c r="BB367" s="451"/>
      <c r="BC367" s="36"/>
      <c r="BD367" s="149"/>
      <c r="BE367" s="149"/>
      <c r="BF367" s="3"/>
    </row>
    <row r="368" spans="3:58" ht="10.9" customHeight="1" x14ac:dyDescent="0.15">
      <c r="C368" s="223"/>
      <c r="D368" s="226"/>
      <c r="E368" s="229"/>
      <c r="F368" s="229"/>
      <c r="G368" s="223"/>
      <c r="H368" s="229"/>
      <c r="I368" s="233"/>
      <c r="J368" s="234"/>
      <c r="K368" s="474"/>
      <c r="L368" s="467"/>
      <c r="M368" s="468"/>
      <c r="N368" s="468"/>
      <c r="O368" s="468"/>
      <c r="P368" s="468"/>
      <c r="Q368" s="469"/>
      <c r="R368" s="204"/>
      <c r="S368" s="205"/>
      <c r="T368" s="205"/>
      <c r="U368" s="205"/>
      <c r="V368" s="205"/>
      <c r="W368" s="206"/>
      <c r="X368" s="233"/>
      <c r="Y368" s="234"/>
      <c r="Z368" s="235"/>
      <c r="AA368" s="215"/>
      <c r="AB368" s="216"/>
      <c r="AC368" s="217"/>
      <c r="AD368" s="218"/>
      <c r="AE368" s="219"/>
      <c r="AF368" s="219"/>
      <c r="AG368" s="219"/>
      <c r="AH368" s="219"/>
      <c r="AI368" s="220"/>
      <c r="AJ368" s="65"/>
      <c r="AM368" s="65"/>
      <c r="AN368" s="65"/>
      <c r="AO368" s="65"/>
      <c r="AP368" s="65"/>
      <c r="AT368" s="36"/>
      <c r="AU368" s="36"/>
      <c r="AV368" s="36"/>
      <c r="AW368" s="36"/>
      <c r="AX368" s="36"/>
      <c r="AY368" s="36"/>
      <c r="AZ368" s="36"/>
      <c r="BA368" s="154"/>
      <c r="BB368" s="451"/>
      <c r="BC368" s="36"/>
      <c r="BD368" s="149"/>
      <c r="BE368" s="149"/>
      <c r="BF368" s="3"/>
    </row>
    <row r="369" spans="3:58" ht="10.9" customHeight="1" x14ac:dyDescent="0.15">
      <c r="C369" s="221">
        <v>5</v>
      </c>
      <c r="D369" s="224" t="s">
        <v>106</v>
      </c>
      <c r="E369" s="227">
        <v>24</v>
      </c>
      <c r="F369" s="227" t="s">
        <v>107</v>
      </c>
      <c r="G369" s="221" t="s">
        <v>116</v>
      </c>
      <c r="H369" s="227"/>
      <c r="I369" s="470"/>
      <c r="J369" s="471"/>
      <c r="K369" s="472"/>
      <c r="L369" s="461">
        <f>J$229</f>
        <v>0</v>
      </c>
      <c r="M369" s="462"/>
      <c r="N369" s="462"/>
      <c r="O369" s="462"/>
      <c r="P369" s="462"/>
      <c r="Q369" s="463"/>
      <c r="R369" s="204">
        <f t="shared" ref="R369" si="38">IF(AND(I369="△",BA369="●"),2+ROUNDDOWN(($L369-100)/100,0)*2,0)</f>
        <v>0</v>
      </c>
      <c r="S369" s="205"/>
      <c r="T369" s="205"/>
      <c r="U369" s="205"/>
      <c r="V369" s="205"/>
      <c r="W369" s="206"/>
      <c r="X369" s="230">
        <v>1</v>
      </c>
      <c r="Y369" s="231"/>
      <c r="Z369" s="232"/>
      <c r="AA369" s="212">
        <f t="shared" ref="AA369" si="39">IF(X369=1,$AL$36,IF(X369=2,$AL$57,IF(X369=3,$AL$76,IF(X369=4,$AL$95,IF(X369=5,$AL$114,IF(X369=6,$AL$133,IF(X369=7,$AL$152,IF(X369=8,$AL$171,IF(X369=9,$AL$190,IF(X369=10,$AL$209,0))))))))))</f>
        <v>0</v>
      </c>
      <c r="AB369" s="213"/>
      <c r="AC369" s="214"/>
      <c r="AD369" s="218">
        <f>IF(I369="△",ROUNDUP(R369*AA369,1),0)</f>
        <v>0</v>
      </c>
      <c r="AE369" s="219"/>
      <c r="AF369" s="219"/>
      <c r="AG369" s="219"/>
      <c r="AH369" s="219"/>
      <c r="AI369" s="220"/>
      <c r="AJ369" s="65"/>
      <c r="AM369" s="65"/>
      <c r="AN369" s="19"/>
      <c r="AO369" s="36"/>
      <c r="AP369" s="36"/>
      <c r="AT369" s="36"/>
      <c r="AU369" s="36"/>
      <c r="AV369" s="36"/>
      <c r="AW369" s="36"/>
      <c r="AX369" s="36"/>
      <c r="AY369" s="36"/>
      <c r="AZ369" s="36"/>
      <c r="BA369" s="154" t="str">
        <f>IF(OR(I369="×",BA373="×"),"×","●")</f>
        <v>●</v>
      </c>
      <c r="BB369" s="451">
        <f>IF(BA369="●",IF(I369="定","-",I369),"-")</f>
        <v>0</v>
      </c>
      <c r="BC369" s="36"/>
      <c r="BD369" s="149"/>
      <c r="BE369" s="167"/>
      <c r="BF369" s="3"/>
    </row>
    <row r="370" spans="3:58" ht="10.9" customHeight="1" x14ac:dyDescent="0.15">
      <c r="C370" s="236"/>
      <c r="D370" s="237"/>
      <c r="E370" s="228"/>
      <c r="F370" s="228"/>
      <c r="G370" s="236"/>
      <c r="H370" s="228"/>
      <c r="I370" s="230"/>
      <c r="J370" s="231"/>
      <c r="K370" s="473"/>
      <c r="L370" s="464"/>
      <c r="M370" s="465"/>
      <c r="N370" s="465"/>
      <c r="O370" s="465"/>
      <c r="P370" s="465"/>
      <c r="Q370" s="466"/>
      <c r="R370" s="204"/>
      <c r="S370" s="205"/>
      <c r="T370" s="205"/>
      <c r="U370" s="205"/>
      <c r="V370" s="205"/>
      <c r="W370" s="206"/>
      <c r="X370" s="230"/>
      <c r="Y370" s="231"/>
      <c r="Z370" s="232"/>
      <c r="AA370" s="212"/>
      <c r="AB370" s="213"/>
      <c r="AC370" s="214"/>
      <c r="AD370" s="218"/>
      <c r="AE370" s="219"/>
      <c r="AF370" s="219"/>
      <c r="AG370" s="219"/>
      <c r="AH370" s="219"/>
      <c r="AI370" s="220"/>
      <c r="AJ370" s="65"/>
      <c r="AM370" s="65"/>
      <c r="AN370" s="19"/>
      <c r="AO370" s="36"/>
      <c r="AP370" s="36"/>
      <c r="AT370" s="36"/>
      <c r="AU370" s="36"/>
      <c r="AV370" s="36"/>
      <c r="AW370" s="36"/>
      <c r="AX370" s="36"/>
      <c r="AY370" s="36"/>
      <c r="AZ370" s="36"/>
      <c r="BA370" s="154"/>
      <c r="BB370" s="451"/>
      <c r="BC370" s="36"/>
      <c r="BD370" s="149"/>
      <c r="BE370" s="167"/>
      <c r="BF370" s="3"/>
    </row>
    <row r="371" spans="3:58" ht="10.9" customHeight="1" x14ac:dyDescent="0.15">
      <c r="C371" s="236"/>
      <c r="D371" s="237"/>
      <c r="E371" s="228"/>
      <c r="F371" s="228"/>
      <c r="G371" s="236"/>
      <c r="H371" s="228"/>
      <c r="I371" s="230"/>
      <c r="J371" s="231"/>
      <c r="K371" s="473"/>
      <c r="L371" s="464"/>
      <c r="M371" s="465"/>
      <c r="N371" s="465"/>
      <c r="O371" s="465"/>
      <c r="P371" s="465"/>
      <c r="Q371" s="466"/>
      <c r="R371" s="204"/>
      <c r="S371" s="205"/>
      <c r="T371" s="205"/>
      <c r="U371" s="205"/>
      <c r="V371" s="205"/>
      <c r="W371" s="206"/>
      <c r="X371" s="230"/>
      <c r="Y371" s="231"/>
      <c r="Z371" s="232"/>
      <c r="AA371" s="212"/>
      <c r="AB371" s="213"/>
      <c r="AC371" s="214"/>
      <c r="AD371" s="218"/>
      <c r="AE371" s="219"/>
      <c r="AF371" s="219"/>
      <c r="AG371" s="219"/>
      <c r="AH371" s="219"/>
      <c r="AI371" s="220"/>
      <c r="AJ371" s="65"/>
      <c r="AM371" s="65"/>
      <c r="AN371" s="19"/>
      <c r="AO371" s="36"/>
      <c r="AP371" s="36"/>
      <c r="AT371" s="36"/>
      <c r="AU371" s="36"/>
      <c r="AV371" s="36"/>
      <c r="AW371" s="36"/>
      <c r="AX371" s="36"/>
      <c r="AY371" s="36"/>
      <c r="AZ371" s="36"/>
      <c r="BA371" s="154"/>
      <c r="BB371" s="451"/>
      <c r="BC371" s="36"/>
      <c r="BD371" s="149"/>
      <c r="BE371" s="167"/>
      <c r="BF371" s="3"/>
    </row>
    <row r="372" spans="3:58" ht="10.9" customHeight="1" x14ac:dyDescent="0.15">
      <c r="C372" s="223"/>
      <c r="D372" s="226"/>
      <c r="E372" s="229"/>
      <c r="F372" s="229"/>
      <c r="G372" s="223"/>
      <c r="H372" s="229"/>
      <c r="I372" s="233"/>
      <c r="J372" s="234"/>
      <c r="K372" s="474"/>
      <c r="L372" s="467"/>
      <c r="M372" s="468"/>
      <c r="N372" s="468"/>
      <c r="O372" s="468"/>
      <c r="P372" s="468"/>
      <c r="Q372" s="469"/>
      <c r="R372" s="204"/>
      <c r="S372" s="205"/>
      <c r="T372" s="205"/>
      <c r="U372" s="205"/>
      <c r="V372" s="205"/>
      <c r="W372" s="206"/>
      <c r="X372" s="233"/>
      <c r="Y372" s="234"/>
      <c r="Z372" s="235"/>
      <c r="AA372" s="215"/>
      <c r="AB372" s="216"/>
      <c r="AC372" s="217"/>
      <c r="AD372" s="218"/>
      <c r="AE372" s="219"/>
      <c r="AF372" s="219"/>
      <c r="AG372" s="219"/>
      <c r="AH372" s="219"/>
      <c r="AI372" s="220"/>
      <c r="AJ372" s="65"/>
      <c r="AM372" s="65"/>
      <c r="AN372" s="19"/>
      <c r="AO372" s="36"/>
      <c r="AP372" s="36"/>
      <c r="AT372" s="36"/>
      <c r="AU372" s="36"/>
      <c r="AV372" s="36"/>
      <c r="AW372" s="36"/>
      <c r="AX372" s="36"/>
      <c r="AY372" s="36"/>
      <c r="AZ372" s="36"/>
      <c r="BA372" s="154"/>
      <c r="BB372" s="451"/>
      <c r="BC372" s="36"/>
      <c r="BD372" s="149"/>
      <c r="BE372" s="167"/>
      <c r="BF372" s="3"/>
    </row>
    <row r="373" spans="3:58" ht="10.9" customHeight="1" x14ac:dyDescent="0.15">
      <c r="C373" s="221">
        <v>5</v>
      </c>
      <c r="D373" s="224" t="s">
        <v>106</v>
      </c>
      <c r="E373" s="227">
        <v>25</v>
      </c>
      <c r="F373" s="227" t="s">
        <v>107</v>
      </c>
      <c r="G373" s="221" t="s">
        <v>117</v>
      </c>
      <c r="H373" s="227"/>
      <c r="I373" s="470"/>
      <c r="J373" s="471"/>
      <c r="K373" s="472"/>
      <c r="L373" s="461">
        <f>J$229</f>
        <v>0</v>
      </c>
      <c r="M373" s="462"/>
      <c r="N373" s="462"/>
      <c r="O373" s="462"/>
      <c r="P373" s="462"/>
      <c r="Q373" s="463"/>
      <c r="R373" s="204">
        <f t="shared" ref="R373" si="40">IF(AND(I373="△",BA373="●"),2+ROUNDDOWN(($L373-100)/100,0)*2,0)</f>
        <v>0</v>
      </c>
      <c r="S373" s="205"/>
      <c r="T373" s="205"/>
      <c r="U373" s="205"/>
      <c r="V373" s="205"/>
      <c r="W373" s="206"/>
      <c r="X373" s="230">
        <v>1</v>
      </c>
      <c r="Y373" s="231"/>
      <c r="Z373" s="232"/>
      <c r="AA373" s="212">
        <f t="shared" ref="AA373" si="41">IF(X373=1,$AL$36,IF(X373=2,$AL$57,IF(X373=3,$AL$76,IF(X373=4,$AL$95,IF(X373=5,$AL$114,IF(X373=6,$AL$133,IF(X373=7,$AL$152,IF(X373=8,$AL$171,IF(X373=9,$AL$190,IF(X373=10,$AL$209,0))))))))))</f>
        <v>0</v>
      </c>
      <c r="AB373" s="213"/>
      <c r="AC373" s="214"/>
      <c r="AD373" s="218">
        <f>IF(I373="△",ROUNDUP(R373*AA373,1),0)</f>
        <v>0</v>
      </c>
      <c r="AE373" s="219"/>
      <c r="AF373" s="219"/>
      <c r="AG373" s="219"/>
      <c r="AH373" s="219"/>
      <c r="AI373" s="220"/>
      <c r="AJ373" s="65"/>
      <c r="AM373" s="65"/>
      <c r="AN373" s="19"/>
      <c r="AO373" s="36"/>
      <c r="AP373" s="36"/>
      <c r="AT373" s="36"/>
      <c r="AU373" s="36"/>
      <c r="AV373" s="36"/>
      <c r="AW373" s="36"/>
      <c r="AX373" s="36"/>
      <c r="AY373" s="36"/>
      <c r="AZ373" s="36"/>
      <c r="BA373" s="154" t="str">
        <f>IF(OR(I373="×",BA377="×"),"×","●")</f>
        <v>●</v>
      </c>
      <c r="BB373" s="451">
        <f>IF(BA373="●",IF(I373="定","-",I373),"-")</f>
        <v>0</v>
      </c>
      <c r="BC373" s="36"/>
      <c r="BD373" s="149"/>
      <c r="BE373" s="167"/>
      <c r="BF373" s="3"/>
    </row>
    <row r="374" spans="3:58" ht="10.9" customHeight="1" x14ac:dyDescent="0.15">
      <c r="C374" s="236"/>
      <c r="D374" s="237"/>
      <c r="E374" s="228"/>
      <c r="F374" s="228"/>
      <c r="G374" s="236"/>
      <c r="H374" s="228"/>
      <c r="I374" s="230"/>
      <c r="J374" s="231"/>
      <c r="K374" s="473"/>
      <c r="L374" s="464"/>
      <c r="M374" s="465"/>
      <c r="N374" s="465"/>
      <c r="O374" s="465"/>
      <c r="P374" s="465"/>
      <c r="Q374" s="466"/>
      <c r="R374" s="204"/>
      <c r="S374" s="205"/>
      <c r="T374" s="205"/>
      <c r="U374" s="205"/>
      <c r="V374" s="205"/>
      <c r="W374" s="206"/>
      <c r="X374" s="230"/>
      <c r="Y374" s="231"/>
      <c r="Z374" s="232"/>
      <c r="AA374" s="212"/>
      <c r="AB374" s="213"/>
      <c r="AC374" s="214"/>
      <c r="AD374" s="218"/>
      <c r="AE374" s="219"/>
      <c r="AF374" s="219"/>
      <c r="AG374" s="219"/>
      <c r="AH374" s="219"/>
      <c r="AI374" s="220"/>
      <c r="AJ374" s="65"/>
      <c r="AM374" s="65"/>
      <c r="AN374" s="19"/>
      <c r="AO374" s="36"/>
      <c r="AP374" s="36"/>
      <c r="AT374" s="36"/>
      <c r="AU374" s="36"/>
      <c r="AV374" s="36"/>
      <c r="AW374" s="36"/>
      <c r="AX374" s="36"/>
      <c r="AY374" s="36"/>
      <c r="AZ374" s="36"/>
      <c r="BA374" s="154"/>
      <c r="BB374" s="451"/>
      <c r="BC374" s="36"/>
      <c r="BD374" s="149"/>
      <c r="BE374" s="167"/>
      <c r="BF374" s="3"/>
    </row>
    <row r="375" spans="3:58" ht="10.9" customHeight="1" x14ac:dyDescent="0.15">
      <c r="C375" s="236"/>
      <c r="D375" s="237"/>
      <c r="E375" s="228"/>
      <c r="F375" s="228"/>
      <c r="G375" s="236"/>
      <c r="H375" s="228"/>
      <c r="I375" s="230"/>
      <c r="J375" s="231"/>
      <c r="K375" s="473"/>
      <c r="L375" s="464"/>
      <c r="M375" s="465"/>
      <c r="N375" s="465"/>
      <c r="O375" s="465"/>
      <c r="P375" s="465"/>
      <c r="Q375" s="466"/>
      <c r="R375" s="204"/>
      <c r="S375" s="205"/>
      <c r="T375" s="205"/>
      <c r="U375" s="205"/>
      <c r="V375" s="205"/>
      <c r="W375" s="206"/>
      <c r="X375" s="230"/>
      <c r="Y375" s="231"/>
      <c r="Z375" s="232"/>
      <c r="AA375" s="212"/>
      <c r="AB375" s="213"/>
      <c r="AC375" s="214"/>
      <c r="AD375" s="218"/>
      <c r="AE375" s="219"/>
      <c r="AF375" s="219"/>
      <c r="AG375" s="219"/>
      <c r="AH375" s="219"/>
      <c r="AI375" s="220"/>
      <c r="AJ375" s="65"/>
      <c r="AM375" s="65"/>
      <c r="AN375" s="19"/>
      <c r="AO375" s="36"/>
      <c r="AP375" s="36"/>
      <c r="AT375" s="36"/>
      <c r="AU375" s="36"/>
      <c r="AV375" s="36"/>
      <c r="AW375" s="36"/>
      <c r="AX375" s="36"/>
      <c r="AY375" s="36"/>
      <c r="AZ375" s="36"/>
      <c r="BA375" s="154"/>
      <c r="BB375" s="451"/>
      <c r="BC375" s="36"/>
      <c r="BD375" s="149"/>
      <c r="BE375" s="167"/>
      <c r="BF375" s="3"/>
    </row>
    <row r="376" spans="3:58" ht="10.9" customHeight="1" x14ac:dyDescent="0.15">
      <c r="C376" s="223"/>
      <c r="D376" s="226"/>
      <c r="E376" s="229"/>
      <c r="F376" s="229"/>
      <c r="G376" s="223"/>
      <c r="H376" s="229"/>
      <c r="I376" s="233"/>
      <c r="J376" s="234"/>
      <c r="K376" s="474"/>
      <c r="L376" s="467"/>
      <c r="M376" s="468"/>
      <c r="N376" s="468"/>
      <c r="O376" s="468"/>
      <c r="P376" s="468"/>
      <c r="Q376" s="469"/>
      <c r="R376" s="204"/>
      <c r="S376" s="205"/>
      <c r="T376" s="205"/>
      <c r="U376" s="205"/>
      <c r="V376" s="205"/>
      <c r="W376" s="206"/>
      <c r="X376" s="233"/>
      <c r="Y376" s="234"/>
      <c r="Z376" s="235"/>
      <c r="AA376" s="215"/>
      <c r="AB376" s="216"/>
      <c r="AC376" s="217"/>
      <c r="AD376" s="218"/>
      <c r="AE376" s="219"/>
      <c r="AF376" s="219"/>
      <c r="AG376" s="219"/>
      <c r="AH376" s="219"/>
      <c r="AI376" s="220"/>
      <c r="AJ376" s="65"/>
      <c r="AM376" s="65"/>
      <c r="AN376" s="19"/>
      <c r="AO376" s="36"/>
      <c r="AP376" s="36"/>
      <c r="AT376" s="36"/>
      <c r="AU376" s="36"/>
      <c r="AV376" s="36"/>
      <c r="AW376" s="36"/>
      <c r="AX376" s="36"/>
      <c r="AY376" s="36"/>
      <c r="AZ376" s="36"/>
      <c r="BA376" s="154"/>
      <c r="BB376" s="451"/>
      <c r="BC376" s="36"/>
      <c r="BD376" s="149"/>
      <c r="BE376" s="167"/>
      <c r="BF376" s="3"/>
    </row>
    <row r="377" spans="3:58" ht="10.9" customHeight="1" x14ac:dyDescent="0.15">
      <c r="C377" s="221">
        <v>5</v>
      </c>
      <c r="D377" s="224" t="s">
        <v>106</v>
      </c>
      <c r="E377" s="227">
        <v>26</v>
      </c>
      <c r="F377" s="227" t="s">
        <v>107</v>
      </c>
      <c r="G377" s="221" t="s">
        <v>111</v>
      </c>
      <c r="H377" s="227"/>
      <c r="I377" s="470"/>
      <c r="J377" s="471"/>
      <c r="K377" s="472"/>
      <c r="L377" s="461">
        <f>J$229</f>
        <v>0</v>
      </c>
      <c r="M377" s="462"/>
      <c r="N377" s="462"/>
      <c r="O377" s="462"/>
      <c r="P377" s="462"/>
      <c r="Q377" s="463"/>
      <c r="R377" s="204">
        <f t="shared" ref="R377" si="42">IF(AND(I377="△",BA377="●"),2+ROUNDDOWN(($L377-100)/100,0)*2,0)</f>
        <v>0</v>
      </c>
      <c r="S377" s="205"/>
      <c r="T377" s="205"/>
      <c r="U377" s="205"/>
      <c r="V377" s="205"/>
      <c r="W377" s="206"/>
      <c r="X377" s="230">
        <v>1</v>
      </c>
      <c r="Y377" s="231"/>
      <c r="Z377" s="232"/>
      <c r="AA377" s="212">
        <f t="shared" ref="AA377" si="43">IF(X377=1,$AL$36,IF(X377=2,$AL$57,IF(X377=3,$AL$76,IF(X377=4,$AL$95,IF(X377=5,$AL$114,IF(X377=6,$AL$133,IF(X377=7,$AL$152,IF(X377=8,$AL$171,IF(X377=9,$AL$190,IF(X377=10,$AL$209,0))))))))))</f>
        <v>0</v>
      </c>
      <c r="AB377" s="213"/>
      <c r="AC377" s="214"/>
      <c r="AD377" s="218">
        <f>IF(I377="△",ROUNDUP(R377*AA377,1),0)</f>
        <v>0</v>
      </c>
      <c r="AE377" s="219"/>
      <c r="AF377" s="219"/>
      <c r="AG377" s="219"/>
      <c r="AH377" s="219"/>
      <c r="AI377" s="220"/>
      <c r="AJ377" s="65"/>
      <c r="AM377" s="65"/>
      <c r="AN377" s="19"/>
      <c r="AO377" s="36"/>
      <c r="AP377" s="36"/>
      <c r="AT377" s="36"/>
      <c r="AU377" s="36"/>
      <c r="AV377" s="36"/>
      <c r="AW377" s="36"/>
      <c r="AX377" s="36"/>
      <c r="AY377" s="36"/>
      <c r="AZ377" s="36"/>
      <c r="BA377" s="154" t="str">
        <f>IF(OR(I377="×",BA381="×"),"×","●")</f>
        <v>●</v>
      </c>
      <c r="BB377" s="451">
        <f>IF(BA377="●",IF(I377="定","-",I377),"-")</f>
        <v>0</v>
      </c>
      <c r="BC377" s="36"/>
      <c r="BD377" s="149"/>
      <c r="BE377" s="167"/>
      <c r="BF377" s="3"/>
    </row>
    <row r="378" spans="3:58" ht="10.9" customHeight="1" x14ac:dyDescent="0.15">
      <c r="C378" s="236"/>
      <c r="D378" s="237"/>
      <c r="E378" s="228"/>
      <c r="F378" s="228"/>
      <c r="G378" s="236"/>
      <c r="H378" s="228"/>
      <c r="I378" s="230"/>
      <c r="J378" s="231"/>
      <c r="K378" s="473"/>
      <c r="L378" s="464"/>
      <c r="M378" s="465"/>
      <c r="N378" s="465"/>
      <c r="O378" s="465"/>
      <c r="P378" s="465"/>
      <c r="Q378" s="466"/>
      <c r="R378" s="204"/>
      <c r="S378" s="205"/>
      <c r="T378" s="205"/>
      <c r="U378" s="205"/>
      <c r="V378" s="205"/>
      <c r="W378" s="206"/>
      <c r="X378" s="230"/>
      <c r="Y378" s="231"/>
      <c r="Z378" s="232"/>
      <c r="AA378" s="212"/>
      <c r="AB378" s="213"/>
      <c r="AC378" s="214"/>
      <c r="AD378" s="218"/>
      <c r="AE378" s="219"/>
      <c r="AF378" s="219"/>
      <c r="AG378" s="219"/>
      <c r="AH378" s="219"/>
      <c r="AI378" s="220"/>
      <c r="AJ378" s="65"/>
      <c r="AM378" s="65"/>
      <c r="AN378" s="19"/>
      <c r="AO378" s="36"/>
      <c r="AP378" s="36"/>
      <c r="AT378" s="36"/>
      <c r="AU378" s="36"/>
      <c r="AV378" s="36"/>
      <c r="AW378" s="36"/>
      <c r="AX378" s="36"/>
      <c r="AY378" s="36"/>
      <c r="AZ378" s="36"/>
      <c r="BA378" s="154"/>
      <c r="BB378" s="451"/>
      <c r="BC378" s="36"/>
      <c r="BD378" s="149"/>
      <c r="BE378" s="167"/>
      <c r="BF378" s="3"/>
    </row>
    <row r="379" spans="3:58" ht="10.9" customHeight="1" x14ac:dyDescent="0.15">
      <c r="C379" s="236"/>
      <c r="D379" s="237"/>
      <c r="E379" s="228"/>
      <c r="F379" s="228"/>
      <c r="G379" s="236"/>
      <c r="H379" s="228"/>
      <c r="I379" s="230"/>
      <c r="J379" s="231"/>
      <c r="K379" s="473"/>
      <c r="L379" s="464"/>
      <c r="M379" s="465"/>
      <c r="N379" s="465"/>
      <c r="O379" s="465"/>
      <c r="P379" s="465"/>
      <c r="Q379" s="466"/>
      <c r="R379" s="204"/>
      <c r="S379" s="205"/>
      <c r="T379" s="205"/>
      <c r="U379" s="205"/>
      <c r="V379" s="205"/>
      <c r="W379" s="206"/>
      <c r="X379" s="230"/>
      <c r="Y379" s="231"/>
      <c r="Z379" s="232"/>
      <c r="AA379" s="212"/>
      <c r="AB379" s="213"/>
      <c r="AC379" s="214"/>
      <c r="AD379" s="218"/>
      <c r="AE379" s="219"/>
      <c r="AF379" s="219"/>
      <c r="AG379" s="219"/>
      <c r="AH379" s="219"/>
      <c r="AI379" s="220"/>
      <c r="AJ379" s="65"/>
      <c r="AM379" s="65"/>
      <c r="AN379" s="19"/>
      <c r="AO379" s="36"/>
      <c r="AP379" s="36"/>
      <c r="AT379" s="36"/>
      <c r="AU379" s="36"/>
      <c r="AV379" s="36"/>
      <c r="AW379" s="36"/>
      <c r="AX379" s="36"/>
      <c r="AY379" s="36"/>
      <c r="AZ379" s="36"/>
      <c r="BA379" s="154"/>
      <c r="BB379" s="451"/>
      <c r="BC379" s="36"/>
      <c r="BD379" s="149"/>
      <c r="BE379" s="167"/>
      <c r="BF379" s="3"/>
    </row>
    <row r="380" spans="3:58" ht="10.9" customHeight="1" x14ac:dyDescent="0.15">
      <c r="C380" s="223"/>
      <c r="D380" s="226"/>
      <c r="E380" s="229"/>
      <c r="F380" s="229"/>
      <c r="G380" s="223"/>
      <c r="H380" s="229"/>
      <c r="I380" s="233"/>
      <c r="J380" s="234"/>
      <c r="K380" s="474"/>
      <c r="L380" s="467"/>
      <c r="M380" s="468"/>
      <c r="N380" s="468"/>
      <c r="O380" s="468"/>
      <c r="P380" s="468"/>
      <c r="Q380" s="469"/>
      <c r="R380" s="204"/>
      <c r="S380" s="205"/>
      <c r="T380" s="205"/>
      <c r="U380" s="205"/>
      <c r="V380" s="205"/>
      <c r="W380" s="206"/>
      <c r="X380" s="233"/>
      <c r="Y380" s="234"/>
      <c r="Z380" s="235"/>
      <c r="AA380" s="215"/>
      <c r="AB380" s="216"/>
      <c r="AC380" s="217"/>
      <c r="AD380" s="218"/>
      <c r="AE380" s="219"/>
      <c r="AF380" s="219"/>
      <c r="AG380" s="219"/>
      <c r="AH380" s="219"/>
      <c r="AI380" s="220"/>
      <c r="AJ380" s="65"/>
      <c r="AM380" s="65"/>
      <c r="AN380" s="19"/>
      <c r="AO380" s="36"/>
      <c r="AP380" s="36"/>
      <c r="AT380" s="36"/>
      <c r="AU380" s="36"/>
      <c r="AV380" s="36"/>
      <c r="AW380" s="36"/>
      <c r="AX380" s="36"/>
      <c r="AY380" s="36"/>
      <c r="AZ380" s="36"/>
      <c r="BA380" s="154"/>
      <c r="BB380" s="451"/>
      <c r="BC380" s="36"/>
      <c r="BD380" s="149"/>
      <c r="BE380" s="167"/>
      <c r="BF380" s="3"/>
    </row>
    <row r="381" spans="3:58" ht="10.9" customHeight="1" x14ac:dyDescent="0.15">
      <c r="C381" s="221">
        <v>5</v>
      </c>
      <c r="D381" s="224" t="s">
        <v>106</v>
      </c>
      <c r="E381" s="227">
        <v>27</v>
      </c>
      <c r="F381" s="227" t="s">
        <v>107</v>
      </c>
      <c r="G381" s="221" t="s">
        <v>112</v>
      </c>
      <c r="H381" s="227"/>
      <c r="I381" s="470"/>
      <c r="J381" s="471"/>
      <c r="K381" s="472"/>
      <c r="L381" s="461">
        <f>J$229</f>
        <v>0</v>
      </c>
      <c r="M381" s="462"/>
      <c r="N381" s="462"/>
      <c r="O381" s="462"/>
      <c r="P381" s="462"/>
      <c r="Q381" s="463"/>
      <c r="R381" s="204">
        <f t="shared" ref="R381" si="44">IF(AND(I381="△",BA381="●"),2+ROUNDDOWN(($L381-100)/100,0)*2,0)</f>
        <v>0</v>
      </c>
      <c r="S381" s="205"/>
      <c r="T381" s="205"/>
      <c r="U381" s="205"/>
      <c r="V381" s="205"/>
      <c r="W381" s="206"/>
      <c r="X381" s="230">
        <v>1</v>
      </c>
      <c r="Y381" s="231"/>
      <c r="Z381" s="232"/>
      <c r="AA381" s="212">
        <f t="shared" ref="AA381" si="45">IF(X381=1,$AL$36,IF(X381=2,$AL$57,IF(X381=3,$AL$76,IF(X381=4,$AL$95,IF(X381=5,$AL$114,IF(X381=6,$AL$133,IF(X381=7,$AL$152,IF(X381=8,$AL$171,IF(X381=9,$AL$190,IF(X381=10,$AL$209,0))))))))))</f>
        <v>0</v>
      </c>
      <c r="AB381" s="213"/>
      <c r="AC381" s="214"/>
      <c r="AD381" s="218">
        <f>IF(I381="△",ROUNDUP(R381*AA381,1),0)</f>
        <v>0</v>
      </c>
      <c r="AE381" s="219"/>
      <c r="AF381" s="219"/>
      <c r="AG381" s="219"/>
      <c r="AH381" s="219"/>
      <c r="AI381" s="220"/>
      <c r="AJ381" s="65"/>
      <c r="AM381" s="65"/>
      <c r="AN381" s="19"/>
      <c r="AO381" s="36"/>
      <c r="AP381" s="36"/>
      <c r="AT381" s="36"/>
      <c r="AU381" s="36"/>
      <c r="AV381" s="36"/>
      <c r="AW381" s="36"/>
      <c r="AX381" s="36"/>
      <c r="AY381" s="36"/>
      <c r="AZ381" s="36"/>
      <c r="BA381" s="154" t="str">
        <f>IF(OR(I381="×",BA385="×"),"×","●")</f>
        <v>●</v>
      </c>
      <c r="BB381" s="451">
        <f>IF(BA381="●",IF(I381="定","-",I381),"-")</f>
        <v>0</v>
      </c>
      <c r="BC381" s="36"/>
      <c r="BD381" s="149"/>
      <c r="BE381" s="167"/>
      <c r="BF381" s="3"/>
    </row>
    <row r="382" spans="3:58" ht="10.9" customHeight="1" x14ac:dyDescent="0.15">
      <c r="C382" s="236"/>
      <c r="D382" s="237"/>
      <c r="E382" s="228"/>
      <c r="F382" s="228"/>
      <c r="G382" s="236"/>
      <c r="H382" s="228"/>
      <c r="I382" s="230"/>
      <c r="J382" s="231"/>
      <c r="K382" s="473"/>
      <c r="L382" s="464"/>
      <c r="M382" s="465"/>
      <c r="N382" s="465"/>
      <c r="O382" s="465"/>
      <c r="P382" s="465"/>
      <c r="Q382" s="466"/>
      <c r="R382" s="204"/>
      <c r="S382" s="205"/>
      <c r="T382" s="205"/>
      <c r="U382" s="205"/>
      <c r="V382" s="205"/>
      <c r="W382" s="206"/>
      <c r="X382" s="230"/>
      <c r="Y382" s="231"/>
      <c r="Z382" s="232"/>
      <c r="AA382" s="212"/>
      <c r="AB382" s="213"/>
      <c r="AC382" s="214"/>
      <c r="AD382" s="218"/>
      <c r="AE382" s="219"/>
      <c r="AF382" s="219"/>
      <c r="AG382" s="219"/>
      <c r="AH382" s="219"/>
      <c r="AI382" s="220"/>
      <c r="AJ382" s="65"/>
      <c r="AM382" s="65"/>
      <c r="AN382" s="19"/>
      <c r="AO382" s="36"/>
      <c r="AP382" s="36"/>
      <c r="AT382" s="36"/>
      <c r="AU382" s="36"/>
      <c r="AV382" s="36"/>
      <c r="AW382" s="36"/>
      <c r="AX382" s="36"/>
      <c r="AY382" s="36"/>
      <c r="AZ382" s="36"/>
      <c r="BA382" s="154"/>
      <c r="BB382" s="451"/>
      <c r="BC382" s="36"/>
      <c r="BD382" s="149"/>
      <c r="BE382" s="167"/>
      <c r="BF382" s="3"/>
    </row>
    <row r="383" spans="3:58" ht="10.9" customHeight="1" x14ac:dyDescent="0.15">
      <c r="C383" s="236"/>
      <c r="D383" s="237"/>
      <c r="E383" s="228"/>
      <c r="F383" s="228"/>
      <c r="G383" s="236"/>
      <c r="H383" s="228"/>
      <c r="I383" s="230"/>
      <c r="J383" s="231"/>
      <c r="K383" s="473"/>
      <c r="L383" s="464"/>
      <c r="M383" s="465"/>
      <c r="N383" s="465"/>
      <c r="O383" s="465"/>
      <c r="P383" s="465"/>
      <c r="Q383" s="466"/>
      <c r="R383" s="204"/>
      <c r="S383" s="205"/>
      <c r="T383" s="205"/>
      <c r="U383" s="205"/>
      <c r="V383" s="205"/>
      <c r="W383" s="206"/>
      <c r="X383" s="230"/>
      <c r="Y383" s="231"/>
      <c r="Z383" s="232"/>
      <c r="AA383" s="212"/>
      <c r="AB383" s="213"/>
      <c r="AC383" s="214"/>
      <c r="AD383" s="218"/>
      <c r="AE383" s="219"/>
      <c r="AF383" s="219"/>
      <c r="AG383" s="219"/>
      <c r="AH383" s="219"/>
      <c r="AI383" s="220"/>
      <c r="AJ383" s="65"/>
      <c r="AM383" s="65"/>
      <c r="AN383" s="19"/>
      <c r="AO383" s="36"/>
      <c r="AP383" s="36"/>
      <c r="AT383" s="36"/>
      <c r="AU383" s="36"/>
      <c r="AV383" s="36"/>
      <c r="AW383" s="36"/>
      <c r="AX383" s="36"/>
      <c r="AY383" s="36"/>
      <c r="AZ383" s="36"/>
      <c r="BA383" s="154"/>
      <c r="BB383" s="451"/>
      <c r="BC383" s="36"/>
      <c r="BD383" s="149"/>
      <c r="BE383" s="167"/>
      <c r="BF383" s="3"/>
    </row>
    <row r="384" spans="3:58" ht="10.9" customHeight="1" x14ac:dyDescent="0.15">
      <c r="C384" s="223"/>
      <c r="D384" s="226"/>
      <c r="E384" s="229"/>
      <c r="F384" s="229"/>
      <c r="G384" s="223"/>
      <c r="H384" s="229"/>
      <c r="I384" s="233"/>
      <c r="J384" s="234"/>
      <c r="K384" s="474"/>
      <c r="L384" s="467"/>
      <c r="M384" s="468"/>
      <c r="N384" s="468"/>
      <c r="O384" s="468"/>
      <c r="P384" s="468"/>
      <c r="Q384" s="469"/>
      <c r="R384" s="204"/>
      <c r="S384" s="205"/>
      <c r="T384" s="205"/>
      <c r="U384" s="205"/>
      <c r="V384" s="205"/>
      <c r="W384" s="206"/>
      <c r="X384" s="233"/>
      <c r="Y384" s="234"/>
      <c r="Z384" s="235"/>
      <c r="AA384" s="215"/>
      <c r="AB384" s="216"/>
      <c r="AC384" s="217"/>
      <c r="AD384" s="218"/>
      <c r="AE384" s="219"/>
      <c r="AF384" s="219"/>
      <c r="AG384" s="219"/>
      <c r="AH384" s="219"/>
      <c r="AI384" s="220"/>
      <c r="AJ384" s="65"/>
      <c r="AM384" s="65"/>
      <c r="AN384" s="19"/>
      <c r="AO384" s="36"/>
      <c r="AP384" s="36"/>
      <c r="AT384" s="36"/>
      <c r="AU384" s="36"/>
      <c r="AV384" s="36"/>
      <c r="AW384" s="36"/>
      <c r="AX384" s="36"/>
      <c r="AY384" s="36"/>
      <c r="AZ384" s="36"/>
      <c r="BA384" s="154"/>
      <c r="BB384" s="451"/>
      <c r="BC384" s="36"/>
      <c r="BD384" s="149"/>
      <c r="BE384" s="167"/>
      <c r="BF384" s="3"/>
    </row>
    <row r="385" spans="3:58" ht="10.9" customHeight="1" x14ac:dyDescent="0.15">
      <c r="C385" s="221">
        <v>5</v>
      </c>
      <c r="D385" s="224" t="s">
        <v>106</v>
      </c>
      <c r="E385" s="227">
        <v>28</v>
      </c>
      <c r="F385" s="227" t="s">
        <v>107</v>
      </c>
      <c r="G385" s="221" t="s">
        <v>113</v>
      </c>
      <c r="H385" s="227"/>
      <c r="I385" s="470"/>
      <c r="J385" s="471"/>
      <c r="K385" s="472"/>
      <c r="L385" s="461">
        <f>J$229</f>
        <v>0</v>
      </c>
      <c r="M385" s="462"/>
      <c r="N385" s="462"/>
      <c r="O385" s="462"/>
      <c r="P385" s="462"/>
      <c r="Q385" s="463"/>
      <c r="R385" s="204">
        <f t="shared" ref="R385" si="46">IF(AND(I385="△",BA385="●"),2+ROUNDDOWN(($L385-100)/100,0)*2,0)</f>
        <v>0</v>
      </c>
      <c r="S385" s="205"/>
      <c r="T385" s="205"/>
      <c r="U385" s="205"/>
      <c r="V385" s="205"/>
      <c r="W385" s="206"/>
      <c r="X385" s="230">
        <v>1</v>
      </c>
      <c r="Y385" s="231"/>
      <c r="Z385" s="232"/>
      <c r="AA385" s="212">
        <f t="shared" ref="AA385" si="47">IF(X385=1,$AL$36,IF(X385=2,$AL$57,IF(X385=3,$AL$76,IF(X385=4,$AL$95,IF(X385=5,$AL$114,IF(X385=6,$AL$133,IF(X385=7,$AL$152,IF(X385=8,$AL$171,IF(X385=9,$AL$190,IF(X385=10,$AL$209,0))))))))))</f>
        <v>0</v>
      </c>
      <c r="AB385" s="213"/>
      <c r="AC385" s="214"/>
      <c r="AD385" s="218">
        <f>IF(I385="△",ROUNDUP(R385*AA385,1),0)</f>
        <v>0</v>
      </c>
      <c r="AE385" s="219"/>
      <c r="AF385" s="219"/>
      <c r="AG385" s="219"/>
      <c r="AH385" s="219"/>
      <c r="AI385" s="220"/>
      <c r="AJ385" s="65"/>
      <c r="AM385" s="65"/>
      <c r="AN385" s="19"/>
      <c r="AO385" s="36"/>
      <c r="AP385" s="36"/>
      <c r="AT385" s="36"/>
      <c r="AU385" s="36"/>
      <c r="AV385" s="36"/>
      <c r="AW385" s="36"/>
      <c r="AX385" s="36"/>
      <c r="AY385" s="36"/>
      <c r="AZ385" s="36"/>
      <c r="BA385" s="154" t="str">
        <f>IF(OR(I385="×",BA389="×"),"×","●")</f>
        <v>●</v>
      </c>
      <c r="BB385" s="451">
        <f>IF(BA385="●",IF(I385="定","-",I385),"-")</f>
        <v>0</v>
      </c>
      <c r="BC385" s="36"/>
      <c r="BD385" s="149"/>
      <c r="BE385" s="167"/>
      <c r="BF385" s="3"/>
    </row>
    <row r="386" spans="3:58" ht="10.9" customHeight="1" x14ac:dyDescent="0.15">
      <c r="C386" s="236"/>
      <c r="D386" s="237"/>
      <c r="E386" s="228"/>
      <c r="F386" s="228"/>
      <c r="G386" s="236"/>
      <c r="H386" s="228"/>
      <c r="I386" s="230"/>
      <c r="J386" s="231"/>
      <c r="K386" s="473"/>
      <c r="L386" s="464"/>
      <c r="M386" s="465"/>
      <c r="N386" s="465"/>
      <c r="O386" s="465"/>
      <c r="P386" s="465"/>
      <c r="Q386" s="466"/>
      <c r="R386" s="204"/>
      <c r="S386" s="205"/>
      <c r="T386" s="205"/>
      <c r="U386" s="205"/>
      <c r="V386" s="205"/>
      <c r="W386" s="206"/>
      <c r="X386" s="230"/>
      <c r="Y386" s="231"/>
      <c r="Z386" s="232"/>
      <c r="AA386" s="212"/>
      <c r="AB386" s="213"/>
      <c r="AC386" s="214"/>
      <c r="AD386" s="218"/>
      <c r="AE386" s="219"/>
      <c r="AF386" s="219"/>
      <c r="AG386" s="219"/>
      <c r="AH386" s="219"/>
      <c r="AI386" s="220"/>
      <c r="AJ386" s="65"/>
      <c r="AM386" s="65"/>
      <c r="AN386" s="19"/>
      <c r="AO386" s="36"/>
      <c r="AP386" s="36"/>
      <c r="AT386" s="36"/>
      <c r="AU386" s="36"/>
      <c r="AV386" s="36"/>
      <c r="AW386" s="36"/>
      <c r="AX386" s="36"/>
      <c r="AY386" s="36"/>
      <c r="AZ386" s="36"/>
      <c r="BA386" s="154"/>
      <c r="BB386" s="451"/>
      <c r="BC386" s="36"/>
      <c r="BD386" s="149"/>
      <c r="BE386" s="167"/>
      <c r="BF386" s="3"/>
    </row>
    <row r="387" spans="3:58" ht="10.9" customHeight="1" x14ac:dyDescent="0.15">
      <c r="C387" s="236"/>
      <c r="D387" s="237"/>
      <c r="E387" s="228"/>
      <c r="F387" s="228"/>
      <c r="G387" s="236"/>
      <c r="H387" s="228"/>
      <c r="I387" s="230"/>
      <c r="J387" s="231"/>
      <c r="K387" s="473"/>
      <c r="L387" s="464"/>
      <c r="M387" s="465"/>
      <c r="N387" s="465"/>
      <c r="O387" s="465"/>
      <c r="P387" s="465"/>
      <c r="Q387" s="466"/>
      <c r="R387" s="204"/>
      <c r="S387" s="205"/>
      <c r="T387" s="205"/>
      <c r="U387" s="205"/>
      <c r="V387" s="205"/>
      <c r="W387" s="206"/>
      <c r="X387" s="230"/>
      <c r="Y387" s="231"/>
      <c r="Z387" s="232"/>
      <c r="AA387" s="212"/>
      <c r="AB387" s="213"/>
      <c r="AC387" s="214"/>
      <c r="AD387" s="218"/>
      <c r="AE387" s="219"/>
      <c r="AF387" s="219"/>
      <c r="AG387" s="219"/>
      <c r="AH387" s="219"/>
      <c r="AI387" s="220"/>
      <c r="AJ387" s="65"/>
      <c r="AM387" s="65"/>
      <c r="AN387" s="19"/>
      <c r="AO387" s="36"/>
      <c r="AP387" s="36"/>
      <c r="AT387" s="36"/>
      <c r="AU387" s="36"/>
      <c r="AV387" s="36"/>
      <c r="AW387" s="36"/>
      <c r="AX387" s="36"/>
      <c r="AY387" s="36"/>
      <c r="AZ387" s="36"/>
      <c r="BA387" s="154"/>
      <c r="BB387" s="451"/>
      <c r="BC387" s="36"/>
      <c r="BD387" s="149"/>
      <c r="BE387" s="167"/>
      <c r="BF387" s="3"/>
    </row>
    <row r="388" spans="3:58" ht="10.9" customHeight="1" x14ac:dyDescent="0.15">
      <c r="C388" s="223"/>
      <c r="D388" s="226"/>
      <c r="E388" s="229"/>
      <c r="F388" s="229"/>
      <c r="G388" s="223"/>
      <c r="H388" s="229"/>
      <c r="I388" s="233"/>
      <c r="J388" s="234"/>
      <c r="K388" s="474"/>
      <c r="L388" s="467"/>
      <c r="M388" s="468"/>
      <c r="N388" s="468"/>
      <c r="O388" s="468"/>
      <c r="P388" s="468"/>
      <c r="Q388" s="469"/>
      <c r="R388" s="204"/>
      <c r="S388" s="205"/>
      <c r="T388" s="205"/>
      <c r="U388" s="205"/>
      <c r="V388" s="205"/>
      <c r="W388" s="206"/>
      <c r="X388" s="233"/>
      <c r="Y388" s="234"/>
      <c r="Z388" s="235"/>
      <c r="AA388" s="215"/>
      <c r="AB388" s="216"/>
      <c r="AC388" s="217"/>
      <c r="AD388" s="218"/>
      <c r="AE388" s="219"/>
      <c r="AF388" s="219"/>
      <c r="AG388" s="219"/>
      <c r="AH388" s="219"/>
      <c r="AI388" s="220"/>
      <c r="AJ388" s="65"/>
      <c r="AM388" s="65"/>
      <c r="AN388" s="19"/>
      <c r="AO388" s="36"/>
      <c r="AP388" s="36"/>
      <c r="AT388" s="36"/>
      <c r="AU388" s="36"/>
      <c r="AV388" s="36"/>
      <c r="AW388" s="36"/>
      <c r="AX388" s="36"/>
      <c r="AY388" s="36"/>
      <c r="AZ388" s="36"/>
      <c r="BA388" s="154"/>
      <c r="BB388" s="451"/>
      <c r="BC388" s="36"/>
      <c r="BD388" s="149"/>
      <c r="BE388" s="167"/>
      <c r="BF388" s="3"/>
    </row>
    <row r="389" spans="3:58" ht="10.9" customHeight="1" x14ac:dyDescent="0.15">
      <c r="C389" s="221">
        <v>5</v>
      </c>
      <c r="D389" s="224" t="s">
        <v>106</v>
      </c>
      <c r="E389" s="227">
        <v>29</v>
      </c>
      <c r="F389" s="227" t="s">
        <v>107</v>
      </c>
      <c r="G389" s="221" t="s">
        <v>114</v>
      </c>
      <c r="H389" s="227"/>
      <c r="I389" s="470"/>
      <c r="J389" s="471"/>
      <c r="K389" s="472"/>
      <c r="L389" s="461">
        <f>J$229</f>
        <v>0</v>
      </c>
      <c r="M389" s="462"/>
      <c r="N389" s="462"/>
      <c r="O389" s="462"/>
      <c r="P389" s="462"/>
      <c r="Q389" s="463"/>
      <c r="R389" s="204">
        <f t="shared" ref="R389" si="48">IF(AND(I389="△",BA389="●"),2+ROUNDDOWN(($L389-100)/100,0)*2,0)</f>
        <v>0</v>
      </c>
      <c r="S389" s="205"/>
      <c r="T389" s="205"/>
      <c r="U389" s="205"/>
      <c r="V389" s="205"/>
      <c r="W389" s="206"/>
      <c r="X389" s="230">
        <v>1</v>
      </c>
      <c r="Y389" s="231"/>
      <c r="Z389" s="232"/>
      <c r="AA389" s="212">
        <f t="shared" ref="AA389" si="49">IF(X389=1,$AL$36,IF(X389=2,$AL$57,IF(X389=3,$AL$76,IF(X389=4,$AL$95,IF(X389=5,$AL$114,IF(X389=6,$AL$133,IF(X389=7,$AL$152,IF(X389=8,$AL$171,IF(X389=9,$AL$190,IF(X389=10,$AL$209,0))))))))))</f>
        <v>0</v>
      </c>
      <c r="AB389" s="213"/>
      <c r="AC389" s="214"/>
      <c r="AD389" s="218">
        <f>IF(I389="△",ROUNDUP(R389*AA389,1),0)</f>
        <v>0</v>
      </c>
      <c r="AE389" s="219"/>
      <c r="AF389" s="219"/>
      <c r="AG389" s="219"/>
      <c r="AH389" s="219"/>
      <c r="AI389" s="220"/>
      <c r="AJ389" s="65"/>
      <c r="AM389" s="65"/>
      <c r="AN389" s="65"/>
      <c r="AO389" s="65"/>
      <c r="AP389" s="65"/>
      <c r="AT389" s="36"/>
      <c r="AU389" s="36"/>
      <c r="AV389" s="36"/>
      <c r="AW389" s="36"/>
      <c r="AX389" s="36"/>
      <c r="AY389" s="36"/>
      <c r="AZ389" s="36"/>
      <c r="BA389" s="154" t="str">
        <f>IF(OR(I389="×",BA393="×"),"×","●")</f>
        <v>●</v>
      </c>
      <c r="BB389" s="451">
        <f>IF(BA389="●",IF(I389="定","-",I389),"-")</f>
        <v>0</v>
      </c>
      <c r="BC389" s="36"/>
      <c r="BD389" s="149"/>
      <c r="BE389" s="149"/>
      <c r="BF389" s="3"/>
    </row>
    <row r="390" spans="3:58" ht="10.9" customHeight="1" x14ac:dyDescent="0.15">
      <c r="C390" s="236"/>
      <c r="D390" s="237"/>
      <c r="E390" s="228"/>
      <c r="F390" s="228"/>
      <c r="G390" s="236"/>
      <c r="H390" s="228"/>
      <c r="I390" s="230"/>
      <c r="J390" s="231"/>
      <c r="K390" s="473"/>
      <c r="L390" s="464"/>
      <c r="M390" s="465"/>
      <c r="N390" s="465"/>
      <c r="O390" s="465"/>
      <c r="P390" s="465"/>
      <c r="Q390" s="466"/>
      <c r="R390" s="204"/>
      <c r="S390" s="205"/>
      <c r="T390" s="205"/>
      <c r="U390" s="205"/>
      <c r="V390" s="205"/>
      <c r="W390" s="206"/>
      <c r="X390" s="230"/>
      <c r="Y390" s="231"/>
      <c r="Z390" s="232"/>
      <c r="AA390" s="212"/>
      <c r="AB390" s="213"/>
      <c r="AC390" s="214"/>
      <c r="AD390" s="218"/>
      <c r="AE390" s="219"/>
      <c r="AF390" s="219"/>
      <c r="AG390" s="219"/>
      <c r="AH390" s="219"/>
      <c r="AI390" s="220"/>
      <c r="AJ390" s="65"/>
      <c r="AM390" s="65"/>
      <c r="AN390" s="65"/>
      <c r="AO390" s="65"/>
      <c r="AP390" s="65"/>
      <c r="AT390" s="36"/>
      <c r="AU390" s="36"/>
      <c r="AV390" s="36"/>
      <c r="AW390" s="36"/>
      <c r="AX390" s="36"/>
      <c r="AY390" s="36"/>
      <c r="AZ390" s="36"/>
      <c r="BA390" s="154"/>
      <c r="BB390" s="451"/>
      <c r="BC390" s="36"/>
      <c r="BD390" s="149"/>
      <c r="BE390" s="149"/>
      <c r="BF390" s="3"/>
    </row>
    <row r="391" spans="3:58" ht="10.9" customHeight="1" x14ac:dyDescent="0.15">
      <c r="C391" s="236"/>
      <c r="D391" s="237"/>
      <c r="E391" s="228"/>
      <c r="F391" s="228"/>
      <c r="G391" s="236"/>
      <c r="H391" s="228"/>
      <c r="I391" s="230"/>
      <c r="J391" s="231"/>
      <c r="K391" s="473"/>
      <c r="L391" s="464"/>
      <c r="M391" s="465"/>
      <c r="N391" s="465"/>
      <c r="O391" s="465"/>
      <c r="P391" s="465"/>
      <c r="Q391" s="466"/>
      <c r="R391" s="204"/>
      <c r="S391" s="205"/>
      <c r="T391" s="205"/>
      <c r="U391" s="205"/>
      <c r="V391" s="205"/>
      <c r="W391" s="206"/>
      <c r="X391" s="230"/>
      <c r="Y391" s="231"/>
      <c r="Z391" s="232"/>
      <c r="AA391" s="212"/>
      <c r="AB391" s="213"/>
      <c r="AC391" s="214"/>
      <c r="AD391" s="218"/>
      <c r="AE391" s="219"/>
      <c r="AF391" s="219"/>
      <c r="AG391" s="219"/>
      <c r="AH391" s="219"/>
      <c r="AI391" s="220"/>
      <c r="AJ391" s="65"/>
      <c r="AM391" s="65"/>
      <c r="AN391" s="65"/>
      <c r="AO391" s="65"/>
      <c r="AP391" s="65"/>
      <c r="AT391" s="36"/>
      <c r="AU391" s="36"/>
      <c r="AV391" s="36"/>
      <c r="AW391" s="36"/>
      <c r="AX391" s="36"/>
      <c r="AY391" s="36"/>
      <c r="AZ391" s="36"/>
      <c r="BA391" s="154"/>
      <c r="BB391" s="451"/>
      <c r="BC391" s="36"/>
      <c r="BD391" s="149"/>
      <c r="BE391" s="149"/>
      <c r="BF391" s="3"/>
    </row>
    <row r="392" spans="3:58" ht="10.9" customHeight="1" x14ac:dyDescent="0.15">
      <c r="C392" s="223"/>
      <c r="D392" s="226"/>
      <c r="E392" s="229"/>
      <c r="F392" s="229"/>
      <c r="G392" s="223"/>
      <c r="H392" s="229"/>
      <c r="I392" s="233"/>
      <c r="J392" s="234"/>
      <c r="K392" s="474"/>
      <c r="L392" s="467"/>
      <c r="M392" s="468"/>
      <c r="N392" s="468"/>
      <c r="O392" s="468"/>
      <c r="P392" s="468"/>
      <c r="Q392" s="469"/>
      <c r="R392" s="204"/>
      <c r="S392" s="205"/>
      <c r="T392" s="205"/>
      <c r="U392" s="205"/>
      <c r="V392" s="205"/>
      <c r="W392" s="206"/>
      <c r="X392" s="233"/>
      <c r="Y392" s="234"/>
      <c r="Z392" s="235"/>
      <c r="AA392" s="215"/>
      <c r="AB392" s="216"/>
      <c r="AC392" s="217"/>
      <c r="AD392" s="218"/>
      <c r="AE392" s="219"/>
      <c r="AF392" s="219"/>
      <c r="AG392" s="219"/>
      <c r="AH392" s="219"/>
      <c r="AI392" s="220"/>
      <c r="AJ392" s="65"/>
      <c r="AM392" s="65"/>
      <c r="AN392" s="65"/>
      <c r="AO392" s="65"/>
      <c r="AP392" s="65"/>
      <c r="AT392" s="36"/>
      <c r="AU392" s="36"/>
      <c r="AV392" s="36"/>
      <c r="AW392" s="36"/>
      <c r="AX392" s="36"/>
      <c r="AY392" s="36"/>
      <c r="AZ392" s="36"/>
      <c r="BA392" s="154"/>
      <c r="BB392" s="451"/>
      <c r="BC392" s="36"/>
      <c r="BD392" s="149"/>
      <c r="BE392" s="149"/>
      <c r="BF392" s="3"/>
    </row>
    <row r="393" spans="3:58" ht="10.9" customHeight="1" x14ac:dyDescent="0.15">
      <c r="C393" s="221">
        <v>5</v>
      </c>
      <c r="D393" s="224" t="s">
        <v>106</v>
      </c>
      <c r="E393" s="227">
        <v>30</v>
      </c>
      <c r="F393" s="227" t="s">
        <v>107</v>
      </c>
      <c r="G393" s="221" t="s">
        <v>115</v>
      </c>
      <c r="H393" s="227"/>
      <c r="I393" s="470"/>
      <c r="J393" s="471"/>
      <c r="K393" s="472"/>
      <c r="L393" s="461">
        <f>J$229</f>
        <v>0</v>
      </c>
      <c r="M393" s="462"/>
      <c r="N393" s="462"/>
      <c r="O393" s="462"/>
      <c r="P393" s="462"/>
      <c r="Q393" s="463"/>
      <c r="R393" s="204">
        <f t="shared" ref="R393" si="50">IF(AND(I393="△",BA393="●"),2+ROUNDDOWN(($L393-100)/100,0)*2,0)</f>
        <v>0</v>
      </c>
      <c r="S393" s="205"/>
      <c r="T393" s="205"/>
      <c r="U393" s="205"/>
      <c r="V393" s="205"/>
      <c r="W393" s="206"/>
      <c r="X393" s="230">
        <v>1</v>
      </c>
      <c r="Y393" s="231"/>
      <c r="Z393" s="232"/>
      <c r="AA393" s="212">
        <f t="shared" ref="AA393" si="51">IF(X393=1,$AL$36,IF(X393=2,$AL$57,IF(X393=3,$AL$76,IF(X393=4,$AL$95,IF(X393=5,$AL$114,IF(X393=6,$AL$133,IF(X393=7,$AL$152,IF(X393=8,$AL$171,IF(X393=9,$AL$190,IF(X393=10,$AL$209,0))))))))))</f>
        <v>0</v>
      </c>
      <c r="AB393" s="213"/>
      <c r="AC393" s="214"/>
      <c r="AD393" s="218">
        <f>IF(I393="△",ROUNDUP(R393*AA393,1),0)</f>
        <v>0</v>
      </c>
      <c r="AE393" s="219"/>
      <c r="AF393" s="219"/>
      <c r="AG393" s="219"/>
      <c r="AH393" s="219"/>
      <c r="AI393" s="220"/>
      <c r="AJ393" s="65"/>
      <c r="AM393" s="65"/>
      <c r="AN393" s="65"/>
      <c r="AO393" s="65"/>
      <c r="AP393" s="65"/>
      <c r="AT393" s="36"/>
      <c r="AU393" s="36"/>
      <c r="AV393" s="36"/>
      <c r="AW393" s="36"/>
      <c r="AX393" s="36"/>
      <c r="AY393" s="36"/>
      <c r="AZ393" s="36"/>
      <c r="BA393" s="154" t="str">
        <f>IF(OR(I393="×",BA397="×"),"×","●")</f>
        <v>●</v>
      </c>
      <c r="BB393" s="451">
        <f>IF(BA393="●",IF(I393="定","-",I393),"-")</f>
        <v>0</v>
      </c>
      <c r="BC393" s="36"/>
      <c r="BD393" s="149"/>
      <c r="BE393" s="149"/>
      <c r="BF393" s="3"/>
    </row>
    <row r="394" spans="3:58" ht="10.9" customHeight="1" x14ac:dyDescent="0.15">
      <c r="C394" s="236"/>
      <c r="D394" s="237"/>
      <c r="E394" s="228"/>
      <c r="F394" s="228"/>
      <c r="G394" s="236"/>
      <c r="H394" s="228"/>
      <c r="I394" s="230"/>
      <c r="J394" s="231"/>
      <c r="K394" s="473"/>
      <c r="L394" s="464"/>
      <c r="M394" s="465"/>
      <c r="N394" s="465"/>
      <c r="O394" s="465"/>
      <c r="P394" s="465"/>
      <c r="Q394" s="466"/>
      <c r="R394" s="204"/>
      <c r="S394" s="205"/>
      <c r="T394" s="205"/>
      <c r="U394" s="205"/>
      <c r="V394" s="205"/>
      <c r="W394" s="206"/>
      <c r="X394" s="230"/>
      <c r="Y394" s="231"/>
      <c r="Z394" s="232"/>
      <c r="AA394" s="212"/>
      <c r="AB394" s="213"/>
      <c r="AC394" s="214"/>
      <c r="AD394" s="218"/>
      <c r="AE394" s="219"/>
      <c r="AF394" s="219"/>
      <c r="AG394" s="219"/>
      <c r="AH394" s="219"/>
      <c r="AI394" s="220"/>
      <c r="AJ394" s="65"/>
      <c r="AM394" s="65"/>
      <c r="AN394" s="65"/>
      <c r="AO394" s="65"/>
      <c r="AP394" s="65"/>
      <c r="AT394" s="36"/>
      <c r="AU394" s="36"/>
      <c r="AV394" s="36"/>
      <c r="AW394" s="36"/>
      <c r="AX394" s="36"/>
      <c r="AY394" s="36"/>
      <c r="AZ394" s="36"/>
      <c r="BA394" s="154"/>
      <c r="BB394" s="451"/>
      <c r="BC394" s="36"/>
      <c r="BD394" s="149"/>
      <c r="BE394" s="149"/>
      <c r="BF394" s="3"/>
    </row>
    <row r="395" spans="3:58" ht="10.9" customHeight="1" x14ac:dyDescent="0.15">
      <c r="C395" s="236"/>
      <c r="D395" s="237"/>
      <c r="E395" s="228"/>
      <c r="F395" s="228"/>
      <c r="G395" s="236"/>
      <c r="H395" s="228"/>
      <c r="I395" s="230"/>
      <c r="J395" s="231"/>
      <c r="K395" s="473"/>
      <c r="L395" s="464"/>
      <c r="M395" s="465"/>
      <c r="N395" s="465"/>
      <c r="O395" s="465"/>
      <c r="P395" s="465"/>
      <c r="Q395" s="466"/>
      <c r="R395" s="204"/>
      <c r="S395" s="205"/>
      <c r="T395" s="205"/>
      <c r="U395" s="205"/>
      <c r="V395" s="205"/>
      <c r="W395" s="206"/>
      <c r="X395" s="230"/>
      <c r="Y395" s="231"/>
      <c r="Z395" s="232"/>
      <c r="AA395" s="212"/>
      <c r="AB395" s="213"/>
      <c r="AC395" s="214"/>
      <c r="AD395" s="218"/>
      <c r="AE395" s="219"/>
      <c r="AF395" s="219"/>
      <c r="AG395" s="219"/>
      <c r="AH395" s="219"/>
      <c r="AI395" s="220"/>
      <c r="AJ395" s="65"/>
      <c r="AM395" s="65"/>
      <c r="AN395" s="65"/>
      <c r="AO395" s="65"/>
      <c r="AP395" s="65"/>
      <c r="AT395" s="36"/>
      <c r="AU395" s="36"/>
      <c r="AV395" s="36"/>
      <c r="AW395" s="36"/>
      <c r="AX395" s="36"/>
      <c r="AY395" s="36"/>
      <c r="AZ395" s="36"/>
      <c r="BA395" s="154"/>
      <c r="BB395" s="451"/>
      <c r="BC395" s="36"/>
      <c r="BD395" s="149"/>
      <c r="BE395" s="149"/>
      <c r="BF395" s="3"/>
    </row>
    <row r="396" spans="3:58" ht="10.9" customHeight="1" x14ac:dyDescent="0.15">
      <c r="C396" s="223"/>
      <c r="D396" s="226"/>
      <c r="E396" s="229"/>
      <c r="F396" s="229"/>
      <c r="G396" s="223"/>
      <c r="H396" s="229"/>
      <c r="I396" s="233"/>
      <c r="J396" s="234"/>
      <c r="K396" s="474"/>
      <c r="L396" s="467"/>
      <c r="M396" s="468"/>
      <c r="N396" s="468"/>
      <c r="O396" s="468"/>
      <c r="P396" s="468"/>
      <c r="Q396" s="469"/>
      <c r="R396" s="204"/>
      <c r="S396" s="205"/>
      <c r="T396" s="205"/>
      <c r="U396" s="205"/>
      <c r="V396" s="205"/>
      <c r="W396" s="206"/>
      <c r="X396" s="233"/>
      <c r="Y396" s="234"/>
      <c r="Z396" s="235"/>
      <c r="AA396" s="215"/>
      <c r="AB396" s="216"/>
      <c r="AC396" s="217"/>
      <c r="AD396" s="218"/>
      <c r="AE396" s="219"/>
      <c r="AF396" s="219"/>
      <c r="AG396" s="219"/>
      <c r="AH396" s="219"/>
      <c r="AI396" s="220"/>
      <c r="AJ396" s="65"/>
      <c r="AM396" s="65"/>
      <c r="AN396" s="65"/>
      <c r="AO396" s="65"/>
      <c r="AP396" s="65"/>
      <c r="AT396" s="36"/>
      <c r="AU396" s="36"/>
      <c r="AV396" s="36"/>
      <c r="AW396" s="36"/>
      <c r="AX396" s="36"/>
      <c r="AY396" s="36"/>
      <c r="AZ396" s="36"/>
      <c r="BA396" s="154"/>
      <c r="BB396" s="451"/>
      <c r="BC396" s="36"/>
      <c r="BD396" s="149"/>
      <c r="BE396" s="149"/>
      <c r="BF396" s="3"/>
    </row>
    <row r="397" spans="3:58" ht="10.9" customHeight="1" x14ac:dyDescent="0.15">
      <c r="C397" s="221">
        <v>5</v>
      </c>
      <c r="D397" s="224" t="s">
        <v>106</v>
      </c>
      <c r="E397" s="227">
        <v>31</v>
      </c>
      <c r="F397" s="227" t="s">
        <v>107</v>
      </c>
      <c r="G397" s="221" t="s">
        <v>116</v>
      </c>
      <c r="H397" s="227"/>
      <c r="I397" s="470"/>
      <c r="J397" s="471"/>
      <c r="K397" s="472"/>
      <c r="L397" s="461">
        <f>J$229</f>
        <v>0</v>
      </c>
      <c r="M397" s="462"/>
      <c r="N397" s="462"/>
      <c r="O397" s="462"/>
      <c r="P397" s="462"/>
      <c r="Q397" s="463"/>
      <c r="R397" s="204">
        <f t="shared" ref="R397" si="52">IF(AND(I397="△",BA397="●"),2+ROUNDDOWN(($L397-100)/100,0)*2,0)</f>
        <v>0</v>
      </c>
      <c r="S397" s="205"/>
      <c r="T397" s="205"/>
      <c r="U397" s="205"/>
      <c r="V397" s="205"/>
      <c r="W397" s="206"/>
      <c r="X397" s="230">
        <v>1</v>
      </c>
      <c r="Y397" s="231"/>
      <c r="Z397" s="232"/>
      <c r="AA397" s="212">
        <f t="shared" ref="AA397" si="53">IF(X397=1,$AL$36,IF(X397=2,$AL$57,IF(X397=3,$AL$76,IF(X397=4,$AL$95,IF(X397=5,$AL$114,IF(X397=6,$AL$133,IF(X397=7,$AL$152,IF(X397=8,$AL$171,IF(X397=9,$AL$190,IF(X397=10,$AL$209,0))))))))))</f>
        <v>0</v>
      </c>
      <c r="AB397" s="213"/>
      <c r="AC397" s="214"/>
      <c r="AD397" s="218">
        <f>IF(I397="△",ROUNDUP(R397*AA397,1),0)</f>
        <v>0</v>
      </c>
      <c r="AE397" s="219"/>
      <c r="AF397" s="219"/>
      <c r="AG397" s="219"/>
      <c r="AH397" s="219"/>
      <c r="AI397" s="220"/>
      <c r="AJ397" s="65"/>
      <c r="AM397" s="65"/>
      <c r="AN397" s="19"/>
      <c r="AO397" s="36"/>
      <c r="AP397" s="36"/>
      <c r="AT397" s="36"/>
      <c r="AU397" s="36"/>
      <c r="AV397" s="36"/>
      <c r="AW397" s="36"/>
      <c r="AX397" s="36"/>
      <c r="AY397" s="36"/>
      <c r="AZ397" s="36"/>
      <c r="BA397" s="154" t="str">
        <f>IF(I397="×","×","●")</f>
        <v>●</v>
      </c>
      <c r="BB397" s="451">
        <f>IF(BA397="●",IF(I397="定","-",I397),"-")</f>
        <v>0</v>
      </c>
      <c r="BC397" s="36"/>
      <c r="BD397" s="149"/>
      <c r="BE397" s="167"/>
      <c r="BF397" s="3"/>
    </row>
    <row r="398" spans="3:58" ht="10.9" customHeight="1" x14ac:dyDescent="0.15">
      <c r="C398" s="236"/>
      <c r="D398" s="237"/>
      <c r="E398" s="228"/>
      <c r="F398" s="228"/>
      <c r="G398" s="236"/>
      <c r="H398" s="228"/>
      <c r="I398" s="230"/>
      <c r="J398" s="231"/>
      <c r="K398" s="473"/>
      <c r="L398" s="464"/>
      <c r="M398" s="465"/>
      <c r="N398" s="465"/>
      <c r="O398" s="465"/>
      <c r="P398" s="465"/>
      <c r="Q398" s="466"/>
      <c r="R398" s="204"/>
      <c r="S398" s="205"/>
      <c r="T398" s="205"/>
      <c r="U398" s="205"/>
      <c r="V398" s="205"/>
      <c r="W398" s="206"/>
      <c r="X398" s="230"/>
      <c r="Y398" s="231"/>
      <c r="Z398" s="232"/>
      <c r="AA398" s="212"/>
      <c r="AB398" s="213"/>
      <c r="AC398" s="214"/>
      <c r="AD398" s="218"/>
      <c r="AE398" s="219"/>
      <c r="AF398" s="219"/>
      <c r="AG398" s="219"/>
      <c r="AH398" s="219"/>
      <c r="AI398" s="220"/>
      <c r="AJ398" s="65"/>
      <c r="AM398" s="65"/>
      <c r="AN398" s="19"/>
      <c r="AO398" s="36"/>
      <c r="AP398" s="36"/>
      <c r="AT398" s="36"/>
      <c r="AU398" s="36"/>
      <c r="AV398" s="36"/>
      <c r="AW398" s="36"/>
      <c r="AX398" s="36"/>
      <c r="AY398" s="36"/>
      <c r="AZ398" s="36"/>
      <c r="BA398" s="154"/>
      <c r="BB398" s="451"/>
      <c r="BC398" s="36"/>
      <c r="BD398" s="149"/>
      <c r="BE398" s="167"/>
      <c r="BF398" s="3"/>
    </row>
    <row r="399" spans="3:58" ht="10.9" customHeight="1" x14ac:dyDescent="0.15">
      <c r="C399" s="236"/>
      <c r="D399" s="237"/>
      <c r="E399" s="228"/>
      <c r="F399" s="228"/>
      <c r="G399" s="236"/>
      <c r="H399" s="228"/>
      <c r="I399" s="230"/>
      <c r="J399" s="231"/>
      <c r="K399" s="473"/>
      <c r="L399" s="464"/>
      <c r="M399" s="465"/>
      <c r="N399" s="465"/>
      <c r="O399" s="465"/>
      <c r="P399" s="465"/>
      <c r="Q399" s="466"/>
      <c r="R399" s="204"/>
      <c r="S399" s="205"/>
      <c r="T399" s="205"/>
      <c r="U399" s="205"/>
      <c r="V399" s="205"/>
      <c r="W399" s="206"/>
      <c r="X399" s="230"/>
      <c r="Y399" s="231"/>
      <c r="Z399" s="232"/>
      <c r="AA399" s="212"/>
      <c r="AB399" s="213"/>
      <c r="AC399" s="214"/>
      <c r="AD399" s="218"/>
      <c r="AE399" s="219"/>
      <c r="AF399" s="219"/>
      <c r="AG399" s="219"/>
      <c r="AH399" s="219"/>
      <c r="AI399" s="220"/>
      <c r="AJ399" s="65"/>
      <c r="AM399" s="65"/>
      <c r="AN399" s="19"/>
      <c r="AO399" s="36"/>
      <c r="AP399" s="36"/>
      <c r="AT399" s="36"/>
      <c r="AU399" s="36"/>
      <c r="AV399" s="36"/>
      <c r="AW399" s="36"/>
      <c r="AX399" s="36"/>
      <c r="AY399" s="36"/>
      <c r="AZ399" s="36"/>
      <c r="BA399" s="154"/>
      <c r="BB399" s="451"/>
      <c r="BC399" s="36"/>
      <c r="BD399" s="149"/>
      <c r="BE399" s="167"/>
      <c r="BF399" s="3"/>
    </row>
    <row r="400" spans="3:58" ht="10.5" customHeight="1" thickBot="1" x14ac:dyDescent="0.2">
      <c r="C400" s="223"/>
      <c r="D400" s="226"/>
      <c r="E400" s="229"/>
      <c r="F400" s="229"/>
      <c r="G400" s="223"/>
      <c r="H400" s="229"/>
      <c r="I400" s="233"/>
      <c r="J400" s="234"/>
      <c r="K400" s="474"/>
      <c r="L400" s="467"/>
      <c r="M400" s="468"/>
      <c r="N400" s="468"/>
      <c r="O400" s="468"/>
      <c r="P400" s="468"/>
      <c r="Q400" s="469"/>
      <c r="R400" s="204"/>
      <c r="S400" s="205"/>
      <c r="T400" s="205"/>
      <c r="U400" s="205"/>
      <c r="V400" s="205"/>
      <c r="W400" s="206"/>
      <c r="X400" s="233"/>
      <c r="Y400" s="234"/>
      <c r="Z400" s="235"/>
      <c r="AA400" s="215"/>
      <c r="AB400" s="216"/>
      <c r="AC400" s="217"/>
      <c r="AD400" s="218"/>
      <c r="AE400" s="219"/>
      <c r="AF400" s="219"/>
      <c r="AG400" s="219"/>
      <c r="AH400" s="219"/>
      <c r="AI400" s="220"/>
      <c r="AJ400" s="65"/>
      <c r="AM400" s="65"/>
      <c r="AN400" s="19"/>
      <c r="AO400" s="36"/>
      <c r="AP400" s="36"/>
      <c r="AT400" s="36"/>
      <c r="AU400" s="36"/>
      <c r="AV400" s="36"/>
      <c r="AW400" s="36"/>
      <c r="AX400" s="36"/>
      <c r="AY400" s="36"/>
      <c r="AZ400" s="36"/>
      <c r="BA400" s="154"/>
      <c r="BB400" s="451"/>
      <c r="BC400" s="36"/>
      <c r="BD400" s="149"/>
      <c r="BE400" s="167"/>
      <c r="BF400" s="3"/>
    </row>
    <row r="401" spans="3:58" ht="14.1" customHeight="1" thickTop="1" x14ac:dyDescent="0.15">
      <c r="C401" s="168" t="s">
        <v>120</v>
      </c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70"/>
      <c r="AB401" s="177">
        <f>SUM(AD321:AI400)</f>
        <v>0</v>
      </c>
      <c r="AC401" s="178"/>
      <c r="AD401" s="178"/>
      <c r="AE401" s="178"/>
      <c r="AF401" s="178"/>
      <c r="AG401" s="183" t="s">
        <v>119</v>
      </c>
      <c r="AH401" s="183"/>
      <c r="AI401" s="184"/>
      <c r="AJ401" s="65"/>
      <c r="AK401" s="65"/>
      <c r="AL401" s="65"/>
      <c r="AM401" s="19"/>
      <c r="AN401" s="19"/>
      <c r="AO401" s="19"/>
      <c r="AP401" s="19"/>
      <c r="AT401" s="36"/>
      <c r="AU401" s="36"/>
      <c r="AV401" s="36"/>
      <c r="AW401" s="36"/>
      <c r="AX401" s="36"/>
      <c r="AY401" s="36"/>
      <c r="AZ401" s="36"/>
      <c r="BA401" s="451"/>
      <c r="BB401" s="451"/>
      <c r="BC401" s="36"/>
      <c r="BD401" s="167"/>
      <c r="BE401" s="167"/>
      <c r="BF401" s="149"/>
    </row>
    <row r="402" spans="3:58" ht="14.1" customHeight="1" x14ac:dyDescent="0.15">
      <c r="C402" s="171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3"/>
      <c r="AB402" s="179"/>
      <c r="AC402" s="180"/>
      <c r="AD402" s="180"/>
      <c r="AE402" s="180"/>
      <c r="AF402" s="180"/>
      <c r="AG402" s="185"/>
      <c r="AH402" s="185"/>
      <c r="AI402" s="186"/>
      <c r="AJ402" s="65"/>
      <c r="AK402" s="65"/>
      <c r="AL402" s="65"/>
      <c r="AM402" s="19"/>
      <c r="AN402" s="19"/>
      <c r="AO402" s="19"/>
      <c r="AP402" s="19"/>
      <c r="AT402" s="36"/>
      <c r="AU402" s="36"/>
      <c r="AV402" s="36"/>
      <c r="AW402" s="36"/>
      <c r="AX402" s="36"/>
      <c r="AY402" s="36"/>
      <c r="AZ402" s="36"/>
      <c r="BA402" s="451"/>
      <c r="BB402" s="451"/>
      <c r="BC402" s="36"/>
      <c r="BD402" s="167"/>
      <c r="BE402" s="167"/>
      <c r="BF402" s="149"/>
    </row>
    <row r="403" spans="3:58" ht="14.1" customHeight="1" x14ac:dyDescent="0.15">
      <c r="C403" s="171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3"/>
      <c r="AB403" s="179"/>
      <c r="AC403" s="180"/>
      <c r="AD403" s="180"/>
      <c r="AE403" s="180"/>
      <c r="AF403" s="180"/>
      <c r="AG403" s="185"/>
      <c r="AH403" s="185"/>
      <c r="AI403" s="186"/>
      <c r="AM403" s="19"/>
      <c r="AN403" s="19"/>
      <c r="AO403" s="19"/>
      <c r="AP403" s="19"/>
      <c r="AT403" s="36"/>
      <c r="AU403" s="36"/>
      <c r="AV403" s="36"/>
      <c r="AW403" s="36"/>
      <c r="AX403" s="36"/>
      <c r="AY403" s="36"/>
      <c r="AZ403" s="36"/>
      <c r="BA403" s="451"/>
      <c r="BB403" s="451"/>
      <c r="BC403" s="36"/>
      <c r="BD403" s="167"/>
      <c r="BE403" s="167"/>
      <c r="BF403" s="149"/>
    </row>
    <row r="404" spans="3:58" ht="14.1" customHeight="1" thickBot="1" x14ac:dyDescent="0.2">
      <c r="C404" s="174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6"/>
      <c r="AB404" s="181"/>
      <c r="AC404" s="182"/>
      <c r="AD404" s="182"/>
      <c r="AE404" s="182"/>
      <c r="AF404" s="182"/>
      <c r="AG404" s="187"/>
      <c r="AH404" s="187"/>
      <c r="AI404" s="188"/>
      <c r="AM404" s="19"/>
      <c r="AN404" s="19"/>
      <c r="AO404" s="19"/>
      <c r="AP404" s="19"/>
      <c r="AT404" s="36"/>
      <c r="AU404" s="36"/>
      <c r="AV404" s="36"/>
      <c r="AW404" s="36"/>
      <c r="AX404" s="36"/>
      <c r="AY404" s="36"/>
      <c r="AZ404" s="36"/>
      <c r="BA404" s="451"/>
      <c r="BB404" s="451"/>
      <c r="BC404" s="36"/>
      <c r="BD404" s="167"/>
      <c r="BE404" s="167"/>
      <c r="BF404" s="149"/>
    </row>
    <row r="405" spans="3:58" ht="10.9" customHeight="1" thickTop="1" x14ac:dyDescent="0.15">
      <c r="C405" s="222">
        <v>6</v>
      </c>
      <c r="D405" s="225" t="s">
        <v>106</v>
      </c>
      <c r="E405" s="228">
        <v>1</v>
      </c>
      <c r="F405" s="228" t="s">
        <v>107</v>
      </c>
      <c r="G405" s="222" t="s">
        <v>117</v>
      </c>
      <c r="H405" s="228"/>
      <c r="I405" s="455"/>
      <c r="J405" s="456"/>
      <c r="K405" s="457"/>
      <c r="L405" s="461">
        <f>J$231</f>
        <v>0</v>
      </c>
      <c r="M405" s="462"/>
      <c r="N405" s="462"/>
      <c r="O405" s="462"/>
      <c r="P405" s="462"/>
      <c r="Q405" s="463"/>
      <c r="R405" s="204">
        <f>IF(AND(I405="△",BA405="●"),2+ROUNDDOWN(($L405-100)/100,0)*2,0)</f>
        <v>0</v>
      </c>
      <c r="S405" s="205"/>
      <c r="T405" s="205"/>
      <c r="U405" s="205"/>
      <c r="V405" s="205"/>
      <c r="W405" s="206"/>
      <c r="X405" s="230">
        <v>1</v>
      </c>
      <c r="Y405" s="231"/>
      <c r="Z405" s="232"/>
      <c r="AA405" s="212">
        <f t="shared" ref="AA405" si="54">IF(X405=1,$AL$36,IF(X405=2,$AL$57,IF(X405=3,$AL$76,IF(X405=4,$AL$95,IF(X405=5,$AL$114,IF(X405=6,$AL$133,IF(X405=7,$AL$152,IF(X405=8,$AL$171,IF(X405=9,$AL$190,IF(X405=10,$AL$209,0))))))))))</f>
        <v>0</v>
      </c>
      <c r="AB405" s="213"/>
      <c r="AC405" s="214"/>
      <c r="AD405" s="218">
        <f>IF(I405="△",ROUNDUP(R405*AA405,1),0)</f>
        <v>0</v>
      </c>
      <c r="AE405" s="219"/>
      <c r="AF405" s="219"/>
      <c r="AG405" s="219"/>
      <c r="AH405" s="219"/>
      <c r="AI405" s="220"/>
      <c r="AJ405" s="19"/>
      <c r="AM405" s="19"/>
      <c r="AN405" s="19"/>
      <c r="AO405" s="36"/>
      <c r="AP405" s="36"/>
      <c r="AT405" s="36"/>
      <c r="AU405" s="36"/>
      <c r="AV405" s="36"/>
      <c r="AW405" s="36"/>
      <c r="AX405" s="36"/>
      <c r="AY405" s="36"/>
      <c r="AZ405" s="36"/>
      <c r="BA405" s="451" t="str">
        <f>IF(OR(I405="×",BA409="×"),"×","●")</f>
        <v>●</v>
      </c>
      <c r="BB405" s="451">
        <f>IF(BA405="●",IF(I405="定","-",I405),"-")</f>
        <v>0</v>
      </c>
      <c r="BC405" s="36"/>
      <c r="BD405" s="167"/>
      <c r="BE405" s="167"/>
      <c r="BF405" s="3"/>
    </row>
    <row r="406" spans="3:58" ht="10.9" customHeight="1" x14ac:dyDescent="0.15">
      <c r="C406" s="222"/>
      <c r="D406" s="225"/>
      <c r="E406" s="228"/>
      <c r="F406" s="228"/>
      <c r="G406" s="222"/>
      <c r="H406" s="228"/>
      <c r="I406" s="455"/>
      <c r="J406" s="456"/>
      <c r="K406" s="457"/>
      <c r="L406" s="464"/>
      <c r="M406" s="465"/>
      <c r="N406" s="465"/>
      <c r="O406" s="465"/>
      <c r="P406" s="465"/>
      <c r="Q406" s="466"/>
      <c r="R406" s="204"/>
      <c r="S406" s="205"/>
      <c r="T406" s="205"/>
      <c r="U406" s="205"/>
      <c r="V406" s="205"/>
      <c r="W406" s="206"/>
      <c r="X406" s="230"/>
      <c r="Y406" s="231"/>
      <c r="Z406" s="232"/>
      <c r="AA406" s="212"/>
      <c r="AB406" s="213"/>
      <c r="AC406" s="214"/>
      <c r="AD406" s="218"/>
      <c r="AE406" s="219"/>
      <c r="AF406" s="219"/>
      <c r="AG406" s="219"/>
      <c r="AH406" s="219"/>
      <c r="AI406" s="220"/>
      <c r="AJ406" s="19"/>
      <c r="AM406" s="19"/>
      <c r="AN406" s="19"/>
      <c r="AO406" s="36"/>
      <c r="AP406" s="36"/>
      <c r="AT406" s="36"/>
      <c r="AU406" s="36"/>
      <c r="AV406" s="36"/>
      <c r="AW406" s="36"/>
      <c r="AX406" s="36"/>
      <c r="AY406" s="36"/>
      <c r="AZ406" s="36"/>
      <c r="BA406" s="451"/>
      <c r="BB406" s="451"/>
      <c r="BC406" s="36"/>
      <c r="BD406" s="167"/>
      <c r="BE406" s="167"/>
      <c r="BF406" s="3"/>
    </row>
    <row r="407" spans="3:58" ht="10.9" customHeight="1" x14ac:dyDescent="0.15">
      <c r="C407" s="222"/>
      <c r="D407" s="225"/>
      <c r="E407" s="228"/>
      <c r="F407" s="228"/>
      <c r="G407" s="222"/>
      <c r="H407" s="228"/>
      <c r="I407" s="455"/>
      <c r="J407" s="456"/>
      <c r="K407" s="457"/>
      <c r="L407" s="464"/>
      <c r="M407" s="465"/>
      <c r="N407" s="465"/>
      <c r="O407" s="465"/>
      <c r="P407" s="465"/>
      <c r="Q407" s="466"/>
      <c r="R407" s="204"/>
      <c r="S407" s="205"/>
      <c r="T407" s="205"/>
      <c r="U407" s="205"/>
      <c r="V407" s="205"/>
      <c r="W407" s="206"/>
      <c r="X407" s="230"/>
      <c r="Y407" s="231"/>
      <c r="Z407" s="232"/>
      <c r="AA407" s="212"/>
      <c r="AB407" s="213"/>
      <c r="AC407" s="214"/>
      <c r="AD407" s="218"/>
      <c r="AE407" s="219"/>
      <c r="AF407" s="219"/>
      <c r="AG407" s="219"/>
      <c r="AH407" s="219"/>
      <c r="AI407" s="220"/>
      <c r="AJ407" s="19"/>
      <c r="AM407" s="19"/>
      <c r="AN407" s="19"/>
      <c r="AO407" s="36"/>
      <c r="AP407" s="36"/>
      <c r="AT407" s="36"/>
      <c r="AU407" s="36"/>
      <c r="AV407" s="36"/>
      <c r="AW407" s="36"/>
      <c r="AX407" s="36"/>
      <c r="AY407" s="36"/>
      <c r="AZ407" s="36"/>
      <c r="BA407" s="451"/>
      <c r="BB407" s="451"/>
      <c r="BC407" s="36"/>
      <c r="BD407" s="167"/>
      <c r="BE407" s="167"/>
      <c r="BF407" s="3"/>
    </row>
    <row r="408" spans="3:58" ht="10.9" customHeight="1" x14ac:dyDescent="0.15">
      <c r="C408" s="223"/>
      <c r="D408" s="226"/>
      <c r="E408" s="229"/>
      <c r="F408" s="229"/>
      <c r="G408" s="223"/>
      <c r="H408" s="229"/>
      <c r="I408" s="458"/>
      <c r="J408" s="459"/>
      <c r="K408" s="460"/>
      <c r="L408" s="467"/>
      <c r="M408" s="468"/>
      <c r="N408" s="468"/>
      <c r="O408" s="468"/>
      <c r="P408" s="468"/>
      <c r="Q408" s="469"/>
      <c r="R408" s="204"/>
      <c r="S408" s="205"/>
      <c r="T408" s="205"/>
      <c r="U408" s="205"/>
      <c r="V408" s="205"/>
      <c r="W408" s="206"/>
      <c r="X408" s="233"/>
      <c r="Y408" s="234"/>
      <c r="Z408" s="235"/>
      <c r="AA408" s="215"/>
      <c r="AB408" s="216"/>
      <c r="AC408" s="217"/>
      <c r="AD408" s="218"/>
      <c r="AE408" s="219"/>
      <c r="AF408" s="219"/>
      <c r="AG408" s="219"/>
      <c r="AH408" s="219"/>
      <c r="AI408" s="220"/>
      <c r="AJ408" s="19"/>
      <c r="AM408" s="19"/>
      <c r="AN408" s="19"/>
      <c r="AO408" s="36"/>
      <c r="AP408" s="36"/>
      <c r="AT408" s="36"/>
      <c r="AU408" s="36"/>
      <c r="AV408" s="36"/>
      <c r="AW408" s="36"/>
      <c r="AX408" s="36"/>
      <c r="AY408" s="36"/>
      <c r="AZ408" s="36"/>
      <c r="BA408" s="451"/>
      <c r="BB408" s="451"/>
      <c r="BC408" s="36"/>
      <c r="BD408" s="167"/>
      <c r="BE408" s="167"/>
      <c r="BF408" s="3"/>
    </row>
    <row r="409" spans="3:58" ht="10.9" customHeight="1" x14ac:dyDescent="0.15">
      <c r="C409" s="221">
        <v>6</v>
      </c>
      <c r="D409" s="224" t="s">
        <v>106</v>
      </c>
      <c r="E409" s="227">
        <v>2</v>
      </c>
      <c r="F409" s="227" t="s">
        <v>107</v>
      </c>
      <c r="G409" s="221" t="s">
        <v>111</v>
      </c>
      <c r="H409" s="227"/>
      <c r="I409" s="452"/>
      <c r="J409" s="453"/>
      <c r="K409" s="454"/>
      <c r="L409" s="461">
        <f>J$231</f>
        <v>0</v>
      </c>
      <c r="M409" s="462"/>
      <c r="N409" s="462"/>
      <c r="O409" s="462"/>
      <c r="P409" s="462"/>
      <c r="Q409" s="463"/>
      <c r="R409" s="204">
        <f t="shared" ref="R409" si="55">IF(AND(I409="△",BA409="●"),2+ROUNDDOWN(($L409-100)/100,0)*2,0)</f>
        <v>0</v>
      </c>
      <c r="S409" s="205"/>
      <c r="T409" s="205"/>
      <c r="U409" s="205"/>
      <c r="V409" s="205"/>
      <c r="W409" s="206"/>
      <c r="X409" s="230">
        <v>1</v>
      </c>
      <c r="Y409" s="231"/>
      <c r="Z409" s="232"/>
      <c r="AA409" s="212">
        <f t="shared" ref="AA409" si="56">IF(X409=1,$AL$36,IF(X409=2,$AL$57,IF(X409=3,$AL$76,IF(X409=4,$AL$95,IF(X409=5,$AL$114,IF(X409=6,$AL$133,IF(X409=7,$AL$152,IF(X409=8,$AL$171,IF(X409=9,$AL$190,IF(X409=10,$AL$209,0))))))))))</f>
        <v>0</v>
      </c>
      <c r="AB409" s="213"/>
      <c r="AC409" s="214"/>
      <c r="AD409" s="218">
        <f>IF(I409="△",ROUNDUP(R409*AA409,1),0)</f>
        <v>0</v>
      </c>
      <c r="AE409" s="219"/>
      <c r="AF409" s="219"/>
      <c r="AG409" s="219"/>
      <c r="AH409" s="219"/>
      <c r="AI409" s="220"/>
      <c r="AJ409" s="19"/>
      <c r="AM409" s="19"/>
      <c r="AN409" s="19"/>
      <c r="AO409" s="36"/>
      <c r="AP409" s="36"/>
      <c r="AT409" s="36"/>
      <c r="AU409" s="36"/>
      <c r="AV409" s="36"/>
      <c r="AW409" s="36"/>
      <c r="AX409" s="36"/>
      <c r="AY409" s="36"/>
      <c r="AZ409" s="36"/>
      <c r="BA409" s="451" t="str">
        <f>IF(OR(I409="×",BA413="×"),"×","●")</f>
        <v>●</v>
      </c>
      <c r="BB409" s="451">
        <f>IF(BA409="●",IF(I409="定","-",I409),"-")</f>
        <v>0</v>
      </c>
      <c r="BC409" s="36"/>
      <c r="BD409" s="167"/>
      <c r="BE409" s="167"/>
      <c r="BF409" s="3"/>
    </row>
    <row r="410" spans="3:58" ht="10.9" customHeight="1" x14ac:dyDescent="0.15">
      <c r="C410" s="222"/>
      <c r="D410" s="225"/>
      <c r="E410" s="228"/>
      <c r="F410" s="228"/>
      <c r="G410" s="222"/>
      <c r="H410" s="228"/>
      <c r="I410" s="455"/>
      <c r="J410" s="456"/>
      <c r="K410" s="457"/>
      <c r="L410" s="464"/>
      <c r="M410" s="465"/>
      <c r="N410" s="465"/>
      <c r="O410" s="465"/>
      <c r="P410" s="465"/>
      <c r="Q410" s="466"/>
      <c r="R410" s="204"/>
      <c r="S410" s="205"/>
      <c r="T410" s="205"/>
      <c r="U410" s="205"/>
      <c r="V410" s="205"/>
      <c r="W410" s="206"/>
      <c r="X410" s="230"/>
      <c r="Y410" s="231"/>
      <c r="Z410" s="232"/>
      <c r="AA410" s="212"/>
      <c r="AB410" s="213"/>
      <c r="AC410" s="214"/>
      <c r="AD410" s="218"/>
      <c r="AE410" s="219"/>
      <c r="AF410" s="219"/>
      <c r="AG410" s="219"/>
      <c r="AH410" s="219"/>
      <c r="AI410" s="220"/>
      <c r="AJ410" s="19"/>
      <c r="AM410" s="19"/>
      <c r="AN410" s="19"/>
      <c r="AO410" s="36"/>
      <c r="AP410" s="36"/>
      <c r="AT410" s="36"/>
      <c r="AU410" s="36"/>
      <c r="AV410" s="36"/>
      <c r="AW410" s="36"/>
      <c r="AX410" s="36"/>
      <c r="AY410" s="36"/>
      <c r="AZ410" s="36"/>
      <c r="BA410" s="451"/>
      <c r="BB410" s="451"/>
      <c r="BC410" s="36"/>
      <c r="BD410" s="167"/>
      <c r="BE410" s="167"/>
      <c r="BF410" s="3"/>
    </row>
    <row r="411" spans="3:58" ht="10.9" customHeight="1" x14ac:dyDescent="0.15">
      <c r="C411" s="222"/>
      <c r="D411" s="225"/>
      <c r="E411" s="228"/>
      <c r="F411" s="228"/>
      <c r="G411" s="222"/>
      <c r="H411" s="228"/>
      <c r="I411" s="455"/>
      <c r="J411" s="456"/>
      <c r="K411" s="457"/>
      <c r="L411" s="464"/>
      <c r="M411" s="465"/>
      <c r="N411" s="465"/>
      <c r="O411" s="465"/>
      <c r="P411" s="465"/>
      <c r="Q411" s="466"/>
      <c r="R411" s="204"/>
      <c r="S411" s="205"/>
      <c r="T411" s="205"/>
      <c r="U411" s="205"/>
      <c r="V411" s="205"/>
      <c r="W411" s="206"/>
      <c r="X411" s="230"/>
      <c r="Y411" s="231"/>
      <c r="Z411" s="232"/>
      <c r="AA411" s="212"/>
      <c r="AB411" s="213"/>
      <c r="AC411" s="214"/>
      <c r="AD411" s="218"/>
      <c r="AE411" s="219"/>
      <c r="AF411" s="219"/>
      <c r="AG411" s="219"/>
      <c r="AH411" s="219"/>
      <c r="AI411" s="220"/>
      <c r="AJ411" s="19"/>
      <c r="AM411" s="19"/>
      <c r="AN411" s="19"/>
      <c r="AO411" s="36"/>
      <c r="AP411" s="36"/>
      <c r="AT411" s="36"/>
      <c r="AU411" s="36"/>
      <c r="AV411" s="36"/>
      <c r="AW411" s="36"/>
      <c r="AX411" s="36"/>
      <c r="AY411" s="36"/>
      <c r="AZ411" s="36"/>
      <c r="BA411" s="451"/>
      <c r="BB411" s="451"/>
      <c r="BC411" s="36"/>
      <c r="BD411" s="167"/>
      <c r="BE411" s="167"/>
      <c r="BF411" s="3"/>
    </row>
    <row r="412" spans="3:58" ht="10.9" customHeight="1" x14ac:dyDescent="0.15">
      <c r="C412" s="223"/>
      <c r="D412" s="226"/>
      <c r="E412" s="229"/>
      <c r="F412" s="229"/>
      <c r="G412" s="223"/>
      <c r="H412" s="229"/>
      <c r="I412" s="458"/>
      <c r="J412" s="459"/>
      <c r="K412" s="460"/>
      <c r="L412" s="467"/>
      <c r="M412" s="468"/>
      <c r="N412" s="468"/>
      <c r="O412" s="468"/>
      <c r="P412" s="468"/>
      <c r="Q412" s="469"/>
      <c r="R412" s="204"/>
      <c r="S412" s="205"/>
      <c r="T412" s="205"/>
      <c r="U412" s="205"/>
      <c r="V412" s="205"/>
      <c r="W412" s="206"/>
      <c r="X412" s="233"/>
      <c r="Y412" s="234"/>
      <c r="Z412" s="235"/>
      <c r="AA412" s="215"/>
      <c r="AB412" s="216"/>
      <c r="AC412" s="217"/>
      <c r="AD412" s="218"/>
      <c r="AE412" s="219"/>
      <c r="AF412" s="219"/>
      <c r="AG412" s="219"/>
      <c r="AH412" s="219"/>
      <c r="AI412" s="220"/>
      <c r="AJ412" s="19"/>
      <c r="AM412" s="19"/>
      <c r="AN412" s="19"/>
      <c r="AO412" s="36"/>
      <c r="AP412" s="36"/>
      <c r="AT412" s="36"/>
      <c r="AU412" s="36"/>
      <c r="AV412" s="36"/>
      <c r="AW412" s="36"/>
      <c r="AX412" s="36"/>
      <c r="AY412" s="36"/>
      <c r="AZ412" s="36"/>
      <c r="BA412" s="451"/>
      <c r="BB412" s="451"/>
      <c r="BC412" s="36"/>
      <c r="BD412" s="167"/>
      <c r="BE412" s="167"/>
      <c r="BF412" s="3"/>
    </row>
    <row r="413" spans="3:58" ht="10.9" customHeight="1" x14ac:dyDescent="0.15">
      <c r="C413" s="221">
        <v>6</v>
      </c>
      <c r="D413" s="224" t="s">
        <v>106</v>
      </c>
      <c r="E413" s="227">
        <v>3</v>
      </c>
      <c r="F413" s="227" t="s">
        <v>107</v>
      </c>
      <c r="G413" s="221" t="s">
        <v>112</v>
      </c>
      <c r="H413" s="227"/>
      <c r="I413" s="452"/>
      <c r="J413" s="453"/>
      <c r="K413" s="454"/>
      <c r="L413" s="461">
        <f>J$231</f>
        <v>0</v>
      </c>
      <c r="M413" s="462"/>
      <c r="N413" s="462"/>
      <c r="O413" s="462"/>
      <c r="P413" s="462"/>
      <c r="Q413" s="463"/>
      <c r="R413" s="204">
        <f t="shared" ref="R413" si="57">IF(AND(I413="△",BA413="●"),2+ROUNDDOWN(($L413-100)/100,0)*2,0)</f>
        <v>0</v>
      </c>
      <c r="S413" s="205"/>
      <c r="T413" s="205"/>
      <c r="U413" s="205"/>
      <c r="V413" s="205"/>
      <c r="W413" s="206"/>
      <c r="X413" s="230">
        <v>1</v>
      </c>
      <c r="Y413" s="231"/>
      <c r="Z413" s="232"/>
      <c r="AA413" s="212">
        <f t="shared" ref="AA413" si="58">IF(X413=1,$AL$36,IF(X413=2,$AL$57,IF(X413=3,$AL$76,IF(X413=4,$AL$95,IF(X413=5,$AL$114,IF(X413=6,$AL$133,IF(X413=7,$AL$152,IF(X413=8,$AL$171,IF(X413=9,$AL$190,IF(X413=10,$AL$209,0))))))))))</f>
        <v>0</v>
      </c>
      <c r="AB413" s="213"/>
      <c r="AC413" s="214"/>
      <c r="AD413" s="218">
        <f>IF(I413="△",ROUNDUP(R413*AA413,1),0)</f>
        <v>0</v>
      </c>
      <c r="AE413" s="219"/>
      <c r="AF413" s="219"/>
      <c r="AG413" s="219"/>
      <c r="AH413" s="219"/>
      <c r="AI413" s="220"/>
      <c r="AJ413" s="19"/>
      <c r="AM413" s="19"/>
      <c r="AN413" s="19"/>
      <c r="AO413" s="36"/>
      <c r="AP413" s="36"/>
      <c r="AT413" s="36"/>
      <c r="AU413" s="36"/>
      <c r="AV413" s="36"/>
      <c r="AW413" s="36"/>
      <c r="AX413" s="36"/>
      <c r="AY413" s="36"/>
      <c r="AZ413" s="36"/>
      <c r="BA413" s="451" t="str">
        <f>IF(OR(I413="×",BA417="×"),"×","●")</f>
        <v>●</v>
      </c>
      <c r="BB413" s="451">
        <f>IF(BA413="●",IF(I413="定","-",I413),"-")</f>
        <v>0</v>
      </c>
      <c r="BC413" s="36"/>
      <c r="BD413" s="167"/>
      <c r="BE413" s="167"/>
      <c r="BF413" s="3"/>
    </row>
    <row r="414" spans="3:58" ht="10.9" customHeight="1" x14ac:dyDescent="0.15">
      <c r="C414" s="222"/>
      <c r="D414" s="225"/>
      <c r="E414" s="228"/>
      <c r="F414" s="228"/>
      <c r="G414" s="222"/>
      <c r="H414" s="228"/>
      <c r="I414" s="455"/>
      <c r="J414" s="456"/>
      <c r="K414" s="457"/>
      <c r="L414" s="464"/>
      <c r="M414" s="465"/>
      <c r="N414" s="465"/>
      <c r="O414" s="465"/>
      <c r="P414" s="465"/>
      <c r="Q414" s="466"/>
      <c r="R414" s="204"/>
      <c r="S414" s="205"/>
      <c r="T414" s="205"/>
      <c r="U414" s="205"/>
      <c r="V414" s="205"/>
      <c r="W414" s="206"/>
      <c r="X414" s="230"/>
      <c r="Y414" s="231"/>
      <c r="Z414" s="232"/>
      <c r="AA414" s="212"/>
      <c r="AB414" s="213"/>
      <c r="AC414" s="214"/>
      <c r="AD414" s="218"/>
      <c r="AE414" s="219"/>
      <c r="AF414" s="219"/>
      <c r="AG414" s="219"/>
      <c r="AH414" s="219"/>
      <c r="AI414" s="220"/>
      <c r="AJ414" s="19"/>
      <c r="AM414" s="19"/>
      <c r="AN414" s="19"/>
      <c r="AO414" s="36"/>
      <c r="AP414" s="36"/>
      <c r="AT414" s="36"/>
      <c r="AU414" s="36"/>
      <c r="AV414" s="36"/>
      <c r="AW414" s="36"/>
      <c r="AX414" s="36"/>
      <c r="AY414" s="36"/>
      <c r="AZ414" s="36"/>
      <c r="BA414" s="451"/>
      <c r="BB414" s="451"/>
      <c r="BC414" s="36"/>
      <c r="BD414" s="167"/>
      <c r="BE414" s="167"/>
      <c r="BF414" s="3"/>
    </row>
    <row r="415" spans="3:58" ht="10.9" customHeight="1" x14ac:dyDescent="0.15">
      <c r="C415" s="222"/>
      <c r="D415" s="225"/>
      <c r="E415" s="228"/>
      <c r="F415" s="228"/>
      <c r="G415" s="222"/>
      <c r="H415" s="228"/>
      <c r="I415" s="455"/>
      <c r="J415" s="456"/>
      <c r="K415" s="457"/>
      <c r="L415" s="464"/>
      <c r="M415" s="465"/>
      <c r="N415" s="465"/>
      <c r="O415" s="465"/>
      <c r="P415" s="465"/>
      <c r="Q415" s="466"/>
      <c r="R415" s="204"/>
      <c r="S415" s="205"/>
      <c r="T415" s="205"/>
      <c r="U415" s="205"/>
      <c r="V415" s="205"/>
      <c r="W415" s="206"/>
      <c r="X415" s="230"/>
      <c r="Y415" s="231"/>
      <c r="Z415" s="232"/>
      <c r="AA415" s="212"/>
      <c r="AB415" s="213"/>
      <c r="AC415" s="214"/>
      <c r="AD415" s="218"/>
      <c r="AE415" s="219"/>
      <c r="AF415" s="219"/>
      <c r="AG415" s="219"/>
      <c r="AH415" s="219"/>
      <c r="AI415" s="220"/>
      <c r="AJ415" s="19"/>
      <c r="AM415" s="19"/>
      <c r="AN415" s="19"/>
      <c r="AO415" s="36"/>
      <c r="AP415" s="36"/>
      <c r="AT415" s="36"/>
      <c r="AU415" s="36"/>
      <c r="AV415" s="36"/>
      <c r="AW415" s="36"/>
      <c r="AX415" s="36"/>
      <c r="AY415" s="36"/>
      <c r="AZ415" s="36"/>
      <c r="BA415" s="451"/>
      <c r="BB415" s="451"/>
      <c r="BC415" s="36"/>
      <c r="BD415" s="167"/>
      <c r="BE415" s="167"/>
      <c r="BF415" s="3"/>
    </row>
    <row r="416" spans="3:58" ht="10.9" customHeight="1" x14ac:dyDescent="0.15">
      <c r="C416" s="223"/>
      <c r="D416" s="226"/>
      <c r="E416" s="229"/>
      <c r="F416" s="229"/>
      <c r="G416" s="223"/>
      <c r="H416" s="229"/>
      <c r="I416" s="458"/>
      <c r="J416" s="459"/>
      <c r="K416" s="460"/>
      <c r="L416" s="467"/>
      <c r="M416" s="468"/>
      <c r="N416" s="468"/>
      <c r="O416" s="468"/>
      <c r="P416" s="468"/>
      <c r="Q416" s="469"/>
      <c r="R416" s="204"/>
      <c r="S416" s="205"/>
      <c r="T416" s="205"/>
      <c r="U416" s="205"/>
      <c r="V416" s="205"/>
      <c r="W416" s="206"/>
      <c r="X416" s="233"/>
      <c r="Y416" s="234"/>
      <c r="Z416" s="235"/>
      <c r="AA416" s="215"/>
      <c r="AB416" s="216"/>
      <c r="AC416" s="217"/>
      <c r="AD416" s="218"/>
      <c r="AE416" s="219"/>
      <c r="AF416" s="219"/>
      <c r="AG416" s="219"/>
      <c r="AH416" s="219"/>
      <c r="AI416" s="220"/>
      <c r="AJ416" s="19"/>
      <c r="AM416" s="19"/>
      <c r="AN416" s="19"/>
      <c r="AO416" s="36"/>
      <c r="AP416" s="36"/>
      <c r="AT416" s="36"/>
      <c r="AU416" s="36"/>
      <c r="AV416" s="36"/>
      <c r="AW416" s="36"/>
      <c r="AX416" s="36"/>
      <c r="AY416" s="36"/>
      <c r="AZ416" s="36"/>
      <c r="BA416" s="451"/>
      <c r="BB416" s="451"/>
      <c r="BC416" s="36"/>
      <c r="BD416" s="167"/>
      <c r="BE416" s="167"/>
      <c r="BF416" s="3"/>
    </row>
    <row r="417" spans="3:58" ht="10.9" customHeight="1" x14ac:dyDescent="0.15">
      <c r="C417" s="221">
        <v>6</v>
      </c>
      <c r="D417" s="224" t="s">
        <v>106</v>
      </c>
      <c r="E417" s="227">
        <v>4</v>
      </c>
      <c r="F417" s="227" t="s">
        <v>107</v>
      </c>
      <c r="G417" s="221" t="s">
        <v>113</v>
      </c>
      <c r="H417" s="227"/>
      <c r="I417" s="452"/>
      <c r="J417" s="453"/>
      <c r="K417" s="454"/>
      <c r="L417" s="461">
        <f>J$231</f>
        <v>0</v>
      </c>
      <c r="M417" s="462"/>
      <c r="N417" s="462"/>
      <c r="O417" s="462"/>
      <c r="P417" s="462"/>
      <c r="Q417" s="463"/>
      <c r="R417" s="204">
        <f t="shared" ref="R417" si="59">IF(AND(I417="△",BA417="●"),2+ROUNDDOWN(($L417-100)/100,0)*2,0)</f>
        <v>0</v>
      </c>
      <c r="S417" s="205"/>
      <c r="T417" s="205"/>
      <c r="U417" s="205"/>
      <c r="V417" s="205"/>
      <c r="W417" s="206"/>
      <c r="X417" s="230">
        <v>1</v>
      </c>
      <c r="Y417" s="231"/>
      <c r="Z417" s="232"/>
      <c r="AA417" s="212">
        <f t="shared" ref="AA417" si="60">IF(X417=1,$AL$36,IF(X417=2,$AL$57,IF(X417=3,$AL$76,IF(X417=4,$AL$95,IF(X417=5,$AL$114,IF(X417=6,$AL$133,IF(X417=7,$AL$152,IF(X417=8,$AL$171,IF(X417=9,$AL$190,IF(X417=10,$AL$209,0))))))))))</f>
        <v>0</v>
      </c>
      <c r="AB417" s="213"/>
      <c r="AC417" s="214"/>
      <c r="AD417" s="218">
        <f>IF(I417="△",ROUNDUP(R417*AA417,1),0)</f>
        <v>0</v>
      </c>
      <c r="AE417" s="219"/>
      <c r="AF417" s="219"/>
      <c r="AG417" s="219"/>
      <c r="AH417" s="219"/>
      <c r="AI417" s="220"/>
      <c r="AJ417" s="19"/>
      <c r="AM417" s="19"/>
      <c r="AN417" s="19"/>
      <c r="AO417" s="36"/>
      <c r="AP417" s="36"/>
      <c r="AT417" s="36"/>
      <c r="AU417" s="36"/>
      <c r="AV417" s="36"/>
      <c r="AW417" s="36"/>
      <c r="AX417" s="36"/>
      <c r="AY417" s="36"/>
      <c r="AZ417" s="36"/>
      <c r="BA417" s="451" t="str">
        <f>IF(OR(I417="×",BA421="×"),"×","●")</f>
        <v>●</v>
      </c>
      <c r="BB417" s="451">
        <f>IF(BA417="●",IF(I417="定","-",I417),"-")</f>
        <v>0</v>
      </c>
      <c r="BC417" s="36"/>
      <c r="BD417" s="167"/>
      <c r="BE417" s="167"/>
      <c r="BF417" s="3"/>
    </row>
    <row r="418" spans="3:58" ht="10.9" customHeight="1" x14ac:dyDescent="0.15">
      <c r="C418" s="222"/>
      <c r="D418" s="225"/>
      <c r="E418" s="228"/>
      <c r="F418" s="228"/>
      <c r="G418" s="222"/>
      <c r="H418" s="228"/>
      <c r="I418" s="455"/>
      <c r="J418" s="456"/>
      <c r="K418" s="457"/>
      <c r="L418" s="464"/>
      <c r="M418" s="465"/>
      <c r="N418" s="465"/>
      <c r="O418" s="465"/>
      <c r="P418" s="465"/>
      <c r="Q418" s="466"/>
      <c r="R418" s="204"/>
      <c r="S418" s="205"/>
      <c r="T418" s="205"/>
      <c r="U418" s="205"/>
      <c r="V418" s="205"/>
      <c r="W418" s="206"/>
      <c r="X418" s="230"/>
      <c r="Y418" s="231"/>
      <c r="Z418" s="232"/>
      <c r="AA418" s="212"/>
      <c r="AB418" s="213"/>
      <c r="AC418" s="214"/>
      <c r="AD418" s="218"/>
      <c r="AE418" s="219"/>
      <c r="AF418" s="219"/>
      <c r="AG418" s="219"/>
      <c r="AH418" s="219"/>
      <c r="AI418" s="220"/>
      <c r="AJ418" s="19"/>
      <c r="AM418" s="19"/>
      <c r="AN418" s="19"/>
      <c r="AO418" s="36"/>
      <c r="AP418" s="36"/>
      <c r="AT418" s="36"/>
      <c r="AU418" s="36"/>
      <c r="AV418" s="36"/>
      <c r="AW418" s="36"/>
      <c r="AX418" s="36"/>
      <c r="AY418" s="36"/>
      <c r="AZ418" s="36"/>
      <c r="BA418" s="451"/>
      <c r="BB418" s="451"/>
      <c r="BC418" s="36"/>
      <c r="BD418" s="167"/>
      <c r="BE418" s="167"/>
      <c r="BF418" s="3"/>
    </row>
    <row r="419" spans="3:58" ht="10.9" customHeight="1" x14ac:dyDescent="0.15">
      <c r="C419" s="222"/>
      <c r="D419" s="225"/>
      <c r="E419" s="228"/>
      <c r="F419" s="228"/>
      <c r="G419" s="222"/>
      <c r="H419" s="228"/>
      <c r="I419" s="455"/>
      <c r="J419" s="456"/>
      <c r="K419" s="457"/>
      <c r="L419" s="464"/>
      <c r="M419" s="465"/>
      <c r="N419" s="465"/>
      <c r="O419" s="465"/>
      <c r="P419" s="465"/>
      <c r="Q419" s="466"/>
      <c r="R419" s="204"/>
      <c r="S419" s="205"/>
      <c r="T419" s="205"/>
      <c r="U419" s="205"/>
      <c r="V419" s="205"/>
      <c r="W419" s="206"/>
      <c r="X419" s="230"/>
      <c r="Y419" s="231"/>
      <c r="Z419" s="232"/>
      <c r="AA419" s="212"/>
      <c r="AB419" s="213"/>
      <c r="AC419" s="214"/>
      <c r="AD419" s="218"/>
      <c r="AE419" s="219"/>
      <c r="AF419" s="219"/>
      <c r="AG419" s="219"/>
      <c r="AH419" s="219"/>
      <c r="AI419" s="220"/>
      <c r="AJ419" s="19"/>
      <c r="AM419" s="19"/>
      <c r="AN419" s="19"/>
      <c r="AO419" s="36"/>
      <c r="AP419" s="36"/>
      <c r="AT419" s="36"/>
      <c r="AU419" s="36"/>
      <c r="AV419" s="36"/>
      <c r="AW419" s="36"/>
      <c r="AX419" s="36"/>
      <c r="AY419" s="36"/>
      <c r="AZ419" s="36"/>
      <c r="BA419" s="451"/>
      <c r="BB419" s="451"/>
      <c r="BC419" s="36"/>
      <c r="BD419" s="167"/>
      <c r="BE419" s="167"/>
      <c r="BF419" s="3"/>
    </row>
    <row r="420" spans="3:58" ht="10.9" customHeight="1" x14ac:dyDescent="0.15">
      <c r="C420" s="223"/>
      <c r="D420" s="226"/>
      <c r="E420" s="229"/>
      <c r="F420" s="229"/>
      <c r="G420" s="223"/>
      <c r="H420" s="229"/>
      <c r="I420" s="458"/>
      <c r="J420" s="459"/>
      <c r="K420" s="460"/>
      <c r="L420" s="467"/>
      <c r="M420" s="468"/>
      <c r="N420" s="468"/>
      <c r="O420" s="468"/>
      <c r="P420" s="468"/>
      <c r="Q420" s="469"/>
      <c r="R420" s="204"/>
      <c r="S420" s="205"/>
      <c r="T420" s="205"/>
      <c r="U420" s="205"/>
      <c r="V420" s="205"/>
      <c r="W420" s="206"/>
      <c r="X420" s="233"/>
      <c r="Y420" s="234"/>
      <c r="Z420" s="235"/>
      <c r="AA420" s="215"/>
      <c r="AB420" s="216"/>
      <c r="AC420" s="217"/>
      <c r="AD420" s="218"/>
      <c r="AE420" s="219"/>
      <c r="AF420" s="219"/>
      <c r="AG420" s="219"/>
      <c r="AH420" s="219"/>
      <c r="AI420" s="220"/>
      <c r="AJ420" s="19"/>
      <c r="AM420" s="19"/>
      <c r="AN420" s="19"/>
      <c r="AO420" s="36"/>
      <c r="AP420" s="36"/>
      <c r="AT420" s="36"/>
      <c r="AU420" s="36"/>
      <c r="AV420" s="36"/>
      <c r="AW420" s="36"/>
      <c r="AX420" s="36"/>
      <c r="AY420" s="36"/>
      <c r="AZ420" s="36"/>
      <c r="BA420" s="451"/>
      <c r="BB420" s="451"/>
      <c r="BC420" s="36"/>
      <c r="BD420" s="167"/>
      <c r="BE420" s="167"/>
      <c r="BF420" s="3"/>
    </row>
    <row r="421" spans="3:58" ht="10.9" customHeight="1" x14ac:dyDescent="0.15">
      <c r="C421" s="221">
        <v>6</v>
      </c>
      <c r="D421" s="224" t="s">
        <v>106</v>
      </c>
      <c r="E421" s="227">
        <v>5</v>
      </c>
      <c r="F421" s="227" t="s">
        <v>107</v>
      </c>
      <c r="G421" s="221" t="s">
        <v>114</v>
      </c>
      <c r="H421" s="227"/>
      <c r="I421" s="452"/>
      <c r="J421" s="453"/>
      <c r="K421" s="454"/>
      <c r="L421" s="461">
        <f>J$231</f>
        <v>0</v>
      </c>
      <c r="M421" s="462"/>
      <c r="N421" s="462"/>
      <c r="O421" s="462"/>
      <c r="P421" s="462"/>
      <c r="Q421" s="463"/>
      <c r="R421" s="204">
        <f t="shared" ref="R421" si="61">IF(AND(I421="△",BA421="●"),2+ROUNDDOWN(($L421-100)/100,0)*2,0)</f>
        <v>0</v>
      </c>
      <c r="S421" s="205"/>
      <c r="T421" s="205"/>
      <c r="U421" s="205"/>
      <c r="V421" s="205"/>
      <c r="W421" s="206"/>
      <c r="X421" s="230">
        <v>1</v>
      </c>
      <c r="Y421" s="231"/>
      <c r="Z421" s="232"/>
      <c r="AA421" s="212">
        <f t="shared" ref="AA421" si="62">IF(X421=1,$AL$36,IF(X421=2,$AL$57,IF(X421=3,$AL$76,IF(X421=4,$AL$95,IF(X421=5,$AL$114,IF(X421=6,$AL$133,IF(X421=7,$AL$152,IF(X421=8,$AL$171,IF(X421=9,$AL$190,IF(X421=10,$AL$209,0))))))))))</f>
        <v>0</v>
      </c>
      <c r="AB421" s="213"/>
      <c r="AC421" s="214"/>
      <c r="AD421" s="218">
        <f>IF(I421="△",ROUNDUP(R421*AA421,1),0)</f>
        <v>0</v>
      </c>
      <c r="AE421" s="219"/>
      <c r="AF421" s="219"/>
      <c r="AG421" s="219"/>
      <c r="AH421" s="219"/>
      <c r="AI421" s="220"/>
      <c r="AJ421" s="19"/>
      <c r="AM421" s="65"/>
      <c r="AN421" s="65"/>
      <c r="AO421" s="65"/>
      <c r="AP421" s="65"/>
      <c r="AT421" s="36"/>
      <c r="AU421" s="36"/>
      <c r="AV421" s="36"/>
      <c r="AW421" s="36"/>
      <c r="AX421" s="36"/>
      <c r="AY421" s="36"/>
      <c r="AZ421" s="36"/>
      <c r="BA421" s="451" t="str">
        <f>IF(OR(I421="×",BA425="×"),"×","●")</f>
        <v>●</v>
      </c>
      <c r="BB421" s="451">
        <f>IF(BA421="●",IF(I421="定","-",I421),"-")</f>
        <v>0</v>
      </c>
      <c r="BC421" s="36"/>
      <c r="BD421" s="149"/>
      <c r="BE421" s="149"/>
      <c r="BF421" s="3"/>
    </row>
    <row r="422" spans="3:58" ht="10.9" customHeight="1" x14ac:dyDescent="0.15">
      <c r="C422" s="222"/>
      <c r="D422" s="225"/>
      <c r="E422" s="228"/>
      <c r="F422" s="228"/>
      <c r="G422" s="222"/>
      <c r="H422" s="228"/>
      <c r="I422" s="455"/>
      <c r="J422" s="456"/>
      <c r="K422" s="457"/>
      <c r="L422" s="464"/>
      <c r="M422" s="465"/>
      <c r="N422" s="465"/>
      <c r="O422" s="465"/>
      <c r="P422" s="465"/>
      <c r="Q422" s="466"/>
      <c r="R422" s="204"/>
      <c r="S422" s="205"/>
      <c r="T422" s="205"/>
      <c r="U422" s="205"/>
      <c r="V422" s="205"/>
      <c r="W422" s="206"/>
      <c r="X422" s="230"/>
      <c r="Y422" s="231"/>
      <c r="Z422" s="232"/>
      <c r="AA422" s="212"/>
      <c r="AB422" s="213"/>
      <c r="AC422" s="214"/>
      <c r="AD422" s="218"/>
      <c r="AE422" s="219"/>
      <c r="AF422" s="219"/>
      <c r="AG422" s="219"/>
      <c r="AH422" s="219"/>
      <c r="AI422" s="220"/>
      <c r="AJ422" s="19"/>
      <c r="AM422" s="65"/>
      <c r="AN422" s="65"/>
      <c r="AO422" s="65"/>
      <c r="AP422" s="65"/>
      <c r="AT422" s="36"/>
      <c r="AU422" s="36"/>
      <c r="AV422" s="36"/>
      <c r="AW422" s="36"/>
      <c r="AX422" s="36"/>
      <c r="AY422" s="36"/>
      <c r="AZ422" s="36"/>
      <c r="BA422" s="451"/>
      <c r="BB422" s="451"/>
      <c r="BC422" s="36"/>
      <c r="BD422" s="149"/>
      <c r="BE422" s="149"/>
      <c r="BF422" s="3"/>
    </row>
    <row r="423" spans="3:58" ht="10.9" customHeight="1" x14ac:dyDescent="0.15">
      <c r="C423" s="222"/>
      <c r="D423" s="225"/>
      <c r="E423" s="228"/>
      <c r="F423" s="228"/>
      <c r="G423" s="222"/>
      <c r="H423" s="228"/>
      <c r="I423" s="455"/>
      <c r="J423" s="456"/>
      <c r="K423" s="457"/>
      <c r="L423" s="464"/>
      <c r="M423" s="465"/>
      <c r="N423" s="465"/>
      <c r="O423" s="465"/>
      <c r="P423" s="465"/>
      <c r="Q423" s="466"/>
      <c r="R423" s="204"/>
      <c r="S423" s="205"/>
      <c r="T423" s="205"/>
      <c r="U423" s="205"/>
      <c r="V423" s="205"/>
      <c r="W423" s="206"/>
      <c r="X423" s="230"/>
      <c r="Y423" s="231"/>
      <c r="Z423" s="232"/>
      <c r="AA423" s="212"/>
      <c r="AB423" s="213"/>
      <c r="AC423" s="214"/>
      <c r="AD423" s="218"/>
      <c r="AE423" s="219"/>
      <c r="AF423" s="219"/>
      <c r="AG423" s="219"/>
      <c r="AH423" s="219"/>
      <c r="AI423" s="220"/>
      <c r="AJ423" s="19"/>
      <c r="AM423" s="65"/>
      <c r="AN423" s="65"/>
      <c r="AO423" s="65"/>
      <c r="AP423" s="65"/>
      <c r="AT423" s="36"/>
      <c r="AU423" s="36"/>
      <c r="AV423" s="36"/>
      <c r="AW423" s="36"/>
      <c r="AX423" s="36"/>
      <c r="AY423" s="36"/>
      <c r="AZ423" s="36"/>
      <c r="BA423" s="451"/>
      <c r="BB423" s="451"/>
      <c r="BC423" s="36"/>
      <c r="BD423" s="149"/>
      <c r="BE423" s="149"/>
      <c r="BF423" s="3"/>
    </row>
    <row r="424" spans="3:58" ht="10.9" customHeight="1" x14ac:dyDescent="0.15">
      <c r="C424" s="223"/>
      <c r="D424" s="226"/>
      <c r="E424" s="229"/>
      <c r="F424" s="229"/>
      <c r="G424" s="223"/>
      <c r="H424" s="229"/>
      <c r="I424" s="458"/>
      <c r="J424" s="459"/>
      <c r="K424" s="460"/>
      <c r="L424" s="467"/>
      <c r="M424" s="468"/>
      <c r="N424" s="468"/>
      <c r="O424" s="468"/>
      <c r="P424" s="468"/>
      <c r="Q424" s="469"/>
      <c r="R424" s="204"/>
      <c r="S424" s="205"/>
      <c r="T424" s="205"/>
      <c r="U424" s="205"/>
      <c r="V424" s="205"/>
      <c r="W424" s="206"/>
      <c r="X424" s="233"/>
      <c r="Y424" s="234"/>
      <c r="Z424" s="235"/>
      <c r="AA424" s="215"/>
      <c r="AB424" s="216"/>
      <c r="AC424" s="217"/>
      <c r="AD424" s="218"/>
      <c r="AE424" s="219"/>
      <c r="AF424" s="219"/>
      <c r="AG424" s="219"/>
      <c r="AH424" s="219"/>
      <c r="AI424" s="220"/>
      <c r="AJ424" s="19"/>
      <c r="AM424" s="65"/>
      <c r="AN424" s="65"/>
      <c r="AO424" s="65"/>
      <c r="AP424" s="65"/>
      <c r="AT424" s="36"/>
      <c r="AU424" s="36"/>
      <c r="AV424" s="36"/>
      <c r="AW424" s="36"/>
      <c r="AX424" s="36"/>
      <c r="AY424" s="36"/>
      <c r="AZ424" s="36"/>
      <c r="BA424" s="451"/>
      <c r="BB424" s="451"/>
      <c r="BC424" s="36"/>
      <c r="BD424" s="149"/>
      <c r="BE424" s="149"/>
      <c r="BF424" s="3"/>
    </row>
    <row r="425" spans="3:58" ht="10.9" customHeight="1" x14ac:dyDescent="0.15">
      <c r="C425" s="221">
        <v>6</v>
      </c>
      <c r="D425" s="224" t="s">
        <v>106</v>
      </c>
      <c r="E425" s="227">
        <v>6</v>
      </c>
      <c r="F425" s="227" t="s">
        <v>107</v>
      </c>
      <c r="G425" s="221" t="s">
        <v>115</v>
      </c>
      <c r="H425" s="227"/>
      <c r="I425" s="452"/>
      <c r="J425" s="453"/>
      <c r="K425" s="454"/>
      <c r="L425" s="461">
        <f>J$231</f>
        <v>0</v>
      </c>
      <c r="M425" s="462"/>
      <c r="N425" s="462"/>
      <c r="O425" s="462"/>
      <c r="P425" s="462"/>
      <c r="Q425" s="463"/>
      <c r="R425" s="204">
        <f t="shared" ref="R425" si="63">IF(AND(I425="△",BA425="●"),2+ROUNDDOWN(($L425-100)/100,0)*2,0)</f>
        <v>0</v>
      </c>
      <c r="S425" s="205"/>
      <c r="T425" s="205"/>
      <c r="U425" s="205"/>
      <c r="V425" s="205"/>
      <c r="W425" s="206"/>
      <c r="X425" s="230">
        <v>1</v>
      </c>
      <c r="Y425" s="231"/>
      <c r="Z425" s="232"/>
      <c r="AA425" s="212">
        <f t="shared" ref="AA425" si="64">IF(X425=1,$AL$36,IF(X425=2,$AL$57,IF(X425=3,$AL$76,IF(X425=4,$AL$95,IF(X425=5,$AL$114,IF(X425=6,$AL$133,IF(X425=7,$AL$152,IF(X425=8,$AL$171,IF(X425=9,$AL$190,IF(X425=10,$AL$209,0))))))))))</f>
        <v>0</v>
      </c>
      <c r="AB425" s="213"/>
      <c r="AC425" s="214"/>
      <c r="AD425" s="218">
        <f>IF(I425="△",ROUNDUP(R425*AA425,1),0)</f>
        <v>0</v>
      </c>
      <c r="AE425" s="219"/>
      <c r="AF425" s="219"/>
      <c r="AG425" s="219"/>
      <c r="AH425" s="219"/>
      <c r="AI425" s="220"/>
      <c r="AJ425" s="19"/>
      <c r="AM425" s="65"/>
      <c r="AN425" s="65"/>
      <c r="AO425" s="65"/>
      <c r="AP425" s="65"/>
      <c r="AT425" s="36"/>
      <c r="AU425" s="36"/>
      <c r="AV425" s="36"/>
      <c r="AW425" s="36"/>
      <c r="AX425" s="36"/>
      <c r="AY425" s="36"/>
      <c r="AZ425" s="36"/>
      <c r="BA425" s="451" t="str">
        <f>IF(OR(I425="×",BA429="×"),"×","●")</f>
        <v>●</v>
      </c>
      <c r="BB425" s="451">
        <f>IF(BA425="●",IF(I425="定","-",I425),"-")</f>
        <v>0</v>
      </c>
      <c r="BC425" s="36"/>
      <c r="BD425" s="149"/>
      <c r="BE425" s="149"/>
      <c r="BF425" s="3"/>
    </row>
    <row r="426" spans="3:58" ht="10.9" customHeight="1" x14ac:dyDescent="0.15">
      <c r="C426" s="222"/>
      <c r="D426" s="225"/>
      <c r="E426" s="228"/>
      <c r="F426" s="228"/>
      <c r="G426" s="222"/>
      <c r="H426" s="228"/>
      <c r="I426" s="455"/>
      <c r="J426" s="456"/>
      <c r="K426" s="457"/>
      <c r="L426" s="464"/>
      <c r="M426" s="465"/>
      <c r="N426" s="465"/>
      <c r="O426" s="465"/>
      <c r="P426" s="465"/>
      <c r="Q426" s="466"/>
      <c r="R426" s="204"/>
      <c r="S426" s="205"/>
      <c r="T426" s="205"/>
      <c r="U426" s="205"/>
      <c r="V426" s="205"/>
      <c r="W426" s="206"/>
      <c r="X426" s="230"/>
      <c r="Y426" s="231"/>
      <c r="Z426" s="232"/>
      <c r="AA426" s="212"/>
      <c r="AB426" s="213"/>
      <c r="AC426" s="214"/>
      <c r="AD426" s="218"/>
      <c r="AE426" s="219"/>
      <c r="AF426" s="219"/>
      <c r="AG426" s="219"/>
      <c r="AH426" s="219"/>
      <c r="AI426" s="220"/>
      <c r="AJ426" s="19"/>
      <c r="AM426" s="65"/>
      <c r="AN426" s="65"/>
      <c r="AO426" s="65"/>
      <c r="AP426" s="65"/>
      <c r="AT426" s="36"/>
      <c r="AU426" s="36"/>
      <c r="AV426" s="36"/>
      <c r="AW426" s="36"/>
      <c r="AX426" s="36"/>
      <c r="AY426" s="36"/>
      <c r="AZ426" s="36"/>
      <c r="BA426" s="451"/>
      <c r="BB426" s="451"/>
      <c r="BC426" s="36"/>
      <c r="BD426" s="149"/>
      <c r="BE426" s="149"/>
      <c r="BF426" s="3"/>
    </row>
    <row r="427" spans="3:58" ht="10.9" customHeight="1" x14ac:dyDescent="0.15">
      <c r="C427" s="222"/>
      <c r="D427" s="225"/>
      <c r="E427" s="228"/>
      <c r="F427" s="228"/>
      <c r="G427" s="222"/>
      <c r="H427" s="228"/>
      <c r="I427" s="455"/>
      <c r="J427" s="456"/>
      <c r="K427" s="457"/>
      <c r="L427" s="464"/>
      <c r="M427" s="465"/>
      <c r="N427" s="465"/>
      <c r="O427" s="465"/>
      <c r="P427" s="465"/>
      <c r="Q427" s="466"/>
      <c r="R427" s="204"/>
      <c r="S427" s="205"/>
      <c r="T427" s="205"/>
      <c r="U427" s="205"/>
      <c r="V427" s="205"/>
      <c r="W427" s="206"/>
      <c r="X427" s="230"/>
      <c r="Y427" s="231"/>
      <c r="Z427" s="232"/>
      <c r="AA427" s="212"/>
      <c r="AB427" s="213"/>
      <c r="AC427" s="214"/>
      <c r="AD427" s="218"/>
      <c r="AE427" s="219"/>
      <c r="AF427" s="219"/>
      <c r="AG427" s="219"/>
      <c r="AH427" s="219"/>
      <c r="AI427" s="220"/>
      <c r="AJ427" s="19"/>
      <c r="AM427" s="65"/>
      <c r="AN427" s="65"/>
      <c r="AO427" s="65"/>
      <c r="AP427" s="65"/>
      <c r="AT427" s="36"/>
      <c r="AU427" s="36"/>
      <c r="AV427" s="36"/>
      <c r="AW427" s="36"/>
      <c r="AX427" s="36"/>
      <c r="AY427" s="36"/>
      <c r="AZ427" s="36"/>
      <c r="BA427" s="451"/>
      <c r="BB427" s="451"/>
      <c r="BC427" s="36"/>
      <c r="BD427" s="149"/>
      <c r="BE427" s="149"/>
      <c r="BF427" s="3"/>
    </row>
    <row r="428" spans="3:58" ht="10.9" customHeight="1" x14ac:dyDescent="0.15">
      <c r="C428" s="223"/>
      <c r="D428" s="226"/>
      <c r="E428" s="229"/>
      <c r="F428" s="229"/>
      <c r="G428" s="223"/>
      <c r="H428" s="229"/>
      <c r="I428" s="458"/>
      <c r="J428" s="459"/>
      <c r="K428" s="460"/>
      <c r="L428" s="467"/>
      <c r="M428" s="468"/>
      <c r="N428" s="468"/>
      <c r="O428" s="468"/>
      <c r="P428" s="468"/>
      <c r="Q428" s="469"/>
      <c r="R428" s="204"/>
      <c r="S428" s="205"/>
      <c r="T428" s="205"/>
      <c r="U428" s="205"/>
      <c r="V428" s="205"/>
      <c r="W428" s="206"/>
      <c r="X428" s="233"/>
      <c r="Y428" s="234"/>
      <c r="Z428" s="235"/>
      <c r="AA428" s="215"/>
      <c r="AB428" s="216"/>
      <c r="AC428" s="217"/>
      <c r="AD428" s="218"/>
      <c r="AE428" s="219"/>
      <c r="AF428" s="219"/>
      <c r="AG428" s="219"/>
      <c r="AH428" s="219"/>
      <c r="AI428" s="220"/>
      <c r="AJ428" s="19"/>
      <c r="AM428" s="65"/>
      <c r="AN428" s="65"/>
      <c r="AO428" s="65"/>
      <c r="AP428" s="65"/>
      <c r="AT428" s="36"/>
      <c r="AU428" s="36"/>
      <c r="AV428" s="36"/>
      <c r="AW428" s="36"/>
      <c r="AX428" s="36"/>
      <c r="AY428" s="36"/>
      <c r="AZ428" s="36"/>
      <c r="BA428" s="451"/>
      <c r="BB428" s="451"/>
      <c r="BC428" s="36"/>
      <c r="BD428" s="149"/>
      <c r="BE428" s="149"/>
      <c r="BF428" s="3"/>
    </row>
    <row r="429" spans="3:58" ht="10.9" customHeight="1" x14ac:dyDescent="0.15">
      <c r="C429" s="221">
        <v>6</v>
      </c>
      <c r="D429" s="224" t="s">
        <v>106</v>
      </c>
      <c r="E429" s="227">
        <v>7</v>
      </c>
      <c r="F429" s="227" t="s">
        <v>107</v>
      </c>
      <c r="G429" s="221" t="s">
        <v>116</v>
      </c>
      <c r="H429" s="227"/>
      <c r="I429" s="452"/>
      <c r="J429" s="453"/>
      <c r="K429" s="454"/>
      <c r="L429" s="461">
        <f>J$231</f>
        <v>0</v>
      </c>
      <c r="M429" s="462"/>
      <c r="N429" s="462"/>
      <c r="O429" s="462"/>
      <c r="P429" s="462"/>
      <c r="Q429" s="463"/>
      <c r="R429" s="204">
        <f t="shared" ref="R429" si="65">IF(AND(I429="△",BA429="●"),2+ROUNDDOWN(($L429-100)/100,0)*2,0)</f>
        <v>0</v>
      </c>
      <c r="S429" s="205"/>
      <c r="T429" s="205"/>
      <c r="U429" s="205"/>
      <c r="V429" s="205"/>
      <c r="W429" s="206"/>
      <c r="X429" s="230">
        <v>1</v>
      </c>
      <c r="Y429" s="231"/>
      <c r="Z429" s="232"/>
      <c r="AA429" s="212">
        <f t="shared" ref="AA429" si="66">IF(X429=1,$AL$36,IF(X429=2,$AL$57,IF(X429=3,$AL$76,IF(X429=4,$AL$95,IF(X429=5,$AL$114,IF(X429=6,$AL$133,IF(X429=7,$AL$152,IF(X429=8,$AL$171,IF(X429=9,$AL$190,IF(X429=10,$AL$209,0))))))))))</f>
        <v>0</v>
      </c>
      <c r="AB429" s="213"/>
      <c r="AC429" s="214"/>
      <c r="AD429" s="218">
        <f>IF(I429="△",ROUNDUP(R429*AA429,1),0)</f>
        <v>0</v>
      </c>
      <c r="AE429" s="219"/>
      <c r="AF429" s="219"/>
      <c r="AG429" s="219"/>
      <c r="AH429" s="219"/>
      <c r="AI429" s="220"/>
      <c r="AJ429" s="19"/>
      <c r="AM429" s="16"/>
      <c r="AN429" s="16"/>
      <c r="AO429" s="52"/>
      <c r="AP429" s="52"/>
      <c r="AT429" s="36"/>
      <c r="AU429" s="36"/>
      <c r="AV429" s="36"/>
      <c r="AW429" s="36"/>
      <c r="AX429" s="36"/>
      <c r="AY429" s="36"/>
      <c r="AZ429" s="36"/>
      <c r="BA429" s="451" t="str">
        <f>IF(OR(I429="×",BA433="×"),"×","●")</f>
        <v>●</v>
      </c>
      <c r="BB429" s="451">
        <f>IF(BA429="●",IF(I429="定","-",I429),"-")</f>
        <v>0</v>
      </c>
      <c r="BC429" s="36"/>
      <c r="BD429" s="167"/>
      <c r="BE429" s="167"/>
      <c r="BF429" s="3"/>
    </row>
    <row r="430" spans="3:58" ht="10.9" customHeight="1" x14ac:dyDescent="0.15">
      <c r="C430" s="222"/>
      <c r="D430" s="225"/>
      <c r="E430" s="228"/>
      <c r="F430" s="228"/>
      <c r="G430" s="222"/>
      <c r="H430" s="228"/>
      <c r="I430" s="455"/>
      <c r="J430" s="456"/>
      <c r="K430" s="457"/>
      <c r="L430" s="464"/>
      <c r="M430" s="465"/>
      <c r="N430" s="465"/>
      <c r="O430" s="465"/>
      <c r="P430" s="465"/>
      <c r="Q430" s="466"/>
      <c r="R430" s="204"/>
      <c r="S430" s="205"/>
      <c r="T430" s="205"/>
      <c r="U430" s="205"/>
      <c r="V430" s="205"/>
      <c r="W430" s="206"/>
      <c r="X430" s="230"/>
      <c r="Y430" s="231"/>
      <c r="Z430" s="232"/>
      <c r="AA430" s="212"/>
      <c r="AB430" s="213"/>
      <c r="AC430" s="214"/>
      <c r="AD430" s="218"/>
      <c r="AE430" s="219"/>
      <c r="AF430" s="219"/>
      <c r="AG430" s="219"/>
      <c r="AH430" s="219"/>
      <c r="AI430" s="220"/>
      <c r="AJ430" s="19"/>
      <c r="AM430" s="16"/>
      <c r="AN430" s="16"/>
      <c r="AO430" s="52"/>
      <c r="AP430" s="52"/>
      <c r="AT430" s="36"/>
      <c r="AU430" s="36"/>
      <c r="AV430" s="36"/>
      <c r="AW430" s="36"/>
      <c r="AX430" s="36"/>
      <c r="AY430" s="36"/>
      <c r="AZ430" s="36"/>
      <c r="BA430" s="451"/>
      <c r="BB430" s="451"/>
      <c r="BC430" s="36"/>
      <c r="BD430" s="167"/>
      <c r="BE430" s="167"/>
      <c r="BF430" s="3"/>
    </row>
    <row r="431" spans="3:58" ht="10.9" customHeight="1" x14ac:dyDescent="0.15">
      <c r="C431" s="222"/>
      <c r="D431" s="225"/>
      <c r="E431" s="228"/>
      <c r="F431" s="228"/>
      <c r="G431" s="222"/>
      <c r="H431" s="228"/>
      <c r="I431" s="455"/>
      <c r="J431" s="456"/>
      <c r="K431" s="457"/>
      <c r="L431" s="464"/>
      <c r="M431" s="465"/>
      <c r="N431" s="465"/>
      <c r="O431" s="465"/>
      <c r="P431" s="465"/>
      <c r="Q431" s="466"/>
      <c r="R431" s="204"/>
      <c r="S431" s="205"/>
      <c r="T431" s="205"/>
      <c r="U431" s="205"/>
      <c r="V431" s="205"/>
      <c r="W431" s="206"/>
      <c r="X431" s="230"/>
      <c r="Y431" s="231"/>
      <c r="Z431" s="232"/>
      <c r="AA431" s="212"/>
      <c r="AB431" s="213"/>
      <c r="AC431" s="214"/>
      <c r="AD431" s="218"/>
      <c r="AE431" s="219"/>
      <c r="AF431" s="219"/>
      <c r="AG431" s="219"/>
      <c r="AH431" s="219"/>
      <c r="AI431" s="220"/>
      <c r="AJ431" s="19"/>
      <c r="AM431" s="16"/>
      <c r="AN431" s="16"/>
      <c r="AO431" s="52"/>
      <c r="AP431" s="52"/>
      <c r="AT431" s="36"/>
      <c r="AU431" s="36"/>
      <c r="AV431" s="36"/>
      <c r="AW431" s="36"/>
      <c r="AX431" s="36"/>
      <c r="AY431" s="36"/>
      <c r="AZ431" s="36"/>
      <c r="BA431" s="451"/>
      <c r="BB431" s="451"/>
      <c r="BC431" s="36"/>
      <c r="BD431" s="167"/>
      <c r="BE431" s="167"/>
      <c r="BF431" s="3"/>
    </row>
    <row r="432" spans="3:58" ht="10.9" customHeight="1" x14ac:dyDescent="0.15">
      <c r="C432" s="223"/>
      <c r="D432" s="226"/>
      <c r="E432" s="229"/>
      <c r="F432" s="229"/>
      <c r="G432" s="223"/>
      <c r="H432" s="229"/>
      <c r="I432" s="458"/>
      <c r="J432" s="459"/>
      <c r="K432" s="460"/>
      <c r="L432" s="467"/>
      <c r="M432" s="468"/>
      <c r="N432" s="468"/>
      <c r="O432" s="468"/>
      <c r="P432" s="468"/>
      <c r="Q432" s="469"/>
      <c r="R432" s="204"/>
      <c r="S432" s="205"/>
      <c r="T432" s="205"/>
      <c r="U432" s="205"/>
      <c r="V432" s="205"/>
      <c r="W432" s="206"/>
      <c r="X432" s="233"/>
      <c r="Y432" s="234"/>
      <c r="Z432" s="235"/>
      <c r="AA432" s="215"/>
      <c r="AB432" s="216"/>
      <c r="AC432" s="217"/>
      <c r="AD432" s="218"/>
      <c r="AE432" s="219"/>
      <c r="AF432" s="219"/>
      <c r="AG432" s="219"/>
      <c r="AH432" s="219"/>
      <c r="AI432" s="220"/>
      <c r="AJ432" s="19"/>
      <c r="AM432" s="16"/>
      <c r="AN432" s="16"/>
      <c r="AO432" s="52"/>
      <c r="AP432" s="52"/>
      <c r="AT432" s="36"/>
      <c r="AU432" s="36"/>
      <c r="AV432" s="36"/>
      <c r="AW432" s="36"/>
      <c r="AX432" s="36"/>
      <c r="AY432" s="36"/>
      <c r="AZ432" s="36"/>
      <c r="BA432" s="451"/>
      <c r="BB432" s="451"/>
      <c r="BC432" s="36"/>
      <c r="BD432" s="167"/>
      <c r="BE432" s="167"/>
      <c r="BF432" s="3"/>
    </row>
    <row r="433" spans="3:58" ht="10.9" customHeight="1" x14ac:dyDescent="0.15">
      <c r="C433" s="221">
        <v>6</v>
      </c>
      <c r="D433" s="224" t="s">
        <v>106</v>
      </c>
      <c r="E433" s="227">
        <v>8</v>
      </c>
      <c r="F433" s="227" t="s">
        <v>107</v>
      </c>
      <c r="G433" s="221" t="s">
        <v>117</v>
      </c>
      <c r="H433" s="227"/>
      <c r="I433" s="452"/>
      <c r="J433" s="453"/>
      <c r="K433" s="454"/>
      <c r="L433" s="461">
        <f>J$231</f>
        <v>0</v>
      </c>
      <c r="M433" s="462"/>
      <c r="N433" s="462"/>
      <c r="O433" s="462"/>
      <c r="P433" s="462"/>
      <c r="Q433" s="463"/>
      <c r="R433" s="204">
        <f t="shared" ref="R433" si="67">IF(AND(I433="△",BA433="●"),2+ROUNDDOWN(($L433-100)/100,0)*2,0)</f>
        <v>0</v>
      </c>
      <c r="S433" s="205"/>
      <c r="T433" s="205"/>
      <c r="U433" s="205"/>
      <c r="V433" s="205"/>
      <c r="W433" s="206"/>
      <c r="X433" s="230">
        <v>1</v>
      </c>
      <c r="Y433" s="231"/>
      <c r="Z433" s="232"/>
      <c r="AA433" s="212">
        <f t="shared" ref="AA433" si="68">IF(X433=1,$AL$36,IF(X433=2,$AL$57,IF(X433=3,$AL$76,IF(X433=4,$AL$95,IF(X433=5,$AL$114,IF(X433=6,$AL$133,IF(X433=7,$AL$152,IF(X433=8,$AL$171,IF(X433=9,$AL$190,IF(X433=10,$AL$209,0))))))))))</f>
        <v>0</v>
      </c>
      <c r="AB433" s="213"/>
      <c r="AC433" s="214"/>
      <c r="AD433" s="218">
        <f>IF(I433="△",ROUNDUP(R433*AA433,1),0)</f>
        <v>0</v>
      </c>
      <c r="AE433" s="219"/>
      <c r="AF433" s="219"/>
      <c r="AG433" s="219"/>
      <c r="AH433" s="219"/>
      <c r="AI433" s="220"/>
      <c r="AJ433" s="19"/>
      <c r="AM433" s="16"/>
      <c r="AN433" s="16"/>
      <c r="AO433" s="52"/>
      <c r="AP433" s="52"/>
      <c r="AT433" s="36"/>
      <c r="AU433" s="36"/>
      <c r="AV433" s="36"/>
      <c r="AW433" s="36"/>
      <c r="AX433" s="36"/>
      <c r="AY433" s="36"/>
      <c r="AZ433" s="36"/>
      <c r="BA433" s="451" t="str">
        <f>IF(OR(I433="×",BA437="×"),"×","●")</f>
        <v>●</v>
      </c>
      <c r="BB433" s="451">
        <f>IF(BA433="●",IF(I433="定","-",I433),"-")</f>
        <v>0</v>
      </c>
      <c r="BC433" s="36"/>
      <c r="BD433" s="167"/>
      <c r="BE433" s="167"/>
      <c r="BF433" s="3"/>
    </row>
    <row r="434" spans="3:58" ht="10.9" customHeight="1" x14ac:dyDescent="0.15">
      <c r="C434" s="222"/>
      <c r="D434" s="225"/>
      <c r="E434" s="228"/>
      <c r="F434" s="228"/>
      <c r="G434" s="222"/>
      <c r="H434" s="228"/>
      <c r="I434" s="455"/>
      <c r="J434" s="456"/>
      <c r="K434" s="457"/>
      <c r="L434" s="464"/>
      <c r="M434" s="465"/>
      <c r="N434" s="465"/>
      <c r="O434" s="465"/>
      <c r="P434" s="465"/>
      <c r="Q434" s="466"/>
      <c r="R434" s="204"/>
      <c r="S434" s="205"/>
      <c r="T434" s="205"/>
      <c r="U434" s="205"/>
      <c r="V434" s="205"/>
      <c r="W434" s="206"/>
      <c r="X434" s="230"/>
      <c r="Y434" s="231"/>
      <c r="Z434" s="232"/>
      <c r="AA434" s="212"/>
      <c r="AB434" s="213"/>
      <c r="AC434" s="214"/>
      <c r="AD434" s="218"/>
      <c r="AE434" s="219"/>
      <c r="AF434" s="219"/>
      <c r="AG434" s="219"/>
      <c r="AH434" s="219"/>
      <c r="AI434" s="220"/>
      <c r="AJ434" s="19"/>
      <c r="AM434" s="16"/>
      <c r="AN434" s="16"/>
      <c r="AO434" s="52"/>
      <c r="AP434" s="52"/>
      <c r="AT434" s="36"/>
      <c r="AU434" s="36"/>
      <c r="AV434" s="36"/>
      <c r="AW434" s="36"/>
      <c r="AX434" s="36"/>
      <c r="AY434" s="36"/>
      <c r="AZ434" s="36"/>
      <c r="BA434" s="451"/>
      <c r="BB434" s="451"/>
      <c r="BC434" s="36"/>
      <c r="BD434" s="167"/>
      <c r="BE434" s="167"/>
      <c r="BF434" s="3"/>
    </row>
    <row r="435" spans="3:58" ht="10.9" customHeight="1" x14ac:dyDescent="0.15">
      <c r="C435" s="222"/>
      <c r="D435" s="225"/>
      <c r="E435" s="228"/>
      <c r="F435" s="228"/>
      <c r="G435" s="222"/>
      <c r="H435" s="228"/>
      <c r="I435" s="455"/>
      <c r="J435" s="456"/>
      <c r="K435" s="457"/>
      <c r="L435" s="464"/>
      <c r="M435" s="465"/>
      <c r="N435" s="465"/>
      <c r="O435" s="465"/>
      <c r="P435" s="465"/>
      <c r="Q435" s="466"/>
      <c r="R435" s="204"/>
      <c r="S435" s="205"/>
      <c r="T435" s="205"/>
      <c r="U435" s="205"/>
      <c r="V435" s="205"/>
      <c r="W435" s="206"/>
      <c r="X435" s="230"/>
      <c r="Y435" s="231"/>
      <c r="Z435" s="232"/>
      <c r="AA435" s="212"/>
      <c r="AB435" s="213"/>
      <c r="AC435" s="214"/>
      <c r="AD435" s="218"/>
      <c r="AE435" s="219"/>
      <c r="AF435" s="219"/>
      <c r="AG435" s="219"/>
      <c r="AH435" s="219"/>
      <c r="AI435" s="220"/>
      <c r="AJ435" s="19"/>
      <c r="AM435" s="16"/>
      <c r="AN435" s="16"/>
      <c r="AO435" s="52"/>
      <c r="AP435" s="52"/>
      <c r="AT435" s="36"/>
      <c r="AU435" s="36"/>
      <c r="AV435" s="36"/>
      <c r="AW435" s="36"/>
      <c r="AX435" s="36"/>
      <c r="AY435" s="36"/>
      <c r="AZ435" s="36"/>
      <c r="BA435" s="451"/>
      <c r="BB435" s="451"/>
      <c r="BC435" s="36"/>
      <c r="BD435" s="167"/>
      <c r="BE435" s="167"/>
      <c r="BF435" s="3"/>
    </row>
    <row r="436" spans="3:58" ht="10.9" customHeight="1" x14ac:dyDescent="0.15">
      <c r="C436" s="223"/>
      <c r="D436" s="226"/>
      <c r="E436" s="229"/>
      <c r="F436" s="229"/>
      <c r="G436" s="223"/>
      <c r="H436" s="229"/>
      <c r="I436" s="458"/>
      <c r="J436" s="459"/>
      <c r="K436" s="460"/>
      <c r="L436" s="467"/>
      <c r="M436" s="468"/>
      <c r="N436" s="468"/>
      <c r="O436" s="468"/>
      <c r="P436" s="468"/>
      <c r="Q436" s="469"/>
      <c r="R436" s="204"/>
      <c r="S436" s="205"/>
      <c r="T436" s="205"/>
      <c r="U436" s="205"/>
      <c r="V436" s="205"/>
      <c r="W436" s="206"/>
      <c r="X436" s="233"/>
      <c r="Y436" s="234"/>
      <c r="Z436" s="235"/>
      <c r="AA436" s="215"/>
      <c r="AB436" s="216"/>
      <c r="AC436" s="217"/>
      <c r="AD436" s="218"/>
      <c r="AE436" s="219"/>
      <c r="AF436" s="219"/>
      <c r="AG436" s="219"/>
      <c r="AH436" s="219"/>
      <c r="AI436" s="220"/>
      <c r="AJ436" s="19"/>
      <c r="AM436" s="16"/>
      <c r="AN436" s="16"/>
      <c r="AO436" s="52"/>
      <c r="AP436" s="52"/>
      <c r="AT436" s="36"/>
      <c r="AU436" s="36"/>
      <c r="AV436" s="36"/>
      <c r="AW436" s="36"/>
      <c r="AX436" s="36"/>
      <c r="AY436" s="36"/>
      <c r="AZ436" s="36"/>
      <c r="BA436" s="451"/>
      <c r="BB436" s="451"/>
      <c r="BC436" s="36"/>
      <c r="BD436" s="167"/>
      <c r="BE436" s="167"/>
      <c r="BF436" s="3"/>
    </row>
    <row r="437" spans="3:58" ht="10.9" customHeight="1" x14ac:dyDescent="0.15">
      <c r="C437" s="221">
        <v>6</v>
      </c>
      <c r="D437" s="224" t="s">
        <v>106</v>
      </c>
      <c r="E437" s="227">
        <v>9</v>
      </c>
      <c r="F437" s="227" t="s">
        <v>107</v>
      </c>
      <c r="G437" s="221" t="s">
        <v>111</v>
      </c>
      <c r="H437" s="227"/>
      <c r="I437" s="452"/>
      <c r="J437" s="453"/>
      <c r="K437" s="454"/>
      <c r="L437" s="461">
        <f>J$231</f>
        <v>0</v>
      </c>
      <c r="M437" s="462"/>
      <c r="N437" s="462"/>
      <c r="O437" s="462"/>
      <c r="P437" s="462"/>
      <c r="Q437" s="463"/>
      <c r="R437" s="204">
        <f t="shared" ref="R437" si="69">IF(AND(I437="△",BA437="●"),2+ROUNDDOWN(($L437-100)/100,0)*2,0)</f>
        <v>0</v>
      </c>
      <c r="S437" s="205"/>
      <c r="T437" s="205"/>
      <c r="U437" s="205"/>
      <c r="V437" s="205"/>
      <c r="W437" s="206"/>
      <c r="X437" s="230">
        <v>1</v>
      </c>
      <c r="Y437" s="231"/>
      <c r="Z437" s="232"/>
      <c r="AA437" s="212">
        <f t="shared" ref="AA437" si="70">IF(X437=1,$AL$36,IF(X437=2,$AL$57,IF(X437=3,$AL$76,IF(X437=4,$AL$95,IF(X437=5,$AL$114,IF(X437=6,$AL$133,IF(X437=7,$AL$152,IF(X437=8,$AL$171,IF(X437=9,$AL$190,IF(X437=10,$AL$209,0))))))))))</f>
        <v>0</v>
      </c>
      <c r="AB437" s="213"/>
      <c r="AC437" s="214"/>
      <c r="AD437" s="218">
        <f>IF(I437="△",ROUNDUP(R437*AA437,1),0)</f>
        <v>0</v>
      </c>
      <c r="AE437" s="219"/>
      <c r="AF437" s="219"/>
      <c r="AG437" s="219"/>
      <c r="AH437" s="219"/>
      <c r="AI437" s="220"/>
      <c r="AJ437" s="19"/>
      <c r="AM437" s="16"/>
      <c r="AN437" s="16"/>
      <c r="AO437" s="52"/>
      <c r="AP437" s="52"/>
      <c r="AT437" s="36"/>
      <c r="AU437" s="36"/>
      <c r="AV437" s="36"/>
      <c r="AW437" s="36"/>
      <c r="AX437" s="36"/>
      <c r="AY437" s="36"/>
      <c r="AZ437" s="36"/>
      <c r="BA437" s="451" t="str">
        <f>IF(OR(I437="×",BA441="×"),"×","●")</f>
        <v>●</v>
      </c>
      <c r="BB437" s="451">
        <f>IF(BA437="●",IF(I437="定","-",I437),"-")</f>
        <v>0</v>
      </c>
      <c r="BC437" s="36"/>
      <c r="BD437" s="167"/>
      <c r="BE437" s="167"/>
      <c r="BF437" s="3"/>
    </row>
    <row r="438" spans="3:58" ht="10.9" customHeight="1" x14ac:dyDescent="0.15">
      <c r="C438" s="222"/>
      <c r="D438" s="225"/>
      <c r="E438" s="228"/>
      <c r="F438" s="228"/>
      <c r="G438" s="222"/>
      <c r="H438" s="228"/>
      <c r="I438" s="455"/>
      <c r="J438" s="456"/>
      <c r="K438" s="457"/>
      <c r="L438" s="464"/>
      <c r="M438" s="465"/>
      <c r="N438" s="465"/>
      <c r="O438" s="465"/>
      <c r="P438" s="465"/>
      <c r="Q438" s="466"/>
      <c r="R438" s="204"/>
      <c r="S438" s="205"/>
      <c r="T438" s="205"/>
      <c r="U438" s="205"/>
      <c r="V438" s="205"/>
      <c r="W438" s="206"/>
      <c r="X438" s="230"/>
      <c r="Y438" s="231"/>
      <c r="Z438" s="232"/>
      <c r="AA438" s="212"/>
      <c r="AB438" s="213"/>
      <c r="AC438" s="214"/>
      <c r="AD438" s="218"/>
      <c r="AE438" s="219"/>
      <c r="AF438" s="219"/>
      <c r="AG438" s="219"/>
      <c r="AH438" s="219"/>
      <c r="AI438" s="220"/>
      <c r="AJ438" s="19"/>
      <c r="AM438" s="16"/>
      <c r="AN438" s="16"/>
      <c r="AO438" s="52"/>
      <c r="AP438" s="52"/>
      <c r="AT438" s="36"/>
      <c r="AU438" s="36"/>
      <c r="AV438" s="36"/>
      <c r="AW438" s="36"/>
      <c r="AX438" s="36"/>
      <c r="AY438" s="36"/>
      <c r="AZ438" s="36"/>
      <c r="BA438" s="451"/>
      <c r="BB438" s="451"/>
      <c r="BC438" s="36"/>
      <c r="BD438" s="167"/>
      <c r="BE438" s="167"/>
      <c r="BF438" s="3"/>
    </row>
    <row r="439" spans="3:58" ht="10.9" customHeight="1" x14ac:dyDescent="0.15">
      <c r="C439" s="222"/>
      <c r="D439" s="225"/>
      <c r="E439" s="228"/>
      <c r="F439" s="228"/>
      <c r="G439" s="222"/>
      <c r="H439" s="228"/>
      <c r="I439" s="455"/>
      <c r="J439" s="456"/>
      <c r="K439" s="457"/>
      <c r="L439" s="464"/>
      <c r="M439" s="465"/>
      <c r="N439" s="465"/>
      <c r="O439" s="465"/>
      <c r="P439" s="465"/>
      <c r="Q439" s="466"/>
      <c r="R439" s="204"/>
      <c r="S439" s="205"/>
      <c r="T439" s="205"/>
      <c r="U439" s="205"/>
      <c r="V439" s="205"/>
      <c r="W439" s="206"/>
      <c r="X439" s="230"/>
      <c r="Y439" s="231"/>
      <c r="Z439" s="232"/>
      <c r="AA439" s="212"/>
      <c r="AB439" s="213"/>
      <c r="AC439" s="214"/>
      <c r="AD439" s="218"/>
      <c r="AE439" s="219"/>
      <c r="AF439" s="219"/>
      <c r="AG439" s="219"/>
      <c r="AH439" s="219"/>
      <c r="AI439" s="220"/>
      <c r="AJ439" s="19"/>
      <c r="AM439" s="16"/>
      <c r="AN439" s="16"/>
      <c r="AO439" s="52"/>
      <c r="AP439" s="52"/>
      <c r="AT439" s="36"/>
      <c r="AU439" s="36"/>
      <c r="AV439" s="36"/>
      <c r="AW439" s="36"/>
      <c r="AX439" s="36"/>
      <c r="AY439" s="36"/>
      <c r="AZ439" s="36"/>
      <c r="BA439" s="451"/>
      <c r="BB439" s="451"/>
      <c r="BC439" s="36"/>
      <c r="BD439" s="167"/>
      <c r="BE439" s="167"/>
      <c r="BF439" s="3"/>
    </row>
    <row r="440" spans="3:58" ht="10.9" customHeight="1" x14ac:dyDescent="0.15">
      <c r="C440" s="223"/>
      <c r="D440" s="226"/>
      <c r="E440" s="229"/>
      <c r="F440" s="229"/>
      <c r="G440" s="223"/>
      <c r="H440" s="229"/>
      <c r="I440" s="458"/>
      <c r="J440" s="459"/>
      <c r="K440" s="460"/>
      <c r="L440" s="467"/>
      <c r="M440" s="468"/>
      <c r="N440" s="468"/>
      <c r="O440" s="468"/>
      <c r="P440" s="468"/>
      <c r="Q440" s="469"/>
      <c r="R440" s="204"/>
      <c r="S440" s="205"/>
      <c r="T440" s="205"/>
      <c r="U440" s="205"/>
      <c r="V440" s="205"/>
      <c r="W440" s="206"/>
      <c r="X440" s="233"/>
      <c r="Y440" s="234"/>
      <c r="Z440" s="235"/>
      <c r="AA440" s="215"/>
      <c r="AB440" s="216"/>
      <c r="AC440" s="217"/>
      <c r="AD440" s="218"/>
      <c r="AE440" s="219"/>
      <c r="AF440" s="219"/>
      <c r="AG440" s="219"/>
      <c r="AH440" s="219"/>
      <c r="AI440" s="220"/>
      <c r="AJ440" s="19"/>
      <c r="AM440" s="16"/>
      <c r="AN440" s="16"/>
      <c r="AO440" s="52"/>
      <c r="AP440" s="52"/>
      <c r="AT440" s="36"/>
      <c r="AU440" s="36"/>
      <c r="AV440" s="36"/>
      <c r="AW440" s="36"/>
      <c r="AX440" s="36"/>
      <c r="AY440" s="36"/>
      <c r="AZ440" s="36"/>
      <c r="BA440" s="451"/>
      <c r="BB440" s="451"/>
      <c r="BC440" s="36"/>
      <c r="BD440" s="167"/>
      <c r="BE440" s="167"/>
      <c r="BF440" s="3"/>
    </row>
    <row r="441" spans="3:58" ht="10.9" customHeight="1" x14ac:dyDescent="0.15">
      <c r="C441" s="221">
        <v>6</v>
      </c>
      <c r="D441" s="224" t="s">
        <v>106</v>
      </c>
      <c r="E441" s="227">
        <v>10</v>
      </c>
      <c r="F441" s="227" t="s">
        <v>107</v>
      </c>
      <c r="G441" s="221" t="s">
        <v>112</v>
      </c>
      <c r="H441" s="227"/>
      <c r="I441" s="452"/>
      <c r="J441" s="453"/>
      <c r="K441" s="454"/>
      <c r="L441" s="461">
        <f>J$231</f>
        <v>0</v>
      </c>
      <c r="M441" s="462"/>
      <c r="N441" s="462"/>
      <c r="O441" s="462"/>
      <c r="P441" s="462"/>
      <c r="Q441" s="463"/>
      <c r="R441" s="204">
        <f t="shared" ref="R441" si="71">IF(AND(I441="△",BA441="●"),2+ROUNDDOWN(($L441-100)/100,0)*2,0)</f>
        <v>0</v>
      </c>
      <c r="S441" s="205"/>
      <c r="T441" s="205"/>
      <c r="U441" s="205"/>
      <c r="V441" s="205"/>
      <c r="W441" s="206"/>
      <c r="X441" s="230">
        <v>1</v>
      </c>
      <c r="Y441" s="231"/>
      <c r="Z441" s="232"/>
      <c r="AA441" s="212">
        <f t="shared" ref="AA441" si="72">IF(X441=1,$AL$36,IF(X441=2,$AL$57,IF(X441=3,$AL$76,IF(X441=4,$AL$95,IF(X441=5,$AL$114,IF(X441=6,$AL$133,IF(X441=7,$AL$152,IF(X441=8,$AL$171,IF(X441=9,$AL$190,IF(X441=10,$AL$209,0))))))))))</f>
        <v>0</v>
      </c>
      <c r="AB441" s="213"/>
      <c r="AC441" s="214"/>
      <c r="AD441" s="218">
        <f>IF(I441="△",ROUNDUP(R441*AA441,1),0)</f>
        <v>0</v>
      </c>
      <c r="AE441" s="219"/>
      <c r="AF441" s="219"/>
      <c r="AG441" s="219"/>
      <c r="AH441" s="219"/>
      <c r="AI441" s="220"/>
      <c r="AJ441" s="19"/>
      <c r="AM441" s="16"/>
      <c r="AN441" s="16"/>
      <c r="AO441" s="52"/>
      <c r="AP441" s="52"/>
      <c r="AT441" s="36"/>
      <c r="AU441" s="36"/>
      <c r="AV441" s="36"/>
      <c r="AW441" s="36"/>
      <c r="AX441" s="36"/>
      <c r="AY441" s="36"/>
      <c r="AZ441" s="36"/>
      <c r="BA441" s="451" t="str">
        <f>IF(OR(I441="×",BA445="×"),"×","●")</f>
        <v>●</v>
      </c>
      <c r="BB441" s="451">
        <f>IF(BA441="●",IF(I441="定","-",I441),"-")</f>
        <v>0</v>
      </c>
      <c r="BC441" s="36"/>
      <c r="BD441" s="167"/>
      <c r="BE441" s="167"/>
      <c r="BF441" s="3"/>
    </row>
    <row r="442" spans="3:58" ht="10.9" customHeight="1" x14ac:dyDescent="0.15">
      <c r="C442" s="222"/>
      <c r="D442" s="225"/>
      <c r="E442" s="228"/>
      <c r="F442" s="228"/>
      <c r="G442" s="222"/>
      <c r="H442" s="228"/>
      <c r="I442" s="455"/>
      <c r="J442" s="456"/>
      <c r="K442" s="457"/>
      <c r="L442" s="464"/>
      <c r="M442" s="465"/>
      <c r="N442" s="465"/>
      <c r="O442" s="465"/>
      <c r="P442" s="465"/>
      <c r="Q442" s="466"/>
      <c r="R442" s="204"/>
      <c r="S442" s="205"/>
      <c r="T442" s="205"/>
      <c r="U442" s="205"/>
      <c r="V442" s="205"/>
      <c r="W442" s="206"/>
      <c r="X442" s="230"/>
      <c r="Y442" s="231"/>
      <c r="Z442" s="232"/>
      <c r="AA442" s="212"/>
      <c r="AB442" s="213"/>
      <c r="AC442" s="214"/>
      <c r="AD442" s="218"/>
      <c r="AE442" s="219"/>
      <c r="AF442" s="219"/>
      <c r="AG442" s="219"/>
      <c r="AH442" s="219"/>
      <c r="AI442" s="220"/>
      <c r="AJ442" s="19"/>
      <c r="AM442" s="16"/>
      <c r="AN442" s="16"/>
      <c r="AO442" s="52"/>
      <c r="AP442" s="52"/>
      <c r="AT442" s="36"/>
      <c r="AU442" s="36"/>
      <c r="AV442" s="36"/>
      <c r="AW442" s="36"/>
      <c r="AX442" s="36"/>
      <c r="AY442" s="36"/>
      <c r="AZ442" s="36"/>
      <c r="BA442" s="451"/>
      <c r="BB442" s="451"/>
      <c r="BC442" s="36"/>
      <c r="BD442" s="167"/>
      <c r="BE442" s="167"/>
      <c r="BF442" s="3"/>
    </row>
    <row r="443" spans="3:58" ht="10.9" customHeight="1" x14ac:dyDescent="0.15">
      <c r="C443" s="222"/>
      <c r="D443" s="225"/>
      <c r="E443" s="228"/>
      <c r="F443" s="228"/>
      <c r="G443" s="222"/>
      <c r="H443" s="228"/>
      <c r="I443" s="455"/>
      <c r="J443" s="456"/>
      <c r="K443" s="457"/>
      <c r="L443" s="464"/>
      <c r="M443" s="465"/>
      <c r="N443" s="465"/>
      <c r="O443" s="465"/>
      <c r="P443" s="465"/>
      <c r="Q443" s="466"/>
      <c r="R443" s="204"/>
      <c r="S443" s="205"/>
      <c r="T443" s="205"/>
      <c r="U443" s="205"/>
      <c r="V443" s="205"/>
      <c r="W443" s="206"/>
      <c r="X443" s="230"/>
      <c r="Y443" s="231"/>
      <c r="Z443" s="232"/>
      <c r="AA443" s="212"/>
      <c r="AB443" s="213"/>
      <c r="AC443" s="214"/>
      <c r="AD443" s="218"/>
      <c r="AE443" s="219"/>
      <c r="AF443" s="219"/>
      <c r="AG443" s="219"/>
      <c r="AH443" s="219"/>
      <c r="AI443" s="220"/>
      <c r="AJ443" s="19"/>
      <c r="AM443" s="16"/>
      <c r="AN443" s="16"/>
      <c r="AO443" s="52"/>
      <c r="AP443" s="52"/>
      <c r="AT443" s="36"/>
      <c r="AU443" s="36"/>
      <c r="AV443" s="36"/>
      <c r="AW443" s="36"/>
      <c r="AX443" s="36"/>
      <c r="AY443" s="36"/>
      <c r="AZ443" s="36"/>
      <c r="BA443" s="451"/>
      <c r="BB443" s="451"/>
      <c r="BC443" s="36"/>
      <c r="BD443" s="167"/>
      <c r="BE443" s="167"/>
      <c r="BF443" s="3"/>
    </row>
    <row r="444" spans="3:58" ht="10.9" customHeight="1" x14ac:dyDescent="0.15">
      <c r="C444" s="223"/>
      <c r="D444" s="226"/>
      <c r="E444" s="229"/>
      <c r="F444" s="229"/>
      <c r="G444" s="223"/>
      <c r="H444" s="229"/>
      <c r="I444" s="458"/>
      <c r="J444" s="459"/>
      <c r="K444" s="460"/>
      <c r="L444" s="467"/>
      <c r="M444" s="468"/>
      <c r="N444" s="468"/>
      <c r="O444" s="468"/>
      <c r="P444" s="468"/>
      <c r="Q444" s="469"/>
      <c r="R444" s="204"/>
      <c r="S444" s="205"/>
      <c r="T444" s="205"/>
      <c r="U444" s="205"/>
      <c r="V444" s="205"/>
      <c r="W444" s="206"/>
      <c r="X444" s="233"/>
      <c r="Y444" s="234"/>
      <c r="Z444" s="235"/>
      <c r="AA444" s="215"/>
      <c r="AB444" s="216"/>
      <c r="AC444" s="217"/>
      <c r="AD444" s="218"/>
      <c r="AE444" s="219"/>
      <c r="AF444" s="219"/>
      <c r="AG444" s="219"/>
      <c r="AH444" s="219"/>
      <c r="AI444" s="220"/>
      <c r="AJ444" s="19"/>
      <c r="AM444" s="16"/>
      <c r="AN444" s="16"/>
      <c r="AO444" s="52"/>
      <c r="AP444" s="52"/>
      <c r="AT444" s="36"/>
      <c r="AU444" s="36"/>
      <c r="AV444" s="36"/>
      <c r="AW444" s="36"/>
      <c r="AX444" s="36"/>
      <c r="AY444" s="36"/>
      <c r="AZ444" s="36"/>
      <c r="BA444" s="451"/>
      <c r="BB444" s="451"/>
      <c r="BC444" s="36"/>
      <c r="BD444" s="167"/>
      <c r="BE444" s="167"/>
      <c r="BF444" s="3"/>
    </row>
    <row r="445" spans="3:58" ht="10.9" customHeight="1" x14ac:dyDescent="0.15">
      <c r="C445" s="221">
        <v>6</v>
      </c>
      <c r="D445" s="224" t="s">
        <v>106</v>
      </c>
      <c r="E445" s="227">
        <v>11</v>
      </c>
      <c r="F445" s="227" t="s">
        <v>107</v>
      </c>
      <c r="G445" s="221" t="s">
        <v>113</v>
      </c>
      <c r="H445" s="227"/>
      <c r="I445" s="452"/>
      <c r="J445" s="453"/>
      <c r="K445" s="454"/>
      <c r="L445" s="461">
        <f>J$231</f>
        <v>0</v>
      </c>
      <c r="M445" s="462"/>
      <c r="N445" s="462"/>
      <c r="O445" s="462"/>
      <c r="P445" s="462"/>
      <c r="Q445" s="463"/>
      <c r="R445" s="204">
        <f t="shared" ref="R445" si="73">IF(AND(I445="△",BA445="●"),2+ROUNDDOWN(($L445-100)/100,0)*2,0)</f>
        <v>0</v>
      </c>
      <c r="S445" s="205"/>
      <c r="T445" s="205"/>
      <c r="U445" s="205"/>
      <c r="V445" s="205"/>
      <c r="W445" s="206"/>
      <c r="X445" s="230">
        <v>1</v>
      </c>
      <c r="Y445" s="231"/>
      <c r="Z445" s="232"/>
      <c r="AA445" s="212">
        <f t="shared" ref="AA445" si="74">IF(X445=1,$AL$36,IF(X445=2,$AL$57,IF(X445=3,$AL$76,IF(X445=4,$AL$95,IF(X445=5,$AL$114,IF(X445=6,$AL$133,IF(X445=7,$AL$152,IF(X445=8,$AL$171,IF(X445=9,$AL$190,IF(X445=10,$AL$209,0))))))))))</f>
        <v>0</v>
      </c>
      <c r="AB445" s="213"/>
      <c r="AC445" s="214"/>
      <c r="AD445" s="218">
        <f>IF(I445="△",ROUNDUP(R445*AA445,1),0)</f>
        <v>0</v>
      </c>
      <c r="AE445" s="219"/>
      <c r="AF445" s="219"/>
      <c r="AG445" s="219"/>
      <c r="AH445" s="219"/>
      <c r="AI445" s="220"/>
      <c r="AJ445" s="19"/>
      <c r="AM445" s="16"/>
      <c r="AN445" s="16"/>
      <c r="AO445" s="52"/>
      <c r="AP445" s="52"/>
      <c r="AT445" s="36"/>
      <c r="AU445" s="36"/>
      <c r="AV445" s="36"/>
      <c r="AW445" s="36"/>
      <c r="AX445" s="36"/>
      <c r="AY445" s="36"/>
      <c r="AZ445" s="36"/>
      <c r="BA445" s="451" t="str">
        <f>IF(OR(I445="×",BA449="×"),"×","●")</f>
        <v>●</v>
      </c>
      <c r="BB445" s="451">
        <f>IF(BA445="●",IF(I445="定","-",I445),"-")</f>
        <v>0</v>
      </c>
      <c r="BC445" s="36"/>
      <c r="BD445" s="167"/>
      <c r="BE445" s="167"/>
      <c r="BF445" s="3"/>
    </row>
    <row r="446" spans="3:58" ht="10.9" customHeight="1" x14ac:dyDescent="0.15">
      <c r="C446" s="222"/>
      <c r="D446" s="225"/>
      <c r="E446" s="228"/>
      <c r="F446" s="228"/>
      <c r="G446" s="222"/>
      <c r="H446" s="228"/>
      <c r="I446" s="455"/>
      <c r="J446" s="456"/>
      <c r="K446" s="457"/>
      <c r="L446" s="464"/>
      <c r="M446" s="465"/>
      <c r="N446" s="465"/>
      <c r="O446" s="465"/>
      <c r="P446" s="465"/>
      <c r="Q446" s="466"/>
      <c r="R446" s="204"/>
      <c r="S446" s="205"/>
      <c r="T446" s="205"/>
      <c r="U446" s="205"/>
      <c r="V446" s="205"/>
      <c r="W446" s="206"/>
      <c r="X446" s="230"/>
      <c r="Y446" s="231"/>
      <c r="Z446" s="232"/>
      <c r="AA446" s="212"/>
      <c r="AB446" s="213"/>
      <c r="AC446" s="214"/>
      <c r="AD446" s="218"/>
      <c r="AE446" s="219"/>
      <c r="AF446" s="219"/>
      <c r="AG446" s="219"/>
      <c r="AH446" s="219"/>
      <c r="AI446" s="220"/>
      <c r="AJ446" s="19"/>
      <c r="AM446" s="16"/>
      <c r="AN446" s="16"/>
      <c r="AO446" s="52"/>
      <c r="AP446" s="52"/>
      <c r="AT446" s="36"/>
      <c r="AU446" s="36"/>
      <c r="AV446" s="36"/>
      <c r="AW446" s="36"/>
      <c r="AX446" s="36"/>
      <c r="AY446" s="36"/>
      <c r="AZ446" s="36"/>
      <c r="BA446" s="451"/>
      <c r="BB446" s="451"/>
      <c r="BC446" s="36"/>
      <c r="BD446" s="167"/>
      <c r="BE446" s="167"/>
      <c r="BF446" s="3"/>
    </row>
    <row r="447" spans="3:58" ht="10.9" customHeight="1" x14ac:dyDescent="0.15">
      <c r="C447" s="222"/>
      <c r="D447" s="225"/>
      <c r="E447" s="228"/>
      <c r="F447" s="228"/>
      <c r="G447" s="222"/>
      <c r="H447" s="228"/>
      <c r="I447" s="455"/>
      <c r="J447" s="456"/>
      <c r="K447" s="457"/>
      <c r="L447" s="464"/>
      <c r="M447" s="465"/>
      <c r="N447" s="465"/>
      <c r="O447" s="465"/>
      <c r="P447" s="465"/>
      <c r="Q447" s="466"/>
      <c r="R447" s="204"/>
      <c r="S447" s="205"/>
      <c r="T447" s="205"/>
      <c r="U447" s="205"/>
      <c r="V447" s="205"/>
      <c r="W447" s="206"/>
      <c r="X447" s="230"/>
      <c r="Y447" s="231"/>
      <c r="Z447" s="232"/>
      <c r="AA447" s="212"/>
      <c r="AB447" s="213"/>
      <c r="AC447" s="214"/>
      <c r="AD447" s="218"/>
      <c r="AE447" s="219"/>
      <c r="AF447" s="219"/>
      <c r="AG447" s="219"/>
      <c r="AH447" s="219"/>
      <c r="AI447" s="220"/>
      <c r="AJ447" s="19"/>
      <c r="AM447" s="16"/>
      <c r="AN447" s="16"/>
      <c r="AO447" s="52"/>
      <c r="AP447" s="52"/>
      <c r="AT447" s="36"/>
      <c r="AU447" s="36"/>
      <c r="AV447" s="36"/>
      <c r="AW447" s="36"/>
      <c r="AX447" s="36"/>
      <c r="AY447" s="36"/>
      <c r="AZ447" s="36"/>
      <c r="BA447" s="451"/>
      <c r="BB447" s="451"/>
      <c r="BC447" s="36"/>
      <c r="BD447" s="167"/>
      <c r="BE447" s="167"/>
      <c r="BF447" s="3"/>
    </row>
    <row r="448" spans="3:58" ht="10.9" customHeight="1" x14ac:dyDescent="0.15">
      <c r="C448" s="223"/>
      <c r="D448" s="226"/>
      <c r="E448" s="229"/>
      <c r="F448" s="229"/>
      <c r="G448" s="223"/>
      <c r="H448" s="229"/>
      <c r="I448" s="458"/>
      <c r="J448" s="459"/>
      <c r="K448" s="460"/>
      <c r="L448" s="467"/>
      <c r="M448" s="468"/>
      <c r="N448" s="468"/>
      <c r="O448" s="468"/>
      <c r="P448" s="468"/>
      <c r="Q448" s="469"/>
      <c r="R448" s="204"/>
      <c r="S448" s="205"/>
      <c r="T448" s="205"/>
      <c r="U448" s="205"/>
      <c r="V448" s="205"/>
      <c r="W448" s="206"/>
      <c r="X448" s="233"/>
      <c r="Y448" s="234"/>
      <c r="Z448" s="235"/>
      <c r="AA448" s="215"/>
      <c r="AB448" s="216"/>
      <c r="AC448" s="217"/>
      <c r="AD448" s="218"/>
      <c r="AE448" s="219"/>
      <c r="AF448" s="219"/>
      <c r="AG448" s="219"/>
      <c r="AH448" s="219"/>
      <c r="AI448" s="220"/>
      <c r="AJ448" s="19"/>
      <c r="AM448" s="16"/>
      <c r="AN448" s="16"/>
      <c r="AO448" s="52"/>
      <c r="AP448" s="52"/>
      <c r="AT448" s="36"/>
      <c r="AU448" s="36"/>
      <c r="AV448" s="36"/>
      <c r="AW448" s="36"/>
      <c r="AX448" s="36"/>
      <c r="AY448" s="36"/>
      <c r="AZ448" s="36"/>
      <c r="BA448" s="451"/>
      <c r="BB448" s="451"/>
      <c r="BC448" s="36"/>
      <c r="BD448" s="167"/>
      <c r="BE448" s="167"/>
      <c r="BF448" s="3"/>
    </row>
    <row r="449" spans="3:58" ht="10.9" customHeight="1" x14ac:dyDescent="0.15">
      <c r="C449" s="221">
        <v>6</v>
      </c>
      <c r="D449" s="224" t="s">
        <v>106</v>
      </c>
      <c r="E449" s="227">
        <v>12</v>
      </c>
      <c r="F449" s="227" t="s">
        <v>107</v>
      </c>
      <c r="G449" s="221" t="s">
        <v>114</v>
      </c>
      <c r="H449" s="227"/>
      <c r="I449" s="452"/>
      <c r="J449" s="453"/>
      <c r="K449" s="454"/>
      <c r="L449" s="461">
        <f>J$231</f>
        <v>0</v>
      </c>
      <c r="M449" s="462"/>
      <c r="N449" s="462"/>
      <c r="O449" s="462"/>
      <c r="P449" s="462"/>
      <c r="Q449" s="463"/>
      <c r="R449" s="204">
        <f t="shared" ref="R449" si="75">IF(AND(I449="△",BA449="●"),2+ROUNDDOWN(($L449-100)/100,0)*2,0)</f>
        <v>0</v>
      </c>
      <c r="S449" s="205"/>
      <c r="T449" s="205"/>
      <c r="U449" s="205"/>
      <c r="V449" s="205"/>
      <c r="W449" s="206"/>
      <c r="X449" s="230">
        <v>1</v>
      </c>
      <c r="Y449" s="231"/>
      <c r="Z449" s="232"/>
      <c r="AA449" s="212">
        <f t="shared" ref="AA449" si="76">IF(X449=1,$AL$36,IF(X449=2,$AL$57,IF(X449=3,$AL$76,IF(X449=4,$AL$95,IF(X449=5,$AL$114,IF(X449=6,$AL$133,IF(X449=7,$AL$152,IF(X449=8,$AL$171,IF(X449=9,$AL$190,IF(X449=10,$AL$209,0))))))))))</f>
        <v>0</v>
      </c>
      <c r="AB449" s="213"/>
      <c r="AC449" s="214"/>
      <c r="AD449" s="218">
        <f>IF(I449="△",ROUNDUP(R449*AA449,1),0)</f>
        <v>0</v>
      </c>
      <c r="AE449" s="219"/>
      <c r="AF449" s="219"/>
      <c r="AG449" s="219"/>
      <c r="AH449" s="219"/>
      <c r="AI449" s="220"/>
      <c r="AJ449" s="19"/>
      <c r="AM449" s="65"/>
      <c r="AN449" s="65"/>
      <c r="AO449" s="65"/>
      <c r="AP449" s="65"/>
      <c r="AT449" s="36"/>
      <c r="AU449" s="36"/>
      <c r="AV449" s="36"/>
      <c r="AW449" s="36"/>
      <c r="AX449" s="36"/>
      <c r="AY449" s="36"/>
      <c r="AZ449" s="36"/>
      <c r="BA449" s="451" t="str">
        <f>IF(OR(I449="×",BA453="×"),"×","●")</f>
        <v>●</v>
      </c>
      <c r="BB449" s="451">
        <f>IF(BA449="●",IF(I449="定","-",I449),"-")</f>
        <v>0</v>
      </c>
      <c r="BC449" s="36"/>
      <c r="BD449" s="149"/>
      <c r="BE449" s="149"/>
      <c r="BF449" s="3"/>
    </row>
    <row r="450" spans="3:58" ht="10.9" customHeight="1" x14ac:dyDescent="0.15">
      <c r="C450" s="222"/>
      <c r="D450" s="225"/>
      <c r="E450" s="228"/>
      <c r="F450" s="228"/>
      <c r="G450" s="222"/>
      <c r="H450" s="228"/>
      <c r="I450" s="455"/>
      <c r="J450" s="456"/>
      <c r="K450" s="457"/>
      <c r="L450" s="464"/>
      <c r="M450" s="465"/>
      <c r="N450" s="465"/>
      <c r="O450" s="465"/>
      <c r="P450" s="465"/>
      <c r="Q450" s="466"/>
      <c r="R450" s="204"/>
      <c r="S450" s="205"/>
      <c r="T450" s="205"/>
      <c r="U450" s="205"/>
      <c r="V450" s="205"/>
      <c r="W450" s="206"/>
      <c r="X450" s="230"/>
      <c r="Y450" s="231"/>
      <c r="Z450" s="232"/>
      <c r="AA450" s="212"/>
      <c r="AB450" s="213"/>
      <c r="AC450" s="214"/>
      <c r="AD450" s="218"/>
      <c r="AE450" s="219"/>
      <c r="AF450" s="219"/>
      <c r="AG450" s="219"/>
      <c r="AH450" s="219"/>
      <c r="AI450" s="220"/>
      <c r="AJ450" s="19"/>
      <c r="AM450" s="65"/>
      <c r="AN450" s="65"/>
      <c r="AO450" s="65"/>
      <c r="AP450" s="65"/>
      <c r="AT450" s="36"/>
      <c r="AU450" s="36"/>
      <c r="AV450" s="36"/>
      <c r="AW450" s="36"/>
      <c r="AX450" s="36"/>
      <c r="AY450" s="36"/>
      <c r="AZ450" s="36"/>
      <c r="BA450" s="451"/>
      <c r="BB450" s="451"/>
      <c r="BC450" s="36"/>
      <c r="BD450" s="149"/>
      <c r="BE450" s="149"/>
      <c r="BF450" s="3"/>
    </row>
    <row r="451" spans="3:58" ht="10.9" customHeight="1" x14ac:dyDescent="0.15">
      <c r="C451" s="222"/>
      <c r="D451" s="225"/>
      <c r="E451" s="228"/>
      <c r="F451" s="228"/>
      <c r="G451" s="222"/>
      <c r="H451" s="228"/>
      <c r="I451" s="455"/>
      <c r="J451" s="456"/>
      <c r="K451" s="457"/>
      <c r="L451" s="464"/>
      <c r="M451" s="465"/>
      <c r="N451" s="465"/>
      <c r="O451" s="465"/>
      <c r="P451" s="465"/>
      <c r="Q451" s="466"/>
      <c r="R451" s="204"/>
      <c r="S451" s="205"/>
      <c r="T451" s="205"/>
      <c r="U451" s="205"/>
      <c r="V451" s="205"/>
      <c r="W451" s="206"/>
      <c r="X451" s="230"/>
      <c r="Y451" s="231"/>
      <c r="Z451" s="232"/>
      <c r="AA451" s="212"/>
      <c r="AB451" s="213"/>
      <c r="AC451" s="214"/>
      <c r="AD451" s="218"/>
      <c r="AE451" s="219"/>
      <c r="AF451" s="219"/>
      <c r="AG451" s="219"/>
      <c r="AH451" s="219"/>
      <c r="AI451" s="220"/>
      <c r="AJ451" s="19"/>
      <c r="AM451" s="65"/>
      <c r="AN451" s="65"/>
      <c r="AO451" s="65"/>
      <c r="AP451" s="65"/>
      <c r="AT451" s="36"/>
      <c r="AU451" s="36"/>
      <c r="AV451" s="36"/>
      <c r="AW451" s="36"/>
      <c r="AX451" s="36"/>
      <c r="AY451" s="36"/>
      <c r="AZ451" s="36"/>
      <c r="BA451" s="451"/>
      <c r="BB451" s="451"/>
      <c r="BC451" s="36"/>
      <c r="BD451" s="149"/>
      <c r="BE451" s="149"/>
      <c r="BF451" s="3"/>
    </row>
    <row r="452" spans="3:58" ht="10.9" customHeight="1" x14ac:dyDescent="0.15">
      <c r="C452" s="223"/>
      <c r="D452" s="226"/>
      <c r="E452" s="229"/>
      <c r="F452" s="229"/>
      <c r="G452" s="223"/>
      <c r="H452" s="229"/>
      <c r="I452" s="458"/>
      <c r="J452" s="459"/>
      <c r="K452" s="460"/>
      <c r="L452" s="467"/>
      <c r="M452" s="468"/>
      <c r="N452" s="468"/>
      <c r="O452" s="468"/>
      <c r="P452" s="468"/>
      <c r="Q452" s="469"/>
      <c r="R452" s="204"/>
      <c r="S452" s="205"/>
      <c r="T452" s="205"/>
      <c r="U452" s="205"/>
      <c r="V452" s="205"/>
      <c r="W452" s="206"/>
      <c r="X452" s="233"/>
      <c r="Y452" s="234"/>
      <c r="Z452" s="235"/>
      <c r="AA452" s="215"/>
      <c r="AB452" s="216"/>
      <c r="AC452" s="217"/>
      <c r="AD452" s="218"/>
      <c r="AE452" s="219"/>
      <c r="AF452" s="219"/>
      <c r="AG452" s="219"/>
      <c r="AH452" s="219"/>
      <c r="AI452" s="220"/>
      <c r="AJ452" s="19"/>
      <c r="AM452" s="65"/>
      <c r="AN452" s="65"/>
      <c r="AO452" s="65"/>
      <c r="AP452" s="65"/>
      <c r="AT452" s="36"/>
      <c r="AU452" s="36"/>
      <c r="AV452" s="36"/>
      <c r="AW452" s="36"/>
      <c r="AX452" s="36"/>
      <c r="AY452" s="36"/>
      <c r="AZ452" s="36"/>
      <c r="BA452" s="451"/>
      <c r="BB452" s="451"/>
      <c r="BC452" s="36"/>
      <c r="BD452" s="149"/>
      <c r="BE452" s="149"/>
      <c r="BF452" s="3"/>
    </row>
    <row r="453" spans="3:58" ht="10.9" customHeight="1" x14ac:dyDescent="0.15">
      <c r="C453" s="221">
        <v>6</v>
      </c>
      <c r="D453" s="224" t="s">
        <v>106</v>
      </c>
      <c r="E453" s="227">
        <v>13</v>
      </c>
      <c r="F453" s="227" t="s">
        <v>107</v>
      </c>
      <c r="G453" s="221" t="s">
        <v>115</v>
      </c>
      <c r="H453" s="227"/>
      <c r="I453" s="452"/>
      <c r="J453" s="453"/>
      <c r="K453" s="454"/>
      <c r="L453" s="461">
        <f>J$231</f>
        <v>0</v>
      </c>
      <c r="M453" s="462"/>
      <c r="N453" s="462"/>
      <c r="O453" s="462"/>
      <c r="P453" s="462"/>
      <c r="Q453" s="463"/>
      <c r="R453" s="204">
        <f t="shared" ref="R453" si="77">IF(AND(I453="△",BA453="●"),2+ROUNDDOWN(($L453-100)/100,0)*2,0)</f>
        <v>0</v>
      </c>
      <c r="S453" s="205"/>
      <c r="T453" s="205"/>
      <c r="U453" s="205"/>
      <c r="V453" s="205"/>
      <c r="W453" s="206"/>
      <c r="X453" s="230">
        <v>1</v>
      </c>
      <c r="Y453" s="231"/>
      <c r="Z453" s="232"/>
      <c r="AA453" s="212">
        <f t="shared" ref="AA453" si="78">IF(X453=1,$AL$36,IF(X453=2,$AL$57,IF(X453=3,$AL$76,IF(X453=4,$AL$95,IF(X453=5,$AL$114,IF(X453=6,$AL$133,IF(X453=7,$AL$152,IF(X453=8,$AL$171,IF(X453=9,$AL$190,IF(X453=10,$AL$209,0))))))))))</f>
        <v>0</v>
      </c>
      <c r="AB453" s="213"/>
      <c r="AC453" s="214"/>
      <c r="AD453" s="218">
        <f>IF(I453="△",ROUNDUP(R453*AA453,1),0)</f>
        <v>0</v>
      </c>
      <c r="AE453" s="219"/>
      <c r="AF453" s="219"/>
      <c r="AG453" s="219"/>
      <c r="AH453" s="219"/>
      <c r="AI453" s="220"/>
      <c r="AJ453" s="19"/>
      <c r="AM453" s="65"/>
      <c r="AN453" s="65"/>
      <c r="AO453" s="65"/>
      <c r="AP453" s="65"/>
      <c r="AT453" s="36"/>
      <c r="AU453" s="36"/>
      <c r="AV453" s="36"/>
      <c r="AW453" s="36"/>
      <c r="AX453" s="36"/>
      <c r="AY453" s="36"/>
      <c r="AZ453" s="36"/>
      <c r="BA453" s="451" t="str">
        <f>IF(OR(I453="×",BA457="×"),"×","●")</f>
        <v>●</v>
      </c>
      <c r="BB453" s="451">
        <f>IF(BA453="●",IF(I453="定","-",I453),"-")</f>
        <v>0</v>
      </c>
      <c r="BC453" s="36"/>
      <c r="BD453" s="149"/>
      <c r="BE453" s="149"/>
      <c r="BF453" s="3"/>
    </row>
    <row r="454" spans="3:58" ht="10.9" customHeight="1" x14ac:dyDescent="0.15">
      <c r="C454" s="222"/>
      <c r="D454" s="225"/>
      <c r="E454" s="228"/>
      <c r="F454" s="228"/>
      <c r="G454" s="222"/>
      <c r="H454" s="228"/>
      <c r="I454" s="455"/>
      <c r="J454" s="456"/>
      <c r="K454" s="457"/>
      <c r="L454" s="464"/>
      <c r="M454" s="465"/>
      <c r="N454" s="465"/>
      <c r="O454" s="465"/>
      <c r="P454" s="465"/>
      <c r="Q454" s="466"/>
      <c r="R454" s="204"/>
      <c r="S454" s="205"/>
      <c r="T454" s="205"/>
      <c r="U454" s="205"/>
      <c r="V454" s="205"/>
      <c r="W454" s="206"/>
      <c r="X454" s="230"/>
      <c r="Y454" s="231"/>
      <c r="Z454" s="232"/>
      <c r="AA454" s="212"/>
      <c r="AB454" s="213"/>
      <c r="AC454" s="214"/>
      <c r="AD454" s="218"/>
      <c r="AE454" s="219"/>
      <c r="AF454" s="219"/>
      <c r="AG454" s="219"/>
      <c r="AH454" s="219"/>
      <c r="AI454" s="220"/>
      <c r="AJ454" s="19"/>
      <c r="AM454" s="65"/>
      <c r="AN454" s="65"/>
      <c r="AO454" s="65"/>
      <c r="AP454" s="65"/>
      <c r="AT454" s="36"/>
      <c r="AU454" s="36"/>
      <c r="AV454" s="36"/>
      <c r="AW454" s="36"/>
      <c r="AX454" s="36"/>
      <c r="AY454" s="36"/>
      <c r="AZ454" s="36"/>
      <c r="BA454" s="451"/>
      <c r="BB454" s="451"/>
      <c r="BC454" s="36"/>
      <c r="BD454" s="149"/>
      <c r="BE454" s="149"/>
      <c r="BF454" s="3"/>
    </row>
    <row r="455" spans="3:58" ht="10.9" customHeight="1" x14ac:dyDescent="0.15">
      <c r="C455" s="222"/>
      <c r="D455" s="225"/>
      <c r="E455" s="228"/>
      <c r="F455" s="228"/>
      <c r="G455" s="222"/>
      <c r="H455" s="228"/>
      <c r="I455" s="455"/>
      <c r="J455" s="456"/>
      <c r="K455" s="457"/>
      <c r="L455" s="464"/>
      <c r="M455" s="465"/>
      <c r="N455" s="465"/>
      <c r="O455" s="465"/>
      <c r="P455" s="465"/>
      <c r="Q455" s="466"/>
      <c r="R455" s="204"/>
      <c r="S455" s="205"/>
      <c r="T455" s="205"/>
      <c r="U455" s="205"/>
      <c r="V455" s="205"/>
      <c r="W455" s="206"/>
      <c r="X455" s="230"/>
      <c r="Y455" s="231"/>
      <c r="Z455" s="232"/>
      <c r="AA455" s="212"/>
      <c r="AB455" s="213"/>
      <c r="AC455" s="214"/>
      <c r="AD455" s="218"/>
      <c r="AE455" s="219"/>
      <c r="AF455" s="219"/>
      <c r="AG455" s="219"/>
      <c r="AH455" s="219"/>
      <c r="AI455" s="220"/>
      <c r="AJ455" s="19"/>
      <c r="AM455" s="65"/>
      <c r="AN455" s="65"/>
      <c r="AO455" s="65"/>
      <c r="AP455" s="65"/>
      <c r="AT455" s="36"/>
      <c r="AU455" s="36"/>
      <c r="AV455" s="36"/>
      <c r="AW455" s="36"/>
      <c r="AX455" s="36"/>
      <c r="AY455" s="36"/>
      <c r="AZ455" s="36"/>
      <c r="BA455" s="451"/>
      <c r="BB455" s="451"/>
      <c r="BC455" s="36"/>
      <c r="BD455" s="149"/>
      <c r="BE455" s="149"/>
      <c r="BF455" s="3"/>
    </row>
    <row r="456" spans="3:58" ht="10.9" customHeight="1" x14ac:dyDescent="0.15">
      <c r="C456" s="223"/>
      <c r="D456" s="226"/>
      <c r="E456" s="229"/>
      <c r="F456" s="229"/>
      <c r="G456" s="223"/>
      <c r="H456" s="229"/>
      <c r="I456" s="458"/>
      <c r="J456" s="459"/>
      <c r="K456" s="460"/>
      <c r="L456" s="467"/>
      <c r="M456" s="468"/>
      <c r="N456" s="468"/>
      <c r="O456" s="468"/>
      <c r="P456" s="468"/>
      <c r="Q456" s="469"/>
      <c r="R456" s="204"/>
      <c r="S456" s="205"/>
      <c r="T456" s="205"/>
      <c r="U456" s="205"/>
      <c r="V456" s="205"/>
      <c r="W456" s="206"/>
      <c r="X456" s="233"/>
      <c r="Y456" s="234"/>
      <c r="Z456" s="235"/>
      <c r="AA456" s="215"/>
      <c r="AB456" s="216"/>
      <c r="AC456" s="217"/>
      <c r="AD456" s="218"/>
      <c r="AE456" s="219"/>
      <c r="AF456" s="219"/>
      <c r="AG456" s="219"/>
      <c r="AH456" s="219"/>
      <c r="AI456" s="220"/>
      <c r="AJ456" s="19"/>
      <c r="AM456" s="65"/>
      <c r="AN456" s="65"/>
      <c r="AO456" s="65"/>
      <c r="AP456" s="65"/>
      <c r="AT456" s="36"/>
      <c r="AU456" s="36"/>
      <c r="AV456" s="36"/>
      <c r="AW456" s="36"/>
      <c r="AX456" s="36"/>
      <c r="AY456" s="36"/>
      <c r="AZ456" s="36"/>
      <c r="BA456" s="451"/>
      <c r="BB456" s="451"/>
      <c r="BC456" s="36"/>
      <c r="BD456" s="149"/>
      <c r="BE456" s="149"/>
      <c r="BF456" s="3"/>
    </row>
    <row r="457" spans="3:58" ht="10.9" customHeight="1" x14ac:dyDescent="0.15">
      <c r="C457" s="221">
        <v>6</v>
      </c>
      <c r="D457" s="224" t="s">
        <v>106</v>
      </c>
      <c r="E457" s="227">
        <v>14</v>
      </c>
      <c r="F457" s="227" t="s">
        <v>107</v>
      </c>
      <c r="G457" s="221" t="s">
        <v>116</v>
      </c>
      <c r="H457" s="227"/>
      <c r="I457" s="452"/>
      <c r="J457" s="453"/>
      <c r="K457" s="454"/>
      <c r="L457" s="461">
        <f>J$231</f>
        <v>0</v>
      </c>
      <c r="M457" s="462"/>
      <c r="N457" s="462"/>
      <c r="O457" s="462"/>
      <c r="P457" s="462"/>
      <c r="Q457" s="463"/>
      <c r="R457" s="204">
        <f t="shared" ref="R457" si="79">IF(AND(I457="△",BA457="●"),2+ROUNDDOWN(($L457-100)/100,0)*2,0)</f>
        <v>0</v>
      </c>
      <c r="S457" s="205"/>
      <c r="T457" s="205"/>
      <c r="U457" s="205"/>
      <c r="V457" s="205"/>
      <c r="W457" s="206"/>
      <c r="X457" s="230">
        <v>1</v>
      </c>
      <c r="Y457" s="231"/>
      <c r="Z457" s="232"/>
      <c r="AA457" s="212">
        <f t="shared" ref="AA457" si="80">IF(X457=1,$AL$36,IF(X457=2,$AL$57,IF(X457=3,$AL$76,IF(X457=4,$AL$95,IF(X457=5,$AL$114,IF(X457=6,$AL$133,IF(X457=7,$AL$152,IF(X457=8,$AL$171,IF(X457=9,$AL$190,IF(X457=10,$AL$209,0))))))))))</f>
        <v>0</v>
      </c>
      <c r="AB457" s="213"/>
      <c r="AC457" s="214"/>
      <c r="AD457" s="218">
        <f>IF(I457="△",ROUNDUP(R457*AA457,1),0)</f>
        <v>0</v>
      </c>
      <c r="AE457" s="219"/>
      <c r="AF457" s="219"/>
      <c r="AG457" s="219"/>
      <c r="AH457" s="219"/>
      <c r="AI457" s="220"/>
      <c r="AJ457" s="19"/>
      <c r="AM457" s="19"/>
      <c r="AN457" s="19"/>
      <c r="AO457" s="36"/>
      <c r="AP457" s="36"/>
      <c r="AT457" s="36"/>
      <c r="AU457" s="36"/>
      <c r="AV457" s="36"/>
      <c r="AW457" s="36"/>
      <c r="AX457" s="36"/>
      <c r="AY457" s="36"/>
      <c r="AZ457" s="36"/>
      <c r="BA457" s="451" t="str">
        <f>IF(OR(I457="×",BA461="×"),"×","●")</f>
        <v>●</v>
      </c>
      <c r="BB457" s="451">
        <f>IF(BA457="●",IF(I457="定","-",I457),"-")</f>
        <v>0</v>
      </c>
      <c r="BC457" s="36"/>
      <c r="BD457" s="167"/>
      <c r="BE457" s="167"/>
      <c r="BF457" s="3"/>
    </row>
    <row r="458" spans="3:58" ht="10.9" customHeight="1" x14ac:dyDescent="0.15">
      <c r="C458" s="222"/>
      <c r="D458" s="225"/>
      <c r="E458" s="228"/>
      <c r="F458" s="228"/>
      <c r="G458" s="222"/>
      <c r="H458" s="228"/>
      <c r="I458" s="455"/>
      <c r="J458" s="456"/>
      <c r="K458" s="457"/>
      <c r="L458" s="464"/>
      <c r="M458" s="465"/>
      <c r="N458" s="465"/>
      <c r="O458" s="465"/>
      <c r="P458" s="465"/>
      <c r="Q458" s="466"/>
      <c r="R458" s="204"/>
      <c r="S458" s="205"/>
      <c r="T458" s="205"/>
      <c r="U458" s="205"/>
      <c r="V458" s="205"/>
      <c r="W458" s="206"/>
      <c r="X458" s="230"/>
      <c r="Y458" s="231"/>
      <c r="Z458" s="232"/>
      <c r="AA458" s="212"/>
      <c r="AB458" s="213"/>
      <c r="AC458" s="214"/>
      <c r="AD458" s="218"/>
      <c r="AE458" s="219"/>
      <c r="AF458" s="219"/>
      <c r="AG458" s="219"/>
      <c r="AH458" s="219"/>
      <c r="AI458" s="220"/>
      <c r="AJ458" s="19"/>
      <c r="AM458" s="19"/>
      <c r="AN458" s="19"/>
      <c r="AO458" s="36"/>
      <c r="AP458" s="36"/>
      <c r="AT458" s="36"/>
      <c r="AU458" s="36"/>
      <c r="AV458" s="36"/>
      <c r="AW458" s="36"/>
      <c r="AX458" s="36"/>
      <c r="AY458" s="36"/>
      <c r="AZ458" s="36"/>
      <c r="BA458" s="451"/>
      <c r="BB458" s="451"/>
      <c r="BC458" s="36"/>
      <c r="BD458" s="167"/>
      <c r="BE458" s="167"/>
      <c r="BF458" s="3"/>
    </row>
    <row r="459" spans="3:58" ht="10.9" customHeight="1" x14ac:dyDescent="0.15">
      <c r="C459" s="222"/>
      <c r="D459" s="225"/>
      <c r="E459" s="228"/>
      <c r="F459" s="228"/>
      <c r="G459" s="222"/>
      <c r="H459" s="228"/>
      <c r="I459" s="455"/>
      <c r="J459" s="456"/>
      <c r="K459" s="457"/>
      <c r="L459" s="464"/>
      <c r="M459" s="465"/>
      <c r="N459" s="465"/>
      <c r="O459" s="465"/>
      <c r="P459" s="465"/>
      <c r="Q459" s="466"/>
      <c r="R459" s="204"/>
      <c r="S459" s="205"/>
      <c r="T459" s="205"/>
      <c r="U459" s="205"/>
      <c r="V459" s="205"/>
      <c r="W459" s="206"/>
      <c r="X459" s="230"/>
      <c r="Y459" s="231"/>
      <c r="Z459" s="232"/>
      <c r="AA459" s="212"/>
      <c r="AB459" s="213"/>
      <c r="AC459" s="214"/>
      <c r="AD459" s="218"/>
      <c r="AE459" s="219"/>
      <c r="AF459" s="219"/>
      <c r="AG459" s="219"/>
      <c r="AH459" s="219"/>
      <c r="AI459" s="220"/>
      <c r="AJ459" s="19"/>
      <c r="AM459" s="19"/>
      <c r="AN459" s="19"/>
      <c r="AO459" s="36"/>
      <c r="AP459" s="36"/>
      <c r="AT459" s="36"/>
      <c r="AU459" s="36"/>
      <c r="AV459" s="36"/>
      <c r="AW459" s="36"/>
      <c r="AX459" s="36"/>
      <c r="AY459" s="36"/>
      <c r="AZ459" s="36"/>
      <c r="BA459" s="451"/>
      <c r="BB459" s="451"/>
      <c r="BC459" s="36"/>
      <c r="BD459" s="167"/>
      <c r="BE459" s="167"/>
      <c r="BF459" s="3"/>
    </row>
    <row r="460" spans="3:58" ht="10.9" customHeight="1" x14ac:dyDescent="0.15">
      <c r="C460" s="223"/>
      <c r="D460" s="226"/>
      <c r="E460" s="229"/>
      <c r="F460" s="229"/>
      <c r="G460" s="223"/>
      <c r="H460" s="229"/>
      <c r="I460" s="458"/>
      <c r="J460" s="459"/>
      <c r="K460" s="460"/>
      <c r="L460" s="467"/>
      <c r="M460" s="468"/>
      <c r="N460" s="468"/>
      <c r="O460" s="468"/>
      <c r="P460" s="468"/>
      <c r="Q460" s="469"/>
      <c r="R460" s="204"/>
      <c r="S460" s="205"/>
      <c r="T460" s="205"/>
      <c r="U460" s="205"/>
      <c r="V460" s="205"/>
      <c r="W460" s="206"/>
      <c r="X460" s="233"/>
      <c r="Y460" s="234"/>
      <c r="Z460" s="235"/>
      <c r="AA460" s="215"/>
      <c r="AB460" s="216"/>
      <c r="AC460" s="217"/>
      <c r="AD460" s="218"/>
      <c r="AE460" s="219"/>
      <c r="AF460" s="219"/>
      <c r="AG460" s="219"/>
      <c r="AH460" s="219"/>
      <c r="AI460" s="220"/>
      <c r="AJ460" s="19"/>
      <c r="AM460" s="19"/>
      <c r="AN460" s="19"/>
      <c r="AO460" s="36"/>
      <c r="AP460" s="36"/>
      <c r="AT460" s="36"/>
      <c r="AU460" s="36"/>
      <c r="AV460" s="36"/>
      <c r="AW460" s="36"/>
      <c r="AX460" s="36"/>
      <c r="AY460" s="36"/>
      <c r="AZ460" s="36"/>
      <c r="BA460" s="451"/>
      <c r="BB460" s="451"/>
      <c r="BC460" s="36"/>
      <c r="BD460" s="167"/>
      <c r="BE460" s="167"/>
      <c r="BF460" s="3"/>
    </row>
    <row r="461" spans="3:58" ht="10.9" customHeight="1" x14ac:dyDescent="0.15">
      <c r="C461" s="221">
        <v>6</v>
      </c>
      <c r="D461" s="224" t="s">
        <v>106</v>
      </c>
      <c r="E461" s="227">
        <v>15</v>
      </c>
      <c r="F461" s="227" t="s">
        <v>107</v>
      </c>
      <c r="G461" s="221" t="s">
        <v>117</v>
      </c>
      <c r="H461" s="227"/>
      <c r="I461" s="452"/>
      <c r="J461" s="453"/>
      <c r="K461" s="454"/>
      <c r="L461" s="461">
        <f>J$231</f>
        <v>0</v>
      </c>
      <c r="M461" s="462"/>
      <c r="N461" s="462"/>
      <c r="O461" s="462"/>
      <c r="P461" s="462"/>
      <c r="Q461" s="463"/>
      <c r="R461" s="204">
        <f t="shared" ref="R461" si="81">IF(AND(I461="△",BA461="●"),2+ROUNDDOWN(($L461-100)/100,0)*2,0)</f>
        <v>0</v>
      </c>
      <c r="S461" s="205"/>
      <c r="T461" s="205"/>
      <c r="U461" s="205"/>
      <c r="V461" s="205"/>
      <c r="W461" s="206"/>
      <c r="X461" s="230">
        <v>1</v>
      </c>
      <c r="Y461" s="231"/>
      <c r="Z461" s="232"/>
      <c r="AA461" s="212">
        <f t="shared" ref="AA461" si="82">IF(X461=1,$AL$36,IF(X461=2,$AL$57,IF(X461=3,$AL$76,IF(X461=4,$AL$95,IF(X461=5,$AL$114,IF(X461=6,$AL$133,IF(X461=7,$AL$152,IF(X461=8,$AL$171,IF(X461=9,$AL$190,IF(X461=10,$AL$209,0))))))))))</f>
        <v>0</v>
      </c>
      <c r="AB461" s="213"/>
      <c r="AC461" s="214"/>
      <c r="AD461" s="218">
        <f>IF(I461="△",ROUNDUP(R461*AA461,1),0)</f>
        <v>0</v>
      </c>
      <c r="AE461" s="219"/>
      <c r="AF461" s="219"/>
      <c r="AG461" s="219"/>
      <c r="AH461" s="219"/>
      <c r="AI461" s="220"/>
      <c r="AJ461" s="19"/>
      <c r="AM461" s="19"/>
      <c r="AN461" s="19"/>
      <c r="AO461" s="36"/>
      <c r="AP461" s="36"/>
      <c r="AT461" s="36"/>
      <c r="AU461" s="36"/>
      <c r="AV461" s="36"/>
      <c r="AW461" s="36"/>
      <c r="AX461" s="36"/>
      <c r="AY461" s="36"/>
      <c r="AZ461" s="36"/>
      <c r="BA461" s="451" t="str">
        <f>IF(OR(I461="×",BA465="×"),"×","●")</f>
        <v>●</v>
      </c>
      <c r="BB461" s="451">
        <f>IF(BA461="●",IF(I461="定","-",I461),"-")</f>
        <v>0</v>
      </c>
      <c r="BC461" s="36"/>
      <c r="BD461" s="167"/>
      <c r="BE461" s="167"/>
      <c r="BF461" s="3"/>
    </row>
    <row r="462" spans="3:58" ht="10.9" customHeight="1" x14ac:dyDescent="0.15">
      <c r="C462" s="222"/>
      <c r="D462" s="225"/>
      <c r="E462" s="228"/>
      <c r="F462" s="228"/>
      <c r="G462" s="222"/>
      <c r="H462" s="228"/>
      <c r="I462" s="455"/>
      <c r="J462" s="456"/>
      <c r="K462" s="457"/>
      <c r="L462" s="464"/>
      <c r="M462" s="465"/>
      <c r="N462" s="465"/>
      <c r="O462" s="465"/>
      <c r="P462" s="465"/>
      <c r="Q462" s="466"/>
      <c r="R462" s="204"/>
      <c r="S462" s="205"/>
      <c r="T462" s="205"/>
      <c r="U462" s="205"/>
      <c r="V462" s="205"/>
      <c r="W462" s="206"/>
      <c r="X462" s="230"/>
      <c r="Y462" s="231"/>
      <c r="Z462" s="232"/>
      <c r="AA462" s="212"/>
      <c r="AB462" s="213"/>
      <c r="AC462" s="214"/>
      <c r="AD462" s="218"/>
      <c r="AE462" s="219"/>
      <c r="AF462" s="219"/>
      <c r="AG462" s="219"/>
      <c r="AH462" s="219"/>
      <c r="AI462" s="220"/>
      <c r="AJ462" s="19"/>
      <c r="AM462" s="19"/>
      <c r="AN462" s="19"/>
      <c r="AO462" s="36"/>
      <c r="AP462" s="36"/>
      <c r="AT462" s="36"/>
      <c r="AU462" s="36"/>
      <c r="AV462" s="36"/>
      <c r="AW462" s="36"/>
      <c r="AX462" s="36"/>
      <c r="AY462" s="36"/>
      <c r="AZ462" s="36"/>
      <c r="BA462" s="451"/>
      <c r="BB462" s="451"/>
      <c r="BC462" s="36"/>
      <c r="BD462" s="167"/>
      <c r="BE462" s="167"/>
      <c r="BF462" s="3"/>
    </row>
    <row r="463" spans="3:58" ht="10.9" customHeight="1" x14ac:dyDescent="0.15">
      <c r="C463" s="222"/>
      <c r="D463" s="225"/>
      <c r="E463" s="228"/>
      <c r="F463" s="228"/>
      <c r="G463" s="222"/>
      <c r="H463" s="228"/>
      <c r="I463" s="455"/>
      <c r="J463" s="456"/>
      <c r="K463" s="457"/>
      <c r="L463" s="464"/>
      <c r="M463" s="465"/>
      <c r="N463" s="465"/>
      <c r="O463" s="465"/>
      <c r="P463" s="465"/>
      <c r="Q463" s="466"/>
      <c r="R463" s="204"/>
      <c r="S463" s="205"/>
      <c r="T463" s="205"/>
      <c r="U463" s="205"/>
      <c r="V463" s="205"/>
      <c r="W463" s="206"/>
      <c r="X463" s="230"/>
      <c r="Y463" s="231"/>
      <c r="Z463" s="232"/>
      <c r="AA463" s="212"/>
      <c r="AB463" s="213"/>
      <c r="AC463" s="214"/>
      <c r="AD463" s="218"/>
      <c r="AE463" s="219"/>
      <c r="AF463" s="219"/>
      <c r="AG463" s="219"/>
      <c r="AH463" s="219"/>
      <c r="AI463" s="220"/>
      <c r="AJ463" s="19"/>
      <c r="AM463" s="19"/>
      <c r="AN463" s="19"/>
      <c r="AO463" s="36"/>
      <c r="AP463" s="36"/>
      <c r="AT463" s="36"/>
      <c r="AU463" s="36"/>
      <c r="AV463" s="36"/>
      <c r="AW463" s="36"/>
      <c r="AX463" s="36"/>
      <c r="AY463" s="36"/>
      <c r="AZ463" s="36"/>
      <c r="BA463" s="451"/>
      <c r="BB463" s="451"/>
      <c r="BC463" s="36"/>
      <c r="BD463" s="167"/>
      <c r="BE463" s="167"/>
      <c r="BF463" s="3"/>
    </row>
    <row r="464" spans="3:58" ht="10.9" customHeight="1" x14ac:dyDescent="0.15">
      <c r="C464" s="223"/>
      <c r="D464" s="226"/>
      <c r="E464" s="229"/>
      <c r="F464" s="229"/>
      <c r="G464" s="223"/>
      <c r="H464" s="229"/>
      <c r="I464" s="458"/>
      <c r="J464" s="459"/>
      <c r="K464" s="460"/>
      <c r="L464" s="467"/>
      <c r="M464" s="468"/>
      <c r="N464" s="468"/>
      <c r="O464" s="468"/>
      <c r="P464" s="468"/>
      <c r="Q464" s="469"/>
      <c r="R464" s="204"/>
      <c r="S464" s="205"/>
      <c r="T464" s="205"/>
      <c r="U464" s="205"/>
      <c r="V464" s="205"/>
      <c r="W464" s="206"/>
      <c r="X464" s="233"/>
      <c r="Y464" s="234"/>
      <c r="Z464" s="235"/>
      <c r="AA464" s="215"/>
      <c r="AB464" s="216"/>
      <c r="AC464" s="217"/>
      <c r="AD464" s="218"/>
      <c r="AE464" s="219"/>
      <c r="AF464" s="219"/>
      <c r="AG464" s="219"/>
      <c r="AH464" s="219"/>
      <c r="AI464" s="220"/>
      <c r="AJ464" s="19"/>
      <c r="AM464" s="19"/>
      <c r="AN464" s="19"/>
      <c r="AO464" s="36"/>
      <c r="AP464" s="36"/>
      <c r="AT464" s="36"/>
      <c r="AU464" s="36"/>
      <c r="AV464" s="36"/>
      <c r="AW464" s="36"/>
      <c r="AX464" s="36"/>
      <c r="AY464" s="36"/>
      <c r="AZ464" s="36"/>
      <c r="BA464" s="451"/>
      <c r="BB464" s="451"/>
      <c r="BC464" s="36"/>
      <c r="BD464" s="167"/>
      <c r="BE464" s="167"/>
      <c r="BF464" s="3"/>
    </row>
    <row r="465" spans="3:58" ht="10.9" customHeight="1" x14ac:dyDescent="0.15">
      <c r="C465" s="221">
        <v>6</v>
      </c>
      <c r="D465" s="224" t="s">
        <v>106</v>
      </c>
      <c r="E465" s="227">
        <v>16</v>
      </c>
      <c r="F465" s="227" t="s">
        <v>107</v>
      </c>
      <c r="G465" s="221" t="s">
        <v>111</v>
      </c>
      <c r="H465" s="227"/>
      <c r="I465" s="452"/>
      <c r="J465" s="453"/>
      <c r="K465" s="454"/>
      <c r="L465" s="461">
        <f>J$231</f>
        <v>0</v>
      </c>
      <c r="M465" s="462"/>
      <c r="N465" s="462"/>
      <c r="O465" s="462"/>
      <c r="P465" s="462"/>
      <c r="Q465" s="463"/>
      <c r="R465" s="204">
        <f t="shared" ref="R465" si="83">IF(AND(I465="△",BA465="●"),2+ROUNDDOWN(($L465-100)/100,0)*2,0)</f>
        <v>0</v>
      </c>
      <c r="S465" s="205"/>
      <c r="T465" s="205"/>
      <c r="U465" s="205"/>
      <c r="V465" s="205"/>
      <c r="W465" s="206"/>
      <c r="X465" s="230">
        <v>1</v>
      </c>
      <c r="Y465" s="231"/>
      <c r="Z465" s="232"/>
      <c r="AA465" s="212">
        <f t="shared" ref="AA465" si="84">IF(X465=1,$AL$36,IF(X465=2,$AL$57,IF(X465=3,$AL$76,IF(X465=4,$AL$95,IF(X465=5,$AL$114,IF(X465=6,$AL$133,IF(X465=7,$AL$152,IF(X465=8,$AL$171,IF(X465=9,$AL$190,IF(X465=10,$AL$209,0))))))))))</f>
        <v>0</v>
      </c>
      <c r="AB465" s="213"/>
      <c r="AC465" s="214"/>
      <c r="AD465" s="218">
        <f>IF(I465="△",ROUNDUP(R465*AA465,1),0)</f>
        <v>0</v>
      </c>
      <c r="AE465" s="219"/>
      <c r="AF465" s="219"/>
      <c r="AG465" s="219"/>
      <c r="AH465" s="219"/>
      <c r="AI465" s="220"/>
      <c r="AJ465" s="19"/>
      <c r="AM465" s="19"/>
      <c r="AN465" s="19"/>
      <c r="AO465" s="36"/>
      <c r="AP465" s="36"/>
      <c r="AT465" s="36"/>
      <c r="AU465" s="36"/>
      <c r="AV465" s="36"/>
      <c r="AW465" s="36"/>
      <c r="AX465" s="36"/>
      <c r="AY465" s="36"/>
      <c r="AZ465" s="36"/>
      <c r="BA465" s="451" t="str">
        <f>IF(OR(I465="×",BA469="×"),"×","●")</f>
        <v>●</v>
      </c>
      <c r="BB465" s="451">
        <f>IF(BA465="●",IF(I465="定","-",I465),"-")</f>
        <v>0</v>
      </c>
      <c r="BC465" s="36"/>
      <c r="BD465" s="167"/>
      <c r="BE465" s="167"/>
      <c r="BF465" s="3"/>
    </row>
    <row r="466" spans="3:58" ht="10.9" customHeight="1" x14ac:dyDescent="0.15">
      <c r="C466" s="222"/>
      <c r="D466" s="225"/>
      <c r="E466" s="228"/>
      <c r="F466" s="228"/>
      <c r="G466" s="222"/>
      <c r="H466" s="228"/>
      <c r="I466" s="455"/>
      <c r="J466" s="456"/>
      <c r="K466" s="457"/>
      <c r="L466" s="464"/>
      <c r="M466" s="465"/>
      <c r="N466" s="465"/>
      <c r="O466" s="465"/>
      <c r="P466" s="465"/>
      <c r="Q466" s="466"/>
      <c r="R466" s="204"/>
      <c r="S466" s="205"/>
      <c r="T466" s="205"/>
      <c r="U466" s="205"/>
      <c r="V466" s="205"/>
      <c r="W466" s="206"/>
      <c r="X466" s="230"/>
      <c r="Y466" s="231"/>
      <c r="Z466" s="232"/>
      <c r="AA466" s="212"/>
      <c r="AB466" s="213"/>
      <c r="AC466" s="214"/>
      <c r="AD466" s="218"/>
      <c r="AE466" s="219"/>
      <c r="AF466" s="219"/>
      <c r="AG466" s="219"/>
      <c r="AH466" s="219"/>
      <c r="AI466" s="220"/>
      <c r="AJ466" s="19"/>
      <c r="AM466" s="19"/>
      <c r="AN466" s="19"/>
      <c r="AO466" s="36"/>
      <c r="AP466" s="36"/>
      <c r="AT466" s="36"/>
      <c r="AU466" s="36"/>
      <c r="AV466" s="36"/>
      <c r="AW466" s="36"/>
      <c r="AX466" s="36"/>
      <c r="AY466" s="36"/>
      <c r="AZ466" s="36"/>
      <c r="BA466" s="451"/>
      <c r="BB466" s="451"/>
      <c r="BC466" s="36"/>
      <c r="BD466" s="167"/>
      <c r="BE466" s="167"/>
      <c r="BF466" s="3"/>
    </row>
    <row r="467" spans="3:58" ht="10.9" customHeight="1" x14ac:dyDescent="0.15">
      <c r="C467" s="222"/>
      <c r="D467" s="225"/>
      <c r="E467" s="228"/>
      <c r="F467" s="228"/>
      <c r="G467" s="222"/>
      <c r="H467" s="228"/>
      <c r="I467" s="455"/>
      <c r="J467" s="456"/>
      <c r="K467" s="457"/>
      <c r="L467" s="464"/>
      <c r="M467" s="465"/>
      <c r="N467" s="465"/>
      <c r="O467" s="465"/>
      <c r="P467" s="465"/>
      <c r="Q467" s="466"/>
      <c r="R467" s="204"/>
      <c r="S467" s="205"/>
      <c r="T467" s="205"/>
      <c r="U467" s="205"/>
      <c r="V467" s="205"/>
      <c r="W467" s="206"/>
      <c r="X467" s="230"/>
      <c r="Y467" s="231"/>
      <c r="Z467" s="232"/>
      <c r="AA467" s="212"/>
      <c r="AB467" s="213"/>
      <c r="AC467" s="214"/>
      <c r="AD467" s="218"/>
      <c r="AE467" s="219"/>
      <c r="AF467" s="219"/>
      <c r="AG467" s="219"/>
      <c r="AH467" s="219"/>
      <c r="AI467" s="220"/>
      <c r="AJ467" s="19"/>
      <c r="AM467" s="19"/>
      <c r="AN467" s="19"/>
      <c r="AO467" s="36"/>
      <c r="AP467" s="36"/>
      <c r="AT467" s="36"/>
      <c r="AU467" s="36"/>
      <c r="AV467" s="36"/>
      <c r="AW467" s="36"/>
      <c r="AX467" s="36"/>
      <c r="AY467" s="36"/>
      <c r="AZ467" s="36"/>
      <c r="BA467" s="451"/>
      <c r="BB467" s="451"/>
      <c r="BC467" s="36"/>
      <c r="BD467" s="167"/>
      <c r="BE467" s="167"/>
      <c r="BF467" s="3"/>
    </row>
    <row r="468" spans="3:58" ht="10.9" customHeight="1" x14ac:dyDescent="0.15">
      <c r="C468" s="223"/>
      <c r="D468" s="226"/>
      <c r="E468" s="229"/>
      <c r="F468" s="229"/>
      <c r="G468" s="223"/>
      <c r="H468" s="229"/>
      <c r="I468" s="458"/>
      <c r="J468" s="459"/>
      <c r="K468" s="460"/>
      <c r="L468" s="467"/>
      <c r="M468" s="468"/>
      <c r="N468" s="468"/>
      <c r="O468" s="468"/>
      <c r="P468" s="468"/>
      <c r="Q468" s="469"/>
      <c r="R468" s="204"/>
      <c r="S468" s="205"/>
      <c r="T468" s="205"/>
      <c r="U468" s="205"/>
      <c r="V468" s="205"/>
      <c r="W468" s="206"/>
      <c r="X468" s="233"/>
      <c r="Y468" s="234"/>
      <c r="Z468" s="235"/>
      <c r="AA468" s="215"/>
      <c r="AB468" s="216"/>
      <c r="AC468" s="217"/>
      <c r="AD468" s="218"/>
      <c r="AE468" s="219"/>
      <c r="AF468" s="219"/>
      <c r="AG468" s="219"/>
      <c r="AH468" s="219"/>
      <c r="AI468" s="220"/>
      <c r="AJ468" s="19"/>
      <c r="AM468" s="19"/>
      <c r="AN468" s="19"/>
      <c r="AO468" s="36"/>
      <c r="AP468" s="36"/>
      <c r="AT468" s="36"/>
      <c r="AU468" s="36"/>
      <c r="AV468" s="36"/>
      <c r="AW468" s="36"/>
      <c r="AX468" s="36"/>
      <c r="AY468" s="36"/>
      <c r="AZ468" s="36"/>
      <c r="BA468" s="451"/>
      <c r="BB468" s="451"/>
      <c r="BC468" s="36"/>
      <c r="BD468" s="167"/>
      <c r="BE468" s="167"/>
      <c r="BF468" s="3"/>
    </row>
    <row r="469" spans="3:58" ht="10.9" customHeight="1" x14ac:dyDescent="0.15">
      <c r="C469" s="221">
        <v>6</v>
      </c>
      <c r="D469" s="224" t="s">
        <v>106</v>
      </c>
      <c r="E469" s="227">
        <v>17</v>
      </c>
      <c r="F469" s="227" t="s">
        <v>107</v>
      </c>
      <c r="G469" s="221" t="s">
        <v>112</v>
      </c>
      <c r="H469" s="227"/>
      <c r="I469" s="452"/>
      <c r="J469" s="453"/>
      <c r="K469" s="454"/>
      <c r="L469" s="461">
        <f>J$231</f>
        <v>0</v>
      </c>
      <c r="M469" s="462"/>
      <c r="N469" s="462"/>
      <c r="O469" s="462"/>
      <c r="P469" s="462"/>
      <c r="Q469" s="463"/>
      <c r="R469" s="204">
        <f t="shared" ref="R469" si="85">IF(AND(I469="△",BA469="●"),2+ROUNDDOWN(($L469-100)/100,0)*2,0)</f>
        <v>0</v>
      </c>
      <c r="S469" s="205"/>
      <c r="T469" s="205"/>
      <c r="U469" s="205"/>
      <c r="V469" s="205"/>
      <c r="W469" s="206"/>
      <c r="X469" s="230">
        <v>1</v>
      </c>
      <c r="Y469" s="231"/>
      <c r="Z469" s="232"/>
      <c r="AA469" s="212">
        <f t="shared" ref="AA469" si="86">IF(X469=1,$AL$36,IF(X469=2,$AL$57,IF(X469=3,$AL$76,IF(X469=4,$AL$95,IF(X469=5,$AL$114,IF(X469=6,$AL$133,IF(X469=7,$AL$152,IF(X469=8,$AL$171,IF(X469=9,$AL$190,IF(X469=10,$AL$209,0))))))))))</f>
        <v>0</v>
      </c>
      <c r="AB469" s="213"/>
      <c r="AC469" s="214"/>
      <c r="AD469" s="218">
        <f>IF(I469="△",ROUNDUP(R469*AA469,1),0)</f>
        <v>0</v>
      </c>
      <c r="AE469" s="219"/>
      <c r="AF469" s="219"/>
      <c r="AG469" s="219"/>
      <c r="AH469" s="219"/>
      <c r="AI469" s="220"/>
      <c r="AJ469" s="19"/>
      <c r="AM469" s="19"/>
      <c r="AN469" s="19"/>
      <c r="AO469" s="36"/>
      <c r="AP469" s="36"/>
      <c r="AT469" s="36"/>
      <c r="AU469" s="36"/>
      <c r="AV469" s="36"/>
      <c r="AW469" s="36"/>
      <c r="AX469" s="36"/>
      <c r="AY469" s="36"/>
      <c r="AZ469" s="36"/>
      <c r="BA469" s="451" t="str">
        <f>IF(OR(I469="×",BA473="×"),"×","●")</f>
        <v>●</v>
      </c>
      <c r="BB469" s="451">
        <f>IF(BA469="●",IF(I469="定","-",I469),"-")</f>
        <v>0</v>
      </c>
      <c r="BC469" s="36"/>
      <c r="BD469" s="167"/>
      <c r="BE469" s="167"/>
      <c r="BF469" s="3"/>
    </row>
    <row r="470" spans="3:58" ht="10.9" customHeight="1" x14ac:dyDescent="0.15">
      <c r="C470" s="222"/>
      <c r="D470" s="225"/>
      <c r="E470" s="228"/>
      <c r="F470" s="228"/>
      <c r="G470" s="222"/>
      <c r="H470" s="228"/>
      <c r="I470" s="455"/>
      <c r="J470" s="456"/>
      <c r="K470" s="457"/>
      <c r="L470" s="464"/>
      <c r="M470" s="465"/>
      <c r="N470" s="465"/>
      <c r="O470" s="465"/>
      <c r="P470" s="465"/>
      <c r="Q470" s="466"/>
      <c r="R470" s="204"/>
      <c r="S470" s="205"/>
      <c r="T470" s="205"/>
      <c r="U470" s="205"/>
      <c r="V470" s="205"/>
      <c r="W470" s="206"/>
      <c r="X470" s="230"/>
      <c r="Y470" s="231"/>
      <c r="Z470" s="232"/>
      <c r="AA470" s="212"/>
      <c r="AB470" s="213"/>
      <c r="AC470" s="214"/>
      <c r="AD470" s="218"/>
      <c r="AE470" s="219"/>
      <c r="AF470" s="219"/>
      <c r="AG470" s="219"/>
      <c r="AH470" s="219"/>
      <c r="AI470" s="220"/>
      <c r="AJ470" s="19"/>
      <c r="AM470" s="19"/>
      <c r="AN470" s="19"/>
      <c r="AO470" s="36"/>
      <c r="AP470" s="36"/>
      <c r="AT470" s="36"/>
      <c r="AU470" s="36"/>
      <c r="AV470" s="36"/>
      <c r="AW470" s="36"/>
      <c r="AX470" s="36"/>
      <c r="AY470" s="36"/>
      <c r="AZ470" s="36"/>
      <c r="BA470" s="451"/>
      <c r="BB470" s="451"/>
      <c r="BC470" s="36"/>
      <c r="BD470" s="167"/>
      <c r="BE470" s="167"/>
      <c r="BF470" s="3"/>
    </row>
    <row r="471" spans="3:58" ht="10.9" customHeight="1" x14ac:dyDescent="0.15">
      <c r="C471" s="222"/>
      <c r="D471" s="225"/>
      <c r="E471" s="228"/>
      <c r="F471" s="228"/>
      <c r="G471" s="222"/>
      <c r="H471" s="228"/>
      <c r="I471" s="455"/>
      <c r="J471" s="456"/>
      <c r="K471" s="457"/>
      <c r="L471" s="464"/>
      <c r="M471" s="465"/>
      <c r="N471" s="465"/>
      <c r="O471" s="465"/>
      <c r="P471" s="465"/>
      <c r="Q471" s="466"/>
      <c r="R471" s="204"/>
      <c r="S471" s="205"/>
      <c r="T471" s="205"/>
      <c r="U471" s="205"/>
      <c r="V471" s="205"/>
      <c r="W471" s="206"/>
      <c r="X471" s="230"/>
      <c r="Y471" s="231"/>
      <c r="Z471" s="232"/>
      <c r="AA471" s="212"/>
      <c r="AB471" s="213"/>
      <c r="AC471" s="214"/>
      <c r="AD471" s="218"/>
      <c r="AE471" s="219"/>
      <c r="AF471" s="219"/>
      <c r="AG471" s="219"/>
      <c r="AH471" s="219"/>
      <c r="AI471" s="220"/>
      <c r="AJ471" s="19"/>
      <c r="AM471" s="19"/>
      <c r="AN471" s="19"/>
      <c r="AO471" s="36"/>
      <c r="AP471" s="36"/>
      <c r="AT471" s="36"/>
      <c r="AU471" s="36"/>
      <c r="AV471" s="36"/>
      <c r="AW471" s="36"/>
      <c r="AX471" s="36"/>
      <c r="AY471" s="36"/>
      <c r="AZ471" s="36"/>
      <c r="BA471" s="451"/>
      <c r="BB471" s="451"/>
      <c r="BC471" s="36"/>
      <c r="BD471" s="167"/>
      <c r="BE471" s="167"/>
      <c r="BF471" s="3"/>
    </row>
    <row r="472" spans="3:58" ht="10.9" customHeight="1" x14ac:dyDescent="0.15">
      <c r="C472" s="223"/>
      <c r="D472" s="226"/>
      <c r="E472" s="229"/>
      <c r="F472" s="229"/>
      <c r="G472" s="223"/>
      <c r="H472" s="229"/>
      <c r="I472" s="458"/>
      <c r="J472" s="459"/>
      <c r="K472" s="460"/>
      <c r="L472" s="467"/>
      <c r="M472" s="468"/>
      <c r="N472" s="468"/>
      <c r="O472" s="468"/>
      <c r="P472" s="468"/>
      <c r="Q472" s="469"/>
      <c r="R472" s="204"/>
      <c r="S472" s="205"/>
      <c r="T472" s="205"/>
      <c r="U472" s="205"/>
      <c r="V472" s="205"/>
      <c r="W472" s="206"/>
      <c r="X472" s="233"/>
      <c r="Y472" s="234"/>
      <c r="Z472" s="235"/>
      <c r="AA472" s="215"/>
      <c r="AB472" s="216"/>
      <c r="AC472" s="217"/>
      <c r="AD472" s="218"/>
      <c r="AE472" s="219"/>
      <c r="AF472" s="219"/>
      <c r="AG472" s="219"/>
      <c r="AH472" s="219"/>
      <c r="AI472" s="220"/>
      <c r="AJ472" s="19"/>
      <c r="AM472" s="19"/>
      <c r="AN472" s="19"/>
      <c r="AO472" s="36"/>
      <c r="AP472" s="36"/>
      <c r="AT472" s="36"/>
      <c r="AU472" s="36"/>
      <c r="AV472" s="36"/>
      <c r="AW472" s="36"/>
      <c r="AX472" s="36"/>
      <c r="AY472" s="36"/>
      <c r="AZ472" s="36"/>
      <c r="BA472" s="451"/>
      <c r="BB472" s="451"/>
      <c r="BC472" s="36"/>
      <c r="BD472" s="167"/>
      <c r="BE472" s="167"/>
      <c r="BF472" s="3"/>
    </row>
    <row r="473" spans="3:58" ht="10.9" customHeight="1" x14ac:dyDescent="0.15">
      <c r="C473" s="221">
        <v>6</v>
      </c>
      <c r="D473" s="224" t="s">
        <v>106</v>
      </c>
      <c r="E473" s="227">
        <v>18</v>
      </c>
      <c r="F473" s="227" t="s">
        <v>107</v>
      </c>
      <c r="G473" s="221" t="s">
        <v>113</v>
      </c>
      <c r="H473" s="227"/>
      <c r="I473" s="452"/>
      <c r="J473" s="453"/>
      <c r="K473" s="454"/>
      <c r="L473" s="461">
        <f>J$231</f>
        <v>0</v>
      </c>
      <c r="M473" s="462"/>
      <c r="N473" s="462"/>
      <c r="O473" s="462"/>
      <c r="P473" s="462"/>
      <c r="Q473" s="463"/>
      <c r="R473" s="204">
        <f t="shared" ref="R473" si="87">IF(AND(I473="△",BA473="●"),2+ROUNDDOWN(($L473-100)/100,0)*2,0)</f>
        <v>0</v>
      </c>
      <c r="S473" s="205"/>
      <c r="T473" s="205"/>
      <c r="U473" s="205"/>
      <c r="V473" s="205"/>
      <c r="W473" s="206"/>
      <c r="X473" s="230">
        <v>1</v>
      </c>
      <c r="Y473" s="231"/>
      <c r="Z473" s="232"/>
      <c r="AA473" s="212">
        <f t="shared" ref="AA473" si="88">IF(X473=1,$AL$36,IF(X473=2,$AL$57,IF(X473=3,$AL$76,IF(X473=4,$AL$95,IF(X473=5,$AL$114,IF(X473=6,$AL$133,IF(X473=7,$AL$152,IF(X473=8,$AL$171,IF(X473=9,$AL$190,IF(X473=10,$AL$209,0))))))))))</f>
        <v>0</v>
      </c>
      <c r="AB473" s="213"/>
      <c r="AC473" s="214"/>
      <c r="AD473" s="218">
        <f>IF(I473="△",ROUNDUP(R473*AA473,1),0)</f>
        <v>0</v>
      </c>
      <c r="AE473" s="219"/>
      <c r="AF473" s="219"/>
      <c r="AG473" s="219"/>
      <c r="AH473" s="219"/>
      <c r="AI473" s="220"/>
      <c r="AJ473" s="19"/>
      <c r="AM473" s="19"/>
      <c r="AN473" s="19"/>
      <c r="AO473" s="36"/>
      <c r="AP473" s="36"/>
      <c r="AT473" s="36"/>
      <c r="AU473" s="36"/>
      <c r="AV473" s="36"/>
      <c r="AW473" s="36"/>
      <c r="AX473" s="36"/>
      <c r="AY473" s="36"/>
      <c r="AZ473" s="36"/>
      <c r="BA473" s="451" t="str">
        <f>IF(OR(I473="×",BA477="×"),"×","●")</f>
        <v>●</v>
      </c>
      <c r="BB473" s="451">
        <f>IF(BA473="●",IF(I473="定","-",I473),"-")</f>
        <v>0</v>
      </c>
      <c r="BC473" s="36"/>
      <c r="BD473" s="167"/>
      <c r="BE473" s="167"/>
      <c r="BF473" s="3"/>
    </row>
    <row r="474" spans="3:58" ht="10.9" customHeight="1" x14ac:dyDescent="0.15">
      <c r="C474" s="222"/>
      <c r="D474" s="225"/>
      <c r="E474" s="228"/>
      <c r="F474" s="228"/>
      <c r="G474" s="222"/>
      <c r="H474" s="228"/>
      <c r="I474" s="455"/>
      <c r="J474" s="456"/>
      <c r="K474" s="457"/>
      <c r="L474" s="464"/>
      <c r="M474" s="465"/>
      <c r="N474" s="465"/>
      <c r="O474" s="465"/>
      <c r="P474" s="465"/>
      <c r="Q474" s="466"/>
      <c r="R474" s="204"/>
      <c r="S474" s="205"/>
      <c r="T474" s="205"/>
      <c r="U474" s="205"/>
      <c r="V474" s="205"/>
      <c r="W474" s="206"/>
      <c r="X474" s="230"/>
      <c r="Y474" s="231"/>
      <c r="Z474" s="232"/>
      <c r="AA474" s="212"/>
      <c r="AB474" s="213"/>
      <c r="AC474" s="214"/>
      <c r="AD474" s="218"/>
      <c r="AE474" s="219"/>
      <c r="AF474" s="219"/>
      <c r="AG474" s="219"/>
      <c r="AH474" s="219"/>
      <c r="AI474" s="220"/>
      <c r="AJ474" s="19"/>
      <c r="AM474" s="19"/>
      <c r="AN474" s="19"/>
      <c r="AO474" s="36"/>
      <c r="AP474" s="36"/>
      <c r="AT474" s="36"/>
      <c r="AU474" s="36"/>
      <c r="AV474" s="36"/>
      <c r="AW474" s="36"/>
      <c r="AX474" s="36"/>
      <c r="AY474" s="36"/>
      <c r="AZ474" s="36"/>
      <c r="BA474" s="451"/>
      <c r="BB474" s="451"/>
      <c r="BC474" s="36"/>
      <c r="BD474" s="167"/>
      <c r="BE474" s="167"/>
      <c r="BF474" s="3"/>
    </row>
    <row r="475" spans="3:58" ht="10.9" customHeight="1" x14ac:dyDescent="0.15">
      <c r="C475" s="222"/>
      <c r="D475" s="225"/>
      <c r="E475" s="228"/>
      <c r="F475" s="228"/>
      <c r="G475" s="222"/>
      <c r="H475" s="228"/>
      <c r="I475" s="455"/>
      <c r="J475" s="456"/>
      <c r="K475" s="457"/>
      <c r="L475" s="464"/>
      <c r="M475" s="465"/>
      <c r="N475" s="465"/>
      <c r="O475" s="465"/>
      <c r="P475" s="465"/>
      <c r="Q475" s="466"/>
      <c r="R475" s="204"/>
      <c r="S475" s="205"/>
      <c r="T475" s="205"/>
      <c r="U475" s="205"/>
      <c r="V475" s="205"/>
      <c r="W475" s="206"/>
      <c r="X475" s="230"/>
      <c r="Y475" s="231"/>
      <c r="Z475" s="232"/>
      <c r="AA475" s="212"/>
      <c r="AB475" s="213"/>
      <c r="AC475" s="214"/>
      <c r="AD475" s="218"/>
      <c r="AE475" s="219"/>
      <c r="AF475" s="219"/>
      <c r="AG475" s="219"/>
      <c r="AH475" s="219"/>
      <c r="AI475" s="220"/>
      <c r="AJ475" s="19"/>
      <c r="AM475" s="19"/>
      <c r="AN475" s="19"/>
      <c r="AO475" s="36"/>
      <c r="AP475" s="36"/>
      <c r="AT475" s="36"/>
      <c r="AU475" s="36"/>
      <c r="AV475" s="36"/>
      <c r="AW475" s="36"/>
      <c r="AX475" s="36"/>
      <c r="AY475" s="36"/>
      <c r="AZ475" s="36"/>
      <c r="BA475" s="451"/>
      <c r="BB475" s="451"/>
      <c r="BC475" s="36"/>
      <c r="BD475" s="167"/>
      <c r="BE475" s="167"/>
      <c r="BF475" s="3"/>
    </row>
    <row r="476" spans="3:58" ht="10.9" customHeight="1" x14ac:dyDescent="0.15">
      <c r="C476" s="223"/>
      <c r="D476" s="226"/>
      <c r="E476" s="229"/>
      <c r="F476" s="229"/>
      <c r="G476" s="223"/>
      <c r="H476" s="229"/>
      <c r="I476" s="458"/>
      <c r="J476" s="459"/>
      <c r="K476" s="460"/>
      <c r="L476" s="467"/>
      <c r="M476" s="468"/>
      <c r="N476" s="468"/>
      <c r="O476" s="468"/>
      <c r="P476" s="468"/>
      <c r="Q476" s="469"/>
      <c r="R476" s="204"/>
      <c r="S476" s="205"/>
      <c r="T476" s="205"/>
      <c r="U476" s="205"/>
      <c r="V476" s="205"/>
      <c r="W476" s="206"/>
      <c r="X476" s="233"/>
      <c r="Y476" s="234"/>
      <c r="Z476" s="235"/>
      <c r="AA476" s="215"/>
      <c r="AB476" s="216"/>
      <c r="AC476" s="217"/>
      <c r="AD476" s="218"/>
      <c r="AE476" s="219"/>
      <c r="AF476" s="219"/>
      <c r="AG476" s="219"/>
      <c r="AH476" s="219"/>
      <c r="AI476" s="220"/>
      <c r="AJ476" s="19"/>
      <c r="AM476" s="19"/>
      <c r="AN476" s="19"/>
      <c r="AO476" s="36"/>
      <c r="AP476" s="36"/>
      <c r="AT476" s="36"/>
      <c r="AU476" s="36"/>
      <c r="AV476" s="36"/>
      <c r="AW476" s="36"/>
      <c r="AX476" s="36"/>
      <c r="AY476" s="36"/>
      <c r="AZ476" s="36"/>
      <c r="BA476" s="451"/>
      <c r="BB476" s="451"/>
      <c r="BC476" s="36"/>
      <c r="BD476" s="167"/>
      <c r="BE476" s="167"/>
      <c r="BF476" s="3"/>
    </row>
    <row r="477" spans="3:58" ht="10.9" customHeight="1" x14ac:dyDescent="0.15">
      <c r="C477" s="221">
        <v>6</v>
      </c>
      <c r="D477" s="224" t="s">
        <v>106</v>
      </c>
      <c r="E477" s="227">
        <v>19</v>
      </c>
      <c r="F477" s="227" t="s">
        <v>107</v>
      </c>
      <c r="G477" s="221" t="s">
        <v>114</v>
      </c>
      <c r="H477" s="227"/>
      <c r="I477" s="452"/>
      <c r="J477" s="453"/>
      <c r="K477" s="454"/>
      <c r="L477" s="461">
        <f>J$231</f>
        <v>0</v>
      </c>
      <c r="M477" s="462"/>
      <c r="N477" s="462"/>
      <c r="O477" s="462"/>
      <c r="P477" s="462"/>
      <c r="Q477" s="463"/>
      <c r="R477" s="204">
        <f t="shared" ref="R477" si="89">IF(AND(I477="△",BA477="●"),2+ROUNDDOWN(($L477-100)/100,0)*2,0)</f>
        <v>0</v>
      </c>
      <c r="S477" s="205"/>
      <c r="T477" s="205"/>
      <c r="U477" s="205"/>
      <c r="V477" s="205"/>
      <c r="W477" s="206"/>
      <c r="X477" s="230">
        <v>1</v>
      </c>
      <c r="Y477" s="231"/>
      <c r="Z477" s="232"/>
      <c r="AA477" s="212">
        <f t="shared" ref="AA477" si="90">IF(X477=1,$AL$36,IF(X477=2,$AL$57,IF(X477=3,$AL$76,IF(X477=4,$AL$95,IF(X477=5,$AL$114,IF(X477=6,$AL$133,IF(X477=7,$AL$152,IF(X477=8,$AL$171,IF(X477=9,$AL$190,IF(X477=10,$AL$209,0))))))))))</f>
        <v>0</v>
      </c>
      <c r="AB477" s="213"/>
      <c r="AC477" s="214"/>
      <c r="AD477" s="218">
        <f>IF(I477="△",ROUNDUP(R477*AA477,1),0)</f>
        <v>0</v>
      </c>
      <c r="AE477" s="219"/>
      <c r="AF477" s="219"/>
      <c r="AG477" s="219"/>
      <c r="AH477" s="219"/>
      <c r="AI477" s="220"/>
      <c r="AJ477" s="19"/>
      <c r="AM477" s="65"/>
      <c r="AN477" s="65"/>
      <c r="AO477" s="65"/>
      <c r="AP477" s="65"/>
      <c r="AT477" s="36"/>
      <c r="AU477" s="36"/>
      <c r="AV477" s="36"/>
      <c r="AW477" s="36"/>
      <c r="AX477" s="36"/>
      <c r="AY477" s="36"/>
      <c r="AZ477" s="36"/>
      <c r="BA477" s="451" t="str">
        <f>IF(OR(I477="×",BA481="×"),"×","●")</f>
        <v>●</v>
      </c>
      <c r="BB477" s="451">
        <f>IF(BA477="●",IF(I477="定","-",I477),"-")</f>
        <v>0</v>
      </c>
      <c r="BC477" s="36"/>
      <c r="BD477" s="149"/>
      <c r="BE477" s="149"/>
      <c r="BF477" s="3"/>
    </row>
    <row r="478" spans="3:58" ht="10.9" customHeight="1" x14ac:dyDescent="0.15">
      <c r="C478" s="222"/>
      <c r="D478" s="225"/>
      <c r="E478" s="228"/>
      <c r="F478" s="228"/>
      <c r="G478" s="222"/>
      <c r="H478" s="228"/>
      <c r="I478" s="455"/>
      <c r="J478" s="456"/>
      <c r="K478" s="457"/>
      <c r="L478" s="464"/>
      <c r="M478" s="465"/>
      <c r="N478" s="465"/>
      <c r="O478" s="465"/>
      <c r="P478" s="465"/>
      <c r="Q478" s="466"/>
      <c r="R478" s="204"/>
      <c r="S478" s="205"/>
      <c r="T478" s="205"/>
      <c r="U478" s="205"/>
      <c r="V478" s="205"/>
      <c r="W478" s="206"/>
      <c r="X478" s="230"/>
      <c r="Y478" s="231"/>
      <c r="Z478" s="232"/>
      <c r="AA478" s="212"/>
      <c r="AB478" s="213"/>
      <c r="AC478" s="214"/>
      <c r="AD478" s="218"/>
      <c r="AE478" s="219"/>
      <c r="AF478" s="219"/>
      <c r="AG478" s="219"/>
      <c r="AH478" s="219"/>
      <c r="AI478" s="220"/>
      <c r="AJ478" s="19"/>
      <c r="AM478" s="65"/>
      <c r="AN478" s="65"/>
      <c r="AO478" s="65"/>
      <c r="AP478" s="65"/>
      <c r="AT478" s="36"/>
      <c r="AU478" s="36"/>
      <c r="AV478" s="36"/>
      <c r="AW478" s="36"/>
      <c r="AX478" s="36"/>
      <c r="AY478" s="36"/>
      <c r="AZ478" s="36"/>
      <c r="BA478" s="451"/>
      <c r="BB478" s="451"/>
      <c r="BC478" s="36"/>
      <c r="BD478" s="149"/>
      <c r="BE478" s="149"/>
      <c r="BF478" s="3"/>
    </row>
    <row r="479" spans="3:58" ht="10.9" customHeight="1" x14ac:dyDescent="0.15">
      <c r="C479" s="222"/>
      <c r="D479" s="225"/>
      <c r="E479" s="228"/>
      <c r="F479" s="228"/>
      <c r="G479" s="222"/>
      <c r="H479" s="228"/>
      <c r="I479" s="455"/>
      <c r="J479" s="456"/>
      <c r="K479" s="457"/>
      <c r="L479" s="464"/>
      <c r="M479" s="465"/>
      <c r="N479" s="465"/>
      <c r="O479" s="465"/>
      <c r="P479" s="465"/>
      <c r="Q479" s="466"/>
      <c r="R479" s="204"/>
      <c r="S479" s="205"/>
      <c r="T479" s="205"/>
      <c r="U479" s="205"/>
      <c r="V479" s="205"/>
      <c r="W479" s="206"/>
      <c r="X479" s="230"/>
      <c r="Y479" s="231"/>
      <c r="Z479" s="232"/>
      <c r="AA479" s="212"/>
      <c r="AB479" s="213"/>
      <c r="AC479" s="214"/>
      <c r="AD479" s="218"/>
      <c r="AE479" s="219"/>
      <c r="AF479" s="219"/>
      <c r="AG479" s="219"/>
      <c r="AH479" s="219"/>
      <c r="AI479" s="220"/>
      <c r="AJ479" s="19"/>
      <c r="AM479" s="65"/>
      <c r="AN479" s="65"/>
      <c r="AO479" s="65"/>
      <c r="AP479" s="65"/>
      <c r="AT479" s="36"/>
      <c r="AU479" s="36"/>
      <c r="AV479" s="36"/>
      <c r="AW479" s="36"/>
      <c r="AX479" s="36"/>
      <c r="AY479" s="36"/>
      <c r="AZ479" s="36"/>
      <c r="BA479" s="451"/>
      <c r="BB479" s="451"/>
      <c r="BC479" s="36"/>
      <c r="BD479" s="149"/>
      <c r="BE479" s="149"/>
      <c r="BF479" s="3"/>
    </row>
    <row r="480" spans="3:58" ht="10.9" customHeight="1" x14ac:dyDescent="0.15">
      <c r="C480" s="223"/>
      <c r="D480" s="226"/>
      <c r="E480" s="229"/>
      <c r="F480" s="229"/>
      <c r="G480" s="223"/>
      <c r="H480" s="229"/>
      <c r="I480" s="458"/>
      <c r="J480" s="459"/>
      <c r="K480" s="460"/>
      <c r="L480" s="467"/>
      <c r="M480" s="468"/>
      <c r="N480" s="468"/>
      <c r="O480" s="468"/>
      <c r="P480" s="468"/>
      <c r="Q480" s="469"/>
      <c r="R480" s="204"/>
      <c r="S480" s="205"/>
      <c r="T480" s="205"/>
      <c r="U480" s="205"/>
      <c r="V480" s="205"/>
      <c r="W480" s="206"/>
      <c r="X480" s="233"/>
      <c r="Y480" s="234"/>
      <c r="Z480" s="235"/>
      <c r="AA480" s="215"/>
      <c r="AB480" s="216"/>
      <c r="AC480" s="217"/>
      <c r="AD480" s="218"/>
      <c r="AE480" s="219"/>
      <c r="AF480" s="219"/>
      <c r="AG480" s="219"/>
      <c r="AH480" s="219"/>
      <c r="AI480" s="220"/>
      <c r="AJ480" s="19"/>
      <c r="AM480" s="65"/>
      <c r="AN480" s="65"/>
      <c r="AO480" s="65"/>
      <c r="AP480" s="65"/>
      <c r="AT480" s="36"/>
      <c r="AU480" s="36"/>
      <c r="AV480" s="36"/>
      <c r="AW480" s="36"/>
      <c r="AX480" s="36"/>
      <c r="AY480" s="36"/>
      <c r="AZ480" s="36"/>
      <c r="BA480" s="451"/>
      <c r="BB480" s="451"/>
      <c r="BC480" s="36"/>
      <c r="BD480" s="149"/>
      <c r="BE480" s="149"/>
      <c r="BF480" s="3"/>
    </row>
    <row r="481" spans="3:58" ht="10.9" customHeight="1" x14ac:dyDescent="0.15">
      <c r="C481" s="221">
        <v>6</v>
      </c>
      <c r="D481" s="224" t="s">
        <v>106</v>
      </c>
      <c r="E481" s="227">
        <v>20</v>
      </c>
      <c r="F481" s="227" t="s">
        <v>107</v>
      </c>
      <c r="G481" s="221" t="s">
        <v>115</v>
      </c>
      <c r="H481" s="227"/>
      <c r="I481" s="452"/>
      <c r="J481" s="453"/>
      <c r="K481" s="454"/>
      <c r="L481" s="461">
        <f>J$231</f>
        <v>0</v>
      </c>
      <c r="M481" s="462"/>
      <c r="N481" s="462"/>
      <c r="O481" s="462"/>
      <c r="P481" s="462"/>
      <c r="Q481" s="463"/>
      <c r="R481" s="204">
        <f t="shared" ref="R481" si="91">IF(AND(I481="△",BA481="●"),2+ROUNDDOWN(($L481-100)/100,0)*2,0)</f>
        <v>0</v>
      </c>
      <c r="S481" s="205"/>
      <c r="T481" s="205"/>
      <c r="U481" s="205"/>
      <c r="V481" s="205"/>
      <c r="W481" s="206"/>
      <c r="X481" s="230">
        <v>1</v>
      </c>
      <c r="Y481" s="231"/>
      <c r="Z481" s="232"/>
      <c r="AA481" s="212">
        <f t="shared" ref="AA481" si="92">IF(X481=1,$AL$36,IF(X481=2,$AL$57,IF(X481=3,$AL$76,IF(X481=4,$AL$95,IF(X481=5,$AL$114,IF(X481=6,$AL$133,IF(X481=7,$AL$152,IF(X481=8,$AL$171,IF(X481=9,$AL$190,IF(X481=10,$AL$209,0))))))))))</f>
        <v>0</v>
      </c>
      <c r="AB481" s="213"/>
      <c r="AC481" s="214"/>
      <c r="AD481" s="218">
        <f>IF(I481="△",ROUNDUP(R481*AA481,1),0)</f>
        <v>0</v>
      </c>
      <c r="AE481" s="219"/>
      <c r="AF481" s="219"/>
      <c r="AG481" s="219"/>
      <c r="AH481" s="219"/>
      <c r="AI481" s="220"/>
      <c r="AJ481" s="19"/>
      <c r="AM481" s="65"/>
      <c r="AN481" s="65"/>
      <c r="AO481" s="65"/>
      <c r="AP481" s="65"/>
      <c r="AT481" s="36"/>
      <c r="AU481" s="36"/>
      <c r="AV481" s="36"/>
      <c r="AW481" s="36"/>
      <c r="AX481" s="36"/>
      <c r="AY481" s="36"/>
      <c r="AZ481" s="36"/>
      <c r="BA481" s="451" t="str">
        <f>IF(I481="×","×","●")</f>
        <v>●</v>
      </c>
      <c r="BB481" s="451">
        <f>IF(BA481="●",IF(I481="定","-",I481),"-")</f>
        <v>0</v>
      </c>
      <c r="BC481" s="36"/>
      <c r="BD481" s="149"/>
      <c r="BE481" s="149"/>
      <c r="BF481" s="3"/>
    </row>
    <row r="482" spans="3:58" ht="10.9" customHeight="1" x14ac:dyDescent="0.15">
      <c r="C482" s="222"/>
      <c r="D482" s="225"/>
      <c r="E482" s="228"/>
      <c r="F482" s="228"/>
      <c r="G482" s="222"/>
      <c r="H482" s="228"/>
      <c r="I482" s="455"/>
      <c r="J482" s="456"/>
      <c r="K482" s="457"/>
      <c r="L482" s="464"/>
      <c r="M482" s="465"/>
      <c r="N482" s="465"/>
      <c r="O482" s="465"/>
      <c r="P482" s="465"/>
      <c r="Q482" s="466"/>
      <c r="R482" s="204"/>
      <c r="S482" s="205"/>
      <c r="T482" s="205"/>
      <c r="U482" s="205"/>
      <c r="V482" s="205"/>
      <c r="W482" s="206"/>
      <c r="X482" s="230"/>
      <c r="Y482" s="231"/>
      <c r="Z482" s="232"/>
      <c r="AA482" s="212"/>
      <c r="AB482" s="213"/>
      <c r="AC482" s="214"/>
      <c r="AD482" s="218"/>
      <c r="AE482" s="219"/>
      <c r="AF482" s="219"/>
      <c r="AG482" s="219"/>
      <c r="AH482" s="219"/>
      <c r="AI482" s="220"/>
      <c r="AJ482" s="19"/>
      <c r="AM482" s="65"/>
      <c r="AN482" s="65"/>
      <c r="AO482" s="65"/>
      <c r="AP482" s="65"/>
      <c r="AT482" s="36"/>
      <c r="AU482" s="36"/>
      <c r="AV482" s="36"/>
      <c r="AW482" s="36"/>
      <c r="AX482" s="36"/>
      <c r="AY482" s="36"/>
      <c r="AZ482" s="36"/>
      <c r="BA482" s="451"/>
      <c r="BB482" s="451"/>
      <c r="BC482" s="36"/>
      <c r="BD482" s="149"/>
      <c r="BE482" s="149"/>
      <c r="BF482" s="3"/>
    </row>
    <row r="483" spans="3:58" ht="10.9" customHeight="1" x14ac:dyDescent="0.15">
      <c r="C483" s="222"/>
      <c r="D483" s="225"/>
      <c r="E483" s="228"/>
      <c r="F483" s="228"/>
      <c r="G483" s="222"/>
      <c r="H483" s="228"/>
      <c r="I483" s="455"/>
      <c r="J483" s="456"/>
      <c r="K483" s="457"/>
      <c r="L483" s="464"/>
      <c r="M483" s="465"/>
      <c r="N483" s="465"/>
      <c r="O483" s="465"/>
      <c r="P483" s="465"/>
      <c r="Q483" s="466"/>
      <c r="R483" s="204"/>
      <c r="S483" s="205"/>
      <c r="T483" s="205"/>
      <c r="U483" s="205"/>
      <c r="V483" s="205"/>
      <c r="W483" s="206"/>
      <c r="X483" s="230"/>
      <c r="Y483" s="231"/>
      <c r="Z483" s="232"/>
      <c r="AA483" s="212"/>
      <c r="AB483" s="213"/>
      <c r="AC483" s="214"/>
      <c r="AD483" s="218"/>
      <c r="AE483" s="219"/>
      <c r="AF483" s="219"/>
      <c r="AG483" s="219"/>
      <c r="AH483" s="219"/>
      <c r="AI483" s="220"/>
      <c r="AJ483" s="19"/>
      <c r="AM483" s="65"/>
      <c r="AN483" s="65"/>
      <c r="AO483" s="65"/>
      <c r="AP483" s="65"/>
      <c r="AT483" s="36"/>
      <c r="AU483" s="36"/>
      <c r="AV483" s="36"/>
      <c r="AW483" s="36"/>
      <c r="AX483" s="36"/>
      <c r="AY483" s="36"/>
      <c r="AZ483" s="36"/>
      <c r="BA483" s="451"/>
      <c r="BB483" s="451"/>
      <c r="BC483" s="36"/>
      <c r="BD483" s="149"/>
      <c r="BE483" s="149"/>
      <c r="BF483" s="3"/>
    </row>
    <row r="484" spans="3:58" ht="10.9" customHeight="1" thickBot="1" x14ac:dyDescent="0.2">
      <c r="C484" s="223"/>
      <c r="D484" s="226"/>
      <c r="E484" s="229"/>
      <c r="F484" s="229"/>
      <c r="G484" s="223"/>
      <c r="H484" s="229"/>
      <c r="I484" s="458"/>
      <c r="J484" s="459"/>
      <c r="K484" s="460"/>
      <c r="L484" s="467"/>
      <c r="M484" s="468"/>
      <c r="N484" s="468"/>
      <c r="O484" s="468"/>
      <c r="P484" s="468"/>
      <c r="Q484" s="469"/>
      <c r="R484" s="204"/>
      <c r="S484" s="205"/>
      <c r="T484" s="205"/>
      <c r="U484" s="205"/>
      <c r="V484" s="205"/>
      <c r="W484" s="206"/>
      <c r="X484" s="233"/>
      <c r="Y484" s="234"/>
      <c r="Z484" s="235"/>
      <c r="AA484" s="215"/>
      <c r="AB484" s="216"/>
      <c r="AC484" s="217"/>
      <c r="AD484" s="218"/>
      <c r="AE484" s="219"/>
      <c r="AF484" s="219"/>
      <c r="AG484" s="219"/>
      <c r="AH484" s="219"/>
      <c r="AI484" s="220"/>
      <c r="AJ484" s="19"/>
      <c r="AM484" s="65"/>
      <c r="AN484" s="65"/>
      <c r="AO484" s="65"/>
      <c r="AP484" s="65"/>
      <c r="AT484" s="36"/>
      <c r="AU484" s="36"/>
      <c r="AV484" s="36"/>
      <c r="AW484" s="36"/>
      <c r="AX484" s="36"/>
      <c r="AY484" s="36"/>
      <c r="AZ484" s="36"/>
      <c r="BA484" s="451"/>
      <c r="BB484" s="451"/>
      <c r="BC484" s="36"/>
      <c r="BD484" s="149"/>
      <c r="BE484" s="149"/>
      <c r="BF484" s="3"/>
    </row>
    <row r="485" spans="3:58" ht="14.1" customHeight="1" thickTop="1" x14ac:dyDescent="0.15">
      <c r="C485" s="168" t="s">
        <v>121</v>
      </c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70"/>
      <c r="AB485" s="177">
        <f>SUM(AD405:AI484)</f>
        <v>0</v>
      </c>
      <c r="AC485" s="178"/>
      <c r="AD485" s="178"/>
      <c r="AE485" s="178"/>
      <c r="AF485" s="178"/>
      <c r="AG485" s="183" t="s">
        <v>119</v>
      </c>
      <c r="AH485" s="183"/>
      <c r="AI485" s="184"/>
      <c r="AJ485" s="65"/>
      <c r="AK485" s="65"/>
      <c r="AL485" s="65"/>
      <c r="AM485" s="19"/>
      <c r="AN485" s="19"/>
      <c r="AO485" s="19"/>
      <c r="AP485" s="19"/>
      <c r="AT485" s="36"/>
      <c r="AU485" s="36"/>
      <c r="AV485" s="36"/>
      <c r="AW485" s="36"/>
      <c r="AX485" s="36"/>
      <c r="AY485" s="36"/>
      <c r="AZ485" s="36"/>
      <c r="BA485" s="451"/>
      <c r="BB485" s="451"/>
      <c r="BC485" s="36"/>
      <c r="BD485" s="167"/>
      <c r="BE485" s="167"/>
      <c r="BF485" s="149"/>
    </row>
    <row r="486" spans="3:58" ht="14.1" customHeight="1" x14ac:dyDescent="0.15">
      <c r="C486" s="171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3"/>
      <c r="AB486" s="179"/>
      <c r="AC486" s="180"/>
      <c r="AD486" s="180"/>
      <c r="AE486" s="180"/>
      <c r="AF486" s="180"/>
      <c r="AG486" s="185"/>
      <c r="AH486" s="185"/>
      <c r="AI486" s="186"/>
      <c r="AJ486" s="65"/>
      <c r="AK486" s="65"/>
      <c r="AL486" s="65"/>
      <c r="AM486" s="19"/>
      <c r="AN486" s="19"/>
      <c r="AO486" s="19"/>
      <c r="AP486" s="19"/>
      <c r="AT486" s="36"/>
      <c r="AU486" s="36"/>
      <c r="AV486" s="36"/>
      <c r="AW486" s="36"/>
      <c r="AX486" s="36"/>
      <c r="AY486" s="36"/>
      <c r="AZ486" s="36"/>
      <c r="BA486" s="451"/>
      <c r="BB486" s="451"/>
      <c r="BC486" s="36"/>
      <c r="BD486" s="167"/>
      <c r="BE486" s="167"/>
      <c r="BF486" s="149"/>
    </row>
    <row r="487" spans="3:58" ht="14.1" customHeight="1" x14ac:dyDescent="0.15">
      <c r="C487" s="171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3"/>
      <c r="AB487" s="179"/>
      <c r="AC487" s="180"/>
      <c r="AD487" s="180"/>
      <c r="AE487" s="180"/>
      <c r="AF487" s="180"/>
      <c r="AG487" s="185"/>
      <c r="AH487" s="185"/>
      <c r="AI487" s="186"/>
      <c r="AM487" s="19"/>
      <c r="AN487" s="19"/>
      <c r="AO487" s="19"/>
      <c r="AP487" s="19"/>
      <c r="AT487" s="36"/>
      <c r="AU487" s="36"/>
      <c r="AV487" s="36"/>
      <c r="AW487" s="36"/>
      <c r="AX487" s="36"/>
      <c r="AY487" s="36"/>
      <c r="AZ487" s="36"/>
      <c r="BA487" s="451"/>
      <c r="BB487" s="451"/>
      <c r="BC487" s="36"/>
      <c r="BD487" s="167"/>
      <c r="BE487" s="167"/>
      <c r="BF487" s="149"/>
    </row>
    <row r="488" spans="3:58" ht="14.1" customHeight="1" thickBot="1" x14ac:dyDescent="0.2">
      <c r="C488" s="174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6"/>
      <c r="AB488" s="181"/>
      <c r="AC488" s="182"/>
      <c r="AD488" s="182"/>
      <c r="AE488" s="182"/>
      <c r="AF488" s="182"/>
      <c r="AG488" s="187"/>
      <c r="AH488" s="187"/>
      <c r="AI488" s="188"/>
      <c r="AM488" s="19"/>
      <c r="AN488" s="19"/>
      <c r="AO488" s="19"/>
      <c r="AP488" s="19"/>
      <c r="AT488" s="36"/>
      <c r="AU488" s="36"/>
      <c r="AV488" s="36"/>
      <c r="AW488" s="36"/>
      <c r="AX488" s="36"/>
      <c r="AY488" s="36"/>
      <c r="AZ488" s="36"/>
      <c r="BA488" s="451"/>
      <c r="BB488" s="451"/>
      <c r="BC488" s="36"/>
      <c r="BD488" s="167"/>
      <c r="BE488" s="167"/>
      <c r="BF488" s="149"/>
    </row>
    <row r="489" spans="3:58" ht="14.1" customHeight="1" thickTop="1" x14ac:dyDescent="0.15">
      <c r="C489" s="150" t="s">
        <v>122</v>
      </c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2"/>
      <c r="AB489" s="159">
        <f>SUM(AB317+AB401+AB485)</f>
        <v>0</v>
      </c>
      <c r="AC489" s="160"/>
      <c r="AD489" s="160"/>
      <c r="AE489" s="160"/>
      <c r="AF489" s="160"/>
      <c r="AG489" s="163" t="s">
        <v>119</v>
      </c>
      <c r="AH489" s="163"/>
      <c r="AI489" s="164"/>
      <c r="AJ489" s="65"/>
      <c r="AK489" s="65"/>
      <c r="AL489" s="65"/>
      <c r="AM489" s="19"/>
      <c r="AN489" s="19"/>
      <c r="AO489" s="19"/>
      <c r="AP489" s="19"/>
      <c r="AT489" s="36"/>
      <c r="AU489" s="36"/>
      <c r="AV489" s="36"/>
      <c r="AW489" s="36"/>
      <c r="AX489" s="36"/>
      <c r="AY489" s="36"/>
      <c r="AZ489" s="36"/>
      <c r="BA489" s="451">
        <f>COUNTIF(BA249:BA484,"●")</f>
        <v>57</v>
      </c>
      <c r="BB489" s="451">
        <f>COUNTIF(BB249:BB484,"○")+COUNTIF(BB249:BB484,"△")</f>
        <v>0</v>
      </c>
      <c r="BC489" s="36"/>
      <c r="BD489" s="167"/>
      <c r="BE489" s="167"/>
      <c r="BF489" s="149"/>
    </row>
    <row r="490" spans="3:58" ht="14.1" customHeight="1" x14ac:dyDescent="0.15">
      <c r="C490" s="153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5"/>
      <c r="AB490" s="159"/>
      <c r="AC490" s="160"/>
      <c r="AD490" s="160"/>
      <c r="AE490" s="160"/>
      <c r="AF490" s="160"/>
      <c r="AG490" s="163"/>
      <c r="AH490" s="163"/>
      <c r="AI490" s="164"/>
      <c r="AJ490" s="65"/>
      <c r="AK490" s="65"/>
      <c r="AL490" s="65"/>
      <c r="AM490" s="19"/>
      <c r="AN490" s="19"/>
      <c r="AO490" s="19"/>
      <c r="AP490" s="19"/>
      <c r="AT490" s="36"/>
      <c r="AU490" s="36"/>
      <c r="AV490" s="36"/>
      <c r="AW490" s="36"/>
      <c r="AX490" s="36"/>
      <c r="AY490" s="36"/>
      <c r="AZ490" s="36"/>
      <c r="BA490" s="451"/>
      <c r="BB490" s="451"/>
      <c r="BC490" s="36"/>
      <c r="BD490" s="167"/>
      <c r="BE490" s="167"/>
      <c r="BF490" s="149"/>
    </row>
    <row r="491" spans="3:58" ht="14.1" customHeight="1" x14ac:dyDescent="0.15">
      <c r="C491" s="153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5"/>
      <c r="AB491" s="159"/>
      <c r="AC491" s="160"/>
      <c r="AD491" s="160"/>
      <c r="AE491" s="160"/>
      <c r="AF491" s="160"/>
      <c r="AG491" s="163"/>
      <c r="AH491" s="163"/>
      <c r="AI491" s="164"/>
      <c r="AM491" s="19"/>
      <c r="AN491" s="19"/>
      <c r="AO491" s="19"/>
      <c r="AP491" s="19"/>
      <c r="AT491" s="36"/>
      <c r="AU491" s="36"/>
      <c r="AV491" s="36"/>
      <c r="AW491" s="36"/>
      <c r="AX491" s="36"/>
      <c r="AY491" s="36"/>
      <c r="AZ491" s="36"/>
      <c r="BA491" s="451"/>
      <c r="BB491" s="451"/>
      <c r="BC491" s="36"/>
      <c r="BD491" s="167"/>
      <c r="BE491" s="167"/>
      <c r="BF491" s="149"/>
    </row>
    <row r="492" spans="3:58" ht="14.1" customHeight="1" thickBot="1" x14ac:dyDescent="0.2">
      <c r="C492" s="156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8"/>
      <c r="AB492" s="161"/>
      <c r="AC492" s="162"/>
      <c r="AD492" s="162"/>
      <c r="AE492" s="162"/>
      <c r="AF492" s="162"/>
      <c r="AG492" s="165"/>
      <c r="AH492" s="165"/>
      <c r="AI492" s="166"/>
      <c r="AM492" s="19"/>
      <c r="AN492" s="19"/>
      <c r="AO492" s="19"/>
      <c r="AP492" s="19"/>
      <c r="AT492" s="36"/>
      <c r="AU492" s="36"/>
      <c r="AV492" s="36"/>
      <c r="AW492" s="36"/>
      <c r="AX492" s="36"/>
      <c r="AY492" s="36"/>
      <c r="AZ492" s="36"/>
      <c r="BA492" s="451"/>
      <c r="BB492" s="451"/>
      <c r="BC492" s="36"/>
      <c r="BD492" s="167"/>
      <c r="BE492" s="167"/>
      <c r="BF492" s="149"/>
    </row>
    <row r="493" spans="3:58" ht="19.5" thickTop="1" x14ac:dyDescent="0.15">
      <c r="AC493" s="120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"/>
      <c r="BE493" s="3"/>
      <c r="BF493" s="3"/>
    </row>
    <row r="494" spans="3:58" x14ac:dyDescent="0.15">
      <c r="AR494" s="120"/>
    </row>
  </sheetData>
  <sheetProtection algorithmName="SHA-512" hashValue="2DPqw+lzCCtyRWZtwNqMPt3/3OsM3Md4Dzzk4JrrVqQS1KC9rv2esQiuL02/4dnLwZ9yQCI1PoXmxqjwtnG5Gw==" saltValue="Zi0ujJK1tCSwS+glEmZ9uQ==" spinCount="100000" sheet="1" formatRows="0"/>
  <mergeCells count="1487">
    <mergeCell ref="D237:AR237"/>
    <mergeCell ref="D238:AR238"/>
    <mergeCell ref="D239:AR239"/>
    <mergeCell ref="D240:AR240"/>
    <mergeCell ref="A2:H2"/>
    <mergeCell ref="I2:AJ2"/>
    <mergeCell ref="AK2:AS2"/>
    <mergeCell ref="A3:AS3"/>
    <mergeCell ref="I20:L20"/>
    <mergeCell ref="M20:R20"/>
    <mergeCell ref="A23:I24"/>
    <mergeCell ref="B26:E27"/>
    <mergeCell ref="F26:G27"/>
    <mergeCell ref="H26:I27"/>
    <mergeCell ref="J26:K27"/>
    <mergeCell ref="L26:M27"/>
    <mergeCell ref="N26:O27"/>
    <mergeCell ref="P26:Q27"/>
    <mergeCell ref="B16:AS16"/>
    <mergeCell ref="C18:H18"/>
    <mergeCell ref="I18:L18"/>
    <mergeCell ref="M18:R18"/>
    <mergeCell ref="S18:AR18"/>
    <mergeCell ref="C19:H19"/>
    <mergeCell ref="I19:L19"/>
    <mergeCell ref="M19:R19"/>
    <mergeCell ref="S19:AR20"/>
    <mergeCell ref="C20:H20"/>
    <mergeCell ref="A44:I45"/>
    <mergeCell ref="B47:E48"/>
    <mergeCell ref="F47:G48"/>
    <mergeCell ref="H47:I48"/>
    <mergeCell ref="AV26:AV27"/>
    <mergeCell ref="AX26:AX27"/>
    <mergeCell ref="AY26:AY27"/>
    <mergeCell ref="B31:E32"/>
    <mergeCell ref="F31:G32"/>
    <mergeCell ref="H31:I32"/>
    <mergeCell ref="J31:K32"/>
    <mergeCell ref="L31:M32"/>
    <mergeCell ref="N31:O32"/>
    <mergeCell ref="P31:Q32"/>
    <mergeCell ref="AJ26:AK27"/>
    <mergeCell ref="AL26:AM27"/>
    <mergeCell ref="AN26:AO27"/>
    <mergeCell ref="AP26:AQ27"/>
    <mergeCell ref="AT26:AT27"/>
    <mergeCell ref="AU26:AU27"/>
    <mergeCell ref="R26:S27"/>
    <mergeCell ref="T26:U27"/>
    <mergeCell ref="V26:W27"/>
    <mergeCell ref="X26:Y27"/>
    <mergeCell ref="Z26:AA27"/>
    <mergeCell ref="AE26:AI27"/>
    <mergeCell ref="AW31:AW32"/>
    <mergeCell ref="AX31:AX32"/>
    <mergeCell ref="AY31:AY32"/>
    <mergeCell ref="AZ31:AZ32"/>
    <mergeCell ref="BA31:BA32"/>
    <mergeCell ref="BB31:BB32"/>
    <mergeCell ref="AJ31:AK32"/>
    <mergeCell ref="AL31:AM32"/>
    <mergeCell ref="AN31:AO32"/>
    <mergeCell ref="AP31:AQ32"/>
    <mergeCell ref="AU31:AU32"/>
    <mergeCell ref="AV31:AV32"/>
    <mergeCell ref="R31:S32"/>
    <mergeCell ref="T31:U32"/>
    <mergeCell ref="V31:W32"/>
    <mergeCell ref="X31:Y32"/>
    <mergeCell ref="Z31:AA32"/>
    <mergeCell ref="AE31:AI32"/>
    <mergeCell ref="C40:D40"/>
    <mergeCell ref="E40:AB40"/>
    <mergeCell ref="C34:AB39"/>
    <mergeCell ref="J47:K48"/>
    <mergeCell ref="L47:M48"/>
    <mergeCell ref="N47:O48"/>
    <mergeCell ref="P47:Q48"/>
    <mergeCell ref="AE36:AK37"/>
    <mergeCell ref="AL36:AQ37"/>
    <mergeCell ref="AU36:AU37"/>
    <mergeCell ref="AV36:AV37"/>
    <mergeCell ref="AW36:AX37"/>
    <mergeCell ref="AT37:AT38"/>
    <mergeCell ref="AV47:AV48"/>
    <mergeCell ref="AX47:AX48"/>
    <mergeCell ref="AY47:AY48"/>
    <mergeCell ref="B52:E53"/>
    <mergeCell ref="F52:G53"/>
    <mergeCell ref="H52:I53"/>
    <mergeCell ref="J52:K53"/>
    <mergeCell ref="L52:M53"/>
    <mergeCell ref="N52:O53"/>
    <mergeCell ref="P52:Q53"/>
    <mergeCell ref="AJ47:AK48"/>
    <mergeCell ref="AL47:AM48"/>
    <mergeCell ref="AN47:AO48"/>
    <mergeCell ref="AP47:AQ48"/>
    <mergeCell ref="AT47:AT48"/>
    <mergeCell ref="AU47:AU48"/>
    <mergeCell ref="R47:S48"/>
    <mergeCell ref="T47:U48"/>
    <mergeCell ref="V47:W48"/>
    <mergeCell ref="X47:Y48"/>
    <mergeCell ref="Z47:AA48"/>
    <mergeCell ref="AE47:AI48"/>
    <mergeCell ref="AW52:AW53"/>
    <mergeCell ref="AX52:AX53"/>
    <mergeCell ref="AY52:AY53"/>
    <mergeCell ref="AZ52:AZ53"/>
    <mergeCell ref="BA52:BA53"/>
    <mergeCell ref="BB52:BB53"/>
    <mergeCell ref="AJ52:AK53"/>
    <mergeCell ref="AL52:AM53"/>
    <mergeCell ref="AN52:AO53"/>
    <mergeCell ref="AP52:AQ53"/>
    <mergeCell ref="AU52:AU53"/>
    <mergeCell ref="AV52:AV53"/>
    <mergeCell ref="R52:S53"/>
    <mergeCell ref="T52:U53"/>
    <mergeCell ref="V52:W53"/>
    <mergeCell ref="X52:Y53"/>
    <mergeCell ref="Z52:AA53"/>
    <mergeCell ref="AE52:AI53"/>
    <mergeCell ref="C61:D61"/>
    <mergeCell ref="E61:AB61"/>
    <mergeCell ref="C55:AB60"/>
    <mergeCell ref="A63:I64"/>
    <mergeCell ref="B66:E67"/>
    <mergeCell ref="F66:G67"/>
    <mergeCell ref="H66:I67"/>
    <mergeCell ref="J66:K67"/>
    <mergeCell ref="L66:M67"/>
    <mergeCell ref="N66:O67"/>
    <mergeCell ref="P66:Q67"/>
    <mergeCell ref="AE57:AK58"/>
    <mergeCell ref="AL57:AQ58"/>
    <mergeCell ref="AU57:AU58"/>
    <mergeCell ref="AV57:AV58"/>
    <mergeCell ref="AW57:AX58"/>
    <mergeCell ref="AT58:AT59"/>
    <mergeCell ref="AW66:AW67"/>
    <mergeCell ref="AY66:AY67"/>
    <mergeCell ref="AZ66:AZ67"/>
    <mergeCell ref="B71:E72"/>
    <mergeCell ref="F71:G72"/>
    <mergeCell ref="H71:I72"/>
    <mergeCell ref="J71:K72"/>
    <mergeCell ref="L71:M72"/>
    <mergeCell ref="N71:O72"/>
    <mergeCell ref="P71:Q72"/>
    <mergeCell ref="AJ66:AK67"/>
    <mergeCell ref="AL66:AM67"/>
    <mergeCell ref="AN66:AO67"/>
    <mergeCell ref="AP66:AQ67"/>
    <mergeCell ref="AU66:AU67"/>
    <mergeCell ref="AV66:AV67"/>
    <mergeCell ref="R66:S67"/>
    <mergeCell ref="T66:U67"/>
    <mergeCell ref="V66:W67"/>
    <mergeCell ref="X66:Y67"/>
    <mergeCell ref="Z66:AA67"/>
    <mergeCell ref="AE66:AI67"/>
    <mergeCell ref="AX71:AX72"/>
    <mergeCell ref="AY71:AY72"/>
    <mergeCell ref="AZ71:AZ72"/>
    <mergeCell ref="BA71:BA72"/>
    <mergeCell ref="BB71:BB72"/>
    <mergeCell ref="BC71:BC72"/>
    <mergeCell ref="AJ71:AK72"/>
    <mergeCell ref="AL71:AM72"/>
    <mergeCell ref="AN71:AO72"/>
    <mergeCell ref="AP71:AQ72"/>
    <mergeCell ref="AV71:AV72"/>
    <mergeCell ref="AW71:AW72"/>
    <mergeCell ref="R71:S72"/>
    <mergeCell ref="T71:U72"/>
    <mergeCell ref="V71:W72"/>
    <mergeCell ref="X71:Y72"/>
    <mergeCell ref="Z71:AA72"/>
    <mergeCell ref="AE71:AI72"/>
    <mergeCell ref="C80:D80"/>
    <mergeCell ref="E80:AB80"/>
    <mergeCell ref="C74:AB79"/>
    <mergeCell ref="A82:I83"/>
    <mergeCell ref="B85:E86"/>
    <mergeCell ref="F85:G86"/>
    <mergeCell ref="H85:I86"/>
    <mergeCell ref="J85:K86"/>
    <mergeCell ref="L85:M86"/>
    <mergeCell ref="N85:O86"/>
    <mergeCell ref="P85:Q86"/>
    <mergeCell ref="AE76:AK77"/>
    <mergeCell ref="AL76:AQ77"/>
    <mergeCell ref="AV76:AV77"/>
    <mergeCell ref="AW76:AW77"/>
    <mergeCell ref="AX76:AY77"/>
    <mergeCell ref="AU77:AU78"/>
    <mergeCell ref="AW85:AW86"/>
    <mergeCell ref="AY85:AY86"/>
    <mergeCell ref="AZ85:AZ86"/>
    <mergeCell ref="B90:E91"/>
    <mergeCell ref="F90:G91"/>
    <mergeCell ref="H90:I91"/>
    <mergeCell ref="J90:K91"/>
    <mergeCell ref="L90:M91"/>
    <mergeCell ref="N90:O91"/>
    <mergeCell ref="P90:Q91"/>
    <mergeCell ref="AJ85:AK86"/>
    <mergeCell ref="AL85:AM86"/>
    <mergeCell ref="AN85:AO86"/>
    <mergeCell ref="AP85:AQ86"/>
    <mergeCell ref="AU85:AU86"/>
    <mergeCell ref="AV85:AV86"/>
    <mergeCell ref="R85:S86"/>
    <mergeCell ref="T85:U86"/>
    <mergeCell ref="V85:W86"/>
    <mergeCell ref="X85:Y86"/>
    <mergeCell ref="Z85:AA86"/>
    <mergeCell ref="AE85:AI86"/>
    <mergeCell ref="AX90:AX91"/>
    <mergeCell ref="AY90:AY91"/>
    <mergeCell ref="AZ90:AZ91"/>
    <mergeCell ref="BA90:BA91"/>
    <mergeCell ref="BB90:BB91"/>
    <mergeCell ref="BC90:BC91"/>
    <mergeCell ref="AJ90:AK91"/>
    <mergeCell ref="AL90:AM91"/>
    <mergeCell ref="AN90:AO91"/>
    <mergeCell ref="AP90:AQ91"/>
    <mergeCell ref="AV90:AV91"/>
    <mergeCell ref="AW90:AW91"/>
    <mergeCell ref="R90:S91"/>
    <mergeCell ref="T90:U91"/>
    <mergeCell ref="V90:W91"/>
    <mergeCell ref="X90:Y91"/>
    <mergeCell ref="Z90:AA91"/>
    <mergeCell ref="AE90:AI91"/>
    <mergeCell ref="C99:D99"/>
    <mergeCell ref="E99:AB99"/>
    <mergeCell ref="C93:AB98"/>
    <mergeCell ref="A101:I102"/>
    <mergeCell ref="B104:E105"/>
    <mergeCell ref="F104:G105"/>
    <mergeCell ref="H104:I105"/>
    <mergeCell ref="J104:K105"/>
    <mergeCell ref="L104:M105"/>
    <mergeCell ref="N104:O105"/>
    <mergeCell ref="P104:Q105"/>
    <mergeCell ref="AE95:AK96"/>
    <mergeCell ref="AL95:AQ96"/>
    <mergeCell ref="AV95:AV96"/>
    <mergeCell ref="AW95:AW96"/>
    <mergeCell ref="AX95:AY96"/>
    <mergeCell ref="AU96:AU97"/>
    <mergeCell ref="AW104:AW105"/>
    <mergeCell ref="AY104:AY105"/>
    <mergeCell ref="AZ104:AZ105"/>
    <mergeCell ref="B109:E110"/>
    <mergeCell ref="F109:G110"/>
    <mergeCell ref="H109:I110"/>
    <mergeCell ref="J109:K110"/>
    <mergeCell ref="L109:M110"/>
    <mergeCell ref="N109:O110"/>
    <mergeCell ref="P109:Q110"/>
    <mergeCell ref="AJ104:AK105"/>
    <mergeCell ref="AL104:AM105"/>
    <mergeCell ref="AN104:AO105"/>
    <mergeCell ref="AP104:AQ105"/>
    <mergeCell ref="AU104:AU105"/>
    <mergeCell ref="AV104:AV105"/>
    <mergeCell ref="R104:S105"/>
    <mergeCell ref="T104:U105"/>
    <mergeCell ref="V104:W105"/>
    <mergeCell ref="X104:Y105"/>
    <mergeCell ref="Z104:AA105"/>
    <mergeCell ref="AE104:AI105"/>
    <mergeCell ref="AX109:AX110"/>
    <mergeCell ref="AY109:AY110"/>
    <mergeCell ref="AZ109:AZ110"/>
    <mergeCell ref="BA109:BA110"/>
    <mergeCell ref="BB109:BB110"/>
    <mergeCell ref="BC109:BC110"/>
    <mergeCell ref="AJ109:AK110"/>
    <mergeCell ref="AL109:AM110"/>
    <mergeCell ref="AN109:AO110"/>
    <mergeCell ref="AP109:AQ110"/>
    <mergeCell ref="AV109:AV110"/>
    <mergeCell ref="AW109:AW110"/>
    <mergeCell ref="R109:S110"/>
    <mergeCell ref="T109:U110"/>
    <mergeCell ref="V109:W110"/>
    <mergeCell ref="X109:Y110"/>
    <mergeCell ref="Z109:AA110"/>
    <mergeCell ref="AE109:AI110"/>
    <mergeCell ref="C118:D118"/>
    <mergeCell ref="E118:AB118"/>
    <mergeCell ref="C112:AB117"/>
    <mergeCell ref="A120:I121"/>
    <mergeCell ref="B123:E124"/>
    <mergeCell ref="F123:G124"/>
    <mergeCell ref="H123:I124"/>
    <mergeCell ref="J123:K124"/>
    <mergeCell ref="L123:M124"/>
    <mergeCell ref="N123:O124"/>
    <mergeCell ref="P123:Q124"/>
    <mergeCell ref="AE114:AK115"/>
    <mergeCell ref="AL114:AQ115"/>
    <mergeCell ref="AV114:AV115"/>
    <mergeCell ref="AW114:AW115"/>
    <mergeCell ref="AX114:AY115"/>
    <mergeCell ref="AU115:AU116"/>
    <mergeCell ref="AW123:AW124"/>
    <mergeCell ref="AY123:AY124"/>
    <mergeCell ref="AZ123:AZ124"/>
    <mergeCell ref="B128:E129"/>
    <mergeCell ref="F128:G129"/>
    <mergeCell ref="H128:I129"/>
    <mergeCell ref="J128:K129"/>
    <mergeCell ref="L128:M129"/>
    <mergeCell ref="N128:O129"/>
    <mergeCell ref="P128:Q129"/>
    <mergeCell ref="AJ123:AK124"/>
    <mergeCell ref="AL123:AM124"/>
    <mergeCell ref="AN123:AO124"/>
    <mergeCell ref="AP123:AQ124"/>
    <mergeCell ref="AU123:AU124"/>
    <mergeCell ref="AV123:AV124"/>
    <mergeCell ref="R123:S124"/>
    <mergeCell ref="T123:U124"/>
    <mergeCell ref="V123:W124"/>
    <mergeCell ref="X123:Y124"/>
    <mergeCell ref="Z123:AA124"/>
    <mergeCell ref="AE123:AI124"/>
    <mergeCell ref="AX128:AX129"/>
    <mergeCell ref="AY128:AY129"/>
    <mergeCell ref="AZ128:AZ129"/>
    <mergeCell ref="BA128:BA129"/>
    <mergeCell ref="BB128:BB129"/>
    <mergeCell ref="BC128:BC129"/>
    <mergeCell ref="AJ128:AK129"/>
    <mergeCell ref="AL128:AM129"/>
    <mergeCell ref="AN128:AO129"/>
    <mergeCell ref="AP128:AQ129"/>
    <mergeCell ref="AV128:AV129"/>
    <mergeCell ref="AW128:AW129"/>
    <mergeCell ref="R128:S129"/>
    <mergeCell ref="T128:U129"/>
    <mergeCell ref="V128:W129"/>
    <mergeCell ref="X128:Y129"/>
    <mergeCell ref="Z128:AA129"/>
    <mergeCell ref="AE128:AI129"/>
    <mergeCell ref="C137:D137"/>
    <mergeCell ref="E137:AB137"/>
    <mergeCell ref="C131:AB136"/>
    <mergeCell ref="A139:I140"/>
    <mergeCell ref="B142:E143"/>
    <mergeCell ref="F142:G143"/>
    <mergeCell ref="H142:I143"/>
    <mergeCell ref="J142:K143"/>
    <mergeCell ref="L142:M143"/>
    <mergeCell ref="N142:O143"/>
    <mergeCell ref="P142:Q143"/>
    <mergeCell ref="AE133:AK134"/>
    <mergeCell ref="AL133:AQ134"/>
    <mergeCell ref="AV133:AV134"/>
    <mergeCell ref="AW133:AW134"/>
    <mergeCell ref="AX133:AY134"/>
    <mergeCell ref="AU134:AU135"/>
    <mergeCell ref="AW142:AW143"/>
    <mergeCell ref="AY142:AY143"/>
    <mergeCell ref="AZ142:AZ143"/>
    <mergeCell ref="B147:E148"/>
    <mergeCell ref="F147:G148"/>
    <mergeCell ref="H147:I148"/>
    <mergeCell ref="J147:K148"/>
    <mergeCell ref="L147:M148"/>
    <mergeCell ref="N147:O148"/>
    <mergeCell ref="P147:Q148"/>
    <mergeCell ref="AJ142:AK143"/>
    <mergeCell ref="AL142:AM143"/>
    <mergeCell ref="AN142:AO143"/>
    <mergeCell ref="AP142:AQ143"/>
    <mergeCell ref="AU142:AU143"/>
    <mergeCell ref="AV142:AV143"/>
    <mergeCell ref="R142:S143"/>
    <mergeCell ref="T142:U143"/>
    <mergeCell ref="V142:W143"/>
    <mergeCell ref="X142:Y143"/>
    <mergeCell ref="Z142:AA143"/>
    <mergeCell ref="AE142:AI143"/>
    <mergeCell ref="AX147:AX148"/>
    <mergeCell ref="AY147:AY148"/>
    <mergeCell ref="AZ147:AZ148"/>
    <mergeCell ref="BA147:BA148"/>
    <mergeCell ref="BB147:BB148"/>
    <mergeCell ref="BC147:BC148"/>
    <mergeCell ref="AJ147:AK148"/>
    <mergeCell ref="AL147:AM148"/>
    <mergeCell ref="AN147:AO148"/>
    <mergeCell ref="AP147:AQ148"/>
    <mergeCell ref="AV147:AV148"/>
    <mergeCell ref="AW147:AW148"/>
    <mergeCell ref="R147:S148"/>
    <mergeCell ref="T147:U148"/>
    <mergeCell ref="V147:W148"/>
    <mergeCell ref="X147:Y148"/>
    <mergeCell ref="Z147:AA148"/>
    <mergeCell ref="AE147:AI148"/>
    <mergeCell ref="C156:D156"/>
    <mergeCell ref="E156:AB156"/>
    <mergeCell ref="C150:AB155"/>
    <mergeCell ref="A158:I159"/>
    <mergeCell ref="B161:E162"/>
    <mergeCell ref="F161:G162"/>
    <mergeCell ref="H161:I162"/>
    <mergeCell ref="J161:K162"/>
    <mergeCell ref="L161:M162"/>
    <mergeCell ref="N161:O162"/>
    <mergeCell ref="P161:Q162"/>
    <mergeCell ref="AE152:AK153"/>
    <mergeCell ref="AL152:AQ153"/>
    <mergeCell ref="AV152:AV153"/>
    <mergeCell ref="AW152:AW153"/>
    <mergeCell ref="AX152:AY153"/>
    <mergeCell ref="AU153:AU154"/>
    <mergeCell ref="AW161:AW162"/>
    <mergeCell ref="AY161:AY162"/>
    <mergeCell ref="AZ161:AZ162"/>
    <mergeCell ref="B166:E167"/>
    <mergeCell ref="F166:G167"/>
    <mergeCell ref="H166:I167"/>
    <mergeCell ref="J166:K167"/>
    <mergeCell ref="L166:M167"/>
    <mergeCell ref="N166:O167"/>
    <mergeCell ref="P166:Q167"/>
    <mergeCell ref="AJ161:AK162"/>
    <mergeCell ref="AL161:AM162"/>
    <mergeCell ref="AN161:AO162"/>
    <mergeCell ref="AP161:AQ162"/>
    <mergeCell ref="AU161:AU162"/>
    <mergeCell ref="AV161:AV162"/>
    <mergeCell ref="R161:S162"/>
    <mergeCell ref="T161:U162"/>
    <mergeCell ref="V161:W162"/>
    <mergeCell ref="X161:Y162"/>
    <mergeCell ref="Z161:AA162"/>
    <mergeCell ref="AE161:AI162"/>
    <mergeCell ref="AX166:AX167"/>
    <mergeCell ref="AY166:AY167"/>
    <mergeCell ref="AZ166:AZ167"/>
    <mergeCell ref="BA166:BA167"/>
    <mergeCell ref="BB166:BB167"/>
    <mergeCell ref="BC166:BC167"/>
    <mergeCell ref="AJ166:AK167"/>
    <mergeCell ref="AL166:AM167"/>
    <mergeCell ref="AN166:AO167"/>
    <mergeCell ref="AP166:AQ167"/>
    <mergeCell ref="AV166:AV167"/>
    <mergeCell ref="AW166:AW167"/>
    <mergeCell ref="R166:S167"/>
    <mergeCell ref="T166:U167"/>
    <mergeCell ref="V166:W167"/>
    <mergeCell ref="X166:Y167"/>
    <mergeCell ref="Z166:AA167"/>
    <mergeCell ref="AE166:AI167"/>
    <mergeCell ref="C175:D175"/>
    <mergeCell ref="E175:AB175"/>
    <mergeCell ref="C169:AB174"/>
    <mergeCell ref="A177:I178"/>
    <mergeCell ref="B180:E181"/>
    <mergeCell ref="F180:G181"/>
    <mergeCell ref="H180:I181"/>
    <mergeCell ref="J180:K181"/>
    <mergeCell ref="L180:M181"/>
    <mergeCell ref="N180:O181"/>
    <mergeCell ref="P180:Q181"/>
    <mergeCell ref="AE171:AK172"/>
    <mergeCell ref="AL171:AQ172"/>
    <mergeCell ref="AV171:AV172"/>
    <mergeCell ref="AW171:AW172"/>
    <mergeCell ref="AX171:AY172"/>
    <mergeCell ref="AU172:AU173"/>
    <mergeCell ref="AW180:AW181"/>
    <mergeCell ref="AY180:AY181"/>
    <mergeCell ref="AZ180:AZ181"/>
    <mergeCell ref="B185:E186"/>
    <mergeCell ref="F185:G186"/>
    <mergeCell ref="H185:I186"/>
    <mergeCell ref="J185:K186"/>
    <mergeCell ref="L185:M186"/>
    <mergeCell ref="N185:O186"/>
    <mergeCell ref="P185:Q186"/>
    <mergeCell ref="AJ180:AK181"/>
    <mergeCell ref="AL180:AM181"/>
    <mergeCell ref="AN180:AO181"/>
    <mergeCell ref="AP180:AQ181"/>
    <mergeCell ref="AU180:AU181"/>
    <mergeCell ref="AV180:AV181"/>
    <mergeCell ref="R180:S181"/>
    <mergeCell ref="T180:U181"/>
    <mergeCell ref="V180:W181"/>
    <mergeCell ref="X180:Y181"/>
    <mergeCell ref="Z180:AA181"/>
    <mergeCell ref="AE180:AI181"/>
    <mergeCell ref="AX185:AX186"/>
    <mergeCell ref="AY185:AY186"/>
    <mergeCell ref="AZ185:AZ186"/>
    <mergeCell ref="BC204:BC205"/>
    <mergeCell ref="AJ204:AK205"/>
    <mergeCell ref="AL204:AM205"/>
    <mergeCell ref="AN204:AO205"/>
    <mergeCell ref="AP204:AQ205"/>
    <mergeCell ref="AV204:AV205"/>
    <mergeCell ref="AW204:AW205"/>
    <mergeCell ref="R204:S205"/>
    <mergeCell ref="T204:U205"/>
    <mergeCell ref="V204:W205"/>
    <mergeCell ref="X204:Y205"/>
    <mergeCell ref="Z204:AA205"/>
    <mergeCell ref="AE204:AI205"/>
    <mergeCell ref="AW199:AW200"/>
    <mergeCell ref="AY199:AY200"/>
    <mergeCell ref="AZ199:AZ200"/>
    <mergeCell ref="BA185:BA186"/>
    <mergeCell ref="BB185:BB186"/>
    <mergeCell ref="BC185:BC186"/>
    <mergeCell ref="AJ185:AK186"/>
    <mergeCell ref="AL185:AM186"/>
    <mergeCell ref="AN185:AO186"/>
    <mergeCell ref="AP185:AQ186"/>
    <mergeCell ref="AV185:AV186"/>
    <mergeCell ref="AW185:AW186"/>
    <mergeCell ref="R185:S186"/>
    <mergeCell ref="T185:U186"/>
    <mergeCell ref="V185:W186"/>
    <mergeCell ref="X185:Y186"/>
    <mergeCell ref="Z185:AA186"/>
    <mergeCell ref="AE185:AI186"/>
    <mergeCell ref="E194:AB194"/>
    <mergeCell ref="AV209:AV210"/>
    <mergeCell ref="A196:I197"/>
    <mergeCell ref="B199:E200"/>
    <mergeCell ref="F199:G200"/>
    <mergeCell ref="H199:I200"/>
    <mergeCell ref="J199:K200"/>
    <mergeCell ref="L199:M200"/>
    <mergeCell ref="N199:O200"/>
    <mergeCell ref="P199:Q200"/>
    <mergeCell ref="AE190:AK191"/>
    <mergeCell ref="AL190:AQ191"/>
    <mergeCell ref="AV190:AV191"/>
    <mergeCell ref="AW190:AW191"/>
    <mergeCell ref="AX190:AY191"/>
    <mergeCell ref="AU191:AU192"/>
    <mergeCell ref="C207:AB212"/>
    <mergeCell ref="BB204:BB205"/>
    <mergeCell ref="C194:D194"/>
    <mergeCell ref="C188:AB193"/>
    <mergeCell ref="AX227:AX228"/>
    <mergeCell ref="AY227:AY228"/>
    <mergeCell ref="AZ227:AZ228"/>
    <mergeCell ref="BA227:BA228"/>
    <mergeCell ref="AV225:AV226"/>
    <mergeCell ref="AW225:AW226"/>
    <mergeCell ref="AX225:AX226"/>
    <mergeCell ref="AY225:AY226"/>
    <mergeCell ref="AZ225:AZ226"/>
    <mergeCell ref="BA225:BA226"/>
    <mergeCell ref="C219:I222"/>
    <mergeCell ref="AG219:AO222"/>
    <mergeCell ref="AJ199:AK200"/>
    <mergeCell ref="AL199:AM200"/>
    <mergeCell ref="AN199:AO200"/>
    <mergeCell ref="AP199:AQ200"/>
    <mergeCell ref="AU199:AU200"/>
    <mergeCell ref="AV199:AV200"/>
    <mergeCell ref="R199:S200"/>
    <mergeCell ref="T199:U200"/>
    <mergeCell ref="V199:W200"/>
    <mergeCell ref="X199:Y200"/>
    <mergeCell ref="Z199:AA200"/>
    <mergeCell ref="AE199:AI200"/>
    <mergeCell ref="C213:D213"/>
    <mergeCell ref="E213:AB213"/>
    <mergeCell ref="B214:AP214"/>
    <mergeCell ref="C217:I218"/>
    <mergeCell ref="J217:AF218"/>
    <mergeCell ref="AG217:AO218"/>
    <mergeCell ref="AE209:AK210"/>
    <mergeCell ref="AL209:AQ210"/>
    <mergeCell ref="AY231:AY232"/>
    <mergeCell ref="AZ231:AZ232"/>
    <mergeCell ref="BB227:BB228"/>
    <mergeCell ref="AU228:AU229"/>
    <mergeCell ref="E229:I230"/>
    <mergeCell ref="J229:P230"/>
    <mergeCell ref="Q229:R230"/>
    <mergeCell ref="AV229:AV230"/>
    <mergeCell ref="AW229:AW230"/>
    <mergeCell ref="AX229:AX230"/>
    <mergeCell ref="AY229:AY230"/>
    <mergeCell ref="AZ229:AZ230"/>
    <mergeCell ref="AW209:AW210"/>
    <mergeCell ref="AX209:AY210"/>
    <mergeCell ref="AU210:AU211"/>
    <mergeCell ref="AX204:AX205"/>
    <mergeCell ref="AY204:AY205"/>
    <mergeCell ref="AZ204:AZ205"/>
    <mergeCell ref="BA204:BA205"/>
    <mergeCell ref="B204:E205"/>
    <mergeCell ref="F204:G205"/>
    <mergeCell ref="H204:I205"/>
    <mergeCell ref="J204:K205"/>
    <mergeCell ref="L204:M205"/>
    <mergeCell ref="N204:O205"/>
    <mergeCell ref="P204:Q205"/>
    <mergeCell ref="BB225:BB226"/>
    <mergeCell ref="E227:I228"/>
    <mergeCell ref="J227:P228"/>
    <mergeCell ref="Q227:R228"/>
    <mergeCell ref="AV227:AV228"/>
    <mergeCell ref="AW227:AW228"/>
    <mergeCell ref="X246:Z248"/>
    <mergeCell ref="AA246:AC248"/>
    <mergeCell ref="C249:C252"/>
    <mergeCell ref="D249:D252"/>
    <mergeCell ref="E249:E252"/>
    <mergeCell ref="F249:F252"/>
    <mergeCell ref="G249:H252"/>
    <mergeCell ref="I249:K252"/>
    <mergeCell ref="L249:Q252"/>
    <mergeCell ref="R249:W252"/>
    <mergeCell ref="BA231:BA232"/>
    <mergeCell ref="BB231:BB232"/>
    <mergeCell ref="C245:H248"/>
    <mergeCell ref="I245:K248"/>
    <mergeCell ref="L245:Q248"/>
    <mergeCell ref="R245:W248"/>
    <mergeCell ref="X245:AC245"/>
    <mergeCell ref="AD245:AI248"/>
    <mergeCell ref="BA245:BA248"/>
    <mergeCell ref="BB245:BB248"/>
    <mergeCell ref="C225:D232"/>
    <mergeCell ref="E225:I226"/>
    <mergeCell ref="J225:R226"/>
    <mergeCell ref="S225:AR232"/>
    <mergeCell ref="BA229:BA230"/>
    <mergeCell ref="BB229:BB230"/>
    <mergeCell ref="E231:I232"/>
    <mergeCell ref="J231:P232"/>
    <mergeCell ref="Q231:R232"/>
    <mergeCell ref="AV231:AV232"/>
    <mergeCell ref="AW231:AW232"/>
    <mergeCell ref="AX231:AX232"/>
    <mergeCell ref="BA253:BA256"/>
    <mergeCell ref="BB253:BB256"/>
    <mergeCell ref="C257:C260"/>
    <mergeCell ref="D257:D260"/>
    <mergeCell ref="E257:E260"/>
    <mergeCell ref="F257:F260"/>
    <mergeCell ref="G257:H260"/>
    <mergeCell ref="I257:K260"/>
    <mergeCell ref="L257:Q260"/>
    <mergeCell ref="R257:W260"/>
    <mergeCell ref="I253:K256"/>
    <mergeCell ref="L253:Q256"/>
    <mergeCell ref="R253:W256"/>
    <mergeCell ref="X253:Z256"/>
    <mergeCell ref="AA253:AC256"/>
    <mergeCell ref="AD253:AI256"/>
    <mergeCell ref="X249:Z252"/>
    <mergeCell ref="AA249:AC252"/>
    <mergeCell ref="AD249:AI252"/>
    <mergeCell ref="BA249:BA252"/>
    <mergeCell ref="BB249:BB252"/>
    <mergeCell ref="C253:C256"/>
    <mergeCell ref="D253:D256"/>
    <mergeCell ref="E253:E256"/>
    <mergeCell ref="F253:F256"/>
    <mergeCell ref="G253:H256"/>
    <mergeCell ref="BA261:BA264"/>
    <mergeCell ref="BB261:BB264"/>
    <mergeCell ref="C265:C268"/>
    <mergeCell ref="D265:D268"/>
    <mergeCell ref="E265:E268"/>
    <mergeCell ref="F265:F268"/>
    <mergeCell ref="G265:H268"/>
    <mergeCell ref="I265:K268"/>
    <mergeCell ref="L265:Q268"/>
    <mergeCell ref="R265:W268"/>
    <mergeCell ref="I261:K264"/>
    <mergeCell ref="L261:Q264"/>
    <mergeCell ref="R261:W264"/>
    <mergeCell ref="X261:Z264"/>
    <mergeCell ref="AA261:AC264"/>
    <mergeCell ref="AD261:AI264"/>
    <mergeCell ref="X257:Z260"/>
    <mergeCell ref="AA257:AC260"/>
    <mergeCell ref="AD257:AI260"/>
    <mergeCell ref="BA257:BA260"/>
    <mergeCell ref="BB257:BB260"/>
    <mergeCell ref="C261:C264"/>
    <mergeCell ref="D261:D264"/>
    <mergeCell ref="E261:E264"/>
    <mergeCell ref="F261:F264"/>
    <mergeCell ref="G261:H264"/>
    <mergeCell ref="BA269:BA272"/>
    <mergeCell ref="BB269:BB272"/>
    <mergeCell ref="C273:C276"/>
    <mergeCell ref="D273:D276"/>
    <mergeCell ref="E273:E276"/>
    <mergeCell ref="F273:F276"/>
    <mergeCell ref="G273:H276"/>
    <mergeCell ref="I273:K276"/>
    <mergeCell ref="L273:Q276"/>
    <mergeCell ref="R273:W276"/>
    <mergeCell ref="I269:K272"/>
    <mergeCell ref="L269:Q272"/>
    <mergeCell ref="R269:W272"/>
    <mergeCell ref="X269:Z272"/>
    <mergeCell ref="AA269:AC272"/>
    <mergeCell ref="AD269:AI272"/>
    <mergeCell ref="X265:Z268"/>
    <mergeCell ref="AA265:AC268"/>
    <mergeCell ref="AD265:AI268"/>
    <mergeCell ref="BA265:BA268"/>
    <mergeCell ref="BB265:BB268"/>
    <mergeCell ref="C269:C272"/>
    <mergeCell ref="D269:D272"/>
    <mergeCell ref="E269:E272"/>
    <mergeCell ref="F269:F272"/>
    <mergeCell ref="G269:H272"/>
    <mergeCell ref="BA277:BA280"/>
    <mergeCell ref="BB277:BB280"/>
    <mergeCell ref="C281:C284"/>
    <mergeCell ref="D281:D284"/>
    <mergeCell ref="E281:E284"/>
    <mergeCell ref="F281:F284"/>
    <mergeCell ref="G281:H284"/>
    <mergeCell ref="I281:K284"/>
    <mergeCell ref="L281:Q284"/>
    <mergeCell ref="R281:W284"/>
    <mergeCell ref="I277:K280"/>
    <mergeCell ref="L277:Q280"/>
    <mergeCell ref="R277:W280"/>
    <mergeCell ref="X277:Z280"/>
    <mergeCell ref="AA277:AC280"/>
    <mergeCell ref="AD277:AI280"/>
    <mergeCell ref="X273:Z276"/>
    <mergeCell ref="AA273:AC276"/>
    <mergeCell ref="AD273:AI276"/>
    <mergeCell ref="BA273:BA276"/>
    <mergeCell ref="BB273:BB276"/>
    <mergeCell ref="C277:C280"/>
    <mergeCell ref="D277:D280"/>
    <mergeCell ref="E277:E280"/>
    <mergeCell ref="F277:F280"/>
    <mergeCell ref="G277:H280"/>
    <mergeCell ref="BA285:BA288"/>
    <mergeCell ref="BB285:BB288"/>
    <mergeCell ref="C289:C292"/>
    <mergeCell ref="D289:D292"/>
    <mergeCell ref="E289:E292"/>
    <mergeCell ref="F289:F292"/>
    <mergeCell ref="G289:H292"/>
    <mergeCell ref="I289:K292"/>
    <mergeCell ref="L289:Q292"/>
    <mergeCell ref="R289:W292"/>
    <mergeCell ref="I285:K288"/>
    <mergeCell ref="L285:Q288"/>
    <mergeCell ref="R285:W288"/>
    <mergeCell ref="X285:Z288"/>
    <mergeCell ref="AA285:AC288"/>
    <mergeCell ref="AD285:AI288"/>
    <mergeCell ref="X281:Z284"/>
    <mergeCell ref="AA281:AC284"/>
    <mergeCell ref="AD281:AI284"/>
    <mergeCell ref="BA281:BA284"/>
    <mergeCell ref="BB281:BB284"/>
    <mergeCell ref="C285:C288"/>
    <mergeCell ref="D285:D288"/>
    <mergeCell ref="E285:E288"/>
    <mergeCell ref="F285:F288"/>
    <mergeCell ref="G285:H288"/>
    <mergeCell ref="BA293:BA296"/>
    <mergeCell ref="BB293:BB296"/>
    <mergeCell ref="C297:C300"/>
    <mergeCell ref="D297:D300"/>
    <mergeCell ref="E297:E300"/>
    <mergeCell ref="F297:F300"/>
    <mergeCell ref="G297:H300"/>
    <mergeCell ref="I297:K300"/>
    <mergeCell ref="L297:Q300"/>
    <mergeCell ref="R297:W300"/>
    <mergeCell ref="I293:K296"/>
    <mergeCell ref="L293:Q296"/>
    <mergeCell ref="R293:W296"/>
    <mergeCell ref="X293:Z296"/>
    <mergeCell ref="AA293:AC296"/>
    <mergeCell ref="AD293:AI296"/>
    <mergeCell ref="X289:Z292"/>
    <mergeCell ref="AA289:AC292"/>
    <mergeCell ref="AD289:AI292"/>
    <mergeCell ref="BA289:BA292"/>
    <mergeCell ref="BB289:BB292"/>
    <mergeCell ref="C293:C296"/>
    <mergeCell ref="D293:D296"/>
    <mergeCell ref="E293:E296"/>
    <mergeCell ref="F293:F296"/>
    <mergeCell ref="G293:H296"/>
    <mergeCell ref="BA301:BA304"/>
    <mergeCell ref="BB301:BB304"/>
    <mergeCell ref="C305:C308"/>
    <mergeCell ref="D305:D308"/>
    <mergeCell ref="E305:E308"/>
    <mergeCell ref="F305:F308"/>
    <mergeCell ref="G305:H308"/>
    <mergeCell ref="I305:K308"/>
    <mergeCell ref="L305:Q308"/>
    <mergeCell ref="R305:W308"/>
    <mergeCell ref="I301:K304"/>
    <mergeCell ref="L301:Q304"/>
    <mergeCell ref="R301:W304"/>
    <mergeCell ref="X301:Z304"/>
    <mergeCell ref="AA301:AC304"/>
    <mergeCell ref="AD301:AI304"/>
    <mergeCell ref="X297:Z300"/>
    <mergeCell ref="AA297:AC300"/>
    <mergeCell ref="AD297:AI300"/>
    <mergeCell ref="BA297:BA300"/>
    <mergeCell ref="BB297:BB300"/>
    <mergeCell ref="C301:C304"/>
    <mergeCell ref="D301:D304"/>
    <mergeCell ref="E301:E304"/>
    <mergeCell ref="F301:F304"/>
    <mergeCell ref="G301:H304"/>
    <mergeCell ref="BA309:BA312"/>
    <mergeCell ref="BB309:BB312"/>
    <mergeCell ref="C313:C316"/>
    <mergeCell ref="D313:D316"/>
    <mergeCell ref="E313:E316"/>
    <mergeCell ref="F313:F316"/>
    <mergeCell ref="G313:H316"/>
    <mergeCell ref="I313:K316"/>
    <mergeCell ref="L313:Q316"/>
    <mergeCell ref="R313:W316"/>
    <mergeCell ref="I309:K312"/>
    <mergeCell ref="L309:Q312"/>
    <mergeCell ref="R309:W312"/>
    <mergeCell ref="X309:Z312"/>
    <mergeCell ref="AA309:AC312"/>
    <mergeCell ref="AD309:AI312"/>
    <mergeCell ref="X305:Z308"/>
    <mergeCell ref="AA305:AC308"/>
    <mergeCell ref="AD305:AI308"/>
    <mergeCell ref="BA305:BA308"/>
    <mergeCell ref="BB305:BB308"/>
    <mergeCell ref="C309:C312"/>
    <mergeCell ref="D309:D312"/>
    <mergeCell ref="E309:E312"/>
    <mergeCell ref="F309:F312"/>
    <mergeCell ref="G309:H312"/>
    <mergeCell ref="BD317:BE320"/>
    <mergeCell ref="BF317:BF320"/>
    <mergeCell ref="C321:C324"/>
    <mergeCell ref="D321:D324"/>
    <mergeCell ref="E321:E324"/>
    <mergeCell ref="F321:F324"/>
    <mergeCell ref="G321:H324"/>
    <mergeCell ref="I321:K324"/>
    <mergeCell ref="L321:Q324"/>
    <mergeCell ref="R321:W324"/>
    <mergeCell ref="X313:Z316"/>
    <mergeCell ref="AA313:AC316"/>
    <mergeCell ref="AD313:AI316"/>
    <mergeCell ref="BA313:BA316"/>
    <mergeCell ref="BB313:BB316"/>
    <mergeCell ref="C317:AA320"/>
    <mergeCell ref="AB317:AF320"/>
    <mergeCell ref="AG317:AI320"/>
    <mergeCell ref="BA317:BA320"/>
    <mergeCell ref="BB317:BB320"/>
    <mergeCell ref="BA325:BA328"/>
    <mergeCell ref="BB325:BB328"/>
    <mergeCell ref="C329:C332"/>
    <mergeCell ref="D329:D332"/>
    <mergeCell ref="E329:E332"/>
    <mergeCell ref="F329:F332"/>
    <mergeCell ref="G329:H332"/>
    <mergeCell ref="I329:K332"/>
    <mergeCell ref="L329:Q332"/>
    <mergeCell ref="R329:W332"/>
    <mergeCell ref="I325:K328"/>
    <mergeCell ref="L325:Q328"/>
    <mergeCell ref="R325:W328"/>
    <mergeCell ref="X325:Z328"/>
    <mergeCell ref="AA325:AC328"/>
    <mergeCell ref="AD325:AI328"/>
    <mergeCell ref="X321:Z324"/>
    <mergeCell ref="AA321:AC324"/>
    <mergeCell ref="AD321:AI324"/>
    <mergeCell ref="BA321:BA324"/>
    <mergeCell ref="BB321:BB324"/>
    <mergeCell ref="C325:C328"/>
    <mergeCell ref="D325:D328"/>
    <mergeCell ref="E325:E328"/>
    <mergeCell ref="F325:F328"/>
    <mergeCell ref="G325:H328"/>
    <mergeCell ref="D337:D340"/>
    <mergeCell ref="E337:E340"/>
    <mergeCell ref="F337:F340"/>
    <mergeCell ref="G337:H340"/>
    <mergeCell ref="I337:K340"/>
    <mergeCell ref="AA333:AC336"/>
    <mergeCell ref="AD333:AI336"/>
    <mergeCell ref="BA333:BA336"/>
    <mergeCell ref="BB333:BB336"/>
    <mergeCell ref="BD333:BE336"/>
    <mergeCell ref="BD329:BE332"/>
    <mergeCell ref="C333:C336"/>
    <mergeCell ref="D333:D336"/>
    <mergeCell ref="E333:E336"/>
    <mergeCell ref="F333:F336"/>
    <mergeCell ref="G333:H336"/>
    <mergeCell ref="I333:K336"/>
    <mergeCell ref="L333:Q336"/>
    <mergeCell ref="R333:W336"/>
    <mergeCell ref="X333:Z336"/>
    <mergeCell ref="X329:Z332"/>
    <mergeCell ref="AA329:AC332"/>
    <mergeCell ref="AD329:AI332"/>
    <mergeCell ref="BA329:BA332"/>
    <mergeCell ref="BB329:BB332"/>
    <mergeCell ref="BD341:BD344"/>
    <mergeCell ref="BE341:BE344"/>
    <mergeCell ref="C345:C348"/>
    <mergeCell ref="D345:D348"/>
    <mergeCell ref="E345:E348"/>
    <mergeCell ref="F345:F348"/>
    <mergeCell ref="G345:H348"/>
    <mergeCell ref="I345:K348"/>
    <mergeCell ref="L345:Q348"/>
    <mergeCell ref="R345:W348"/>
    <mergeCell ref="R341:W344"/>
    <mergeCell ref="X341:Z344"/>
    <mergeCell ref="AA341:AC344"/>
    <mergeCell ref="AD341:AI344"/>
    <mergeCell ref="BA341:BA344"/>
    <mergeCell ref="BB341:BB344"/>
    <mergeCell ref="BA337:BA340"/>
    <mergeCell ref="BB337:BB340"/>
    <mergeCell ref="BD337:BE340"/>
    <mergeCell ref="C341:C344"/>
    <mergeCell ref="D341:D344"/>
    <mergeCell ref="E341:E344"/>
    <mergeCell ref="F341:F344"/>
    <mergeCell ref="G341:H344"/>
    <mergeCell ref="I341:K344"/>
    <mergeCell ref="L341:Q344"/>
    <mergeCell ref="L337:Q340"/>
    <mergeCell ref="R337:W340"/>
    <mergeCell ref="X337:Z340"/>
    <mergeCell ref="AA337:AC340"/>
    <mergeCell ref="AD337:AI340"/>
    <mergeCell ref="C337:C340"/>
    <mergeCell ref="C353:C356"/>
    <mergeCell ref="D353:D356"/>
    <mergeCell ref="E353:E356"/>
    <mergeCell ref="F353:F356"/>
    <mergeCell ref="G353:H356"/>
    <mergeCell ref="I353:K356"/>
    <mergeCell ref="AA349:AC352"/>
    <mergeCell ref="AD349:AI352"/>
    <mergeCell ref="BA349:BA352"/>
    <mergeCell ref="BB349:BB352"/>
    <mergeCell ref="BD349:BD352"/>
    <mergeCell ref="BE349:BE352"/>
    <mergeCell ref="BE345:BE348"/>
    <mergeCell ref="C349:C352"/>
    <mergeCell ref="D349:D352"/>
    <mergeCell ref="E349:E352"/>
    <mergeCell ref="F349:F352"/>
    <mergeCell ref="G349:H352"/>
    <mergeCell ref="I349:K352"/>
    <mergeCell ref="L349:Q352"/>
    <mergeCell ref="R349:W352"/>
    <mergeCell ref="X349:Z352"/>
    <mergeCell ref="X345:Z348"/>
    <mergeCell ref="AA345:AC348"/>
    <mergeCell ref="AD345:AI348"/>
    <mergeCell ref="BA345:BA348"/>
    <mergeCell ref="BB345:BB348"/>
    <mergeCell ref="BD345:BD348"/>
    <mergeCell ref="BD357:BD360"/>
    <mergeCell ref="BE357:BE360"/>
    <mergeCell ref="C361:C364"/>
    <mergeCell ref="D361:D364"/>
    <mergeCell ref="E361:E364"/>
    <mergeCell ref="F361:F364"/>
    <mergeCell ref="G361:H364"/>
    <mergeCell ref="I361:K364"/>
    <mergeCell ref="L361:Q364"/>
    <mergeCell ref="R361:W364"/>
    <mergeCell ref="R357:W360"/>
    <mergeCell ref="X357:Z360"/>
    <mergeCell ref="AA357:AC360"/>
    <mergeCell ref="AD357:AI360"/>
    <mergeCell ref="BA357:BA360"/>
    <mergeCell ref="BB357:BB360"/>
    <mergeCell ref="BB353:BB356"/>
    <mergeCell ref="BD353:BD356"/>
    <mergeCell ref="BE353:BE356"/>
    <mergeCell ref="C357:C360"/>
    <mergeCell ref="D357:D360"/>
    <mergeCell ref="E357:E360"/>
    <mergeCell ref="F357:F360"/>
    <mergeCell ref="G357:H360"/>
    <mergeCell ref="I357:K360"/>
    <mergeCell ref="L357:Q360"/>
    <mergeCell ref="L353:Q356"/>
    <mergeCell ref="R353:W356"/>
    <mergeCell ref="X353:Z356"/>
    <mergeCell ref="AA353:AC356"/>
    <mergeCell ref="AD353:AI356"/>
    <mergeCell ref="BA353:BA356"/>
    <mergeCell ref="C369:C372"/>
    <mergeCell ref="D369:D372"/>
    <mergeCell ref="E369:E372"/>
    <mergeCell ref="F369:F372"/>
    <mergeCell ref="G369:H372"/>
    <mergeCell ref="I369:K372"/>
    <mergeCell ref="AA365:AC368"/>
    <mergeCell ref="AD365:AI368"/>
    <mergeCell ref="BA365:BA368"/>
    <mergeCell ref="BB365:BB368"/>
    <mergeCell ref="BD365:BE368"/>
    <mergeCell ref="BD361:BE364"/>
    <mergeCell ref="C365:C368"/>
    <mergeCell ref="D365:D368"/>
    <mergeCell ref="E365:E368"/>
    <mergeCell ref="F365:F368"/>
    <mergeCell ref="G365:H368"/>
    <mergeCell ref="I365:K368"/>
    <mergeCell ref="L365:Q368"/>
    <mergeCell ref="R365:W368"/>
    <mergeCell ref="X365:Z368"/>
    <mergeCell ref="X361:Z364"/>
    <mergeCell ref="AA361:AC364"/>
    <mergeCell ref="AD361:AI364"/>
    <mergeCell ref="BA361:BA364"/>
    <mergeCell ref="BB361:BB364"/>
    <mergeCell ref="BD373:BD376"/>
    <mergeCell ref="BE373:BE376"/>
    <mergeCell ref="C377:C380"/>
    <mergeCell ref="D377:D380"/>
    <mergeCell ref="E377:E380"/>
    <mergeCell ref="F377:F380"/>
    <mergeCell ref="G377:H380"/>
    <mergeCell ref="I377:K380"/>
    <mergeCell ref="L377:Q380"/>
    <mergeCell ref="R377:W380"/>
    <mergeCell ref="R373:W376"/>
    <mergeCell ref="X373:Z376"/>
    <mergeCell ref="AA373:AC376"/>
    <mergeCell ref="AD373:AI376"/>
    <mergeCell ref="BA373:BA376"/>
    <mergeCell ref="BB373:BB376"/>
    <mergeCell ref="BB369:BB372"/>
    <mergeCell ref="BD369:BD372"/>
    <mergeCell ref="BE369:BE372"/>
    <mergeCell ref="C373:C376"/>
    <mergeCell ref="D373:D376"/>
    <mergeCell ref="E373:E376"/>
    <mergeCell ref="F373:F376"/>
    <mergeCell ref="G373:H376"/>
    <mergeCell ref="I373:K376"/>
    <mergeCell ref="L373:Q376"/>
    <mergeCell ref="L369:Q372"/>
    <mergeCell ref="R369:W372"/>
    <mergeCell ref="X369:Z372"/>
    <mergeCell ref="AA369:AC372"/>
    <mergeCell ref="AD369:AI372"/>
    <mergeCell ref="BA369:BA372"/>
    <mergeCell ref="AA381:AC384"/>
    <mergeCell ref="AD381:AI384"/>
    <mergeCell ref="BA381:BA384"/>
    <mergeCell ref="BB381:BB384"/>
    <mergeCell ref="BD381:BD384"/>
    <mergeCell ref="BE381:BE384"/>
    <mergeCell ref="BE377:BE380"/>
    <mergeCell ref="C381:C384"/>
    <mergeCell ref="D381:D384"/>
    <mergeCell ref="E381:E384"/>
    <mergeCell ref="F381:F384"/>
    <mergeCell ref="G381:H384"/>
    <mergeCell ref="I381:K384"/>
    <mergeCell ref="L381:Q384"/>
    <mergeCell ref="R381:W384"/>
    <mergeCell ref="X381:Z384"/>
    <mergeCell ref="X377:Z380"/>
    <mergeCell ref="AA377:AC380"/>
    <mergeCell ref="AD377:AI380"/>
    <mergeCell ref="BA377:BA380"/>
    <mergeCell ref="BB377:BB380"/>
    <mergeCell ref="BD377:BD380"/>
    <mergeCell ref="BB385:BB388"/>
    <mergeCell ref="BD385:BD388"/>
    <mergeCell ref="BE385:BE388"/>
    <mergeCell ref="C389:C392"/>
    <mergeCell ref="D389:D392"/>
    <mergeCell ref="E389:E392"/>
    <mergeCell ref="F389:F392"/>
    <mergeCell ref="G389:H392"/>
    <mergeCell ref="I389:K392"/>
    <mergeCell ref="L389:Q392"/>
    <mergeCell ref="L385:Q388"/>
    <mergeCell ref="R385:W388"/>
    <mergeCell ref="X385:Z388"/>
    <mergeCell ref="AA385:AC388"/>
    <mergeCell ref="AD385:AI388"/>
    <mergeCell ref="BA385:BA388"/>
    <mergeCell ref="C385:C388"/>
    <mergeCell ref="D385:D388"/>
    <mergeCell ref="E385:E388"/>
    <mergeCell ref="F385:F388"/>
    <mergeCell ref="G385:H388"/>
    <mergeCell ref="I385:K388"/>
    <mergeCell ref="BD393:BE396"/>
    <mergeCell ref="C397:C400"/>
    <mergeCell ref="D397:D400"/>
    <mergeCell ref="E397:E400"/>
    <mergeCell ref="F397:F400"/>
    <mergeCell ref="G397:H400"/>
    <mergeCell ref="I397:K400"/>
    <mergeCell ref="L397:Q400"/>
    <mergeCell ref="R397:W400"/>
    <mergeCell ref="X397:Z400"/>
    <mergeCell ref="X393:Z396"/>
    <mergeCell ref="AA393:AC396"/>
    <mergeCell ref="AD393:AI396"/>
    <mergeCell ref="BA393:BA396"/>
    <mergeCell ref="BB393:BB396"/>
    <mergeCell ref="BB389:BB392"/>
    <mergeCell ref="BD389:BE392"/>
    <mergeCell ref="C393:C396"/>
    <mergeCell ref="D393:D396"/>
    <mergeCell ref="E393:E396"/>
    <mergeCell ref="F393:F396"/>
    <mergeCell ref="G393:H396"/>
    <mergeCell ref="I393:K396"/>
    <mergeCell ref="L393:Q396"/>
    <mergeCell ref="R393:W396"/>
    <mergeCell ref="R389:W392"/>
    <mergeCell ref="X389:Z392"/>
    <mergeCell ref="AA389:AC392"/>
    <mergeCell ref="AD389:AI392"/>
    <mergeCell ref="BA389:BA392"/>
    <mergeCell ref="BD401:BE404"/>
    <mergeCell ref="BF401:BF404"/>
    <mergeCell ref="C405:C408"/>
    <mergeCell ref="D405:D408"/>
    <mergeCell ref="E405:E408"/>
    <mergeCell ref="F405:F408"/>
    <mergeCell ref="G405:H408"/>
    <mergeCell ref="I405:K408"/>
    <mergeCell ref="L405:Q408"/>
    <mergeCell ref="R405:W408"/>
    <mergeCell ref="C401:AA404"/>
    <mergeCell ref="AB401:AF404"/>
    <mergeCell ref="AG401:AI404"/>
    <mergeCell ref="BA401:BA404"/>
    <mergeCell ref="BB401:BB404"/>
    <mergeCell ref="AA397:AC400"/>
    <mergeCell ref="AD397:AI400"/>
    <mergeCell ref="BA397:BA400"/>
    <mergeCell ref="BB397:BB400"/>
    <mergeCell ref="BD397:BD400"/>
    <mergeCell ref="BE397:BE400"/>
    <mergeCell ref="C413:C416"/>
    <mergeCell ref="D413:D416"/>
    <mergeCell ref="E413:E416"/>
    <mergeCell ref="F413:F416"/>
    <mergeCell ref="G413:H416"/>
    <mergeCell ref="I413:K416"/>
    <mergeCell ref="AA409:AC412"/>
    <mergeCell ref="AD409:AI412"/>
    <mergeCell ref="BA409:BA412"/>
    <mergeCell ref="BB409:BB412"/>
    <mergeCell ref="BD409:BD412"/>
    <mergeCell ref="BE409:BE412"/>
    <mergeCell ref="BE405:BE408"/>
    <mergeCell ref="C409:C412"/>
    <mergeCell ref="D409:D412"/>
    <mergeCell ref="E409:E412"/>
    <mergeCell ref="F409:F412"/>
    <mergeCell ref="G409:H412"/>
    <mergeCell ref="I409:K412"/>
    <mergeCell ref="L409:Q412"/>
    <mergeCell ref="R409:W412"/>
    <mergeCell ref="X409:Z412"/>
    <mergeCell ref="X405:Z408"/>
    <mergeCell ref="AA405:AC408"/>
    <mergeCell ref="AD405:AI408"/>
    <mergeCell ref="BA405:BA408"/>
    <mergeCell ref="BB405:BB408"/>
    <mergeCell ref="BD405:BD408"/>
    <mergeCell ref="BD417:BD420"/>
    <mergeCell ref="BE417:BE420"/>
    <mergeCell ref="C421:C424"/>
    <mergeCell ref="D421:D424"/>
    <mergeCell ref="E421:E424"/>
    <mergeCell ref="F421:F424"/>
    <mergeCell ref="G421:H424"/>
    <mergeCell ref="I421:K424"/>
    <mergeCell ref="L421:Q424"/>
    <mergeCell ref="R421:W424"/>
    <mergeCell ref="R417:W420"/>
    <mergeCell ref="X417:Z420"/>
    <mergeCell ref="AA417:AC420"/>
    <mergeCell ref="AD417:AI420"/>
    <mergeCell ref="BA417:BA420"/>
    <mergeCell ref="BB417:BB420"/>
    <mergeCell ref="BB413:BB416"/>
    <mergeCell ref="BD413:BD416"/>
    <mergeCell ref="BE413:BE416"/>
    <mergeCell ref="C417:C420"/>
    <mergeCell ref="D417:D420"/>
    <mergeCell ref="E417:E420"/>
    <mergeCell ref="F417:F420"/>
    <mergeCell ref="G417:H420"/>
    <mergeCell ref="I417:K420"/>
    <mergeCell ref="L417:Q420"/>
    <mergeCell ref="L413:Q416"/>
    <mergeCell ref="R413:W416"/>
    <mergeCell ref="X413:Z416"/>
    <mergeCell ref="AA413:AC416"/>
    <mergeCell ref="AD413:AI416"/>
    <mergeCell ref="BA413:BA416"/>
    <mergeCell ref="C429:C432"/>
    <mergeCell ref="D429:D432"/>
    <mergeCell ref="E429:E432"/>
    <mergeCell ref="F429:F432"/>
    <mergeCell ref="G429:H432"/>
    <mergeCell ref="I429:K432"/>
    <mergeCell ref="AA425:AC428"/>
    <mergeCell ref="AD425:AI428"/>
    <mergeCell ref="BA425:BA428"/>
    <mergeCell ref="BB425:BB428"/>
    <mergeCell ref="BD425:BE428"/>
    <mergeCell ref="BD421:BE424"/>
    <mergeCell ref="C425:C428"/>
    <mergeCell ref="D425:D428"/>
    <mergeCell ref="E425:E428"/>
    <mergeCell ref="F425:F428"/>
    <mergeCell ref="G425:H428"/>
    <mergeCell ref="I425:K428"/>
    <mergeCell ref="L425:Q428"/>
    <mergeCell ref="R425:W428"/>
    <mergeCell ref="X425:Z428"/>
    <mergeCell ref="X421:Z424"/>
    <mergeCell ref="AA421:AC424"/>
    <mergeCell ref="AD421:AI424"/>
    <mergeCell ref="BA421:BA424"/>
    <mergeCell ref="BB421:BB424"/>
    <mergeCell ref="BD433:BD436"/>
    <mergeCell ref="BE433:BE436"/>
    <mergeCell ref="C437:C440"/>
    <mergeCell ref="D437:D440"/>
    <mergeCell ref="E437:E440"/>
    <mergeCell ref="F437:F440"/>
    <mergeCell ref="G437:H440"/>
    <mergeCell ref="I437:K440"/>
    <mergeCell ref="L437:Q440"/>
    <mergeCell ref="R437:W440"/>
    <mergeCell ref="R433:W436"/>
    <mergeCell ref="X433:Z436"/>
    <mergeCell ref="AA433:AC436"/>
    <mergeCell ref="AD433:AI436"/>
    <mergeCell ref="BA433:BA436"/>
    <mergeCell ref="BB433:BB436"/>
    <mergeCell ref="BB429:BB432"/>
    <mergeCell ref="BD429:BD432"/>
    <mergeCell ref="BE429:BE432"/>
    <mergeCell ref="C433:C436"/>
    <mergeCell ref="D433:D436"/>
    <mergeCell ref="E433:E436"/>
    <mergeCell ref="F433:F436"/>
    <mergeCell ref="G433:H436"/>
    <mergeCell ref="I433:K436"/>
    <mergeCell ref="L433:Q436"/>
    <mergeCell ref="L429:Q432"/>
    <mergeCell ref="R429:W432"/>
    <mergeCell ref="X429:Z432"/>
    <mergeCell ref="AA429:AC432"/>
    <mergeCell ref="AD429:AI432"/>
    <mergeCell ref="BA429:BA432"/>
    <mergeCell ref="D445:D448"/>
    <mergeCell ref="E445:E448"/>
    <mergeCell ref="F445:F448"/>
    <mergeCell ref="G445:H448"/>
    <mergeCell ref="I445:K448"/>
    <mergeCell ref="AA441:AC444"/>
    <mergeCell ref="AD441:AI444"/>
    <mergeCell ref="BA441:BA444"/>
    <mergeCell ref="BB441:BB444"/>
    <mergeCell ref="BD441:BD444"/>
    <mergeCell ref="BE441:BE444"/>
    <mergeCell ref="BE437:BE440"/>
    <mergeCell ref="C441:C444"/>
    <mergeCell ref="D441:D444"/>
    <mergeCell ref="E441:E444"/>
    <mergeCell ref="F441:F444"/>
    <mergeCell ref="G441:H444"/>
    <mergeCell ref="I441:K444"/>
    <mergeCell ref="L441:Q444"/>
    <mergeCell ref="R441:W444"/>
    <mergeCell ref="X441:Z444"/>
    <mergeCell ref="X437:Z440"/>
    <mergeCell ref="AA437:AC440"/>
    <mergeCell ref="AD437:AI440"/>
    <mergeCell ref="BA437:BA440"/>
    <mergeCell ref="BB437:BB440"/>
    <mergeCell ref="BD437:BD440"/>
    <mergeCell ref="BB449:BB452"/>
    <mergeCell ref="BD449:BE452"/>
    <mergeCell ref="C453:C456"/>
    <mergeCell ref="D453:D456"/>
    <mergeCell ref="E453:E456"/>
    <mergeCell ref="F453:F456"/>
    <mergeCell ref="G453:H456"/>
    <mergeCell ref="I453:K456"/>
    <mergeCell ref="L453:Q456"/>
    <mergeCell ref="R453:W456"/>
    <mergeCell ref="R449:W452"/>
    <mergeCell ref="X449:Z452"/>
    <mergeCell ref="AA449:AC452"/>
    <mergeCell ref="AD449:AI452"/>
    <mergeCell ref="BA449:BA452"/>
    <mergeCell ref="BB445:BB448"/>
    <mergeCell ref="BD445:BD448"/>
    <mergeCell ref="BE445:BE448"/>
    <mergeCell ref="C449:C452"/>
    <mergeCell ref="D449:D452"/>
    <mergeCell ref="E449:E452"/>
    <mergeCell ref="F449:F452"/>
    <mergeCell ref="G449:H452"/>
    <mergeCell ref="I449:K452"/>
    <mergeCell ref="L449:Q452"/>
    <mergeCell ref="L445:Q448"/>
    <mergeCell ref="R445:W448"/>
    <mergeCell ref="X445:Z448"/>
    <mergeCell ref="AA445:AC448"/>
    <mergeCell ref="AD445:AI448"/>
    <mergeCell ref="BA445:BA448"/>
    <mergeCell ref="C445:C448"/>
    <mergeCell ref="C461:C464"/>
    <mergeCell ref="D461:D464"/>
    <mergeCell ref="E461:E464"/>
    <mergeCell ref="F461:F464"/>
    <mergeCell ref="G461:H464"/>
    <mergeCell ref="I461:K464"/>
    <mergeCell ref="AA457:AC460"/>
    <mergeCell ref="AD457:AI460"/>
    <mergeCell ref="BA457:BA460"/>
    <mergeCell ref="BB457:BB460"/>
    <mergeCell ref="BD457:BD460"/>
    <mergeCell ref="BE457:BE460"/>
    <mergeCell ref="BD453:BE456"/>
    <mergeCell ref="C457:C460"/>
    <mergeCell ref="D457:D460"/>
    <mergeCell ref="E457:E460"/>
    <mergeCell ref="F457:F460"/>
    <mergeCell ref="G457:H460"/>
    <mergeCell ref="I457:K460"/>
    <mergeCell ref="L457:Q460"/>
    <mergeCell ref="R457:W460"/>
    <mergeCell ref="X457:Z460"/>
    <mergeCell ref="X453:Z456"/>
    <mergeCell ref="AA453:AC456"/>
    <mergeCell ref="AD453:AI456"/>
    <mergeCell ref="BA453:BA456"/>
    <mergeCell ref="BB453:BB456"/>
    <mergeCell ref="BD465:BD468"/>
    <mergeCell ref="BE465:BE468"/>
    <mergeCell ref="C469:C472"/>
    <mergeCell ref="D469:D472"/>
    <mergeCell ref="E469:E472"/>
    <mergeCell ref="F469:F472"/>
    <mergeCell ref="G469:H472"/>
    <mergeCell ref="I469:K472"/>
    <mergeCell ref="L469:Q472"/>
    <mergeCell ref="R469:W472"/>
    <mergeCell ref="R465:W468"/>
    <mergeCell ref="X465:Z468"/>
    <mergeCell ref="AA465:AC468"/>
    <mergeCell ref="AD465:AI468"/>
    <mergeCell ref="BA465:BA468"/>
    <mergeCell ref="BB465:BB468"/>
    <mergeCell ref="BB461:BB464"/>
    <mergeCell ref="BD461:BD464"/>
    <mergeCell ref="BE461:BE464"/>
    <mergeCell ref="C465:C468"/>
    <mergeCell ref="D465:D468"/>
    <mergeCell ref="E465:E468"/>
    <mergeCell ref="F465:F468"/>
    <mergeCell ref="G465:H468"/>
    <mergeCell ref="I465:K468"/>
    <mergeCell ref="L465:Q468"/>
    <mergeCell ref="L461:Q464"/>
    <mergeCell ref="R461:W464"/>
    <mergeCell ref="X461:Z464"/>
    <mergeCell ref="AA461:AC464"/>
    <mergeCell ref="AD461:AI464"/>
    <mergeCell ref="BA461:BA464"/>
    <mergeCell ref="AA473:AC476"/>
    <mergeCell ref="AD473:AI476"/>
    <mergeCell ref="BA473:BA476"/>
    <mergeCell ref="BB473:BB476"/>
    <mergeCell ref="BD473:BD476"/>
    <mergeCell ref="BE473:BE476"/>
    <mergeCell ref="BE469:BE472"/>
    <mergeCell ref="C473:C476"/>
    <mergeCell ref="D473:D476"/>
    <mergeCell ref="E473:E476"/>
    <mergeCell ref="F473:F476"/>
    <mergeCell ref="G473:H476"/>
    <mergeCell ref="I473:K476"/>
    <mergeCell ref="L473:Q476"/>
    <mergeCell ref="R473:W476"/>
    <mergeCell ref="X473:Z476"/>
    <mergeCell ref="X469:Z472"/>
    <mergeCell ref="AA469:AC472"/>
    <mergeCell ref="AD469:AI472"/>
    <mergeCell ref="BA469:BA472"/>
    <mergeCell ref="BB469:BB472"/>
    <mergeCell ref="BD469:BD472"/>
    <mergeCell ref="D481:D484"/>
    <mergeCell ref="E481:E484"/>
    <mergeCell ref="F481:F484"/>
    <mergeCell ref="G481:H484"/>
    <mergeCell ref="I481:K484"/>
    <mergeCell ref="L481:Q484"/>
    <mergeCell ref="L477:Q480"/>
    <mergeCell ref="R477:W480"/>
    <mergeCell ref="X477:Z480"/>
    <mergeCell ref="AA477:AC480"/>
    <mergeCell ref="AD477:AI480"/>
    <mergeCell ref="C477:C480"/>
    <mergeCell ref="D477:D480"/>
    <mergeCell ref="E477:E480"/>
    <mergeCell ref="F477:F480"/>
    <mergeCell ref="G477:H480"/>
    <mergeCell ref="I477:K480"/>
    <mergeCell ref="AC5:AQ6"/>
    <mergeCell ref="Q5:AB6"/>
    <mergeCell ref="C5:P6"/>
    <mergeCell ref="C7:P8"/>
    <mergeCell ref="Q7:AB8"/>
    <mergeCell ref="AC7:AQ8"/>
    <mergeCell ref="C9:AQ9"/>
    <mergeCell ref="BF485:BF488"/>
    <mergeCell ref="C489:AA492"/>
    <mergeCell ref="AB489:AF492"/>
    <mergeCell ref="AG489:AI492"/>
    <mergeCell ref="BA489:BA492"/>
    <mergeCell ref="BB489:BB492"/>
    <mergeCell ref="BD489:BE492"/>
    <mergeCell ref="BF489:BF492"/>
    <mergeCell ref="BB481:BB484"/>
    <mergeCell ref="BD481:BE484"/>
    <mergeCell ref="C485:AA488"/>
    <mergeCell ref="AB485:AF488"/>
    <mergeCell ref="AG485:AI488"/>
    <mergeCell ref="BA485:BA488"/>
    <mergeCell ref="BB485:BB488"/>
    <mergeCell ref="BD485:BE488"/>
    <mergeCell ref="R481:W484"/>
    <mergeCell ref="X481:Z484"/>
    <mergeCell ref="AA481:AC484"/>
    <mergeCell ref="AD481:AI484"/>
    <mergeCell ref="BA481:BA484"/>
    <mergeCell ref="BA477:BA480"/>
    <mergeCell ref="BB477:BB480"/>
    <mergeCell ref="BD477:BE480"/>
    <mergeCell ref="C481:C484"/>
  </mergeCells>
  <phoneticPr fontId="3"/>
  <conditionalFormatting sqref="R249 R253 R257 R261 R265 R269 R273 R277 R281 R285 R289 R293 R297 R301 R305 R309 R313">
    <cfRule type="expression" dxfId="17" priority="16">
      <formula>IF(R249="定",TRUE)</formula>
    </cfRule>
    <cfRule type="expression" dxfId="16" priority="17">
      <formula>IF(#REF!="×",TRUE)</formula>
    </cfRule>
    <cfRule type="expression" dxfId="15" priority="18">
      <formula>IF(R249=0,TRUE)</formula>
    </cfRule>
  </conditionalFormatting>
  <conditionalFormatting sqref="AD249 AD253 AD257 AD261 AD265 AD269 AD273 AD277 AD281 AD285 AD289 AD293 AD297 AD301 AD305 AD309 AD313">
    <cfRule type="expression" dxfId="14" priority="13">
      <formula>IF(AD249="定",TRUE)</formula>
    </cfRule>
    <cfRule type="expression" dxfId="13" priority="14">
      <formula>IF(CB249="×",TRUE)</formula>
    </cfRule>
    <cfRule type="expression" dxfId="12" priority="15">
      <formula>IF(AD249=0,TRUE)</formula>
    </cfRule>
  </conditionalFormatting>
  <conditionalFormatting sqref="R321 R325 R329 R333 R337 R341 R345 R349 R353 R357 R361 R365 R369 R373 R377 R381 R385 R389 R393 R397">
    <cfRule type="expression" dxfId="11" priority="10">
      <formula>IF(R321="定",TRUE)</formula>
    </cfRule>
    <cfRule type="expression" dxfId="10" priority="11">
      <formula>IF(#REF!="×",TRUE)</formula>
    </cfRule>
    <cfRule type="expression" dxfId="9" priority="12">
      <formula>IF(R321=0,TRUE)</formula>
    </cfRule>
  </conditionalFormatting>
  <conditionalFormatting sqref="AD321 AD325 AD329 AD333 AD337 AD341 AD345 AD349 AD353 AD357 AD361 AD365 AD369 AD373 AD377 AD381 AD385 AD389 AD393 AD397">
    <cfRule type="expression" dxfId="8" priority="7">
      <formula>IF(AD321="定",TRUE)</formula>
    </cfRule>
    <cfRule type="expression" dxfId="7" priority="8">
      <formula>IF(CB321="×",TRUE)</formula>
    </cfRule>
    <cfRule type="expression" dxfId="6" priority="9">
      <formula>IF(AD321=0,TRUE)</formula>
    </cfRule>
  </conditionalFormatting>
  <conditionalFormatting sqref="R405 R409 R413 R417 R421 R425 R429 R433 R437 R441 R445 R449 R453 R457 R461 R465 R469 R473 R477 R481">
    <cfRule type="expression" dxfId="5" priority="4">
      <formula>IF(R405="定",TRUE)</formula>
    </cfRule>
    <cfRule type="expression" dxfId="4" priority="5">
      <formula>IF(#REF!="×",TRUE)</formula>
    </cfRule>
    <cfRule type="expression" dxfId="3" priority="6">
      <formula>IF(R405=0,TRUE)</formula>
    </cfRule>
  </conditionalFormatting>
  <conditionalFormatting sqref="AD405 AD409 AD413 AD417 AD421 AD425 AD429 AD433 AD437 AD441 AD445 AD449 AD453 AD457 AD461 AD465 AD469 AD473 AD477 AD481">
    <cfRule type="expression" dxfId="2" priority="1">
      <formula>IF(AD405="定",TRUE)</formula>
    </cfRule>
    <cfRule type="expression" dxfId="1" priority="2">
      <formula>IF(CB405="×",TRUE)</formula>
    </cfRule>
    <cfRule type="expression" dxfId="0" priority="3">
      <formula>IF(AD405=0,TRUE)</formula>
    </cfRule>
  </conditionalFormatting>
  <dataValidations count="7">
    <dataValidation type="whole" allowBlank="1" showInputMessage="1" showErrorMessage="1" sqref="X321:Z400 X405:Z484" xr:uid="{509DEAA1-9B1B-44EB-89B5-25C92EC5D8AE}">
      <formula1>1</formula1>
      <formula2>10</formula2>
    </dataValidation>
    <dataValidation type="list" allowBlank="1" showInputMessage="1" showErrorMessage="1" sqref="I249:K316" xr:uid="{08C872EE-D2F7-4B9C-B909-D043961FE1AE}">
      <formula1>"○,定,×,－"</formula1>
    </dataValidation>
    <dataValidation type="list" allowBlank="1" showInputMessage="1" showErrorMessage="1" sqref="I405:K484 I321:K400" xr:uid="{F9ED7E3F-2ACF-4F94-AF95-C84C637EA07E}">
      <formula1>"△,定,×,－"</formula1>
    </dataValidation>
    <dataValidation type="whole" allowBlank="1" showInputMessage="1" showErrorMessage="1" sqref="L26:M27 X26:Y27 L31:M32 X31:Y32 AN31:AO32 AN26:AO27 L47:M48 X47:Y48 L52:M53 X52:Y53 AN52:AO53 AN47:AO48 L66:M67 X66:Y67 L71:M72 X71:Y72 AN71:AO72 AN66:AO67 L85:M86 X85:Y86 L90:M91 X90:Y91 AN90:AO91 AN85:AO86 L104:M105 X104:Y105 L109:M110 X109:Y110 AN109:AO110 AN104:AO105 L123:M124 X123:Y124 L128:M129 X128:Y129 AN128:AO129 AN123:AO124 L142:M143 X142:Y143 L147:M148 X147:Y148 AN147:AO148 AN142:AO143 L161:M162 X161:Y162 L166:M167 X166:Y167 AN166:AO167 AN161:AO162 L180:M181 X180:Y181 L185:M186 X185:Y186 AN185:AO186 AN180:AO181 L199:M200 X199:Y200 L204:M205 X204:Y205 AN204:AO205 AN199:AO200" xr:uid="{C033EF0D-5F09-46C1-9A29-0E69228A7AA2}">
      <formula1>0</formula1>
      <formula2>59</formula2>
    </dataValidation>
    <dataValidation type="list" allowBlank="1" showInputMessage="1" showErrorMessage="1" sqref="C40:D40 C61:D61 C80:D80 C99:D99 C118:D118 C137:D137 C156:D156 C175:D175 C194:D194 C213:D213" xr:uid="{4389926E-99B0-47D7-B175-2359EBD2DAC4}">
      <formula1>"☑,□"</formula1>
    </dataValidation>
    <dataValidation type="decimal" operator="greaterThan" allowBlank="1" showInputMessage="1" showErrorMessage="1" sqref="J227:P232" xr:uid="{4835EE98-3246-4C0D-9B1B-AD707FF0A12E}">
      <formula1>0</formula1>
    </dataValidation>
    <dataValidation type="whole" allowBlank="1" showInputMessage="1" showErrorMessage="1" sqref="H26:I27 H31:I32 H47:I48 H52:I53 H66:I67 H71:I72 H85:I86 H90:I91 H104:I105 H109:I110 H123:I124 H128:I129 H142:I143 H147:I148 H161:I162 H166:I167 H180:I181 H185:I186 H199:I200 H204:I205" xr:uid="{E6E4BEEF-2773-44EC-83DD-D7A1FFC824AC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4" manualBreakCount="4">
    <brk id="62" max="44" man="1"/>
    <brk id="234" max="44" man="1"/>
    <brk id="320" max="44" man="1"/>
    <brk id="404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記載例</vt:lpstr>
      <vt:lpstr>支給額計算書</vt:lpstr>
      <vt:lpstr>記載例!Print_Area</vt:lpstr>
      <vt:lpstr>支給額計算書!Print_Area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2021-06-28T07:28:09Z</cp:lastPrinted>
  <dcterms:modified xsi:type="dcterms:W3CDTF">2021-07-14T02:49:38Z</dcterms:modified>
</cp:coreProperties>
</file>