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HP掲載用\"/>
    </mc:Choice>
  </mc:AlternateContent>
  <xr:revisionPtr revIDLastSave="0" documentId="13_ncr:1_{D399578A-3CFC-42C2-A46B-B0928D4EEDFB}" xr6:coauthVersionLast="36" xr6:coauthVersionMax="36" xr10:uidLastSave="{00000000-0000-0000-0000-000000000000}"/>
  <bookViews>
    <workbookView xWindow="0" yWindow="0" windowWidth="20490" windowHeight="7455" xr2:uid="{9E9006BF-A5C4-471D-8335-76565F35B1F7}"/>
  </bookViews>
  <sheets>
    <sheet name="記載例(計算書)" sheetId="26" r:id="rId1"/>
    <sheet name="記載例(ｽｸﾘｰﾝ)" sheetId="27" r:id="rId2"/>
    <sheet name="支給額計算書" sheetId="25" r:id="rId3"/>
    <sheet name="スクリーン(1)" sheetId="1" r:id="rId4"/>
    <sheet name="スクリーン (2)" sheetId="6" r:id="rId5"/>
    <sheet name="スクリーン (3)" sheetId="7" r:id="rId6"/>
    <sheet name="スクリーン (4)" sheetId="8" r:id="rId7"/>
    <sheet name="スクリーン (5)" sheetId="9" r:id="rId8"/>
    <sheet name="スクリーン (6)" sheetId="10" r:id="rId9"/>
    <sheet name="スクリーン (7)" sheetId="11" r:id="rId10"/>
    <sheet name="スクリーン (8)" sheetId="12" r:id="rId11"/>
    <sheet name="スクリーン (9)" sheetId="13" r:id="rId12"/>
    <sheet name="スクリーン (10)" sheetId="14" r:id="rId13"/>
    <sheet name="スクリーン (11)" sheetId="15" r:id="rId14"/>
    <sheet name="スクリーン (12)" sheetId="16" r:id="rId15"/>
    <sheet name="スクリーン (13)" sheetId="17" r:id="rId16"/>
    <sheet name="スクリーン (14)" sheetId="18" r:id="rId17"/>
    <sheet name="スクリーン (15)" sheetId="19" r:id="rId18"/>
    <sheet name="スクリーン (16)" sheetId="20" r:id="rId19"/>
    <sheet name="スクリーン (17)" sheetId="21" r:id="rId20"/>
    <sheet name="スクリーン (18)" sheetId="22" r:id="rId21"/>
    <sheet name="スクリーン (19)" sheetId="23" r:id="rId22"/>
    <sheet name="スクリーン (20)" sheetId="24" r:id="rId23"/>
  </sheets>
  <definedNames>
    <definedName name="_xlnm.Print_Area" localSheetId="12">'スクリーン (10)'!$A$2:$AR$171</definedName>
    <definedName name="_xlnm.Print_Area" localSheetId="13">'スクリーン (11)'!$A$2:$AR$171</definedName>
    <definedName name="_xlnm.Print_Area" localSheetId="14">'スクリーン (12)'!$A$2:$AR$171</definedName>
    <definedName name="_xlnm.Print_Area" localSheetId="15">'スクリーン (13)'!$A$2:$AR$171</definedName>
    <definedName name="_xlnm.Print_Area" localSheetId="16">'スクリーン (14)'!$A$2:$AR$171</definedName>
    <definedName name="_xlnm.Print_Area" localSheetId="17">'スクリーン (15)'!$A$2:$AR$171</definedName>
    <definedName name="_xlnm.Print_Area" localSheetId="18">'スクリーン (16)'!$A$2:$AR$171</definedName>
    <definedName name="_xlnm.Print_Area" localSheetId="19">'スクリーン (17)'!$A$2:$AR$171</definedName>
    <definedName name="_xlnm.Print_Area" localSheetId="20">'スクリーン (18)'!$A$2:$AR$171</definedName>
    <definedName name="_xlnm.Print_Area" localSheetId="21">'スクリーン (19)'!$A$2:$AR$171</definedName>
    <definedName name="_xlnm.Print_Area" localSheetId="4">'スクリーン (2)'!$A$2:$AR$171</definedName>
    <definedName name="_xlnm.Print_Area" localSheetId="22">'スクリーン (20)'!$A$2:$AR$171</definedName>
    <definedName name="_xlnm.Print_Area" localSheetId="5">'スクリーン (3)'!$A$2:$AR$171</definedName>
    <definedName name="_xlnm.Print_Area" localSheetId="6">'スクリーン (4)'!$A$2:$AR$171</definedName>
    <definedName name="_xlnm.Print_Area" localSheetId="7">'スクリーン (5)'!$A$2:$AR$171</definedName>
    <definedName name="_xlnm.Print_Area" localSheetId="8">'スクリーン (6)'!$A$2:$AR$171</definedName>
    <definedName name="_xlnm.Print_Area" localSheetId="9">'スクリーン (7)'!$A$2:$AR$171</definedName>
    <definedName name="_xlnm.Print_Area" localSheetId="10">'スクリーン (8)'!$A$2:$AR$171</definedName>
    <definedName name="_xlnm.Print_Area" localSheetId="11">'スクリーン (9)'!$A$2:$AR$171</definedName>
    <definedName name="_xlnm.Print_Area" localSheetId="3">'スクリーン(1)'!$A$2:$AR$171</definedName>
    <definedName name="_xlnm.Print_Area" localSheetId="1">'記載例(ｽｸﾘｰﾝ)'!$A$2:$AR$171</definedName>
    <definedName name="_xlnm.Print_Area" localSheetId="0">'記載例(計算書)'!$A$2:$AS$494</definedName>
    <definedName name="_xlnm.Print_Area" localSheetId="2">支給額計算書!$A$2:$AS$494</definedName>
    <definedName name="_xlnm.Print_Titles" localSheetId="2">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82" i="25" l="1"/>
  <c r="X394" i="25"/>
  <c r="X482" i="26"/>
  <c r="X394" i="26"/>
  <c r="X486" i="26" l="1"/>
  <c r="X398" i="26"/>
  <c r="AD167" i="27"/>
  <c r="AD163" i="27"/>
  <c r="AD159" i="27"/>
  <c r="AD155" i="27"/>
  <c r="AD151" i="27"/>
  <c r="AD147" i="27"/>
  <c r="AD143" i="27"/>
  <c r="AD139" i="27"/>
  <c r="AD135" i="27"/>
  <c r="AD131" i="27"/>
  <c r="AD127" i="27"/>
  <c r="AD123" i="27"/>
  <c r="AD119" i="27"/>
  <c r="AD115" i="27"/>
  <c r="AD111" i="27"/>
  <c r="AD107" i="27"/>
  <c r="AD103" i="27"/>
  <c r="AD99" i="27"/>
  <c r="AD95" i="27"/>
  <c r="AD91" i="27"/>
  <c r="AD87" i="27"/>
  <c r="AD83" i="27"/>
  <c r="AD79" i="27"/>
  <c r="AD75" i="27"/>
  <c r="AD71" i="27"/>
  <c r="AD67" i="27"/>
  <c r="AD63" i="27"/>
  <c r="AD59" i="27"/>
  <c r="AD55" i="27"/>
  <c r="AD51" i="27"/>
  <c r="AD47" i="27"/>
  <c r="AD43" i="27"/>
  <c r="AD39" i="27"/>
  <c r="AD35" i="27"/>
  <c r="AD31" i="27"/>
  <c r="AD27" i="27"/>
  <c r="AD23" i="27"/>
  <c r="AD19" i="27"/>
  <c r="AD15" i="27"/>
  <c r="AD11" i="27"/>
  <c r="X486" i="25"/>
  <c r="AV55" i="25" l="1"/>
  <c r="AV73" i="25"/>
  <c r="AI2" i="27" l="1"/>
  <c r="U2" i="27"/>
  <c r="X163" i="27" l="1"/>
  <c r="X159" i="27"/>
  <c r="X155" i="27"/>
  <c r="X147" i="27"/>
  <c r="X143" i="27"/>
  <c r="X139" i="27"/>
  <c r="X131" i="27"/>
  <c r="X127" i="27"/>
  <c r="X123" i="27"/>
  <c r="X115" i="27"/>
  <c r="X111" i="27"/>
  <c r="X107" i="27"/>
  <c r="X99" i="27"/>
  <c r="X95" i="27"/>
  <c r="X91" i="27"/>
  <c r="X83" i="27"/>
  <c r="X79" i="27"/>
  <c r="X75" i="27"/>
  <c r="X67" i="27"/>
  <c r="X63" i="27"/>
  <c r="X59" i="27"/>
  <c r="X51" i="27"/>
  <c r="X47" i="27"/>
  <c r="X43" i="27"/>
  <c r="X35" i="27"/>
  <c r="X31" i="27"/>
  <c r="X27" i="27"/>
  <c r="X19" i="27"/>
  <c r="X15" i="27"/>
  <c r="X11" i="27"/>
  <c r="AV478" i="26"/>
  <c r="AU478" i="26"/>
  <c r="AX474" i="26"/>
  <c r="AU474" i="26"/>
  <c r="AX458" i="26"/>
  <c r="AX442" i="26"/>
  <c r="AX426" i="26"/>
  <c r="AX410" i="26"/>
  <c r="AX398" i="26"/>
  <c r="AX390" i="26"/>
  <c r="AU390" i="26"/>
  <c r="AX370" i="26"/>
  <c r="AX362" i="26"/>
  <c r="AX354" i="26"/>
  <c r="AX346" i="26"/>
  <c r="AX338" i="26"/>
  <c r="AX330" i="26"/>
  <c r="AX322" i="26"/>
  <c r="AX314" i="26"/>
  <c r="AX310" i="26"/>
  <c r="AX306" i="26"/>
  <c r="AU306" i="26"/>
  <c r="AX302" i="26"/>
  <c r="AX298" i="26"/>
  <c r="AX294" i="26"/>
  <c r="AX290" i="26"/>
  <c r="AX286" i="26"/>
  <c r="AX282" i="26"/>
  <c r="AX278" i="26"/>
  <c r="AX274" i="26"/>
  <c r="AX270" i="26"/>
  <c r="AX266" i="26"/>
  <c r="AX262" i="26"/>
  <c r="AX258" i="26"/>
  <c r="AX254" i="26"/>
  <c r="AX250" i="26"/>
  <c r="AX246" i="26"/>
  <c r="AX242" i="26"/>
  <c r="AX234" i="26"/>
  <c r="AX231" i="26"/>
  <c r="P213" i="26"/>
  <c r="BB197" i="26"/>
  <c r="AY197" i="26"/>
  <c r="AV197" i="26" s="1"/>
  <c r="AY192" i="26"/>
  <c r="AJ192" i="26" s="1"/>
  <c r="AV192" i="26"/>
  <c r="AV202" i="26" s="1"/>
  <c r="AJ197" i="26" s="1"/>
  <c r="AN192" i="26"/>
  <c r="BB178" i="26"/>
  <c r="AY178" i="26"/>
  <c r="AV178" i="26"/>
  <c r="AY173" i="26"/>
  <c r="AL183" i="26" s="1"/>
  <c r="AV173" i="26"/>
  <c r="AV183" i="26" s="1"/>
  <c r="AJ173" i="26"/>
  <c r="AN173" i="26" s="1"/>
  <c r="BB160" i="26"/>
  <c r="AY160" i="26"/>
  <c r="AV160" i="26" s="1"/>
  <c r="AY155" i="26"/>
  <c r="AJ155" i="26" s="1"/>
  <c r="AV155" i="26"/>
  <c r="AN155" i="26"/>
  <c r="BB142" i="26"/>
  <c r="AY142" i="26"/>
  <c r="AV142" i="26"/>
  <c r="AY137" i="26"/>
  <c r="AL147" i="26" s="1"/>
  <c r="AV137" i="26"/>
  <c r="AV147" i="26" s="1"/>
  <c r="AJ137" i="26"/>
  <c r="AN137" i="26" s="1"/>
  <c r="BB123" i="26"/>
  <c r="AY123" i="26"/>
  <c r="AV123" i="26" s="1"/>
  <c r="AY118" i="26"/>
  <c r="AL128" i="26" s="1"/>
  <c r="AV118" i="26"/>
  <c r="AV128" i="26" s="1"/>
  <c r="AJ123" i="26" s="1"/>
  <c r="AJ118" i="26"/>
  <c r="AN118" i="26" s="1"/>
  <c r="BB105" i="26"/>
  <c r="AY105" i="26"/>
  <c r="AV105" i="26" s="1"/>
  <c r="AY100" i="26"/>
  <c r="AJ100" i="26" s="1"/>
  <c r="AN100" i="26" s="1"/>
  <c r="AV100" i="26"/>
  <c r="AV110" i="26" s="1"/>
  <c r="BB87" i="26"/>
  <c r="AY87" i="26"/>
  <c r="AV87" i="26"/>
  <c r="AY82" i="26"/>
  <c r="AL92" i="26" s="1"/>
  <c r="AV82" i="26"/>
  <c r="AV92" i="26" s="1"/>
  <c r="AJ82" i="26"/>
  <c r="AN82" i="26" s="1"/>
  <c r="BB68" i="26"/>
  <c r="AY68" i="26"/>
  <c r="AV68" i="26" s="1"/>
  <c r="AY63" i="26"/>
  <c r="AJ63" i="26" s="1"/>
  <c r="AN63" i="26" s="1"/>
  <c r="AV63" i="26"/>
  <c r="AV73" i="26" s="1"/>
  <c r="BB50" i="26"/>
  <c r="AY50" i="26"/>
  <c r="AV50" i="26"/>
  <c r="AY45" i="26"/>
  <c r="AV45" i="26"/>
  <c r="AV55" i="26" s="1"/>
  <c r="AJ45" i="26"/>
  <c r="AN45" i="26" s="1"/>
  <c r="BB31" i="26"/>
  <c r="AY31" i="26"/>
  <c r="AV31" i="26" s="1"/>
  <c r="AY26" i="26"/>
  <c r="AJ26" i="26" s="1"/>
  <c r="AN26" i="26" s="1"/>
  <c r="AV26" i="26"/>
  <c r="AV36" i="26" s="1"/>
  <c r="X23" i="27" l="1"/>
  <c r="X39" i="27"/>
  <c r="X55" i="27"/>
  <c r="X71" i="27"/>
  <c r="X87" i="27"/>
  <c r="X103" i="27"/>
  <c r="X119" i="27"/>
  <c r="X135" i="27"/>
  <c r="X151" i="27"/>
  <c r="X167" i="27"/>
  <c r="AJ50" i="26"/>
  <c r="AN50" i="26" s="1"/>
  <c r="AJ87" i="26"/>
  <c r="AN87" i="26" s="1"/>
  <c r="AJ178" i="26"/>
  <c r="AN178" i="26" s="1"/>
  <c r="AJ31" i="26"/>
  <c r="AN31" i="26"/>
  <c r="AL55" i="26"/>
  <c r="AJ68" i="26"/>
  <c r="AN68" i="26" s="1"/>
  <c r="AJ105" i="26"/>
  <c r="AN105" i="26" s="1"/>
  <c r="AN142" i="26"/>
  <c r="AJ142" i="26"/>
  <c r="AL36" i="26"/>
  <c r="AL73" i="26"/>
  <c r="AL110" i="26"/>
  <c r="AN123" i="26"/>
  <c r="AL165" i="26"/>
  <c r="AN197" i="26"/>
  <c r="AV306" i="26"/>
  <c r="L306" i="26"/>
  <c r="AD306" i="26" s="1"/>
  <c r="AV165" i="26"/>
  <c r="AL202" i="26"/>
  <c r="AU302" i="26"/>
  <c r="X306" i="26"/>
  <c r="AX478" i="26"/>
  <c r="AX470" i="26"/>
  <c r="AX462" i="26"/>
  <c r="AX454" i="26"/>
  <c r="AX446" i="26"/>
  <c r="AX438" i="26"/>
  <c r="AX430" i="26"/>
  <c r="AX422" i="26"/>
  <c r="AX414" i="26"/>
  <c r="AX406" i="26"/>
  <c r="AX386" i="26"/>
  <c r="AX378" i="26"/>
  <c r="AY310" i="26"/>
  <c r="AX318" i="26"/>
  <c r="AX490" i="26" s="1"/>
  <c r="AX326" i="26"/>
  <c r="AX334" i="26"/>
  <c r="AX342" i="26"/>
  <c r="AX350" i="26"/>
  <c r="AX358" i="26"/>
  <c r="AX366" i="26"/>
  <c r="AX374" i="26"/>
  <c r="AX382" i="26"/>
  <c r="AV390" i="26"/>
  <c r="AU386" i="26"/>
  <c r="AX402" i="26"/>
  <c r="AX418" i="26"/>
  <c r="AX434" i="26"/>
  <c r="AX450" i="26"/>
  <c r="AX466" i="26"/>
  <c r="AV474" i="26"/>
  <c r="AU470" i="26"/>
  <c r="AV386" i="26" l="1"/>
  <c r="AU382" i="26"/>
  <c r="AY398" i="26"/>
  <c r="AV302" i="26"/>
  <c r="L302" i="26"/>
  <c r="AD302" i="26" s="1"/>
  <c r="X302" i="26"/>
  <c r="AU298" i="26"/>
  <c r="AX486" i="26"/>
  <c r="U466" i="26"/>
  <c r="U458" i="26"/>
  <c r="U450" i="26"/>
  <c r="U434" i="26"/>
  <c r="U426" i="26"/>
  <c r="U410" i="26"/>
  <c r="U402" i="26"/>
  <c r="U390" i="26"/>
  <c r="L390" i="26" s="1"/>
  <c r="AD390" i="26" s="1"/>
  <c r="U478" i="26"/>
  <c r="L478" i="26" s="1"/>
  <c r="AD478" i="26" s="1"/>
  <c r="U462" i="26"/>
  <c r="U430" i="26"/>
  <c r="U370" i="26"/>
  <c r="U362" i="26"/>
  <c r="U346" i="26"/>
  <c r="U338" i="26"/>
  <c r="U330" i="26"/>
  <c r="U314" i="26"/>
  <c r="U454" i="26"/>
  <c r="U422" i="26"/>
  <c r="U366" i="26"/>
  <c r="U334" i="26"/>
  <c r="U318" i="26"/>
  <c r="U438" i="26"/>
  <c r="U406" i="26"/>
  <c r="U386" i="26"/>
  <c r="L386" i="26" s="1"/>
  <c r="AD386" i="26" s="1"/>
  <c r="U374" i="26"/>
  <c r="U358" i="26"/>
  <c r="U342" i="26"/>
  <c r="AV470" i="26"/>
  <c r="AU466" i="26"/>
  <c r="AY490" i="26"/>
  <c r="AY486" i="26"/>
  <c r="AJ160" i="26"/>
  <c r="AN160" i="26" s="1"/>
  <c r="U474" i="26"/>
  <c r="L474" i="26" s="1"/>
  <c r="AD474" i="26" s="1"/>
  <c r="U442" i="26"/>
  <c r="U418" i="26"/>
  <c r="U382" i="26"/>
  <c r="U446" i="26"/>
  <c r="U414" i="26"/>
  <c r="U378" i="26"/>
  <c r="U354" i="26"/>
  <c r="U322" i="26"/>
  <c r="U350" i="26"/>
  <c r="U470" i="26"/>
  <c r="L470" i="26" s="1"/>
  <c r="AD470" i="26" s="1"/>
  <c r="U326" i="26"/>
  <c r="AV298" i="26" l="1"/>
  <c r="L298" i="26"/>
  <c r="AD298" i="26" s="1"/>
  <c r="X298" i="26"/>
  <c r="AU294" i="26"/>
  <c r="AV382" i="26"/>
  <c r="AU378" i="26"/>
  <c r="L382" i="26"/>
  <c r="AD382" i="26" s="1"/>
  <c r="AV466" i="26"/>
  <c r="AU462" i="26"/>
  <c r="L466" i="26"/>
  <c r="AD466" i="26" s="1"/>
  <c r="L462" i="26" l="1"/>
  <c r="AD462" i="26" s="1"/>
  <c r="AV462" i="26"/>
  <c r="AU458" i="26"/>
  <c r="AV294" i="26"/>
  <c r="L294" i="26"/>
  <c r="AD294" i="26" s="1"/>
  <c r="X294" i="26"/>
  <c r="AU290" i="26"/>
  <c r="AV378" i="26"/>
  <c r="AU374" i="26"/>
  <c r="L378" i="26"/>
  <c r="L374" i="26" l="1"/>
  <c r="AD374" i="26" s="1"/>
  <c r="AV374" i="26"/>
  <c r="AU370" i="26"/>
  <c r="AV290" i="26"/>
  <c r="L290" i="26"/>
  <c r="AD290" i="26" s="1"/>
  <c r="X290" i="26"/>
  <c r="AU286" i="26"/>
  <c r="AV458" i="26"/>
  <c r="AU454" i="26"/>
  <c r="L458" i="26"/>
  <c r="AD378" i="26"/>
  <c r="L454" i="26" l="1"/>
  <c r="AD454" i="26" s="1"/>
  <c r="AV454" i="26"/>
  <c r="AU450" i="26"/>
  <c r="AV286" i="26"/>
  <c r="L286" i="26"/>
  <c r="AD286" i="26" s="1"/>
  <c r="X286" i="26"/>
  <c r="AU282" i="26"/>
  <c r="AV370" i="26"/>
  <c r="AU366" i="26"/>
  <c r="L370" i="26"/>
  <c r="AD370" i="26" s="1"/>
  <c r="AD458" i="26"/>
  <c r="L366" i="26" l="1"/>
  <c r="AD366" i="26" s="1"/>
  <c r="AV366" i="26"/>
  <c r="AU362" i="26"/>
  <c r="AV282" i="26"/>
  <c r="L282" i="26"/>
  <c r="AD282" i="26" s="1"/>
  <c r="X282" i="26"/>
  <c r="AU278" i="26"/>
  <c r="AV450" i="26"/>
  <c r="AU446" i="26"/>
  <c r="L450" i="26"/>
  <c r="AD450" i="26" s="1"/>
  <c r="L446" i="26" l="1"/>
  <c r="AV446" i="26"/>
  <c r="AU442" i="26"/>
  <c r="AV278" i="26"/>
  <c r="L278" i="26"/>
  <c r="AD278" i="26" s="1"/>
  <c r="X278" i="26"/>
  <c r="AU274" i="26"/>
  <c r="AV362" i="26"/>
  <c r="AU358" i="26"/>
  <c r="L362" i="26"/>
  <c r="AD446" i="26" l="1"/>
  <c r="L358" i="26"/>
  <c r="AV358" i="26"/>
  <c r="AU354" i="26"/>
  <c r="AV274" i="26"/>
  <c r="L274" i="26"/>
  <c r="AD274" i="26" s="1"/>
  <c r="X274" i="26"/>
  <c r="AU270" i="26"/>
  <c r="AV442" i="26"/>
  <c r="AU438" i="26"/>
  <c r="L442" i="26"/>
  <c r="AD362" i="26"/>
  <c r="AD358" i="26" l="1"/>
  <c r="L438" i="26"/>
  <c r="AV438" i="26"/>
  <c r="AU434" i="26"/>
  <c r="AV270" i="26"/>
  <c r="L270" i="26"/>
  <c r="AD270" i="26" s="1"/>
  <c r="X270" i="26"/>
  <c r="AU266" i="26"/>
  <c r="AV354" i="26"/>
  <c r="AU350" i="26"/>
  <c r="L354" i="26"/>
  <c r="AD442" i="26"/>
  <c r="AD354" i="26" l="1"/>
  <c r="AD438" i="26"/>
  <c r="L350" i="26"/>
  <c r="AV350" i="26"/>
  <c r="AU346" i="26"/>
  <c r="AV266" i="26"/>
  <c r="L266" i="26"/>
  <c r="AD266" i="26" s="1"/>
  <c r="X266" i="26"/>
  <c r="AU262" i="26"/>
  <c r="AV434" i="26"/>
  <c r="AU430" i="26"/>
  <c r="L434" i="26"/>
  <c r="AD434" i="26" l="1"/>
  <c r="AD350" i="26"/>
  <c r="L430" i="26"/>
  <c r="AD430" i="26" s="1"/>
  <c r="AV430" i="26"/>
  <c r="AU426" i="26"/>
  <c r="AV262" i="26"/>
  <c r="L262" i="26"/>
  <c r="AD262" i="26" s="1"/>
  <c r="X262" i="26"/>
  <c r="AU258" i="26"/>
  <c r="AV346" i="26"/>
  <c r="AU342" i="26"/>
  <c r="L346" i="26"/>
  <c r="L342" i="26" l="1"/>
  <c r="AV342" i="26"/>
  <c r="AU338" i="26"/>
  <c r="AV258" i="26"/>
  <c r="L258" i="26"/>
  <c r="AD258" i="26" s="1"/>
  <c r="X258" i="26"/>
  <c r="AU254" i="26"/>
  <c r="AV426" i="26"/>
  <c r="AU422" i="26"/>
  <c r="L426" i="26"/>
  <c r="AD346" i="26"/>
  <c r="AD342" i="26" l="1"/>
  <c r="L422" i="26"/>
  <c r="AV422" i="26"/>
  <c r="AU418" i="26"/>
  <c r="AV254" i="26"/>
  <c r="L254" i="26"/>
  <c r="AD254" i="26" s="1"/>
  <c r="X254" i="26"/>
  <c r="AU250" i="26"/>
  <c r="AV338" i="26"/>
  <c r="AU334" i="26"/>
  <c r="L338" i="26"/>
  <c r="AD426" i="26"/>
  <c r="AD338" i="26" l="1"/>
  <c r="AD422" i="26"/>
  <c r="L334" i="26"/>
  <c r="AV334" i="26"/>
  <c r="AU330" i="26"/>
  <c r="AV250" i="26"/>
  <c r="L250" i="26"/>
  <c r="AD250" i="26" s="1"/>
  <c r="X250" i="26"/>
  <c r="AU246" i="26"/>
  <c r="AV418" i="26"/>
  <c r="AU414" i="26"/>
  <c r="L418" i="26"/>
  <c r="AD418" i="26" l="1"/>
  <c r="AD334" i="26"/>
  <c r="L414" i="26"/>
  <c r="AV414" i="26"/>
  <c r="AU410" i="26"/>
  <c r="AV246" i="26"/>
  <c r="L246" i="26"/>
  <c r="AD246" i="26" s="1"/>
  <c r="X246" i="26"/>
  <c r="AU242" i="26"/>
  <c r="AV330" i="26"/>
  <c r="AU326" i="26"/>
  <c r="L330" i="26"/>
  <c r="AD414" i="26" l="1"/>
  <c r="L326" i="26"/>
  <c r="AV326" i="26"/>
  <c r="AU322" i="26"/>
  <c r="AV242" i="26"/>
  <c r="L242" i="26"/>
  <c r="X242" i="26"/>
  <c r="AV410" i="26"/>
  <c r="AU406" i="26"/>
  <c r="L410" i="26"/>
  <c r="AU402" i="26"/>
  <c r="AD330" i="26"/>
  <c r="AD410" i="26" l="1"/>
  <c r="AV402" i="26"/>
  <c r="L402" i="26"/>
  <c r="L406" i="26"/>
  <c r="AV406" i="26"/>
  <c r="AD242" i="26"/>
  <c r="X310" i="26" s="1"/>
  <c r="AV322" i="26"/>
  <c r="AU318" i="26"/>
  <c r="L322" i="26"/>
  <c r="AD326" i="26"/>
  <c r="AD322" i="26" l="1"/>
  <c r="L318" i="26"/>
  <c r="AV318" i="26"/>
  <c r="AU314" i="26"/>
  <c r="AD406" i="26"/>
  <c r="AD402" i="26"/>
  <c r="AV314" i="26" l="1"/>
  <c r="AV490" i="26" s="1"/>
  <c r="L314" i="26"/>
  <c r="AU490" i="26"/>
  <c r="AD318" i="26"/>
  <c r="AD314" i="26" l="1"/>
  <c r="X490" i="26" s="1"/>
  <c r="AI2" i="24" l="1"/>
  <c r="U2" i="24"/>
  <c r="AI2" i="23"/>
  <c r="U2" i="23"/>
  <c r="AI2" i="22"/>
  <c r="U2" i="22"/>
  <c r="AI2" i="21"/>
  <c r="U2" i="21"/>
  <c r="AI2" i="20"/>
  <c r="U2" i="20"/>
  <c r="AI2" i="19"/>
  <c r="U2" i="19"/>
  <c r="AI2" i="18"/>
  <c r="U2" i="18"/>
  <c r="AI2" i="17"/>
  <c r="U2" i="17"/>
  <c r="AI2" i="16"/>
  <c r="U2" i="16"/>
  <c r="AI2" i="15"/>
  <c r="U2" i="15"/>
  <c r="AI2" i="14"/>
  <c r="U2" i="14"/>
  <c r="AI2" i="13"/>
  <c r="U2" i="13"/>
  <c r="AI2" i="12"/>
  <c r="U2" i="12"/>
  <c r="AI2" i="11"/>
  <c r="U2" i="11"/>
  <c r="AI2" i="10"/>
  <c r="U2" i="10"/>
  <c r="AI2" i="9"/>
  <c r="U2" i="9"/>
  <c r="AI2" i="8"/>
  <c r="U2" i="8"/>
  <c r="AI2" i="7"/>
  <c r="U2" i="7"/>
  <c r="AI2" i="6"/>
  <c r="U2" i="6"/>
  <c r="AI2" i="1"/>
  <c r="U2" i="1"/>
  <c r="X306" i="25" l="1"/>
  <c r="X302" i="25"/>
  <c r="X298" i="25"/>
  <c r="X294" i="25"/>
  <c r="X290" i="25"/>
  <c r="X286" i="25"/>
  <c r="X282" i="25"/>
  <c r="X278" i="25"/>
  <c r="X274" i="25"/>
  <c r="X270" i="25"/>
  <c r="X266" i="25"/>
  <c r="X262" i="25"/>
  <c r="X258" i="25"/>
  <c r="X254" i="25"/>
  <c r="X250" i="25"/>
  <c r="AD474" i="25" l="1"/>
  <c r="AD470" i="25"/>
  <c r="AD466" i="25"/>
  <c r="AD462" i="25"/>
  <c r="AD458" i="25"/>
  <c r="AD454" i="25"/>
  <c r="AD450" i="25"/>
  <c r="AD446" i="25"/>
  <c r="AD438" i="25"/>
  <c r="AD434" i="25"/>
  <c r="AD430" i="25"/>
  <c r="AD426" i="25"/>
  <c r="AD422" i="25"/>
  <c r="AD418" i="25"/>
  <c r="AD414" i="25"/>
  <c r="AD410" i="25"/>
  <c r="AD406" i="25"/>
  <c r="AD390" i="25"/>
  <c r="AD386" i="25"/>
  <c r="AD382" i="25"/>
  <c r="AD378" i="25"/>
  <c r="AD374" i="25"/>
  <c r="AD370" i="25"/>
  <c r="AD366" i="25"/>
  <c r="AD362" i="25"/>
  <c r="AD358" i="25"/>
  <c r="AD354" i="25"/>
  <c r="AD350" i="25"/>
  <c r="AD346" i="25"/>
  <c r="AD338" i="25"/>
  <c r="AD334" i="25"/>
  <c r="AD330" i="25"/>
  <c r="AD326" i="25"/>
  <c r="X19" i="19" l="1"/>
  <c r="X167" i="24" l="1"/>
  <c r="I167" i="24"/>
  <c r="AD167" i="24" s="1"/>
  <c r="X163" i="24"/>
  <c r="I163" i="24"/>
  <c r="AD163" i="24" s="1"/>
  <c r="X159" i="24"/>
  <c r="I159" i="24"/>
  <c r="AD159" i="24" s="1"/>
  <c r="X155" i="24"/>
  <c r="I155" i="24"/>
  <c r="AD155" i="24" s="1"/>
  <c r="X151" i="24"/>
  <c r="I151" i="24"/>
  <c r="AD151" i="24" s="1"/>
  <c r="X147" i="24"/>
  <c r="I147" i="24"/>
  <c r="AD147" i="24" s="1"/>
  <c r="X143" i="24"/>
  <c r="I143" i="24"/>
  <c r="AD143" i="24" s="1"/>
  <c r="X139" i="24"/>
  <c r="I139" i="24"/>
  <c r="AD139" i="24" s="1"/>
  <c r="X135" i="24"/>
  <c r="I135" i="24"/>
  <c r="AD135" i="24" s="1"/>
  <c r="I131" i="24"/>
  <c r="X127" i="24"/>
  <c r="I127" i="24"/>
  <c r="AD127" i="24" s="1"/>
  <c r="X123" i="24"/>
  <c r="I123" i="24"/>
  <c r="AD123" i="24" s="1"/>
  <c r="X119" i="24"/>
  <c r="I119" i="24"/>
  <c r="AD119" i="24" s="1"/>
  <c r="X115" i="24"/>
  <c r="I115" i="24"/>
  <c r="AD115" i="24" s="1"/>
  <c r="X111" i="24"/>
  <c r="I111" i="24"/>
  <c r="AD111" i="24" s="1"/>
  <c r="X107" i="24"/>
  <c r="I107" i="24"/>
  <c r="AD107" i="24" s="1"/>
  <c r="X103" i="24"/>
  <c r="I103" i="24"/>
  <c r="AD103" i="24" s="1"/>
  <c r="X99" i="24"/>
  <c r="I99" i="24"/>
  <c r="AD99" i="24" s="1"/>
  <c r="X95" i="24"/>
  <c r="I95" i="24"/>
  <c r="AD95" i="24" s="1"/>
  <c r="X91" i="24"/>
  <c r="I91" i="24"/>
  <c r="AD91" i="24" s="1"/>
  <c r="X87" i="24"/>
  <c r="I87" i="24"/>
  <c r="AD87" i="24" s="1"/>
  <c r="X83" i="24"/>
  <c r="I83" i="24"/>
  <c r="AD83" i="24" s="1"/>
  <c r="X79" i="24"/>
  <c r="I79" i="24"/>
  <c r="AD79" i="24" s="1"/>
  <c r="X75" i="24"/>
  <c r="I75" i="24"/>
  <c r="AD75" i="24" s="1"/>
  <c r="X71" i="24"/>
  <c r="I71" i="24"/>
  <c r="AD71" i="24" s="1"/>
  <c r="X67" i="24"/>
  <c r="I67" i="24"/>
  <c r="AD67" i="24" s="1"/>
  <c r="X63" i="24"/>
  <c r="I63" i="24"/>
  <c r="AD63" i="24" s="1"/>
  <c r="X59" i="24"/>
  <c r="I59" i="24"/>
  <c r="AD59" i="24" s="1"/>
  <c r="X55" i="24"/>
  <c r="I55" i="24"/>
  <c r="AD55" i="24" s="1"/>
  <c r="X51" i="24"/>
  <c r="I51" i="24"/>
  <c r="AD51" i="24" s="1"/>
  <c r="X47" i="24"/>
  <c r="I47" i="24"/>
  <c r="AD47" i="24" s="1"/>
  <c r="X43" i="24"/>
  <c r="I43" i="24"/>
  <c r="AD43" i="24" s="1"/>
  <c r="X39" i="24"/>
  <c r="I39" i="24"/>
  <c r="AD39" i="24" s="1"/>
  <c r="X35" i="24"/>
  <c r="I35" i="24"/>
  <c r="AD35" i="24" s="1"/>
  <c r="X31" i="24"/>
  <c r="I31" i="24"/>
  <c r="AD31" i="24" s="1"/>
  <c r="X27" i="24"/>
  <c r="I27" i="24"/>
  <c r="AD27" i="24" s="1"/>
  <c r="X23" i="24"/>
  <c r="I23" i="24"/>
  <c r="AD23" i="24" s="1"/>
  <c r="X19" i="24"/>
  <c r="I19" i="24"/>
  <c r="AD19" i="24" s="1"/>
  <c r="X15" i="24"/>
  <c r="I15" i="24"/>
  <c r="AD15" i="24" s="1"/>
  <c r="X11" i="24"/>
  <c r="I11" i="24"/>
  <c r="AD11" i="24" s="1"/>
  <c r="X167" i="23"/>
  <c r="I167" i="23"/>
  <c r="AD167" i="23" s="1"/>
  <c r="X163" i="23"/>
  <c r="I163" i="23"/>
  <c r="AD163" i="23" s="1"/>
  <c r="X159" i="23"/>
  <c r="I159" i="23"/>
  <c r="AD159" i="23" s="1"/>
  <c r="X155" i="23"/>
  <c r="I155" i="23"/>
  <c r="AD155" i="23" s="1"/>
  <c r="X151" i="23"/>
  <c r="I151" i="23"/>
  <c r="AD151" i="23" s="1"/>
  <c r="X147" i="23"/>
  <c r="I147" i="23"/>
  <c r="AD147" i="23" s="1"/>
  <c r="X143" i="23"/>
  <c r="I143" i="23"/>
  <c r="AD143" i="23" s="1"/>
  <c r="X139" i="23"/>
  <c r="I139" i="23"/>
  <c r="AD139" i="23" s="1"/>
  <c r="X135" i="23"/>
  <c r="I135" i="23"/>
  <c r="AD135" i="23" s="1"/>
  <c r="X131" i="23"/>
  <c r="I131" i="23"/>
  <c r="AD131" i="23" s="1"/>
  <c r="X127" i="23"/>
  <c r="I127" i="23"/>
  <c r="AD127" i="23" s="1"/>
  <c r="X123" i="23"/>
  <c r="I123" i="23"/>
  <c r="AD123" i="23" s="1"/>
  <c r="X119" i="23"/>
  <c r="I119" i="23"/>
  <c r="AD119" i="23" s="1"/>
  <c r="X115" i="23"/>
  <c r="I115" i="23"/>
  <c r="AD115" i="23" s="1"/>
  <c r="X111" i="23"/>
  <c r="I111" i="23"/>
  <c r="AD111" i="23" s="1"/>
  <c r="X107" i="23"/>
  <c r="I107" i="23"/>
  <c r="AD107" i="23" s="1"/>
  <c r="X103" i="23"/>
  <c r="I103" i="23"/>
  <c r="AD103" i="23" s="1"/>
  <c r="X99" i="23"/>
  <c r="I99" i="23"/>
  <c r="AD99" i="23" s="1"/>
  <c r="X95" i="23"/>
  <c r="I95" i="23"/>
  <c r="AD95" i="23" s="1"/>
  <c r="X91" i="23"/>
  <c r="I91" i="23"/>
  <c r="AD91" i="23" s="1"/>
  <c r="X87" i="23"/>
  <c r="I87" i="23"/>
  <c r="AD87" i="23" s="1"/>
  <c r="X83" i="23"/>
  <c r="I83" i="23"/>
  <c r="AD83" i="23" s="1"/>
  <c r="X79" i="23"/>
  <c r="I79" i="23"/>
  <c r="AD79" i="23" s="1"/>
  <c r="X75" i="23"/>
  <c r="I75" i="23"/>
  <c r="AD75" i="23" s="1"/>
  <c r="X71" i="23"/>
  <c r="I71" i="23"/>
  <c r="AD71" i="23" s="1"/>
  <c r="X67" i="23"/>
  <c r="I67" i="23"/>
  <c r="AD67" i="23" s="1"/>
  <c r="X63" i="23"/>
  <c r="I63" i="23"/>
  <c r="AD63" i="23" s="1"/>
  <c r="X59" i="23"/>
  <c r="I59" i="23"/>
  <c r="AD59" i="23" s="1"/>
  <c r="X55" i="23"/>
  <c r="I55" i="23"/>
  <c r="AD55" i="23" s="1"/>
  <c r="X51" i="23"/>
  <c r="I51" i="23"/>
  <c r="AD51" i="23" s="1"/>
  <c r="X47" i="23"/>
  <c r="I47" i="23"/>
  <c r="AD47" i="23" s="1"/>
  <c r="X43" i="23"/>
  <c r="I43" i="23"/>
  <c r="AD43" i="23" s="1"/>
  <c r="X39" i="23"/>
  <c r="I39" i="23"/>
  <c r="AD39" i="23" s="1"/>
  <c r="X35" i="23"/>
  <c r="I35" i="23"/>
  <c r="AD35" i="23" s="1"/>
  <c r="X31" i="23"/>
  <c r="I31" i="23"/>
  <c r="AD31" i="23" s="1"/>
  <c r="X27" i="23"/>
  <c r="I27" i="23"/>
  <c r="AD27" i="23" s="1"/>
  <c r="X23" i="23"/>
  <c r="I23" i="23"/>
  <c r="AD23" i="23" s="1"/>
  <c r="X19" i="23"/>
  <c r="I19" i="23"/>
  <c r="AD19" i="23" s="1"/>
  <c r="X15" i="23"/>
  <c r="I15" i="23"/>
  <c r="AD15" i="23" s="1"/>
  <c r="X11" i="23"/>
  <c r="I11" i="23"/>
  <c r="AD11" i="23" s="1"/>
  <c r="X167" i="22"/>
  <c r="I167" i="22"/>
  <c r="AD167" i="22" s="1"/>
  <c r="X163" i="22"/>
  <c r="I163" i="22"/>
  <c r="AD163" i="22" s="1"/>
  <c r="X159" i="22"/>
  <c r="I159" i="22"/>
  <c r="AD159" i="22" s="1"/>
  <c r="X155" i="22"/>
  <c r="I155" i="22"/>
  <c r="AD155" i="22" s="1"/>
  <c r="X151" i="22"/>
  <c r="I151" i="22"/>
  <c r="AD151" i="22" s="1"/>
  <c r="X147" i="22"/>
  <c r="I147" i="22"/>
  <c r="AD147" i="22" s="1"/>
  <c r="X143" i="22"/>
  <c r="I143" i="22"/>
  <c r="AD143" i="22" s="1"/>
  <c r="X139" i="22"/>
  <c r="I139" i="22"/>
  <c r="AD139" i="22" s="1"/>
  <c r="X135" i="22"/>
  <c r="I135" i="22"/>
  <c r="AD135" i="22" s="1"/>
  <c r="X131" i="22"/>
  <c r="I131" i="22"/>
  <c r="AD131" i="22" s="1"/>
  <c r="X127" i="22"/>
  <c r="I127" i="22"/>
  <c r="AD127" i="22" s="1"/>
  <c r="X123" i="22"/>
  <c r="I123" i="22"/>
  <c r="AD123" i="22" s="1"/>
  <c r="X119" i="22"/>
  <c r="I119" i="22"/>
  <c r="AD119" i="22" s="1"/>
  <c r="X115" i="22"/>
  <c r="I115" i="22"/>
  <c r="AD115" i="22" s="1"/>
  <c r="X111" i="22"/>
  <c r="I111" i="22"/>
  <c r="AD111" i="22" s="1"/>
  <c r="X107" i="22"/>
  <c r="I107" i="22"/>
  <c r="AD107" i="22" s="1"/>
  <c r="X103" i="22"/>
  <c r="I103" i="22"/>
  <c r="AD103" i="22" s="1"/>
  <c r="X99" i="22"/>
  <c r="I99" i="22"/>
  <c r="AD99" i="22" s="1"/>
  <c r="X95" i="22"/>
  <c r="I95" i="22"/>
  <c r="AD95" i="22" s="1"/>
  <c r="X91" i="22"/>
  <c r="I91" i="22"/>
  <c r="AD91" i="22" s="1"/>
  <c r="X87" i="22"/>
  <c r="I87" i="22"/>
  <c r="AD87" i="22" s="1"/>
  <c r="X83" i="22"/>
  <c r="I83" i="22"/>
  <c r="AD83" i="22" s="1"/>
  <c r="X79" i="22"/>
  <c r="I79" i="22"/>
  <c r="AD79" i="22" s="1"/>
  <c r="X75" i="22"/>
  <c r="I75" i="22"/>
  <c r="AD75" i="22" s="1"/>
  <c r="X71" i="22"/>
  <c r="I71" i="22"/>
  <c r="AD71" i="22" s="1"/>
  <c r="X67" i="22"/>
  <c r="I67" i="22"/>
  <c r="AD67" i="22" s="1"/>
  <c r="X63" i="22"/>
  <c r="I63" i="22"/>
  <c r="AD63" i="22" s="1"/>
  <c r="X59" i="22"/>
  <c r="I59" i="22"/>
  <c r="AD59" i="22" s="1"/>
  <c r="X55" i="22"/>
  <c r="I55" i="22"/>
  <c r="AD55" i="22" s="1"/>
  <c r="X51" i="22"/>
  <c r="I51" i="22"/>
  <c r="AD51" i="22" s="1"/>
  <c r="X47" i="22"/>
  <c r="I47" i="22"/>
  <c r="AD47" i="22" s="1"/>
  <c r="X43" i="22"/>
  <c r="I43" i="22"/>
  <c r="AD43" i="22" s="1"/>
  <c r="X39" i="22"/>
  <c r="I39" i="22"/>
  <c r="AD39" i="22" s="1"/>
  <c r="X35" i="22"/>
  <c r="I35" i="22"/>
  <c r="AD35" i="22" s="1"/>
  <c r="X31" i="22"/>
  <c r="I31" i="22"/>
  <c r="AD31" i="22" s="1"/>
  <c r="X27" i="22"/>
  <c r="I27" i="22"/>
  <c r="AD27" i="22" s="1"/>
  <c r="X23" i="22"/>
  <c r="I23" i="22"/>
  <c r="AD23" i="22" s="1"/>
  <c r="X19" i="22"/>
  <c r="I19" i="22"/>
  <c r="AD19" i="22" s="1"/>
  <c r="X15" i="22"/>
  <c r="I15" i="22"/>
  <c r="AD15" i="22" s="1"/>
  <c r="X11" i="22"/>
  <c r="I11" i="22"/>
  <c r="AD11" i="22" s="1"/>
  <c r="X167" i="21"/>
  <c r="I167" i="21"/>
  <c r="AD167" i="21" s="1"/>
  <c r="X163" i="21"/>
  <c r="I163" i="21"/>
  <c r="AD163" i="21" s="1"/>
  <c r="X159" i="21"/>
  <c r="I159" i="21"/>
  <c r="AD159" i="21" s="1"/>
  <c r="X155" i="21"/>
  <c r="I155" i="21"/>
  <c r="AD155" i="21" s="1"/>
  <c r="X151" i="21"/>
  <c r="I151" i="21"/>
  <c r="AD151" i="21" s="1"/>
  <c r="X147" i="21"/>
  <c r="I147" i="21"/>
  <c r="AD147" i="21" s="1"/>
  <c r="X143" i="21"/>
  <c r="I143" i="21"/>
  <c r="AD143" i="21" s="1"/>
  <c r="X139" i="21"/>
  <c r="I139" i="21"/>
  <c r="AD139" i="21" s="1"/>
  <c r="X135" i="21"/>
  <c r="I135" i="21"/>
  <c r="AD135" i="21" s="1"/>
  <c r="X131" i="21"/>
  <c r="I131" i="21"/>
  <c r="AD131" i="21" s="1"/>
  <c r="X127" i="21"/>
  <c r="I127" i="21"/>
  <c r="AD127" i="21" s="1"/>
  <c r="X123" i="21"/>
  <c r="I123" i="21"/>
  <c r="AD123" i="21" s="1"/>
  <c r="X119" i="21"/>
  <c r="I119" i="21"/>
  <c r="AD119" i="21" s="1"/>
  <c r="X115" i="21"/>
  <c r="I115" i="21"/>
  <c r="AD115" i="21" s="1"/>
  <c r="X111" i="21"/>
  <c r="I111" i="21"/>
  <c r="AD111" i="21" s="1"/>
  <c r="X107" i="21"/>
  <c r="I107" i="21"/>
  <c r="AD107" i="21" s="1"/>
  <c r="X103" i="21"/>
  <c r="I103" i="21"/>
  <c r="AD103" i="21" s="1"/>
  <c r="X99" i="21"/>
  <c r="I99" i="21"/>
  <c r="AD99" i="21" s="1"/>
  <c r="X95" i="21"/>
  <c r="I95" i="21"/>
  <c r="AD95" i="21" s="1"/>
  <c r="X91" i="21"/>
  <c r="I91" i="21"/>
  <c r="AD91" i="21" s="1"/>
  <c r="X87" i="21"/>
  <c r="I87" i="21"/>
  <c r="AD87" i="21" s="1"/>
  <c r="X83" i="21"/>
  <c r="I83" i="21"/>
  <c r="AD83" i="21" s="1"/>
  <c r="X79" i="21"/>
  <c r="I79" i="21"/>
  <c r="AD79" i="21" s="1"/>
  <c r="X75" i="21"/>
  <c r="I75" i="21"/>
  <c r="AD75" i="21" s="1"/>
  <c r="X71" i="21"/>
  <c r="I71" i="21"/>
  <c r="AD71" i="21" s="1"/>
  <c r="X67" i="21"/>
  <c r="I67" i="21"/>
  <c r="AD67" i="21" s="1"/>
  <c r="X63" i="21"/>
  <c r="I63" i="21"/>
  <c r="AD63" i="21" s="1"/>
  <c r="X59" i="21"/>
  <c r="I59" i="21"/>
  <c r="AD59" i="21" s="1"/>
  <c r="X55" i="21"/>
  <c r="I55" i="21"/>
  <c r="AD55" i="21" s="1"/>
  <c r="X51" i="21"/>
  <c r="I51" i="21"/>
  <c r="AD51" i="21" s="1"/>
  <c r="X47" i="21"/>
  <c r="I47" i="21"/>
  <c r="AD47" i="21" s="1"/>
  <c r="X43" i="21"/>
  <c r="I43" i="21"/>
  <c r="AD43" i="21" s="1"/>
  <c r="X39" i="21"/>
  <c r="I39" i="21"/>
  <c r="AD39" i="21" s="1"/>
  <c r="X35" i="21"/>
  <c r="I35" i="21"/>
  <c r="AD35" i="21" s="1"/>
  <c r="X31" i="21"/>
  <c r="I31" i="21"/>
  <c r="AD31" i="21" s="1"/>
  <c r="X27" i="21"/>
  <c r="I27" i="21"/>
  <c r="AD27" i="21" s="1"/>
  <c r="X23" i="21"/>
  <c r="I23" i="21"/>
  <c r="AD23" i="21" s="1"/>
  <c r="X19" i="21"/>
  <c r="I19" i="21"/>
  <c r="AD19" i="21" s="1"/>
  <c r="X15" i="21"/>
  <c r="I15" i="21"/>
  <c r="AD15" i="21" s="1"/>
  <c r="X11" i="21"/>
  <c r="I11" i="21"/>
  <c r="AD11" i="21" s="1"/>
  <c r="X167" i="20"/>
  <c r="I167" i="20"/>
  <c r="AD167" i="20" s="1"/>
  <c r="X163" i="20"/>
  <c r="I163" i="20"/>
  <c r="AD163" i="20" s="1"/>
  <c r="X159" i="20"/>
  <c r="I159" i="20"/>
  <c r="AD159" i="20" s="1"/>
  <c r="X155" i="20"/>
  <c r="I155" i="20"/>
  <c r="AD155" i="20" s="1"/>
  <c r="X151" i="20"/>
  <c r="I151" i="20"/>
  <c r="AD151" i="20" s="1"/>
  <c r="X147" i="20"/>
  <c r="I147" i="20"/>
  <c r="AD147" i="20" s="1"/>
  <c r="X143" i="20"/>
  <c r="I143" i="20"/>
  <c r="AD143" i="20" s="1"/>
  <c r="X139" i="20"/>
  <c r="I139" i="20"/>
  <c r="AD139" i="20" s="1"/>
  <c r="X135" i="20"/>
  <c r="I135" i="20"/>
  <c r="AD135" i="20" s="1"/>
  <c r="X131" i="20"/>
  <c r="I131" i="20"/>
  <c r="AD131" i="20" s="1"/>
  <c r="X127" i="20"/>
  <c r="I127" i="20"/>
  <c r="AD127" i="20" s="1"/>
  <c r="X123" i="20"/>
  <c r="I123" i="20"/>
  <c r="AD123" i="20" s="1"/>
  <c r="X119" i="20"/>
  <c r="I119" i="20"/>
  <c r="AD119" i="20" s="1"/>
  <c r="X115" i="20"/>
  <c r="I115" i="20"/>
  <c r="AD115" i="20" s="1"/>
  <c r="X111" i="20"/>
  <c r="I111" i="20"/>
  <c r="AD111" i="20" s="1"/>
  <c r="X107" i="20"/>
  <c r="I107" i="20"/>
  <c r="AD107" i="20" s="1"/>
  <c r="X103" i="20"/>
  <c r="I103" i="20"/>
  <c r="AD103" i="20" s="1"/>
  <c r="X99" i="20"/>
  <c r="I99" i="20"/>
  <c r="AD99" i="20" s="1"/>
  <c r="X95" i="20"/>
  <c r="I95" i="20"/>
  <c r="AD95" i="20" s="1"/>
  <c r="X91" i="20"/>
  <c r="I91" i="20"/>
  <c r="AD91" i="20" s="1"/>
  <c r="X87" i="20"/>
  <c r="I87" i="20"/>
  <c r="AD87" i="20" s="1"/>
  <c r="X83" i="20"/>
  <c r="I83" i="20"/>
  <c r="AD83" i="20" s="1"/>
  <c r="X79" i="20"/>
  <c r="I79" i="20"/>
  <c r="AD79" i="20" s="1"/>
  <c r="X75" i="20"/>
  <c r="I75" i="20"/>
  <c r="AD75" i="20" s="1"/>
  <c r="X71" i="20"/>
  <c r="I71" i="20"/>
  <c r="AD71" i="20" s="1"/>
  <c r="X67" i="20"/>
  <c r="I67" i="20"/>
  <c r="AD67" i="20" s="1"/>
  <c r="X63" i="20"/>
  <c r="I63" i="20"/>
  <c r="AD63" i="20" s="1"/>
  <c r="X59" i="20"/>
  <c r="I59" i="20"/>
  <c r="AD59" i="20" s="1"/>
  <c r="X55" i="20"/>
  <c r="I55" i="20"/>
  <c r="AD55" i="20" s="1"/>
  <c r="X51" i="20"/>
  <c r="I51" i="20"/>
  <c r="AD51" i="20" s="1"/>
  <c r="X47" i="20"/>
  <c r="I47" i="20"/>
  <c r="AD47" i="20" s="1"/>
  <c r="X43" i="20"/>
  <c r="I43" i="20"/>
  <c r="AD43" i="20" s="1"/>
  <c r="X39" i="20"/>
  <c r="I39" i="20"/>
  <c r="AD39" i="20" s="1"/>
  <c r="X35" i="20"/>
  <c r="I35" i="20"/>
  <c r="AD35" i="20" s="1"/>
  <c r="X31" i="20"/>
  <c r="I31" i="20"/>
  <c r="AD31" i="20" s="1"/>
  <c r="X27" i="20"/>
  <c r="I27" i="20"/>
  <c r="AD27" i="20" s="1"/>
  <c r="X23" i="20"/>
  <c r="I23" i="20"/>
  <c r="AD23" i="20" s="1"/>
  <c r="X19" i="20"/>
  <c r="I19" i="20"/>
  <c r="AD19" i="20" s="1"/>
  <c r="X15" i="20"/>
  <c r="I15" i="20"/>
  <c r="AD15" i="20" s="1"/>
  <c r="X11" i="20"/>
  <c r="I11" i="20"/>
  <c r="AD11" i="20" s="1"/>
  <c r="X167" i="19"/>
  <c r="I167" i="19"/>
  <c r="AD167" i="19" s="1"/>
  <c r="X163" i="19"/>
  <c r="I163" i="19"/>
  <c r="AD163" i="19" s="1"/>
  <c r="X159" i="19"/>
  <c r="I159" i="19"/>
  <c r="AD159" i="19" s="1"/>
  <c r="X155" i="19"/>
  <c r="I155" i="19"/>
  <c r="AD155" i="19" s="1"/>
  <c r="X151" i="19"/>
  <c r="I151" i="19"/>
  <c r="AD151" i="19" s="1"/>
  <c r="X147" i="19"/>
  <c r="I147" i="19"/>
  <c r="AD147" i="19" s="1"/>
  <c r="X143" i="19"/>
  <c r="I143" i="19"/>
  <c r="AD143" i="19" s="1"/>
  <c r="X139" i="19"/>
  <c r="I139" i="19"/>
  <c r="AD139" i="19" s="1"/>
  <c r="X135" i="19"/>
  <c r="I135" i="19"/>
  <c r="AD135" i="19" s="1"/>
  <c r="X131" i="19"/>
  <c r="I131" i="19"/>
  <c r="AD131" i="19" s="1"/>
  <c r="X127" i="19"/>
  <c r="I127" i="19"/>
  <c r="AD127" i="19" s="1"/>
  <c r="X123" i="19"/>
  <c r="I123" i="19"/>
  <c r="AD123" i="19" s="1"/>
  <c r="X119" i="19"/>
  <c r="I119" i="19"/>
  <c r="AD119" i="19" s="1"/>
  <c r="X115" i="19"/>
  <c r="I115" i="19"/>
  <c r="AD115" i="19" s="1"/>
  <c r="X111" i="19"/>
  <c r="I111" i="19"/>
  <c r="AD111" i="19" s="1"/>
  <c r="X107" i="19"/>
  <c r="I107" i="19"/>
  <c r="AD107" i="19" s="1"/>
  <c r="X103" i="19"/>
  <c r="I103" i="19"/>
  <c r="AD103" i="19" s="1"/>
  <c r="X99" i="19"/>
  <c r="I99" i="19"/>
  <c r="AD99" i="19" s="1"/>
  <c r="X95" i="19"/>
  <c r="I95" i="19"/>
  <c r="AD95" i="19" s="1"/>
  <c r="X91" i="19"/>
  <c r="I91" i="19"/>
  <c r="AD91" i="19" s="1"/>
  <c r="X87" i="19"/>
  <c r="I87" i="19"/>
  <c r="AD87" i="19" s="1"/>
  <c r="X83" i="19"/>
  <c r="I83" i="19"/>
  <c r="AD83" i="19" s="1"/>
  <c r="X79" i="19"/>
  <c r="I79" i="19"/>
  <c r="AD79" i="19" s="1"/>
  <c r="X75" i="19"/>
  <c r="I75" i="19"/>
  <c r="AD75" i="19" s="1"/>
  <c r="X71" i="19"/>
  <c r="I71" i="19"/>
  <c r="AD71" i="19" s="1"/>
  <c r="X67" i="19"/>
  <c r="I67" i="19"/>
  <c r="AD67" i="19" s="1"/>
  <c r="X63" i="19"/>
  <c r="I63" i="19"/>
  <c r="AD63" i="19" s="1"/>
  <c r="X59" i="19"/>
  <c r="I59" i="19"/>
  <c r="AD59" i="19" s="1"/>
  <c r="X55" i="19"/>
  <c r="I55" i="19"/>
  <c r="AD55" i="19" s="1"/>
  <c r="X51" i="19"/>
  <c r="I51" i="19"/>
  <c r="AD51" i="19" s="1"/>
  <c r="X47" i="19"/>
  <c r="I47" i="19"/>
  <c r="AD47" i="19" s="1"/>
  <c r="X43" i="19"/>
  <c r="I43" i="19"/>
  <c r="AD43" i="19" s="1"/>
  <c r="X39" i="19"/>
  <c r="I39" i="19"/>
  <c r="AD39" i="19" s="1"/>
  <c r="X35" i="19"/>
  <c r="I35" i="19"/>
  <c r="AD35" i="19" s="1"/>
  <c r="X31" i="19"/>
  <c r="I31" i="19"/>
  <c r="AD31" i="19" s="1"/>
  <c r="X27" i="19"/>
  <c r="I27" i="19"/>
  <c r="AD27" i="19" s="1"/>
  <c r="X23" i="19"/>
  <c r="I23" i="19"/>
  <c r="AD23" i="19" s="1"/>
  <c r="I19" i="19"/>
  <c r="AD19" i="19" s="1"/>
  <c r="X15" i="19"/>
  <c r="I15" i="19"/>
  <c r="AD15" i="19" s="1"/>
  <c r="X11" i="19"/>
  <c r="I11" i="19"/>
  <c r="AD11" i="19" s="1"/>
  <c r="X167" i="18"/>
  <c r="I167" i="18"/>
  <c r="AD167" i="18" s="1"/>
  <c r="X163" i="18"/>
  <c r="I163" i="18"/>
  <c r="AD163" i="18" s="1"/>
  <c r="X159" i="18"/>
  <c r="I159" i="18"/>
  <c r="AD159" i="18" s="1"/>
  <c r="X155" i="18"/>
  <c r="I155" i="18"/>
  <c r="AD155" i="18" s="1"/>
  <c r="X151" i="18"/>
  <c r="I151" i="18"/>
  <c r="AD151" i="18" s="1"/>
  <c r="X147" i="18"/>
  <c r="I147" i="18"/>
  <c r="AD147" i="18" s="1"/>
  <c r="X143" i="18"/>
  <c r="I143" i="18"/>
  <c r="AD143" i="18" s="1"/>
  <c r="X139" i="18"/>
  <c r="I139" i="18"/>
  <c r="AD139" i="18" s="1"/>
  <c r="X135" i="18"/>
  <c r="I135" i="18"/>
  <c r="AD135" i="18" s="1"/>
  <c r="X131" i="18"/>
  <c r="I131" i="18"/>
  <c r="AD131" i="18" s="1"/>
  <c r="X127" i="18"/>
  <c r="I127" i="18"/>
  <c r="AD127" i="18" s="1"/>
  <c r="X123" i="18"/>
  <c r="I123" i="18"/>
  <c r="AD123" i="18" s="1"/>
  <c r="X119" i="18"/>
  <c r="I119" i="18"/>
  <c r="AD119" i="18" s="1"/>
  <c r="X115" i="18"/>
  <c r="I115" i="18"/>
  <c r="AD115" i="18" s="1"/>
  <c r="X111" i="18"/>
  <c r="I111" i="18"/>
  <c r="AD111" i="18" s="1"/>
  <c r="X107" i="18"/>
  <c r="I107" i="18"/>
  <c r="AD107" i="18" s="1"/>
  <c r="X103" i="18"/>
  <c r="I103" i="18"/>
  <c r="AD103" i="18" s="1"/>
  <c r="X99" i="18"/>
  <c r="I99" i="18"/>
  <c r="AD99" i="18" s="1"/>
  <c r="X95" i="18"/>
  <c r="I95" i="18"/>
  <c r="AD95" i="18" s="1"/>
  <c r="X91" i="18"/>
  <c r="I91" i="18"/>
  <c r="AD91" i="18" s="1"/>
  <c r="X87" i="18"/>
  <c r="I87" i="18"/>
  <c r="AD87" i="18" s="1"/>
  <c r="X83" i="18"/>
  <c r="I83" i="18"/>
  <c r="AD83" i="18" s="1"/>
  <c r="X79" i="18"/>
  <c r="I79" i="18"/>
  <c r="AD79" i="18" s="1"/>
  <c r="X75" i="18"/>
  <c r="I75" i="18"/>
  <c r="AD75" i="18" s="1"/>
  <c r="X71" i="18"/>
  <c r="I71" i="18"/>
  <c r="AD71" i="18" s="1"/>
  <c r="X67" i="18"/>
  <c r="I67" i="18"/>
  <c r="AD67" i="18" s="1"/>
  <c r="X63" i="18"/>
  <c r="I63" i="18"/>
  <c r="AD63" i="18" s="1"/>
  <c r="X59" i="18"/>
  <c r="I59" i="18"/>
  <c r="AD59" i="18" s="1"/>
  <c r="X55" i="18"/>
  <c r="I55" i="18"/>
  <c r="AD55" i="18" s="1"/>
  <c r="X51" i="18"/>
  <c r="I51" i="18"/>
  <c r="AD51" i="18" s="1"/>
  <c r="X47" i="18"/>
  <c r="I47" i="18"/>
  <c r="AD47" i="18" s="1"/>
  <c r="X43" i="18"/>
  <c r="I43" i="18"/>
  <c r="AD43" i="18" s="1"/>
  <c r="X39" i="18"/>
  <c r="I39" i="18"/>
  <c r="AD39" i="18" s="1"/>
  <c r="X35" i="18"/>
  <c r="I35" i="18"/>
  <c r="AD35" i="18" s="1"/>
  <c r="X31" i="18"/>
  <c r="I31" i="18"/>
  <c r="AD31" i="18" s="1"/>
  <c r="X27" i="18"/>
  <c r="I27" i="18"/>
  <c r="AD27" i="18" s="1"/>
  <c r="X23" i="18"/>
  <c r="I23" i="18"/>
  <c r="AD23" i="18" s="1"/>
  <c r="X19" i="18"/>
  <c r="I19" i="18"/>
  <c r="AD19" i="18" s="1"/>
  <c r="X15" i="18"/>
  <c r="I15" i="18"/>
  <c r="AD15" i="18" s="1"/>
  <c r="X11" i="18"/>
  <c r="I11" i="18"/>
  <c r="AD11" i="18" s="1"/>
  <c r="X167" i="17"/>
  <c r="I167" i="17"/>
  <c r="AD167" i="17" s="1"/>
  <c r="X163" i="17"/>
  <c r="I163" i="17"/>
  <c r="AD163" i="17" s="1"/>
  <c r="X159" i="17"/>
  <c r="I159" i="17"/>
  <c r="AD159" i="17" s="1"/>
  <c r="X155" i="17"/>
  <c r="I155" i="17"/>
  <c r="AD155" i="17" s="1"/>
  <c r="X151" i="17"/>
  <c r="I151" i="17"/>
  <c r="AD151" i="17" s="1"/>
  <c r="X147" i="17"/>
  <c r="I147" i="17"/>
  <c r="AD147" i="17" s="1"/>
  <c r="X143" i="17"/>
  <c r="I143" i="17"/>
  <c r="AD143" i="17" s="1"/>
  <c r="X139" i="17"/>
  <c r="I139" i="17"/>
  <c r="AD139" i="17" s="1"/>
  <c r="X135" i="17"/>
  <c r="I135" i="17"/>
  <c r="AD135" i="17" s="1"/>
  <c r="X131" i="17"/>
  <c r="I131" i="17"/>
  <c r="AD131" i="17" s="1"/>
  <c r="X127" i="17"/>
  <c r="I127" i="17"/>
  <c r="AD127" i="17" s="1"/>
  <c r="X123" i="17"/>
  <c r="I123" i="17"/>
  <c r="AD123" i="17" s="1"/>
  <c r="X119" i="17"/>
  <c r="I119" i="17"/>
  <c r="AD119" i="17" s="1"/>
  <c r="X115" i="17"/>
  <c r="I115" i="17"/>
  <c r="AD115" i="17" s="1"/>
  <c r="X111" i="17"/>
  <c r="I111" i="17"/>
  <c r="AD111" i="17" s="1"/>
  <c r="X107" i="17"/>
  <c r="I107" i="17"/>
  <c r="AD107" i="17" s="1"/>
  <c r="X103" i="17"/>
  <c r="I103" i="17"/>
  <c r="AD103" i="17" s="1"/>
  <c r="X99" i="17"/>
  <c r="I99" i="17"/>
  <c r="AD99" i="17" s="1"/>
  <c r="X95" i="17"/>
  <c r="I95" i="17"/>
  <c r="AD95" i="17" s="1"/>
  <c r="X91" i="17"/>
  <c r="I91" i="17"/>
  <c r="AD91" i="17" s="1"/>
  <c r="X87" i="17"/>
  <c r="I87" i="17"/>
  <c r="AD87" i="17" s="1"/>
  <c r="X83" i="17"/>
  <c r="I83" i="17"/>
  <c r="AD83" i="17" s="1"/>
  <c r="X79" i="17"/>
  <c r="I79" i="17"/>
  <c r="AD79" i="17" s="1"/>
  <c r="X75" i="17"/>
  <c r="I75" i="17"/>
  <c r="AD75" i="17" s="1"/>
  <c r="X71" i="17"/>
  <c r="I71" i="17"/>
  <c r="AD71" i="17" s="1"/>
  <c r="X67" i="17"/>
  <c r="I67" i="17"/>
  <c r="AD67" i="17" s="1"/>
  <c r="X63" i="17"/>
  <c r="I63" i="17"/>
  <c r="AD63" i="17" s="1"/>
  <c r="X59" i="17"/>
  <c r="I59" i="17"/>
  <c r="AD59" i="17" s="1"/>
  <c r="X55" i="17"/>
  <c r="I55" i="17"/>
  <c r="AD55" i="17" s="1"/>
  <c r="X51" i="17"/>
  <c r="I51" i="17"/>
  <c r="AD51" i="17" s="1"/>
  <c r="X47" i="17"/>
  <c r="I47" i="17"/>
  <c r="AD47" i="17" s="1"/>
  <c r="X43" i="17"/>
  <c r="I43" i="17"/>
  <c r="AD43" i="17" s="1"/>
  <c r="X39" i="17"/>
  <c r="I39" i="17"/>
  <c r="AD39" i="17" s="1"/>
  <c r="X35" i="17"/>
  <c r="I35" i="17"/>
  <c r="AD35" i="17" s="1"/>
  <c r="X31" i="17"/>
  <c r="I31" i="17"/>
  <c r="AD31" i="17" s="1"/>
  <c r="X27" i="17"/>
  <c r="I27" i="17"/>
  <c r="AD27" i="17" s="1"/>
  <c r="X23" i="17"/>
  <c r="I23" i="17"/>
  <c r="AD23" i="17" s="1"/>
  <c r="X19" i="17"/>
  <c r="I19" i="17"/>
  <c r="AD19" i="17" s="1"/>
  <c r="X15" i="17"/>
  <c r="I15" i="17"/>
  <c r="AD15" i="17" s="1"/>
  <c r="X11" i="17"/>
  <c r="I11" i="17"/>
  <c r="AD11" i="17" s="1"/>
  <c r="X167" i="16"/>
  <c r="I167" i="16"/>
  <c r="AD167" i="16" s="1"/>
  <c r="X163" i="16"/>
  <c r="I163" i="16"/>
  <c r="AD163" i="16" s="1"/>
  <c r="X159" i="16"/>
  <c r="I159" i="16"/>
  <c r="AD159" i="16" s="1"/>
  <c r="X155" i="16"/>
  <c r="I155" i="16"/>
  <c r="AD155" i="16" s="1"/>
  <c r="X151" i="16"/>
  <c r="I151" i="16"/>
  <c r="AD151" i="16" s="1"/>
  <c r="X147" i="16"/>
  <c r="I147" i="16"/>
  <c r="AD147" i="16" s="1"/>
  <c r="X143" i="16"/>
  <c r="I143" i="16"/>
  <c r="AD143" i="16" s="1"/>
  <c r="X139" i="16"/>
  <c r="I139" i="16"/>
  <c r="AD139" i="16" s="1"/>
  <c r="X135" i="16"/>
  <c r="I135" i="16"/>
  <c r="AD135" i="16" s="1"/>
  <c r="X131" i="16"/>
  <c r="I131" i="16"/>
  <c r="AD131" i="16" s="1"/>
  <c r="X127" i="16"/>
  <c r="I127" i="16"/>
  <c r="AD127" i="16" s="1"/>
  <c r="X123" i="16"/>
  <c r="I123" i="16"/>
  <c r="AD123" i="16" s="1"/>
  <c r="X119" i="16"/>
  <c r="I119" i="16"/>
  <c r="AD119" i="16" s="1"/>
  <c r="X115" i="16"/>
  <c r="I115" i="16"/>
  <c r="AD115" i="16" s="1"/>
  <c r="X111" i="16"/>
  <c r="I111" i="16"/>
  <c r="AD111" i="16" s="1"/>
  <c r="X107" i="16"/>
  <c r="I107" i="16"/>
  <c r="AD107" i="16" s="1"/>
  <c r="X103" i="16"/>
  <c r="I103" i="16"/>
  <c r="AD103" i="16" s="1"/>
  <c r="X99" i="16"/>
  <c r="I99" i="16"/>
  <c r="AD99" i="16" s="1"/>
  <c r="X95" i="16"/>
  <c r="I95" i="16"/>
  <c r="AD95" i="16" s="1"/>
  <c r="X91" i="16"/>
  <c r="I91" i="16"/>
  <c r="AD91" i="16" s="1"/>
  <c r="X87" i="16"/>
  <c r="I87" i="16"/>
  <c r="AD87" i="16" s="1"/>
  <c r="X83" i="16"/>
  <c r="I83" i="16"/>
  <c r="AD83" i="16" s="1"/>
  <c r="X79" i="16"/>
  <c r="I79" i="16"/>
  <c r="AD79" i="16" s="1"/>
  <c r="X75" i="16"/>
  <c r="I75" i="16"/>
  <c r="AD75" i="16" s="1"/>
  <c r="X71" i="16"/>
  <c r="I71" i="16"/>
  <c r="AD71" i="16" s="1"/>
  <c r="X67" i="16"/>
  <c r="I67" i="16"/>
  <c r="AD67" i="16" s="1"/>
  <c r="X63" i="16"/>
  <c r="I63" i="16"/>
  <c r="AD63" i="16" s="1"/>
  <c r="X59" i="16"/>
  <c r="I59" i="16"/>
  <c r="AD59" i="16" s="1"/>
  <c r="X55" i="16"/>
  <c r="I55" i="16"/>
  <c r="AD55" i="16" s="1"/>
  <c r="X51" i="16"/>
  <c r="I51" i="16"/>
  <c r="AD51" i="16" s="1"/>
  <c r="X47" i="16"/>
  <c r="I47" i="16"/>
  <c r="AD47" i="16" s="1"/>
  <c r="X43" i="16"/>
  <c r="I43" i="16"/>
  <c r="AD43" i="16" s="1"/>
  <c r="X39" i="16"/>
  <c r="I39" i="16"/>
  <c r="AD39" i="16" s="1"/>
  <c r="X35" i="16"/>
  <c r="I35" i="16"/>
  <c r="AD35" i="16" s="1"/>
  <c r="X31" i="16"/>
  <c r="I31" i="16"/>
  <c r="AD31" i="16" s="1"/>
  <c r="X27" i="16"/>
  <c r="I27" i="16"/>
  <c r="AD27" i="16" s="1"/>
  <c r="X23" i="16"/>
  <c r="I23" i="16"/>
  <c r="AD23" i="16" s="1"/>
  <c r="X19" i="16"/>
  <c r="I19" i="16"/>
  <c r="AD19" i="16" s="1"/>
  <c r="X15" i="16"/>
  <c r="I15" i="16"/>
  <c r="AD15" i="16" s="1"/>
  <c r="X11" i="16"/>
  <c r="I11" i="16"/>
  <c r="AD11" i="16" s="1"/>
  <c r="X167" i="15"/>
  <c r="I167" i="15"/>
  <c r="AD167" i="15" s="1"/>
  <c r="X163" i="15"/>
  <c r="I163" i="15"/>
  <c r="AD163" i="15" s="1"/>
  <c r="X159" i="15"/>
  <c r="I159" i="15"/>
  <c r="AD159" i="15" s="1"/>
  <c r="X155" i="15"/>
  <c r="I155" i="15"/>
  <c r="AD155" i="15" s="1"/>
  <c r="X151" i="15"/>
  <c r="I151" i="15"/>
  <c r="AD151" i="15" s="1"/>
  <c r="X147" i="15"/>
  <c r="I147" i="15"/>
  <c r="AD147" i="15" s="1"/>
  <c r="X143" i="15"/>
  <c r="I143" i="15"/>
  <c r="AD143" i="15" s="1"/>
  <c r="X139" i="15"/>
  <c r="I139" i="15"/>
  <c r="AD139" i="15" s="1"/>
  <c r="X135" i="15"/>
  <c r="I135" i="15"/>
  <c r="AD135" i="15" s="1"/>
  <c r="X131" i="15"/>
  <c r="I131" i="15"/>
  <c r="AD131" i="15" s="1"/>
  <c r="X127" i="15"/>
  <c r="I127" i="15"/>
  <c r="AD127" i="15" s="1"/>
  <c r="X123" i="15"/>
  <c r="I123" i="15"/>
  <c r="AD123" i="15" s="1"/>
  <c r="X119" i="15"/>
  <c r="I119" i="15"/>
  <c r="AD119" i="15" s="1"/>
  <c r="X115" i="15"/>
  <c r="I115" i="15"/>
  <c r="AD115" i="15" s="1"/>
  <c r="X111" i="15"/>
  <c r="I111" i="15"/>
  <c r="AD111" i="15" s="1"/>
  <c r="X107" i="15"/>
  <c r="I107" i="15"/>
  <c r="AD107" i="15" s="1"/>
  <c r="X103" i="15"/>
  <c r="I103" i="15"/>
  <c r="AD103" i="15" s="1"/>
  <c r="X99" i="15"/>
  <c r="I99" i="15"/>
  <c r="AD99" i="15" s="1"/>
  <c r="X95" i="15"/>
  <c r="I95" i="15"/>
  <c r="AD95" i="15" s="1"/>
  <c r="X91" i="15"/>
  <c r="I91" i="15"/>
  <c r="AD91" i="15" s="1"/>
  <c r="X87" i="15"/>
  <c r="I87" i="15"/>
  <c r="AD87" i="15" s="1"/>
  <c r="X83" i="15"/>
  <c r="I83" i="15"/>
  <c r="AD83" i="15" s="1"/>
  <c r="X79" i="15"/>
  <c r="I79" i="15"/>
  <c r="AD79" i="15" s="1"/>
  <c r="X75" i="15"/>
  <c r="I75" i="15"/>
  <c r="AD75" i="15" s="1"/>
  <c r="X71" i="15"/>
  <c r="I71" i="15"/>
  <c r="AD71" i="15" s="1"/>
  <c r="X67" i="15"/>
  <c r="I67" i="15"/>
  <c r="AD67" i="15" s="1"/>
  <c r="X63" i="15"/>
  <c r="I63" i="15"/>
  <c r="AD63" i="15" s="1"/>
  <c r="X59" i="15"/>
  <c r="I59" i="15"/>
  <c r="AD59" i="15" s="1"/>
  <c r="X55" i="15"/>
  <c r="I55" i="15"/>
  <c r="AD55" i="15" s="1"/>
  <c r="X51" i="15"/>
  <c r="I51" i="15"/>
  <c r="AD51" i="15" s="1"/>
  <c r="X47" i="15"/>
  <c r="I47" i="15"/>
  <c r="AD47" i="15" s="1"/>
  <c r="X43" i="15"/>
  <c r="I43" i="15"/>
  <c r="AD43" i="15" s="1"/>
  <c r="X39" i="15"/>
  <c r="I39" i="15"/>
  <c r="AD39" i="15" s="1"/>
  <c r="X35" i="15"/>
  <c r="I35" i="15"/>
  <c r="AD35" i="15" s="1"/>
  <c r="X31" i="15"/>
  <c r="I31" i="15"/>
  <c r="AD31" i="15" s="1"/>
  <c r="X27" i="15"/>
  <c r="I27" i="15"/>
  <c r="AD27" i="15" s="1"/>
  <c r="X23" i="15"/>
  <c r="I23" i="15"/>
  <c r="AD23" i="15" s="1"/>
  <c r="X19" i="15"/>
  <c r="I19" i="15"/>
  <c r="AD19" i="15" s="1"/>
  <c r="X15" i="15"/>
  <c r="I15" i="15"/>
  <c r="AD15" i="15" s="1"/>
  <c r="X11" i="15"/>
  <c r="I11" i="15"/>
  <c r="AD11" i="15" s="1"/>
  <c r="X167" i="14"/>
  <c r="I167" i="14"/>
  <c r="AD167" i="14" s="1"/>
  <c r="X163" i="14"/>
  <c r="I163" i="14"/>
  <c r="AD163" i="14" s="1"/>
  <c r="X159" i="14"/>
  <c r="I159" i="14"/>
  <c r="AD159" i="14" s="1"/>
  <c r="X155" i="14"/>
  <c r="I155" i="14"/>
  <c r="AD155" i="14" s="1"/>
  <c r="X151" i="14"/>
  <c r="I151" i="14"/>
  <c r="AD151" i="14" s="1"/>
  <c r="X147" i="14"/>
  <c r="I147" i="14"/>
  <c r="AD147" i="14" s="1"/>
  <c r="X143" i="14"/>
  <c r="I143" i="14"/>
  <c r="AD143" i="14" s="1"/>
  <c r="X139" i="14"/>
  <c r="I139" i="14"/>
  <c r="AD139" i="14" s="1"/>
  <c r="X135" i="14"/>
  <c r="I135" i="14"/>
  <c r="AD135" i="14" s="1"/>
  <c r="X131" i="14"/>
  <c r="I131" i="14"/>
  <c r="AD131" i="14" s="1"/>
  <c r="X127" i="14"/>
  <c r="I127" i="14"/>
  <c r="AD127" i="14" s="1"/>
  <c r="X123" i="14"/>
  <c r="I123" i="14"/>
  <c r="AD123" i="14" s="1"/>
  <c r="X119" i="14"/>
  <c r="I119" i="14"/>
  <c r="AD119" i="14" s="1"/>
  <c r="X115" i="14"/>
  <c r="I115" i="14"/>
  <c r="AD115" i="14" s="1"/>
  <c r="X111" i="14"/>
  <c r="I111" i="14"/>
  <c r="AD111" i="14" s="1"/>
  <c r="X107" i="14"/>
  <c r="I107" i="14"/>
  <c r="AD107" i="14" s="1"/>
  <c r="X103" i="14"/>
  <c r="I103" i="14"/>
  <c r="AD103" i="14" s="1"/>
  <c r="X99" i="14"/>
  <c r="I99" i="14"/>
  <c r="AD99" i="14" s="1"/>
  <c r="X95" i="14"/>
  <c r="I95" i="14"/>
  <c r="AD95" i="14" s="1"/>
  <c r="X91" i="14"/>
  <c r="I91" i="14"/>
  <c r="AD91" i="14" s="1"/>
  <c r="X87" i="14"/>
  <c r="I87" i="14"/>
  <c r="AD87" i="14" s="1"/>
  <c r="X83" i="14"/>
  <c r="I83" i="14"/>
  <c r="AD83" i="14" s="1"/>
  <c r="X79" i="14"/>
  <c r="I79" i="14"/>
  <c r="AD79" i="14" s="1"/>
  <c r="X75" i="14"/>
  <c r="I75" i="14"/>
  <c r="AD75" i="14" s="1"/>
  <c r="X71" i="14"/>
  <c r="I71" i="14"/>
  <c r="AD71" i="14" s="1"/>
  <c r="X67" i="14"/>
  <c r="I67" i="14"/>
  <c r="AD67" i="14" s="1"/>
  <c r="X63" i="14"/>
  <c r="I63" i="14"/>
  <c r="AD63" i="14" s="1"/>
  <c r="X59" i="14"/>
  <c r="I59" i="14"/>
  <c r="AD59" i="14" s="1"/>
  <c r="X55" i="14"/>
  <c r="I55" i="14"/>
  <c r="AD55" i="14" s="1"/>
  <c r="X51" i="14"/>
  <c r="I51" i="14"/>
  <c r="AD51" i="14" s="1"/>
  <c r="X47" i="14"/>
  <c r="I47" i="14"/>
  <c r="AD47" i="14" s="1"/>
  <c r="X43" i="14"/>
  <c r="I43" i="14"/>
  <c r="AD43" i="14" s="1"/>
  <c r="X39" i="14"/>
  <c r="I39" i="14"/>
  <c r="AD39" i="14" s="1"/>
  <c r="X35" i="14"/>
  <c r="I35" i="14"/>
  <c r="AD35" i="14" s="1"/>
  <c r="X31" i="14"/>
  <c r="I31" i="14"/>
  <c r="AD31" i="14" s="1"/>
  <c r="X27" i="14"/>
  <c r="I27" i="14"/>
  <c r="AD27" i="14" s="1"/>
  <c r="X23" i="14"/>
  <c r="I23" i="14"/>
  <c r="AD23" i="14" s="1"/>
  <c r="X19" i="14"/>
  <c r="I19" i="14"/>
  <c r="AD19" i="14" s="1"/>
  <c r="X15" i="14"/>
  <c r="I15" i="14"/>
  <c r="AD15" i="14" s="1"/>
  <c r="X11" i="14"/>
  <c r="I11" i="14"/>
  <c r="AD11" i="14" s="1"/>
  <c r="X167" i="13"/>
  <c r="I167" i="13"/>
  <c r="AD167" i="13" s="1"/>
  <c r="X163" i="13"/>
  <c r="I163" i="13"/>
  <c r="AD163" i="13" s="1"/>
  <c r="X159" i="13"/>
  <c r="I159" i="13"/>
  <c r="AD159" i="13" s="1"/>
  <c r="X155" i="13"/>
  <c r="I155" i="13"/>
  <c r="AD155" i="13" s="1"/>
  <c r="X151" i="13"/>
  <c r="I151" i="13"/>
  <c r="AD151" i="13" s="1"/>
  <c r="X147" i="13"/>
  <c r="I147" i="13"/>
  <c r="AD147" i="13" s="1"/>
  <c r="X143" i="13"/>
  <c r="I143" i="13"/>
  <c r="AD143" i="13" s="1"/>
  <c r="X139" i="13"/>
  <c r="I139" i="13"/>
  <c r="AD139" i="13" s="1"/>
  <c r="X135" i="13"/>
  <c r="I135" i="13"/>
  <c r="AD135" i="13" s="1"/>
  <c r="X131" i="13"/>
  <c r="I131" i="13"/>
  <c r="AD131" i="13" s="1"/>
  <c r="X127" i="13"/>
  <c r="I127" i="13"/>
  <c r="AD127" i="13" s="1"/>
  <c r="X123" i="13"/>
  <c r="I123" i="13"/>
  <c r="AD123" i="13" s="1"/>
  <c r="X119" i="13"/>
  <c r="I119" i="13"/>
  <c r="AD119" i="13" s="1"/>
  <c r="X115" i="13"/>
  <c r="I115" i="13"/>
  <c r="AD115" i="13" s="1"/>
  <c r="X111" i="13"/>
  <c r="I111" i="13"/>
  <c r="AD111" i="13" s="1"/>
  <c r="X107" i="13"/>
  <c r="I107" i="13"/>
  <c r="AD107" i="13" s="1"/>
  <c r="X103" i="13"/>
  <c r="I103" i="13"/>
  <c r="AD103" i="13" s="1"/>
  <c r="X99" i="13"/>
  <c r="I99" i="13"/>
  <c r="AD99" i="13" s="1"/>
  <c r="X95" i="13"/>
  <c r="I95" i="13"/>
  <c r="AD95" i="13" s="1"/>
  <c r="X91" i="13"/>
  <c r="I91" i="13"/>
  <c r="AD91" i="13" s="1"/>
  <c r="X87" i="13"/>
  <c r="I87" i="13"/>
  <c r="AD87" i="13" s="1"/>
  <c r="X83" i="13"/>
  <c r="I83" i="13"/>
  <c r="AD83" i="13" s="1"/>
  <c r="X79" i="13"/>
  <c r="I79" i="13"/>
  <c r="AD79" i="13" s="1"/>
  <c r="X75" i="13"/>
  <c r="I75" i="13"/>
  <c r="AD75" i="13" s="1"/>
  <c r="X71" i="13"/>
  <c r="I71" i="13"/>
  <c r="AD71" i="13" s="1"/>
  <c r="X67" i="13"/>
  <c r="I67" i="13"/>
  <c r="AD67" i="13" s="1"/>
  <c r="X63" i="13"/>
  <c r="I63" i="13"/>
  <c r="AD63" i="13" s="1"/>
  <c r="X59" i="13"/>
  <c r="I59" i="13"/>
  <c r="AD59" i="13" s="1"/>
  <c r="X55" i="13"/>
  <c r="I55" i="13"/>
  <c r="AD55" i="13" s="1"/>
  <c r="X51" i="13"/>
  <c r="I51" i="13"/>
  <c r="AD51" i="13" s="1"/>
  <c r="X47" i="13"/>
  <c r="I47" i="13"/>
  <c r="AD47" i="13" s="1"/>
  <c r="X43" i="13"/>
  <c r="I43" i="13"/>
  <c r="AD43" i="13" s="1"/>
  <c r="X39" i="13"/>
  <c r="I39" i="13"/>
  <c r="AD39" i="13" s="1"/>
  <c r="X35" i="13"/>
  <c r="I35" i="13"/>
  <c r="AD35" i="13" s="1"/>
  <c r="X31" i="13"/>
  <c r="I31" i="13"/>
  <c r="AD31" i="13" s="1"/>
  <c r="X27" i="13"/>
  <c r="I27" i="13"/>
  <c r="AD27" i="13" s="1"/>
  <c r="X23" i="13"/>
  <c r="I23" i="13"/>
  <c r="AD23" i="13" s="1"/>
  <c r="X19" i="13"/>
  <c r="I19" i="13"/>
  <c r="AD19" i="13" s="1"/>
  <c r="X15" i="13"/>
  <c r="I15" i="13"/>
  <c r="AD15" i="13" s="1"/>
  <c r="X11" i="13"/>
  <c r="I11" i="13"/>
  <c r="AD11" i="13" s="1"/>
  <c r="X167" i="12"/>
  <c r="I167" i="12"/>
  <c r="AD167" i="12" s="1"/>
  <c r="X163" i="12"/>
  <c r="I163" i="12"/>
  <c r="AD163" i="12" s="1"/>
  <c r="X159" i="12"/>
  <c r="I159" i="12"/>
  <c r="AD159" i="12" s="1"/>
  <c r="X155" i="12"/>
  <c r="I155" i="12"/>
  <c r="AD155" i="12" s="1"/>
  <c r="X151" i="12"/>
  <c r="I151" i="12"/>
  <c r="AD151" i="12" s="1"/>
  <c r="X147" i="12"/>
  <c r="I147" i="12"/>
  <c r="AD147" i="12" s="1"/>
  <c r="X143" i="12"/>
  <c r="I143" i="12"/>
  <c r="AD143" i="12" s="1"/>
  <c r="X139" i="12"/>
  <c r="I139" i="12"/>
  <c r="AD139" i="12" s="1"/>
  <c r="X135" i="12"/>
  <c r="I135" i="12"/>
  <c r="AD135" i="12" s="1"/>
  <c r="X131" i="12"/>
  <c r="I131" i="12"/>
  <c r="AD131" i="12" s="1"/>
  <c r="X127" i="12"/>
  <c r="I127" i="12"/>
  <c r="AD127" i="12" s="1"/>
  <c r="X123" i="12"/>
  <c r="I123" i="12"/>
  <c r="AD123" i="12" s="1"/>
  <c r="X119" i="12"/>
  <c r="I119" i="12"/>
  <c r="AD119" i="12" s="1"/>
  <c r="X115" i="12"/>
  <c r="I115" i="12"/>
  <c r="AD115" i="12" s="1"/>
  <c r="X111" i="12"/>
  <c r="I111" i="12"/>
  <c r="AD111" i="12" s="1"/>
  <c r="X107" i="12"/>
  <c r="I107" i="12"/>
  <c r="AD107" i="12" s="1"/>
  <c r="X103" i="12"/>
  <c r="I103" i="12"/>
  <c r="AD103" i="12" s="1"/>
  <c r="X99" i="12"/>
  <c r="I99" i="12"/>
  <c r="AD99" i="12" s="1"/>
  <c r="X95" i="12"/>
  <c r="I95" i="12"/>
  <c r="AD95" i="12" s="1"/>
  <c r="X91" i="12"/>
  <c r="I91" i="12"/>
  <c r="AD91" i="12" s="1"/>
  <c r="X87" i="12"/>
  <c r="I87" i="12"/>
  <c r="AD87" i="12" s="1"/>
  <c r="X83" i="12"/>
  <c r="I83" i="12"/>
  <c r="AD83" i="12" s="1"/>
  <c r="X79" i="12"/>
  <c r="I79" i="12"/>
  <c r="AD79" i="12" s="1"/>
  <c r="X75" i="12"/>
  <c r="I75" i="12"/>
  <c r="AD75" i="12" s="1"/>
  <c r="X71" i="12"/>
  <c r="I71" i="12"/>
  <c r="AD71" i="12" s="1"/>
  <c r="X67" i="12"/>
  <c r="I67" i="12"/>
  <c r="AD67" i="12" s="1"/>
  <c r="X63" i="12"/>
  <c r="I63" i="12"/>
  <c r="AD63" i="12" s="1"/>
  <c r="X59" i="12"/>
  <c r="I59" i="12"/>
  <c r="AD59" i="12" s="1"/>
  <c r="X55" i="12"/>
  <c r="I55" i="12"/>
  <c r="AD55" i="12" s="1"/>
  <c r="X51" i="12"/>
  <c r="I51" i="12"/>
  <c r="AD51" i="12" s="1"/>
  <c r="X47" i="12"/>
  <c r="I47" i="12"/>
  <c r="AD47" i="12" s="1"/>
  <c r="X43" i="12"/>
  <c r="I43" i="12"/>
  <c r="AD43" i="12" s="1"/>
  <c r="X39" i="12"/>
  <c r="I39" i="12"/>
  <c r="AD39" i="12" s="1"/>
  <c r="X35" i="12"/>
  <c r="I35" i="12"/>
  <c r="AD35" i="12" s="1"/>
  <c r="X31" i="12"/>
  <c r="I31" i="12"/>
  <c r="AD31" i="12" s="1"/>
  <c r="X27" i="12"/>
  <c r="I27" i="12"/>
  <c r="AD27" i="12" s="1"/>
  <c r="X23" i="12"/>
  <c r="I23" i="12"/>
  <c r="AD23" i="12" s="1"/>
  <c r="X19" i="12"/>
  <c r="I19" i="12"/>
  <c r="AD19" i="12" s="1"/>
  <c r="X15" i="12"/>
  <c r="I15" i="12"/>
  <c r="AD15" i="12" s="1"/>
  <c r="X11" i="12"/>
  <c r="I11" i="12"/>
  <c r="AD11" i="12" s="1"/>
  <c r="X167" i="11"/>
  <c r="I167" i="11"/>
  <c r="AD167" i="11" s="1"/>
  <c r="X163" i="11"/>
  <c r="I163" i="11"/>
  <c r="AD163" i="11" s="1"/>
  <c r="X159" i="11"/>
  <c r="I159" i="11"/>
  <c r="AD159" i="11" s="1"/>
  <c r="X155" i="11"/>
  <c r="I155" i="11"/>
  <c r="AD155" i="11" s="1"/>
  <c r="X151" i="11"/>
  <c r="I151" i="11"/>
  <c r="AD151" i="11" s="1"/>
  <c r="X147" i="11"/>
  <c r="I147" i="11"/>
  <c r="AD147" i="11" s="1"/>
  <c r="X143" i="11"/>
  <c r="I143" i="11"/>
  <c r="AD143" i="11" s="1"/>
  <c r="X139" i="11"/>
  <c r="I139" i="11"/>
  <c r="AD139" i="11" s="1"/>
  <c r="X135" i="11"/>
  <c r="I135" i="11"/>
  <c r="AD135" i="11" s="1"/>
  <c r="X131" i="11"/>
  <c r="I131" i="11"/>
  <c r="AD131" i="11" s="1"/>
  <c r="X127" i="11"/>
  <c r="I127" i="11"/>
  <c r="AD127" i="11" s="1"/>
  <c r="X123" i="11"/>
  <c r="I123" i="11"/>
  <c r="AD123" i="11" s="1"/>
  <c r="X119" i="11"/>
  <c r="I119" i="11"/>
  <c r="AD119" i="11" s="1"/>
  <c r="X115" i="11"/>
  <c r="I115" i="11"/>
  <c r="AD115" i="11" s="1"/>
  <c r="X111" i="11"/>
  <c r="I111" i="11"/>
  <c r="AD111" i="11" s="1"/>
  <c r="X107" i="11"/>
  <c r="I107" i="11"/>
  <c r="AD107" i="11" s="1"/>
  <c r="X103" i="11"/>
  <c r="I103" i="11"/>
  <c r="AD103" i="11" s="1"/>
  <c r="X99" i="11"/>
  <c r="I99" i="11"/>
  <c r="AD99" i="11" s="1"/>
  <c r="X95" i="11"/>
  <c r="I95" i="11"/>
  <c r="AD95" i="11" s="1"/>
  <c r="X91" i="11"/>
  <c r="I91" i="11"/>
  <c r="AD91" i="11" s="1"/>
  <c r="X87" i="11"/>
  <c r="I87" i="11"/>
  <c r="AD87" i="11" s="1"/>
  <c r="X83" i="11"/>
  <c r="I83" i="11"/>
  <c r="AD83" i="11" s="1"/>
  <c r="X79" i="11"/>
  <c r="I79" i="11"/>
  <c r="AD79" i="11" s="1"/>
  <c r="X75" i="11"/>
  <c r="I75" i="11"/>
  <c r="AD75" i="11" s="1"/>
  <c r="X71" i="11"/>
  <c r="I71" i="11"/>
  <c r="AD71" i="11" s="1"/>
  <c r="X67" i="11"/>
  <c r="I67" i="11"/>
  <c r="AD67" i="11" s="1"/>
  <c r="X63" i="11"/>
  <c r="I63" i="11"/>
  <c r="AD63" i="11" s="1"/>
  <c r="X59" i="11"/>
  <c r="I59" i="11"/>
  <c r="AD59" i="11" s="1"/>
  <c r="X55" i="11"/>
  <c r="I55" i="11"/>
  <c r="AD55" i="11" s="1"/>
  <c r="X51" i="11"/>
  <c r="I51" i="11"/>
  <c r="AD51" i="11" s="1"/>
  <c r="X47" i="11"/>
  <c r="I47" i="11"/>
  <c r="AD47" i="11" s="1"/>
  <c r="X43" i="11"/>
  <c r="I43" i="11"/>
  <c r="AD43" i="11" s="1"/>
  <c r="X39" i="11"/>
  <c r="I39" i="11"/>
  <c r="AD39" i="11" s="1"/>
  <c r="X35" i="11"/>
  <c r="I35" i="11"/>
  <c r="AD35" i="11" s="1"/>
  <c r="X31" i="11"/>
  <c r="I31" i="11"/>
  <c r="AD31" i="11" s="1"/>
  <c r="X27" i="11"/>
  <c r="I27" i="11"/>
  <c r="AD27" i="11" s="1"/>
  <c r="X23" i="11"/>
  <c r="I23" i="11"/>
  <c r="AD23" i="11" s="1"/>
  <c r="X19" i="11"/>
  <c r="I19" i="11"/>
  <c r="AD19" i="11" s="1"/>
  <c r="X15" i="11"/>
  <c r="I15" i="11"/>
  <c r="AD15" i="11" s="1"/>
  <c r="X11" i="11"/>
  <c r="I11" i="11"/>
  <c r="AD11" i="11" s="1"/>
  <c r="X167" i="10"/>
  <c r="I167" i="10"/>
  <c r="AD167" i="10" s="1"/>
  <c r="X163" i="10"/>
  <c r="I163" i="10"/>
  <c r="AD163" i="10" s="1"/>
  <c r="X159" i="10"/>
  <c r="I159" i="10"/>
  <c r="AD159" i="10" s="1"/>
  <c r="X155" i="10"/>
  <c r="I155" i="10"/>
  <c r="AD155" i="10" s="1"/>
  <c r="X151" i="10"/>
  <c r="I151" i="10"/>
  <c r="AD151" i="10" s="1"/>
  <c r="X147" i="10"/>
  <c r="I147" i="10"/>
  <c r="AD147" i="10" s="1"/>
  <c r="X143" i="10"/>
  <c r="I143" i="10"/>
  <c r="AD143" i="10" s="1"/>
  <c r="X139" i="10"/>
  <c r="I139" i="10"/>
  <c r="AD139" i="10" s="1"/>
  <c r="X135" i="10"/>
  <c r="I135" i="10"/>
  <c r="AD135" i="10" s="1"/>
  <c r="X131" i="10"/>
  <c r="I131" i="10"/>
  <c r="AD131" i="10" s="1"/>
  <c r="X127" i="10"/>
  <c r="I127" i="10"/>
  <c r="AD127" i="10" s="1"/>
  <c r="X123" i="10"/>
  <c r="I123" i="10"/>
  <c r="AD123" i="10" s="1"/>
  <c r="X119" i="10"/>
  <c r="I119" i="10"/>
  <c r="AD119" i="10" s="1"/>
  <c r="X115" i="10"/>
  <c r="I115" i="10"/>
  <c r="AD115" i="10" s="1"/>
  <c r="X111" i="10"/>
  <c r="I111" i="10"/>
  <c r="AD111" i="10" s="1"/>
  <c r="X107" i="10"/>
  <c r="I107" i="10"/>
  <c r="AD107" i="10" s="1"/>
  <c r="X103" i="10"/>
  <c r="I103" i="10"/>
  <c r="AD103" i="10" s="1"/>
  <c r="X99" i="10"/>
  <c r="I99" i="10"/>
  <c r="AD99" i="10" s="1"/>
  <c r="X95" i="10"/>
  <c r="I95" i="10"/>
  <c r="AD95" i="10" s="1"/>
  <c r="X91" i="10"/>
  <c r="I91" i="10"/>
  <c r="AD91" i="10" s="1"/>
  <c r="X87" i="10"/>
  <c r="I87" i="10"/>
  <c r="AD87" i="10" s="1"/>
  <c r="X83" i="10"/>
  <c r="I83" i="10"/>
  <c r="AD83" i="10" s="1"/>
  <c r="X79" i="10"/>
  <c r="I79" i="10"/>
  <c r="AD79" i="10" s="1"/>
  <c r="X75" i="10"/>
  <c r="I75" i="10"/>
  <c r="AD75" i="10" s="1"/>
  <c r="X71" i="10"/>
  <c r="I71" i="10"/>
  <c r="AD71" i="10" s="1"/>
  <c r="X67" i="10"/>
  <c r="I67" i="10"/>
  <c r="AD67" i="10" s="1"/>
  <c r="X63" i="10"/>
  <c r="I63" i="10"/>
  <c r="AD63" i="10" s="1"/>
  <c r="X59" i="10"/>
  <c r="I59" i="10"/>
  <c r="AD59" i="10" s="1"/>
  <c r="X55" i="10"/>
  <c r="I55" i="10"/>
  <c r="AD55" i="10" s="1"/>
  <c r="X51" i="10"/>
  <c r="I51" i="10"/>
  <c r="AD51" i="10" s="1"/>
  <c r="X47" i="10"/>
  <c r="I47" i="10"/>
  <c r="AD47" i="10" s="1"/>
  <c r="X43" i="10"/>
  <c r="I43" i="10"/>
  <c r="AD43" i="10" s="1"/>
  <c r="X39" i="10"/>
  <c r="I39" i="10"/>
  <c r="AD39" i="10" s="1"/>
  <c r="X35" i="10"/>
  <c r="I35" i="10"/>
  <c r="AD35" i="10" s="1"/>
  <c r="X31" i="10"/>
  <c r="I31" i="10"/>
  <c r="AD31" i="10" s="1"/>
  <c r="X27" i="10"/>
  <c r="I27" i="10"/>
  <c r="AD27" i="10" s="1"/>
  <c r="X23" i="10"/>
  <c r="I23" i="10"/>
  <c r="AD23" i="10" s="1"/>
  <c r="X19" i="10"/>
  <c r="I19" i="10"/>
  <c r="AD19" i="10" s="1"/>
  <c r="X15" i="10"/>
  <c r="I15" i="10"/>
  <c r="AD15" i="10" s="1"/>
  <c r="X11" i="10"/>
  <c r="I11" i="10"/>
  <c r="AD11" i="10" s="1"/>
  <c r="X167" i="9"/>
  <c r="I167" i="9"/>
  <c r="AD167" i="9" s="1"/>
  <c r="X163" i="9"/>
  <c r="I163" i="9"/>
  <c r="AD163" i="9" s="1"/>
  <c r="X159" i="9"/>
  <c r="I159" i="9"/>
  <c r="AD159" i="9" s="1"/>
  <c r="X155" i="9"/>
  <c r="I155" i="9"/>
  <c r="AD155" i="9" s="1"/>
  <c r="X151" i="9"/>
  <c r="I151" i="9"/>
  <c r="AD151" i="9" s="1"/>
  <c r="X147" i="9"/>
  <c r="I147" i="9"/>
  <c r="AD147" i="9" s="1"/>
  <c r="X143" i="9"/>
  <c r="I143" i="9"/>
  <c r="AD143" i="9" s="1"/>
  <c r="X139" i="9"/>
  <c r="I139" i="9"/>
  <c r="AD139" i="9" s="1"/>
  <c r="X135" i="9"/>
  <c r="I135" i="9"/>
  <c r="AD135" i="9" s="1"/>
  <c r="X131" i="9"/>
  <c r="I131" i="9"/>
  <c r="AD131" i="9" s="1"/>
  <c r="X127" i="9"/>
  <c r="I127" i="9"/>
  <c r="AD127" i="9" s="1"/>
  <c r="X123" i="9"/>
  <c r="I123" i="9"/>
  <c r="AD123" i="9" s="1"/>
  <c r="X119" i="9"/>
  <c r="I119" i="9"/>
  <c r="AD119" i="9" s="1"/>
  <c r="X115" i="9"/>
  <c r="I115" i="9"/>
  <c r="AD115" i="9" s="1"/>
  <c r="X111" i="9"/>
  <c r="I111" i="9"/>
  <c r="AD111" i="9" s="1"/>
  <c r="X107" i="9"/>
  <c r="I107" i="9"/>
  <c r="AD107" i="9" s="1"/>
  <c r="X103" i="9"/>
  <c r="I103" i="9"/>
  <c r="AD103" i="9" s="1"/>
  <c r="X99" i="9"/>
  <c r="I99" i="9"/>
  <c r="AD99" i="9" s="1"/>
  <c r="X95" i="9"/>
  <c r="I95" i="9"/>
  <c r="AD95" i="9" s="1"/>
  <c r="X91" i="9"/>
  <c r="I91" i="9"/>
  <c r="AD91" i="9" s="1"/>
  <c r="X87" i="9"/>
  <c r="I87" i="9"/>
  <c r="AD87" i="9" s="1"/>
  <c r="X83" i="9"/>
  <c r="I83" i="9"/>
  <c r="AD83" i="9" s="1"/>
  <c r="X79" i="9"/>
  <c r="I79" i="9"/>
  <c r="AD79" i="9" s="1"/>
  <c r="X75" i="9"/>
  <c r="I75" i="9"/>
  <c r="AD75" i="9" s="1"/>
  <c r="X71" i="9"/>
  <c r="I71" i="9"/>
  <c r="AD71" i="9" s="1"/>
  <c r="X67" i="9"/>
  <c r="I67" i="9"/>
  <c r="AD67" i="9" s="1"/>
  <c r="X63" i="9"/>
  <c r="I63" i="9"/>
  <c r="AD63" i="9" s="1"/>
  <c r="X59" i="9"/>
  <c r="I59" i="9"/>
  <c r="AD59" i="9" s="1"/>
  <c r="X55" i="9"/>
  <c r="I55" i="9"/>
  <c r="AD55" i="9" s="1"/>
  <c r="X51" i="9"/>
  <c r="I51" i="9"/>
  <c r="AD51" i="9" s="1"/>
  <c r="X47" i="9"/>
  <c r="I47" i="9"/>
  <c r="AD47" i="9" s="1"/>
  <c r="X43" i="9"/>
  <c r="I43" i="9"/>
  <c r="AD43" i="9" s="1"/>
  <c r="X39" i="9"/>
  <c r="I39" i="9"/>
  <c r="AD39" i="9" s="1"/>
  <c r="X35" i="9"/>
  <c r="I35" i="9"/>
  <c r="AD35" i="9" s="1"/>
  <c r="X31" i="9"/>
  <c r="I31" i="9"/>
  <c r="AD31" i="9" s="1"/>
  <c r="X27" i="9"/>
  <c r="I27" i="9"/>
  <c r="AD27" i="9" s="1"/>
  <c r="X23" i="9"/>
  <c r="I23" i="9"/>
  <c r="AD23" i="9" s="1"/>
  <c r="X19" i="9"/>
  <c r="I19" i="9"/>
  <c r="AD19" i="9" s="1"/>
  <c r="X15" i="9"/>
  <c r="I15" i="9"/>
  <c r="AD15" i="9" s="1"/>
  <c r="X11" i="9"/>
  <c r="I11" i="9"/>
  <c r="AD11" i="9" s="1"/>
  <c r="X167" i="8"/>
  <c r="I167" i="8"/>
  <c r="AD167" i="8" s="1"/>
  <c r="X163" i="8"/>
  <c r="I163" i="8"/>
  <c r="AD163" i="8" s="1"/>
  <c r="X159" i="8"/>
  <c r="I159" i="8"/>
  <c r="AD159" i="8" s="1"/>
  <c r="X155" i="8"/>
  <c r="I155" i="8"/>
  <c r="AD155" i="8" s="1"/>
  <c r="X151" i="8"/>
  <c r="I151" i="8"/>
  <c r="AD151" i="8" s="1"/>
  <c r="X147" i="8"/>
  <c r="I147" i="8"/>
  <c r="AD147" i="8" s="1"/>
  <c r="X143" i="8"/>
  <c r="I143" i="8"/>
  <c r="AD143" i="8" s="1"/>
  <c r="X139" i="8"/>
  <c r="I139" i="8"/>
  <c r="AD139" i="8" s="1"/>
  <c r="X135" i="8"/>
  <c r="I135" i="8"/>
  <c r="AD135" i="8" s="1"/>
  <c r="X131" i="8"/>
  <c r="I131" i="8"/>
  <c r="AD131" i="8" s="1"/>
  <c r="X127" i="8"/>
  <c r="I127" i="8"/>
  <c r="AD127" i="8" s="1"/>
  <c r="X123" i="8"/>
  <c r="I123" i="8"/>
  <c r="AD123" i="8" s="1"/>
  <c r="X119" i="8"/>
  <c r="I119" i="8"/>
  <c r="AD119" i="8" s="1"/>
  <c r="X115" i="8"/>
  <c r="I115" i="8"/>
  <c r="AD115" i="8" s="1"/>
  <c r="X111" i="8"/>
  <c r="I111" i="8"/>
  <c r="AD111" i="8" s="1"/>
  <c r="X107" i="8"/>
  <c r="I107" i="8"/>
  <c r="AD107" i="8" s="1"/>
  <c r="X103" i="8"/>
  <c r="I103" i="8"/>
  <c r="AD103" i="8" s="1"/>
  <c r="X99" i="8"/>
  <c r="I99" i="8"/>
  <c r="AD99" i="8" s="1"/>
  <c r="X95" i="8"/>
  <c r="I95" i="8"/>
  <c r="AD95" i="8" s="1"/>
  <c r="X91" i="8"/>
  <c r="I91" i="8"/>
  <c r="AD91" i="8" s="1"/>
  <c r="X87" i="8"/>
  <c r="I87" i="8"/>
  <c r="AD87" i="8" s="1"/>
  <c r="X83" i="8"/>
  <c r="I83" i="8"/>
  <c r="AD83" i="8" s="1"/>
  <c r="X79" i="8"/>
  <c r="I79" i="8"/>
  <c r="AD79" i="8" s="1"/>
  <c r="X75" i="8"/>
  <c r="I75" i="8"/>
  <c r="AD75" i="8" s="1"/>
  <c r="X71" i="8"/>
  <c r="I71" i="8"/>
  <c r="AD71" i="8" s="1"/>
  <c r="X67" i="8"/>
  <c r="I67" i="8"/>
  <c r="AD67" i="8" s="1"/>
  <c r="X63" i="8"/>
  <c r="I63" i="8"/>
  <c r="AD63" i="8" s="1"/>
  <c r="X59" i="8"/>
  <c r="I59" i="8"/>
  <c r="AD59" i="8" s="1"/>
  <c r="X55" i="8"/>
  <c r="I55" i="8"/>
  <c r="AD55" i="8" s="1"/>
  <c r="X51" i="8"/>
  <c r="I51" i="8"/>
  <c r="AD51" i="8" s="1"/>
  <c r="X47" i="8"/>
  <c r="I47" i="8"/>
  <c r="AD47" i="8" s="1"/>
  <c r="X43" i="8"/>
  <c r="I43" i="8"/>
  <c r="AD43" i="8" s="1"/>
  <c r="X39" i="8"/>
  <c r="I39" i="8"/>
  <c r="AD39" i="8" s="1"/>
  <c r="X35" i="8"/>
  <c r="I35" i="8"/>
  <c r="AD35" i="8" s="1"/>
  <c r="X31" i="8"/>
  <c r="I31" i="8"/>
  <c r="AD31" i="8" s="1"/>
  <c r="X27" i="8"/>
  <c r="I27" i="8"/>
  <c r="AD27" i="8" s="1"/>
  <c r="X23" i="8"/>
  <c r="I23" i="8"/>
  <c r="AD23" i="8" s="1"/>
  <c r="X19" i="8"/>
  <c r="I19" i="8"/>
  <c r="AD19" i="8" s="1"/>
  <c r="X15" i="8"/>
  <c r="I15" i="8"/>
  <c r="AD15" i="8" s="1"/>
  <c r="X11" i="8"/>
  <c r="I11" i="8"/>
  <c r="AD11" i="8" s="1"/>
  <c r="X167" i="7"/>
  <c r="I167" i="7"/>
  <c r="AD167" i="7" s="1"/>
  <c r="X163" i="7"/>
  <c r="I163" i="7"/>
  <c r="AD163" i="7" s="1"/>
  <c r="X159" i="7"/>
  <c r="I159" i="7"/>
  <c r="AD159" i="7" s="1"/>
  <c r="X155" i="7"/>
  <c r="I155" i="7"/>
  <c r="AD155" i="7" s="1"/>
  <c r="X151" i="7"/>
  <c r="I151" i="7"/>
  <c r="AD151" i="7" s="1"/>
  <c r="X147" i="7"/>
  <c r="I147" i="7"/>
  <c r="AD147" i="7" s="1"/>
  <c r="X143" i="7"/>
  <c r="I143" i="7"/>
  <c r="AD143" i="7" s="1"/>
  <c r="X139" i="7"/>
  <c r="I139" i="7"/>
  <c r="AD139" i="7" s="1"/>
  <c r="X135" i="7"/>
  <c r="I135" i="7"/>
  <c r="AD135" i="7" s="1"/>
  <c r="X131" i="7"/>
  <c r="I131" i="7"/>
  <c r="AD131" i="7" s="1"/>
  <c r="X127" i="7"/>
  <c r="I127" i="7"/>
  <c r="AD127" i="7" s="1"/>
  <c r="X123" i="7"/>
  <c r="I123" i="7"/>
  <c r="AD123" i="7" s="1"/>
  <c r="X119" i="7"/>
  <c r="I119" i="7"/>
  <c r="AD119" i="7" s="1"/>
  <c r="X115" i="7"/>
  <c r="I115" i="7"/>
  <c r="AD115" i="7" s="1"/>
  <c r="X111" i="7"/>
  <c r="I111" i="7"/>
  <c r="AD111" i="7" s="1"/>
  <c r="X107" i="7"/>
  <c r="I107" i="7"/>
  <c r="AD107" i="7" s="1"/>
  <c r="X103" i="7"/>
  <c r="I103" i="7"/>
  <c r="AD103" i="7" s="1"/>
  <c r="X99" i="7"/>
  <c r="I99" i="7"/>
  <c r="AD99" i="7" s="1"/>
  <c r="X95" i="7"/>
  <c r="I95" i="7"/>
  <c r="AD95" i="7" s="1"/>
  <c r="X91" i="7"/>
  <c r="I91" i="7"/>
  <c r="AD91" i="7" s="1"/>
  <c r="X87" i="7"/>
  <c r="I87" i="7"/>
  <c r="AD87" i="7" s="1"/>
  <c r="X83" i="7"/>
  <c r="I83" i="7"/>
  <c r="AD83" i="7" s="1"/>
  <c r="X79" i="7"/>
  <c r="I79" i="7"/>
  <c r="AD79" i="7" s="1"/>
  <c r="X75" i="7"/>
  <c r="I75" i="7"/>
  <c r="AD75" i="7" s="1"/>
  <c r="X71" i="7"/>
  <c r="I71" i="7"/>
  <c r="AD71" i="7" s="1"/>
  <c r="X67" i="7"/>
  <c r="I67" i="7"/>
  <c r="AD67" i="7" s="1"/>
  <c r="X63" i="7"/>
  <c r="I63" i="7"/>
  <c r="AD63" i="7" s="1"/>
  <c r="X59" i="7"/>
  <c r="I59" i="7"/>
  <c r="AD59" i="7" s="1"/>
  <c r="X55" i="7"/>
  <c r="I55" i="7"/>
  <c r="AD55" i="7" s="1"/>
  <c r="X51" i="7"/>
  <c r="I51" i="7"/>
  <c r="AD51" i="7" s="1"/>
  <c r="X47" i="7"/>
  <c r="I47" i="7"/>
  <c r="AD47" i="7" s="1"/>
  <c r="X43" i="7"/>
  <c r="I43" i="7"/>
  <c r="AD43" i="7" s="1"/>
  <c r="X39" i="7"/>
  <c r="I39" i="7"/>
  <c r="AD39" i="7" s="1"/>
  <c r="X35" i="7"/>
  <c r="I35" i="7"/>
  <c r="AD35" i="7" s="1"/>
  <c r="X31" i="7"/>
  <c r="I31" i="7"/>
  <c r="AD31" i="7" s="1"/>
  <c r="X27" i="7"/>
  <c r="I27" i="7"/>
  <c r="AD27" i="7" s="1"/>
  <c r="X23" i="7"/>
  <c r="I23" i="7"/>
  <c r="AD23" i="7" s="1"/>
  <c r="X19" i="7"/>
  <c r="I19" i="7"/>
  <c r="AD19" i="7" s="1"/>
  <c r="X15" i="7"/>
  <c r="I15" i="7"/>
  <c r="AD15" i="7" s="1"/>
  <c r="X11" i="7"/>
  <c r="I11" i="7"/>
  <c r="AD11" i="7" s="1"/>
  <c r="I167" i="1"/>
  <c r="X163" i="1"/>
  <c r="I163" i="1"/>
  <c r="AD163" i="1" s="1"/>
  <c r="X159" i="1"/>
  <c r="I159" i="1"/>
  <c r="AD159" i="1" s="1"/>
  <c r="X155" i="1"/>
  <c r="I155" i="1"/>
  <c r="AD155" i="1" s="1"/>
  <c r="X151" i="1"/>
  <c r="I151" i="1"/>
  <c r="AD151" i="1" s="1"/>
  <c r="X147" i="1"/>
  <c r="I147" i="1"/>
  <c r="AD147" i="1" s="1"/>
  <c r="X143" i="1"/>
  <c r="I143" i="1"/>
  <c r="AD143" i="1" s="1"/>
  <c r="X139" i="1"/>
  <c r="I139" i="1"/>
  <c r="AD139" i="1" s="1"/>
  <c r="X135" i="1"/>
  <c r="I135" i="1"/>
  <c r="AD135" i="1" s="1"/>
  <c r="I131" i="1"/>
  <c r="X127" i="1"/>
  <c r="I127" i="1"/>
  <c r="AD127" i="1" s="1"/>
  <c r="X123" i="1"/>
  <c r="I123" i="1"/>
  <c r="AD123" i="1" s="1"/>
  <c r="X119" i="1"/>
  <c r="I119" i="1"/>
  <c r="AD119" i="1" s="1"/>
  <c r="X115" i="1"/>
  <c r="I115" i="1"/>
  <c r="AD115" i="1" s="1"/>
  <c r="X111" i="1"/>
  <c r="I111" i="1"/>
  <c r="AD111" i="1" s="1"/>
  <c r="X107" i="1"/>
  <c r="I107" i="1"/>
  <c r="AD107" i="1" s="1"/>
  <c r="X103" i="1"/>
  <c r="I103" i="1"/>
  <c r="AD103" i="1" s="1"/>
  <c r="X99" i="1"/>
  <c r="I99" i="1"/>
  <c r="AD99" i="1" s="1"/>
  <c r="X95" i="1"/>
  <c r="I95" i="1"/>
  <c r="AD95" i="1" s="1"/>
  <c r="X91" i="1"/>
  <c r="I91" i="1"/>
  <c r="AD91" i="1" s="1"/>
  <c r="X87" i="1"/>
  <c r="I87" i="1"/>
  <c r="AD87" i="1" s="1"/>
  <c r="X83" i="1"/>
  <c r="I83" i="1"/>
  <c r="AD83" i="1" s="1"/>
  <c r="X79" i="1"/>
  <c r="I79" i="1"/>
  <c r="AD79" i="1" s="1"/>
  <c r="X75" i="1"/>
  <c r="I75" i="1"/>
  <c r="AD75" i="1" s="1"/>
  <c r="X71" i="1"/>
  <c r="I71" i="1"/>
  <c r="AD71" i="1" s="1"/>
  <c r="X67" i="1"/>
  <c r="I67" i="1"/>
  <c r="AD67" i="1" s="1"/>
  <c r="X63" i="1"/>
  <c r="I63" i="1"/>
  <c r="AD63" i="1" s="1"/>
  <c r="X59" i="1"/>
  <c r="I59" i="1"/>
  <c r="AD59" i="1" s="1"/>
  <c r="X55" i="1"/>
  <c r="I55" i="1"/>
  <c r="AD55" i="1" s="1"/>
  <c r="X51" i="1"/>
  <c r="I51" i="1"/>
  <c r="AD51" i="1" s="1"/>
  <c r="X47" i="1"/>
  <c r="I47" i="1"/>
  <c r="AD47" i="1" s="1"/>
  <c r="X43" i="1"/>
  <c r="I43" i="1"/>
  <c r="AD43" i="1" s="1"/>
  <c r="I39" i="1"/>
  <c r="X35" i="1"/>
  <c r="I35" i="1"/>
  <c r="AD35" i="1" s="1"/>
  <c r="X31" i="1"/>
  <c r="I31" i="1"/>
  <c r="AD31" i="1" s="1"/>
  <c r="X27" i="1"/>
  <c r="I27" i="1"/>
  <c r="AD27" i="1" s="1"/>
  <c r="X23" i="1"/>
  <c r="I23" i="1"/>
  <c r="AD23" i="1" s="1"/>
  <c r="I19" i="1"/>
  <c r="X15" i="1"/>
  <c r="I15" i="1"/>
  <c r="AD15" i="1" s="1"/>
  <c r="I11" i="1"/>
  <c r="X167" i="6"/>
  <c r="X163" i="6"/>
  <c r="X159" i="6"/>
  <c r="X155" i="6"/>
  <c r="X151" i="6"/>
  <c r="X147" i="6"/>
  <c r="X143" i="6"/>
  <c r="X139" i="6"/>
  <c r="X135" i="6"/>
  <c r="X131" i="6"/>
  <c r="X127" i="6"/>
  <c r="X123" i="6"/>
  <c r="X119" i="6"/>
  <c r="X115" i="6"/>
  <c r="X111" i="6"/>
  <c r="X107" i="6"/>
  <c r="X103" i="6"/>
  <c r="X99" i="6"/>
  <c r="X95" i="6"/>
  <c r="X91" i="6"/>
  <c r="X67" i="6"/>
  <c r="X71" i="6"/>
  <c r="X75" i="6"/>
  <c r="X79" i="6"/>
  <c r="X83" i="6"/>
  <c r="X87" i="6"/>
  <c r="X11" i="6"/>
  <c r="X15" i="6"/>
  <c r="X19" i="6"/>
  <c r="X23" i="6"/>
  <c r="X27" i="6"/>
  <c r="X31" i="6"/>
  <c r="X35" i="6"/>
  <c r="X39" i="6"/>
  <c r="X43" i="6"/>
  <c r="X47" i="6"/>
  <c r="X51" i="6"/>
  <c r="X55" i="6"/>
  <c r="X59" i="6"/>
  <c r="X63" i="6"/>
  <c r="I167" i="6"/>
  <c r="AD167" i="6" s="1"/>
  <c r="I163" i="6"/>
  <c r="AD163" i="6" s="1"/>
  <c r="I159" i="6"/>
  <c r="AD159" i="6" s="1"/>
  <c r="I155" i="6"/>
  <c r="AD155" i="6" s="1"/>
  <c r="I151" i="6"/>
  <c r="AD151" i="6" s="1"/>
  <c r="I147" i="6"/>
  <c r="AD147" i="6" s="1"/>
  <c r="I143" i="6"/>
  <c r="AD143" i="6" s="1"/>
  <c r="I139" i="6"/>
  <c r="AD139" i="6" s="1"/>
  <c r="I135" i="6"/>
  <c r="AD135" i="6" s="1"/>
  <c r="I131" i="6"/>
  <c r="AD131" i="6" s="1"/>
  <c r="I127" i="6"/>
  <c r="AD127" i="6" s="1"/>
  <c r="I123" i="6"/>
  <c r="AD123" i="6" s="1"/>
  <c r="I119" i="6"/>
  <c r="AD119" i="6" s="1"/>
  <c r="I115" i="6"/>
  <c r="AD115" i="6" s="1"/>
  <c r="I111" i="6"/>
  <c r="AD111" i="6" s="1"/>
  <c r="I107" i="6"/>
  <c r="AD107" i="6" s="1"/>
  <c r="I103" i="6"/>
  <c r="AD103" i="6" s="1"/>
  <c r="I99" i="6"/>
  <c r="AD99" i="6" s="1"/>
  <c r="I95" i="6"/>
  <c r="AD95" i="6" s="1"/>
  <c r="I91" i="6"/>
  <c r="AD91" i="6" s="1"/>
  <c r="I87" i="6"/>
  <c r="AD87" i="6" s="1"/>
  <c r="I83" i="6"/>
  <c r="AD83" i="6" s="1"/>
  <c r="I79" i="6"/>
  <c r="AD79" i="6" s="1"/>
  <c r="I75" i="6"/>
  <c r="AD75" i="6" s="1"/>
  <c r="I71" i="6"/>
  <c r="AD71" i="6" s="1"/>
  <c r="I67" i="6"/>
  <c r="AD67" i="6" s="1"/>
  <c r="I63" i="6"/>
  <c r="AD63" i="6" s="1"/>
  <c r="I59" i="6"/>
  <c r="AD59" i="6" s="1"/>
  <c r="I55" i="6"/>
  <c r="AD55" i="6" s="1"/>
  <c r="I51" i="6"/>
  <c r="AD51" i="6" s="1"/>
  <c r="I47" i="6"/>
  <c r="AD47" i="6" s="1"/>
  <c r="I43" i="6"/>
  <c r="AD43" i="6" s="1"/>
  <c r="I39" i="6"/>
  <c r="AD39" i="6" s="1"/>
  <c r="I35" i="6"/>
  <c r="AD35" i="6" s="1"/>
  <c r="I31" i="6"/>
  <c r="AD31" i="6" s="1"/>
  <c r="I27" i="6"/>
  <c r="AD27" i="6" s="1"/>
  <c r="I23" i="6"/>
  <c r="AD23" i="6" s="1"/>
  <c r="I19" i="6"/>
  <c r="AD19" i="6" s="1"/>
  <c r="I15" i="6"/>
  <c r="AD15" i="6" s="1"/>
  <c r="I11" i="6"/>
  <c r="AD11" i="6" s="1"/>
  <c r="X19" i="1" l="1"/>
  <c r="AD19" i="1"/>
  <c r="X131" i="1"/>
  <c r="AD131" i="1"/>
  <c r="X11" i="1"/>
  <c r="AD11" i="1"/>
  <c r="X39" i="1"/>
  <c r="AD39" i="1"/>
  <c r="X167" i="1"/>
  <c r="AD167" i="1"/>
  <c r="X131" i="24"/>
  <c r="AD131" i="24"/>
  <c r="AU478" i="25"/>
  <c r="X478" i="25" s="1"/>
  <c r="AU390" i="25"/>
  <c r="X390" i="25" s="1"/>
  <c r="AU306" i="25"/>
  <c r="AV306" i="25" s="1"/>
  <c r="AX234" i="25"/>
  <c r="AX231" i="25"/>
  <c r="P213" i="25"/>
  <c r="BB197" i="25"/>
  <c r="AY197" i="25"/>
  <c r="AY192" i="25"/>
  <c r="AL202" i="25" s="1"/>
  <c r="AV192" i="25"/>
  <c r="AJ192" i="25"/>
  <c r="AN192" i="25" s="1"/>
  <c r="BB178" i="25"/>
  <c r="AY178" i="25"/>
  <c r="AY173" i="25"/>
  <c r="AJ173" i="25" s="1"/>
  <c r="AV173" i="25"/>
  <c r="AN173" i="25"/>
  <c r="BB160" i="25"/>
  <c r="AY160" i="25"/>
  <c r="AY155" i="25"/>
  <c r="AL165" i="25" s="1"/>
  <c r="AV155" i="25"/>
  <c r="AJ155" i="25"/>
  <c r="AN155" i="25" s="1"/>
  <c r="BB142" i="25"/>
  <c r="AY142" i="25"/>
  <c r="AY137" i="25"/>
  <c r="AJ137" i="25" s="1"/>
  <c r="AV137" i="25"/>
  <c r="AN137" i="25"/>
  <c r="BB123" i="25"/>
  <c r="AY123" i="25"/>
  <c r="AY118" i="25"/>
  <c r="AL128" i="25" s="1"/>
  <c r="AV118" i="25"/>
  <c r="AJ118" i="25"/>
  <c r="AN118" i="25" s="1"/>
  <c r="BB105" i="25"/>
  <c r="AY105" i="25"/>
  <c r="AY100" i="25"/>
  <c r="AJ100" i="25" s="1"/>
  <c r="AV100" i="25"/>
  <c r="AN100" i="25"/>
  <c r="BB87" i="25"/>
  <c r="AY87" i="25"/>
  <c r="AY82" i="25"/>
  <c r="AL92" i="25" s="1"/>
  <c r="AV82" i="25"/>
  <c r="BB68" i="25"/>
  <c r="AY68" i="25"/>
  <c r="AY63" i="25"/>
  <c r="AJ63" i="25" s="1"/>
  <c r="AV63" i="25"/>
  <c r="AN63" i="25"/>
  <c r="BB50" i="25"/>
  <c r="AY50" i="25"/>
  <c r="AY45" i="25"/>
  <c r="AL55" i="25" s="1"/>
  <c r="AV45" i="25"/>
  <c r="AJ45" i="25"/>
  <c r="AN45" i="25" s="1"/>
  <c r="BB31" i="25"/>
  <c r="AY31" i="25"/>
  <c r="AY26" i="25"/>
  <c r="AJ26" i="25" s="1"/>
  <c r="AN26" i="25" s="1"/>
  <c r="AV26" i="25"/>
  <c r="AJ82" i="25" l="1"/>
  <c r="AN82" i="25" s="1"/>
  <c r="AU474" i="25"/>
  <c r="X474" i="25" s="1"/>
  <c r="AV390" i="25"/>
  <c r="AV197" i="25"/>
  <c r="AV202" i="25" s="1"/>
  <c r="AJ197" i="25" s="1"/>
  <c r="AN197" i="25" s="1"/>
  <c r="AV50" i="25"/>
  <c r="AJ50" i="25" s="1"/>
  <c r="AN50" i="25" s="1"/>
  <c r="AV123" i="25"/>
  <c r="AV128" i="25" s="1"/>
  <c r="AV160" i="25"/>
  <c r="AV165" i="25" s="1"/>
  <c r="AJ160" i="25" s="1"/>
  <c r="AN160" i="25" s="1"/>
  <c r="AU302" i="25"/>
  <c r="AV302" i="25" s="1"/>
  <c r="AV68" i="25"/>
  <c r="AV87" i="25"/>
  <c r="AV92" i="25" s="1"/>
  <c r="AJ87" i="25" s="1"/>
  <c r="AN87" i="25" s="1"/>
  <c r="AV142" i="25"/>
  <c r="AV147" i="25" s="1"/>
  <c r="L306" i="25"/>
  <c r="AV31" i="25"/>
  <c r="AV105" i="25"/>
  <c r="AV178" i="25"/>
  <c r="AV183" i="25" s="1"/>
  <c r="AL73" i="25"/>
  <c r="AL147" i="25"/>
  <c r="AL110" i="25"/>
  <c r="AL183" i="25"/>
  <c r="AX478" i="25"/>
  <c r="AX474" i="25"/>
  <c r="AX470" i="25"/>
  <c r="AX466" i="25"/>
  <c r="AX462" i="25"/>
  <c r="AX458" i="25"/>
  <c r="AX454" i="25"/>
  <c r="AX450" i="25"/>
  <c r="AX446" i="25"/>
  <c r="AX442" i="25"/>
  <c r="AX438" i="25"/>
  <c r="AX434" i="25"/>
  <c r="AX430" i="25"/>
  <c r="AX426" i="25"/>
  <c r="AX422" i="25"/>
  <c r="AX418" i="25"/>
  <c r="AX414" i="25"/>
  <c r="AX410" i="25"/>
  <c r="AX406" i="25"/>
  <c r="AX402" i="25"/>
  <c r="AX390" i="25"/>
  <c r="AX386" i="25"/>
  <c r="AX382" i="25"/>
  <c r="AX378" i="25"/>
  <c r="AX374" i="25"/>
  <c r="AX370" i="25"/>
  <c r="AX366" i="25"/>
  <c r="AX362" i="25"/>
  <c r="AX358" i="25"/>
  <c r="AX354" i="25"/>
  <c r="AX350" i="25"/>
  <c r="AX346" i="25"/>
  <c r="AX342" i="25"/>
  <c r="AX338" i="25"/>
  <c r="AX334" i="25"/>
  <c r="AX330" i="25"/>
  <c r="AX326" i="25"/>
  <c r="AX322" i="25"/>
  <c r="AX318" i="25"/>
  <c r="AX314" i="25"/>
  <c r="AX306" i="25"/>
  <c r="AX302" i="25"/>
  <c r="L302" i="25" s="1"/>
  <c r="AX298" i="25"/>
  <c r="AX294" i="25"/>
  <c r="AX290" i="25"/>
  <c r="AX286" i="25"/>
  <c r="AX282" i="25"/>
  <c r="AX278" i="25"/>
  <c r="AX274" i="25"/>
  <c r="AX270" i="25"/>
  <c r="AX266" i="25"/>
  <c r="AX262" i="25"/>
  <c r="AX258" i="25"/>
  <c r="AX254" i="25"/>
  <c r="AX250" i="25"/>
  <c r="AX246" i="25"/>
  <c r="AX242" i="25"/>
  <c r="AV474" i="25"/>
  <c r="AV478" i="25"/>
  <c r="AU386" i="25"/>
  <c r="X386" i="25" s="1"/>
  <c r="AJ123" i="25" l="1"/>
  <c r="AN123" i="25" s="1"/>
  <c r="AV110" i="25"/>
  <c r="AJ105" i="25" s="1"/>
  <c r="AN105" i="25" s="1"/>
  <c r="AV36" i="25"/>
  <c r="AL36" i="25" s="1"/>
  <c r="AD302" i="25"/>
  <c r="AY310" i="25"/>
  <c r="L386" i="25"/>
  <c r="AD306" i="25"/>
  <c r="AU470" i="25"/>
  <c r="X470" i="25" s="1"/>
  <c r="AX310" i="25"/>
  <c r="AX398" i="25" s="1"/>
  <c r="AX490" i="25" s="1"/>
  <c r="AU298" i="25"/>
  <c r="L298" i="25"/>
  <c r="AJ178" i="25"/>
  <c r="AN178" i="25" s="1"/>
  <c r="AU382" i="25"/>
  <c r="AV386" i="25"/>
  <c r="AJ142" i="25"/>
  <c r="AN142" i="25" s="1"/>
  <c r="AJ68" i="25"/>
  <c r="AN68" i="25" s="1"/>
  <c r="U390" i="25" l="1"/>
  <c r="L390" i="25" s="1"/>
  <c r="U382" i="25"/>
  <c r="U374" i="25"/>
  <c r="U366" i="25"/>
  <c r="U358" i="25"/>
  <c r="U350" i="25"/>
  <c r="U342" i="25"/>
  <c r="U334" i="25"/>
  <c r="U326" i="25"/>
  <c r="U318" i="25"/>
  <c r="U474" i="25"/>
  <c r="L474" i="25" s="1"/>
  <c r="U434" i="25"/>
  <c r="U418" i="25"/>
  <c r="U410" i="25"/>
  <c r="U470" i="25"/>
  <c r="U462" i="25"/>
  <c r="U454" i="25"/>
  <c r="U442" i="25"/>
  <c r="U430" i="25"/>
  <c r="U406" i="25"/>
  <c r="U386" i="25"/>
  <c r="U378" i="25"/>
  <c r="U370" i="25"/>
  <c r="U362" i="25"/>
  <c r="U354" i="25"/>
  <c r="U346" i="25"/>
  <c r="U338" i="25"/>
  <c r="U330" i="25"/>
  <c r="U322" i="25"/>
  <c r="U314" i="25"/>
  <c r="U446" i="25"/>
  <c r="U422" i="25"/>
  <c r="U414" i="25"/>
  <c r="U478" i="25"/>
  <c r="L478" i="25" s="1"/>
  <c r="U466" i="25"/>
  <c r="U458" i="25"/>
  <c r="U450" i="25"/>
  <c r="U438" i="25"/>
  <c r="U426" i="25"/>
  <c r="U402" i="25"/>
  <c r="AJ31" i="25"/>
  <c r="AN31" i="25" s="1"/>
  <c r="L382" i="25"/>
  <c r="X382" i="25"/>
  <c r="AD478" i="25"/>
  <c r="AD298" i="25"/>
  <c r="AY398" i="25"/>
  <c r="AX486" i="25"/>
  <c r="AU466" i="25"/>
  <c r="X466" i="25" s="1"/>
  <c r="L470" i="25"/>
  <c r="AV470" i="25"/>
  <c r="AU294" i="25"/>
  <c r="L294" i="25" s="1"/>
  <c r="AV298" i="25"/>
  <c r="AV294" i="25"/>
  <c r="AU378" i="25"/>
  <c r="AV382" i="25"/>
  <c r="L378" i="25" l="1"/>
  <c r="X378" i="25"/>
  <c r="L466" i="25"/>
  <c r="AV466" i="25"/>
  <c r="AU462" i="25"/>
  <c r="X462" i="25" s="1"/>
  <c r="AU290" i="25"/>
  <c r="AU286" i="25" s="1"/>
  <c r="AY490" i="25"/>
  <c r="AY486" i="25"/>
  <c r="AD294" i="25"/>
  <c r="AU374" i="25"/>
  <c r="AV378" i="25"/>
  <c r="L374" i="25" l="1"/>
  <c r="X374" i="25"/>
  <c r="AV290" i="25"/>
  <c r="L290" i="25"/>
  <c r="L462" i="25"/>
  <c r="AU458" i="25"/>
  <c r="X458" i="25" s="1"/>
  <c r="AV462" i="25"/>
  <c r="AV286" i="25"/>
  <c r="AU282" i="25"/>
  <c r="L286" i="25"/>
  <c r="AU370" i="25"/>
  <c r="AV374" i="25"/>
  <c r="L370" i="25" l="1"/>
  <c r="X370" i="25"/>
  <c r="AD290" i="25"/>
  <c r="L458" i="25"/>
  <c r="AV458" i="25"/>
  <c r="AU454" i="25"/>
  <c r="X454" i="25" s="1"/>
  <c r="AD286" i="25"/>
  <c r="AV282" i="25"/>
  <c r="AU278" i="25"/>
  <c r="L282" i="25"/>
  <c r="AU366" i="25"/>
  <c r="AV370" i="25"/>
  <c r="L366" i="25" l="1"/>
  <c r="X366" i="25"/>
  <c r="L454" i="25"/>
  <c r="AU450" i="25"/>
  <c r="X450" i="25" s="1"/>
  <c r="AV454" i="25"/>
  <c r="AD282" i="25"/>
  <c r="AV278" i="25"/>
  <c r="AU274" i="25"/>
  <c r="L278" i="25"/>
  <c r="AU362" i="25"/>
  <c r="AV366" i="25"/>
  <c r="L362" i="25" l="1"/>
  <c r="X362" i="25"/>
  <c r="L450" i="25"/>
  <c r="AV450" i="25"/>
  <c r="AU446" i="25"/>
  <c r="X446" i="25" s="1"/>
  <c r="AD278" i="25"/>
  <c r="AV274" i="25"/>
  <c r="AU270" i="25"/>
  <c r="L274" i="25"/>
  <c r="AU358" i="25"/>
  <c r="AV362" i="25"/>
  <c r="L358" i="25" l="1"/>
  <c r="X358" i="25"/>
  <c r="L446" i="25"/>
  <c r="AV446" i="25"/>
  <c r="AU442" i="25"/>
  <c r="X442" i="25" s="1"/>
  <c r="AD274" i="25"/>
  <c r="AV270" i="25"/>
  <c r="AU266" i="25"/>
  <c r="L270" i="25"/>
  <c r="AU354" i="25"/>
  <c r="AV358" i="25"/>
  <c r="L354" i="25" l="1"/>
  <c r="X354" i="25"/>
  <c r="L442" i="25"/>
  <c r="AD442" i="25" s="1"/>
  <c r="AV442" i="25"/>
  <c r="AU438" i="25"/>
  <c r="X438" i="25" s="1"/>
  <c r="AD270" i="25"/>
  <c r="AV266" i="25"/>
  <c r="AU262" i="25"/>
  <c r="L266" i="25"/>
  <c r="AU350" i="25"/>
  <c r="AV354" i="25"/>
  <c r="L350" i="25" l="1"/>
  <c r="X350" i="25"/>
  <c r="L438" i="25"/>
  <c r="AU434" i="25"/>
  <c r="X434" i="25" s="1"/>
  <c r="AV438" i="25"/>
  <c r="AD266" i="25"/>
  <c r="AV262" i="25"/>
  <c r="AU258" i="25"/>
  <c r="L262" i="25"/>
  <c r="AU346" i="25"/>
  <c r="AV350" i="25"/>
  <c r="L346" i="25" l="1"/>
  <c r="X346" i="25"/>
  <c r="L434" i="25"/>
  <c r="AV434" i="25"/>
  <c r="AU430" i="25"/>
  <c r="X430" i="25" s="1"/>
  <c r="AD262" i="25"/>
  <c r="AV258" i="25"/>
  <c r="AU254" i="25"/>
  <c r="L258" i="25"/>
  <c r="AU342" i="25"/>
  <c r="AV346" i="25"/>
  <c r="L342" i="25" l="1"/>
  <c r="X342" i="25"/>
  <c r="AD342" i="25" s="1"/>
  <c r="L430" i="25"/>
  <c r="AV430" i="25"/>
  <c r="AU426" i="25"/>
  <c r="X426" i="25" s="1"/>
  <c r="AD258" i="25"/>
  <c r="AV254" i="25"/>
  <c r="AU250" i="25"/>
  <c r="L254" i="25"/>
  <c r="AU338" i="25"/>
  <c r="AV342" i="25"/>
  <c r="L338" i="25" l="1"/>
  <c r="X338" i="25"/>
  <c r="L426" i="25"/>
  <c r="AV426" i="25"/>
  <c r="AU422" i="25"/>
  <c r="X422" i="25" s="1"/>
  <c r="AD254" i="25"/>
  <c r="AV250" i="25"/>
  <c r="AU246" i="25"/>
  <c r="X246" i="25" s="1"/>
  <c r="L250" i="25"/>
  <c r="AU334" i="25"/>
  <c r="AV338" i="25"/>
  <c r="L334" i="25" l="1"/>
  <c r="X334" i="25"/>
  <c r="L422" i="25"/>
  <c r="AV422" i="25"/>
  <c r="AU418" i="25"/>
  <c r="X418" i="25" s="1"/>
  <c r="AD250" i="25"/>
  <c r="AV246" i="25"/>
  <c r="AU242" i="25"/>
  <c r="X242" i="25" s="1"/>
  <c r="L246" i="25"/>
  <c r="AD246" i="25" s="1"/>
  <c r="AU330" i="25"/>
  <c r="AV334" i="25"/>
  <c r="L330" i="25" l="1"/>
  <c r="X330" i="25"/>
  <c r="L418" i="25"/>
  <c r="AU414" i="25"/>
  <c r="X414" i="25" s="1"/>
  <c r="AV418" i="25"/>
  <c r="AV242" i="25"/>
  <c r="L242" i="25"/>
  <c r="AU326" i="25"/>
  <c r="AV330" i="25"/>
  <c r="L326" i="25" l="1"/>
  <c r="X326" i="25"/>
  <c r="L414" i="25"/>
  <c r="AV414" i="25"/>
  <c r="AU410" i="25"/>
  <c r="X410" i="25" s="1"/>
  <c r="AD242" i="25"/>
  <c r="X310" i="25" s="1"/>
  <c r="AU322" i="25"/>
  <c r="AV326" i="25"/>
  <c r="L322" i="25" l="1"/>
  <c r="X322" i="25"/>
  <c r="L410" i="25"/>
  <c r="AV410" i="25"/>
  <c r="AU406" i="25"/>
  <c r="X406" i="25" s="1"/>
  <c r="AU402" i="25"/>
  <c r="X402" i="25" s="1"/>
  <c r="AU318" i="25"/>
  <c r="AV322" i="25"/>
  <c r="AD322" i="25" l="1"/>
  <c r="L318" i="25"/>
  <c r="X318" i="25"/>
  <c r="L402" i="25"/>
  <c r="AD402" i="25" s="1"/>
  <c r="AV402" i="25"/>
  <c r="L406" i="25"/>
  <c r="AV406" i="25"/>
  <c r="AU314" i="25"/>
  <c r="AV318" i="25"/>
  <c r="AD318" i="25" l="1"/>
  <c r="L314" i="25"/>
  <c r="X314" i="25"/>
  <c r="AV314" i="25"/>
  <c r="AU490" i="25"/>
  <c r="AD314" i="25" l="1"/>
  <c r="AV490" i="25"/>
  <c r="X398" i="25" l="1"/>
  <c r="X490" i="25" s="1"/>
</calcChain>
</file>

<file path=xl/sharedStrings.xml><?xml version="1.0" encoding="utf-8"?>
<sst xmlns="http://schemas.openxmlformats.org/spreadsheetml/2006/main" count="4456" uniqueCount="159">
  <si>
    <t>合　　　　計</t>
    <rPh sb="0" eb="1">
      <t>ゴウ</t>
    </rPh>
    <rPh sb="5" eb="6">
      <t>ケイ</t>
    </rPh>
    <phoneticPr fontId="2"/>
  </si>
  <si>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</si>
  <si>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</si>
  <si>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</si>
  <si>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</si>
  <si>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</si>
  <si>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</si>
  <si>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</si>
  <si>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</si>
  <si>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</si>
  <si>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</si>
  <si>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</si>
  <si>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日</t>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</si>
  <si>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</si>
  <si>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</si>
  <si>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</si>
  <si>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休業等</t>
    <rPh sb="0" eb="2">
      <t>キュウギョウ</t>
    </rPh>
    <rPh sb="2" eb="3">
      <t>トウ</t>
    </rPh>
    <phoneticPr fontId="2"/>
  </si>
  <si>
    <t>月日</t>
    <rPh sb="0" eb="2">
      <t>ツキヒ</t>
    </rPh>
    <phoneticPr fontId="2"/>
  </si>
  <si>
    <t>スクリーン名</t>
    <rPh sb="5" eb="6">
      <t>メイ</t>
    </rPh>
    <phoneticPr fontId="2"/>
  </si>
  <si>
    <t>※</t>
    <phoneticPr fontId="2"/>
  </si>
  <si>
    <t>「休業等」欄には、休業要請に応じた日に「○」を、時短要請に応じた日に「△」を、通常時の</t>
    <rPh sb="1" eb="3">
      <t>キュウギョウ</t>
    </rPh>
    <rPh sb="3" eb="4">
      <t>トウ</t>
    </rPh>
    <rPh sb="5" eb="6">
      <t>ラン</t>
    </rPh>
    <rPh sb="9" eb="11">
      <t>キュウギョウ</t>
    </rPh>
    <rPh sb="11" eb="13">
      <t>ヨウセイ</t>
    </rPh>
    <rPh sb="14" eb="15">
      <t>オウ</t>
    </rPh>
    <rPh sb="17" eb="18">
      <t>ヒ</t>
    </rPh>
    <rPh sb="24" eb="26">
      <t>ジタン</t>
    </rPh>
    <rPh sb="26" eb="28">
      <t>ヨウセイ</t>
    </rPh>
    <rPh sb="29" eb="30">
      <t>オウ</t>
    </rPh>
    <rPh sb="32" eb="33">
      <t>ヒ</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</si>
  <si>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</si>
  <si>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</si>
  <si>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</si>
  <si>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</si>
  <si>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</si>
  <si>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</si>
  <si>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</si>
  <si>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</si>
  <si>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＜時短要請期間等＞</t>
    <rPh sb="1" eb="3">
      <t>ジタン</t>
    </rPh>
    <rPh sb="3" eb="5">
      <t>ヨウセイ</t>
    </rPh>
    <rPh sb="5" eb="7">
      <t>キカン</t>
    </rPh>
    <rPh sb="7" eb="8">
      <t>トウ</t>
    </rPh>
    <phoneticPr fontId="2"/>
  </si>
  <si>
    <t>期間</t>
    <rPh sb="0" eb="2">
      <t>キカン</t>
    </rPh>
    <phoneticPr fontId="2"/>
  </si>
  <si>
    <t>区分</t>
    <rPh sb="0" eb="2">
      <t>クブン</t>
    </rPh>
    <phoneticPr fontId="2"/>
  </si>
  <si>
    <t>要請内容</t>
    <rPh sb="0" eb="2">
      <t>ヨウセイ</t>
    </rPh>
    <rPh sb="2" eb="4">
      <t>ナイヨウ</t>
    </rPh>
    <phoneticPr fontId="2"/>
  </si>
  <si>
    <t>備考</t>
    <rPh sb="0" eb="2">
      <t>ビコウ</t>
    </rPh>
    <phoneticPr fontId="2"/>
  </si>
  <si>
    <t>4/25～5/11</t>
    <phoneticPr fontId="2"/>
  </si>
  <si>
    <t>全日</t>
    <rPh sb="0" eb="2">
      <t>ゼンジツ</t>
    </rPh>
    <phoneticPr fontId="2"/>
  </si>
  <si>
    <t>休業要請</t>
    <rPh sb="0" eb="2">
      <t>キュウギョウ</t>
    </rPh>
    <rPh sb="2" eb="4">
      <t>ヨウセイ</t>
    </rPh>
    <phoneticPr fontId="2"/>
  </si>
  <si>
    <t xml:space="preserve">
5/12以降、特定大規模施設である映画館は、土日・平日とも21時までの時短要請</t>
    <rPh sb="8" eb="10">
      <t>トクテイ</t>
    </rPh>
    <rPh sb="10" eb="13">
      <t>ダイキボ</t>
    </rPh>
    <rPh sb="13" eb="15">
      <t>シセツ</t>
    </rPh>
    <rPh sb="18" eb="21">
      <t>エイガカン</t>
    </rPh>
    <rPh sb="23" eb="25">
      <t>ドニチ</t>
    </rPh>
    <rPh sb="26" eb="28">
      <t>ヘイジツ</t>
    </rPh>
    <rPh sb="32" eb="33">
      <t>ジ</t>
    </rPh>
    <rPh sb="36" eb="40">
      <t>ジタンヨウセイ</t>
    </rPh>
    <phoneticPr fontId="2"/>
  </si>
  <si>
    <t>5/12～6/20</t>
    <phoneticPr fontId="2"/>
  </si>
  <si>
    <t>時短要請</t>
    <rPh sb="0" eb="2">
      <t>ジタン</t>
    </rPh>
    <rPh sb="2" eb="4">
      <t>ヨウセイ</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</si>
  <si>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</si>
  <si>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</si>
  <si>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</si>
  <si>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</si>
  <si>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</si>
  <si>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</si>
  <si>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</si>
  <si>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</si>
  <si>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</si>
  <si>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</si>
  <si>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</si>
  <si>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</si>
  <si>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</si>
  <si>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</si>
  <si>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</si>
  <si>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</si>
  <si>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</si>
  <si>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</si>
  <si>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</si>
  <si>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</si>
  <si>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[時短要請期間中（5/12～6/20)]　</t>
    <rPh sb="1" eb="3">
      <t>ジタン</t>
    </rPh>
    <rPh sb="3" eb="5">
      <t>ヨウセイ</t>
    </rPh>
    <rPh sb="5" eb="7">
      <t>キカン</t>
    </rPh>
    <rPh sb="7" eb="8">
      <t>チュウ</t>
    </rPh>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</si>
  <si>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</si>
  <si>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</si>
  <si>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</si>
  <si>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</si>
  <si>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</si>
  <si>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</si>
  <si>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</si>
  <si>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</si>
  <si>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</si>
  <si>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</si>
  <si>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</si>
  <si>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</si>
  <si>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</si>
  <si>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</si>
  <si>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</si>
  <si>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</si>
  <si>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</si>
  <si>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</si>
  <si>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</si>
  <si>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</si>
  <si>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</si>
  <si>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</si>
  <si>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</si>
  <si>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</si>
  <si>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</si>
  <si>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</si>
  <si>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</si>
  <si>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</si>
  <si>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</si>
  <si>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</si>
  <si>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</si>
  <si>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</si>
  <si>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</si>
  <si>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</si>
  <si>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一日あたり支給額</t>
    <rPh sb="0" eb="2">
      <t>イチニチ</t>
    </rPh>
    <rPh sb="5" eb="7">
      <t>シキュウ</t>
    </rPh>
    <rPh sb="7" eb="8">
      <t>ガク</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</si>
  <si>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</si>
  <si>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</si>
  <si>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休業面積</t>
    <rPh sb="0" eb="2">
      <t>キュウギョウ</t>
    </rPh>
    <rPh sb="2" eb="4">
      <t>メンセキ</t>
    </rPh>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</si>
  <si>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</si>
  <si>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</si>
  <si>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</si>
  <si>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</si>
  <si>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</si>
  <si>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</si>
  <si>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</si>
  <si>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</si>
  <si>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</si>
  <si>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</si>
  <si>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</si>
  <si>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</si>
  <si>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</si>
  <si>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</si>
  <si>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自己利用部分の
休業面積</t>
    <rPh sb="0" eb="2">
      <t>ジコ</t>
    </rPh>
    <rPh sb="2" eb="4">
      <t>リヨウ</t>
    </rPh>
    <rPh sb="4" eb="6">
      <t>ブブン</t>
    </rPh>
    <rPh sb="8" eb="10">
      <t>キュウギョウ</t>
    </rPh>
    <rPh sb="10" eb="12">
      <t>メンセキ</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</si>
  <si>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</si>
  <si>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</si>
  <si>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4/25から5/11までは休業要請対象期間です。休業した場合のみ「○」を記入してください。</t>
    <rPh sb="24" eb="26">
      <t>キュウギョウ</t>
    </rPh>
    <rPh sb="28" eb="30">
      <t>バアイ</t>
    </rPh>
    <rPh sb="36" eb="38">
      <t>キニュウ</t>
    </rPh>
    <phoneticPr fontId="2"/>
  </si>
  <si>
    <t>＜計算用＞</t>
    <rPh sb="1" eb="4">
      <t>ケイサンヨウ</t>
    </rPh>
    <phoneticPr fontId="2"/>
  </si>
  <si>
    <t>※入力しないでください</t>
    <rPh sb="1" eb="3">
      <t>ニュウリョク</t>
    </rPh>
    <phoneticPr fontId="2"/>
  </si>
  <si>
    <t>5/12以降は時短要請対象期間です。休業した場合でも「△」を記入してください。</t>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</si>
  <si>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</si>
  <si>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</si>
  <si>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</si>
  <si>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休業面積
（α）</t>
    <rPh sb="0" eb="2">
      <t>キュウギョウ</t>
    </rPh>
    <rPh sb="2" eb="4">
      <t>メンセキ</t>
    </rPh>
    <phoneticPr fontId="2"/>
  </si>
  <si>
    <t>パターン</t>
    <phoneticPr fontId="2"/>
  </si>
  <si>
    <t>時短
比率
（β）</t>
    <rPh sb="0" eb="2">
      <t>ジタン</t>
    </rPh>
    <rPh sb="3" eb="5">
      <t>ヒリツ</t>
    </rPh>
    <phoneticPr fontId="2"/>
  </si>
  <si>
    <r>
      <t xml:space="preserve">スクリーン数
</t>
    </r>
    <r>
      <rPr>
        <sz val="16"/>
        <rFont val="ＭＳ ゴシック"/>
        <family val="3"/>
        <charset val="128"/>
      </rPr>
      <t>（γ）</t>
    </r>
    <rPh sb="5" eb="6">
      <t>スウ</t>
    </rPh>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</si>
  <si>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</si>
  <si>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</si>
  <si>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</si>
  <si>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小　　　計（4/25～5/11）</t>
    <rPh sb="0" eb="1">
      <t>ショウ</t>
    </rPh>
    <rPh sb="4" eb="5">
      <t>ケイ</t>
    </rPh>
    <phoneticPr fontId="2"/>
  </si>
  <si>
    <t>小　　　計（6/1～6/20）</t>
    <rPh sb="0" eb="1">
      <t>ショウ</t>
    </rPh>
    <rPh sb="4" eb="5">
      <t>ケイ</t>
    </rPh>
    <phoneticPr fontId="2"/>
  </si>
  <si>
    <t>小　　　計（5/12～5/31）</t>
    <rPh sb="0" eb="1">
      <t>ショウ</t>
    </rPh>
    <rPh sb="4" eb="5">
      <t>ケイ</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</si>
  <si>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</si>
  <si>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</si>
  <si>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</si>
  <si>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r>
      <t xml:space="preserve">一日あたり
支給額
</t>
    </r>
    <r>
      <rPr>
        <sz val="16"/>
        <rFont val="ＭＳ ゴシック"/>
        <family val="3"/>
        <charset val="128"/>
      </rPr>
      <t xml:space="preserve">(α×β＋γ)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</si>
  <si>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</si>
  <si>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</si>
  <si>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施設運営事業者自らが一般消費者向けに直接サービスを提供している部分のうち、要請に応じて休業または時短営業を行っている部分の面積（テナント、生活必需品の販売事業の区画面積は除く）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9" eb="71">
      <t>セイカツ</t>
    </rPh>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</si>
  <si>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</si>
  <si>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</si>
  <si>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</si>
  <si>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t>定休日及び不定休による店休日には「定」を、要請に応じなかった日に「×」を記入してください。</t>
    <rPh sb="21" eb="23">
      <t>ヨウセイ</t>
    </rPh>
    <rPh sb="24" eb="25">
      <t>オウ</t>
    </rPh>
    <phoneticPr fontId="2"/>
  </si>
  <si>
    <t>要請の対象とならない日（5/12以降で通常の営業終了時間が21時以前の場合など）がある場合は、</t>
    <rPh sb="0" eb="2">
      <t>ヨウセイ</t>
    </rPh>
    <rPh sb="3" eb="5">
      <t>タイショウ</t>
    </rPh>
    <rPh sb="10" eb="11">
      <t>ヒ</t>
    </rPh>
    <rPh sb="16" eb="18">
      <t>イコウ</t>
    </rPh>
    <rPh sb="19" eb="21">
      <t>ツウジョウ</t>
    </rPh>
    <rPh sb="22" eb="28">
      <t>エイギョウシュウリョウジカン</t>
    </rPh>
    <rPh sb="31" eb="32">
      <t>ジ</t>
    </rPh>
    <rPh sb="32" eb="34">
      <t>イゼン</t>
    </rPh>
    <rPh sb="35" eb="37">
      <t>バアイ</t>
    </rPh>
    <rPh sb="43" eb="45">
      <t>バアイ</t>
    </rPh>
    <phoneticPr fontId="2"/>
  </si>
  <si>
    <t>「－」を記入してください。</t>
    <phoneticPr fontId="2"/>
  </si>
  <si>
    <t xml:space="preserve">※　24時間表記で記入してください。
※　特措法に基づく要請分(21時までの時短)が協力金の対象のため、
　21時以前に営業を終了した場合でも、通常の営業終了時間から21時
　までに短縮した時間となります。
※　例えば、営業終了時間が翌日午前２時である場合は、26時と記入
　してください。
</t>
    <rPh sb="21" eb="24">
      <t>トクソホウ</t>
    </rPh>
    <rPh sb="25" eb="26">
      <t>モト</t>
    </rPh>
    <rPh sb="106" eb="107">
      <t>タト</t>
    </rPh>
    <rPh sb="117" eb="118">
      <t>ヨク</t>
    </rPh>
    <rPh sb="118" eb="119">
      <t>ジツ</t>
    </rPh>
    <rPh sb="119" eb="121">
      <t>ゴゼン</t>
    </rPh>
    <rPh sb="122" eb="123">
      <t>ジ</t>
    </rPh>
    <rPh sb="126" eb="128">
      <t>バアイ</t>
    </rPh>
    <rPh sb="132" eb="133">
      <t>ジ</t>
    </rPh>
    <rPh sb="134" eb="136">
      <t>キニュウ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</si>
  <si>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</si>
  <si>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</si>
  <si>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</si>
  <si>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株式会社△△</t>
    <rPh sb="0" eb="4">
      <t>カブシキガイシャ</t>
    </rPh>
    <phoneticPr fontId="2"/>
  </si>
  <si>
    <t>シネマ〇〇京都</t>
    <rPh sb="5" eb="7">
      <t>キョウト</t>
    </rPh>
    <phoneticPr fontId="2"/>
  </si>
  <si>
    <t>○</t>
  </si>
  <si>
    <t>△</t>
  </si>
  <si>
    <t>スクリーン　No1</t>
    <phoneticPr fontId="2"/>
  </si>
  <si>
    <t>（様式Ｃー２）</t>
    <rPh sb="1" eb="3">
      <t>ヨウシキ</t>
    </rPh>
    <phoneticPr fontId="2"/>
  </si>
  <si>
    <t>映画館運営事業者（映画配給事業者からの委任がある場合）</t>
    <rPh sb="9" eb="11">
      <t>エイガ</t>
    </rPh>
    <rPh sb="11" eb="16">
      <t>ハイキュウジギョウシャ</t>
    </rPh>
    <rPh sb="19" eb="21">
      <t>イニン</t>
    </rPh>
    <rPh sb="24" eb="26">
      <t>バアイ</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</si>
  <si>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</si>
  <si>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映画配給事業者分</t>
    <rPh sb="0" eb="7">
      <t>エイガハイキュウジギョウシャ</t>
    </rPh>
    <rPh sb="7" eb="8">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</si>
</sst>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Red]\-#,##0.0"/>
    <numFmt numFmtId="177" formatCode="0.0&quot;万&quot;&quot;円&quot;"/>
    <numFmt numFmtId="178" formatCode="0&quot;回&quot;"/>
    <numFmt numFmtId="179" formatCode="0&quot;万&quot;&quot;円&quot;"/>
    <numFmt numFmtId="180" formatCode="#,##0;[Red]\-#,##0;0"/>
    <numFmt numFmtId="181" formatCode="00;\-00;00"/>
    <numFmt numFmtId="182" formatCode="#,##0.000;[Red]\-#,##0.000;0.000"/>
    <numFmt numFmtId="183" formatCode="General;;0"/>
    <numFmt numFmtId="184" formatCode="0;;0"/>
    <numFmt numFmtId="185" formatCode="0.00;;0.00"/>
    <numFmt numFmtId="186" formatCode="0.000;;"/>
    <numFmt numFmtId="187" formatCode="0.00&quot;万&quot;&quot;円&quot;"/>
    <numFmt numFmtId="188" formatCode="0.000_);[Red]\(0.000\)"/>
  </numFmts>
  <fonts count="43"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b/>
      <sz val="22"/>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b/>
      <sz val="16"/>
      <name val="HGS創英角ｺﾞｼｯｸUB"/>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sz val="16"/>
      <color theme="0" tint="-0.34998626667073579"/>
      <name val="ＭＳ ゴシック"/>
      <family val="2"/>
      <charset val="128"/>
    </font>
    <font>
      <b/>
      <sz val="28"/>
      <color theme="4" tint="-0.249977111117893"/>
      <name val="ＭＳ ゴシック"/>
      <family val="3"/>
      <charset val="128"/>
    </font>
    <font>
      <b/>
      <sz val="18"/>
      <color theme="0" tint="-0.34998626667073579"/>
      <name val="HGS創英角ｺﾞｼｯｸUB"/>
      <family val="3"/>
      <charset val="128"/>
    </font>
    <font>
      <sz val="18"/>
      <color theme="0" tint="-0.34998626667073579"/>
      <name val="ＭＳ ゴシック"/>
      <family val="3"/>
      <charset val="128"/>
    </font>
    <font>
      <b/>
      <sz val="18"/>
      <color theme="0" tint="-0.34998626667073579"/>
      <name val="ＭＳ ゴシック"/>
      <family val="3"/>
      <charset val="128"/>
    </font>
    <font>
      <sz val="24"/>
      <color theme="4" tint="-0.249977111117893"/>
      <name val="ＭＳ ゴシック"/>
      <family val="2"/>
      <charset val="128"/>
    </font>
    <font>
      <sz val="18"/>
      <color theme="0" tint="-0.34998626667073579"/>
      <name val="ＭＳ ゴシック"/>
      <family val="2"/>
      <charset val="128"/>
    </font>
    <font>
      <sz val="24"/>
      <color theme="4" tint="-0.249977111117893"/>
      <name val="ＭＳ ゴシック"/>
      <family val="3"/>
      <charset val="128"/>
    </font>
    <font>
      <sz val="18"/>
      <color theme="0" tint="-0.34998626667073579"/>
      <name val="HGS創英角ｺﾞｼｯｸUB"/>
      <family val="3"/>
      <charset val="128"/>
    </font>
    <font>
      <sz val="16"/>
      <color theme="4" tint="-0.249977111117893"/>
      <name val="ＭＳ ゴシック"/>
      <family val="3"/>
      <charset val="128"/>
    </font>
    <font>
      <sz val="16"/>
      <color theme="4" tint="-0.249977111117893"/>
      <name val="ＭＳ ゴシック"/>
      <family val="2"/>
      <charset val="128"/>
    </font>
  </fonts>
  <fills count="11">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
      <patternFill patternType="solid">
        <fgColor theme="7" tint="0.79998168889431442"/>
        <bgColor indexed="64"/>
      </patternFill>
    </fill>
  </fills>
  <borders count="8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double">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8">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vertical="center" shrinkToFit="1"/>
    </xf>
    <xf numFmtId="0" fontId="7" fillId="0" borderId="0" xfId="0" applyFont="1">
      <alignment vertical="center"/>
    </xf>
    <xf numFmtId="0" fontId="8" fillId="0" borderId="0" xfId="0" applyFont="1">
      <alignment vertical="center"/>
    </xf>
    <xf numFmtId="0" fontId="3" fillId="0" borderId="0" xfId="0" applyFont="1" applyFill="1">
      <alignment vertical="center"/>
    </xf>
    <xf numFmtId="0" fontId="9" fillId="0" borderId="0" xfId="0" applyFont="1" applyAlignment="1">
      <alignment vertical="center" wrapText="1"/>
    </xf>
    <xf numFmtId="0" fontId="7" fillId="0" borderId="0" xfId="0" applyFont="1" applyBorder="1">
      <alignment vertical="center"/>
    </xf>
    <xf numFmtId="0" fontId="8" fillId="0" borderId="0" xfId="0" applyFont="1" applyBorder="1">
      <alignment vertical="center"/>
    </xf>
    <xf numFmtId="0" fontId="3" fillId="0" borderId="0" xfId="0" applyFont="1" applyBorder="1">
      <alignment vertical="center"/>
    </xf>
    <xf numFmtId="0" fontId="0" fillId="0" borderId="0" xfId="0" applyBorder="1">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1" fillId="7" borderId="0" xfId="0" applyFont="1" applyFill="1" applyProtection="1">
      <alignment vertical="center"/>
      <protection hidden="1"/>
    </xf>
    <xf numFmtId="0" fontId="14" fillId="7" borderId="0" xfId="0" applyFont="1" applyFill="1" applyProtection="1">
      <alignment vertical="center"/>
      <protection hidden="1"/>
    </xf>
    <xf numFmtId="0" fontId="14" fillId="7" borderId="0" xfId="0" applyFont="1" applyFill="1" applyAlignment="1" applyProtection="1">
      <alignment vertical="center" shrinkToFit="1"/>
      <protection hidden="1"/>
    </xf>
    <xf numFmtId="0" fontId="10" fillId="7" borderId="0" xfId="0" applyFont="1" applyFill="1" applyBorder="1" applyAlignment="1" applyProtection="1">
      <alignment vertical="center"/>
      <protection hidden="1"/>
    </xf>
    <xf numFmtId="0" fontId="14" fillId="0" borderId="0" xfId="0" applyFont="1" applyFill="1" applyProtection="1">
      <alignment vertical="center"/>
      <protection hidden="1"/>
    </xf>
    <xf numFmtId="0" fontId="14"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Border="1" applyProtection="1">
      <alignment vertical="center"/>
      <protection hidden="1"/>
    </xf>
    <xf numFmtId="0" fontId="11" fillId="0" borderId="0" xfId="0" applyFont="1" applyBorder="1" applyAlignment="1" applyProtection="1">
      <alignment vertical="center" shrinkToFit="1"/>
      <protection hidden="1"/>
    </xf>
    <xf numFmtId="0" fontId="22" fillId="0" borderId="0" xfId="0" applyFont="1" applyProtection="1">
      <alignment vertical="center"/>
      <protection hidden="1"/>
    </xf>
    <xf numFmtId="0" fontId="17" fillId="0" borderId="0" xfId="0" applyFont="1" applyProtection="1">
      <alignment vertical="center"/>
      <protection hidden="1"/>
    </xf>
    <xf numFmtId="0" fontId="5" fillId="0" borderId="0" xfId="0" applyFont="1" applyBorder="1" applyAlignment="1" applyProtection="1">
      <alignment vertical="center"/>
      <protection hidden="1"/>
    </xf>
    <xf numFmtId="0" fontId="22" fillId="0" borderId="0" xfId="0" applyFont="1" applyAlignment="1" applyProtection="1">
      <alignment vertical="center" shrinkToFit="1"/>
      <protection hidden="1"/>
    </xf>
    <xf numFmtId="0" fontId="10" fillId="0" borderId="0" xfId="0" applyFont="1" applyBorder="1" applyAlignment="1" applyProtection="1">
      <alignment vertical="center"/>
      <protection hidden="1"/>
    </xf>
    <xf numFmtId="0" fontId="22" fillId="0" borderId="0" xfId="0" applyFont="1" applyFill="1" applyProtection="1">
      <alignment vertical="center"/>
      <protection hidden="1"/>
    </xf>
    <xf numFmtId="0" fontId="21" fillId="0" borderId="0" xfId="0" applyFont="1" applyProtection="1">
      <alignment vertical="center"/>
      <protection hidden="1"/>
    </xf>
    <xf numFmtId="0" fontId="5" fillId="0" borderId="0" xfId="0" applyFont="1" applyProtection="1">
      <alignment vertical="center"/>
      <protection hidden="1"/>
    </xf>
    <xf numFmtId="0" fontId="24" fillId="0" borderId="0" xfId="0" applyFont="1" applyAlignment="1" applyProtection="1">
      <alignment vertical="center" shrinkToFit="1"/>
      <protection hidden="1"/>
    </xf>
    <xf numFmtId="0" fontId="24" fillId="0" borderId="0" xfId="0" applyFont="1" applyProtection="1">
      <alignment vertical="center"/>
      <protection hidden="1"/>
    </xf>
    <xf numFmtId="0" fontId="10" fillId="0" borderId="0" xfId="0" applyFont="1" applyProtection="1">
      <alignment vertical="center"/>
      <protection hidden="1"/>
    </xf>
    <xf numFmtId="0" fontId="14" fillId="0" borderId="0" xfId="0" applyFont="1" applyAlignment="1" applyProtection="1">
      <alignment vertical="center" shrinkToFit="1"/>
      <protection hidden="1"/>
    </xf>
    <xf numFmtId="0" fontId="11"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1" fillId="0" borderId="0" xfId="0" applyFont="1" applyBorder="1" applyAlignment="1" applyProtection="1">
      <alignment horizontal="left" vertical="center"/>
      <protection hidden="1"/>
    </xf>
    <xf numFmtId="0" fontId="3" fillId="0" borderId="46" xfId="0" applyFont="1" applyBorder="1" applyAlignment="1" applyProtection="1">
      <alignment vertical="center" wrapText="1" shrinkToFit="1"/>
      <protection hidden="1"/>
    </xf>
    <xf numFmtId="0" fontId="14" fillId="0" borderId="46" xfId="0" applyFont="1" applyBorder="1" applyProtection="1">
      <alignment vertical="center"/>
      <protection hidden="1"/>
    </xf>
    <xf numFmtId="0" fontId="8" fillId="0" borderId="46" xfId="0" applyFont="1" applyBorder="1" applyProtection="1">
      <alignment vertical="center"/>
      <protection hidden="1"/>
    </xf>
    <xf numFmtId="0" fontId="3" fillId="0" borderId="46" xfId="0" applyFont="1" applyBorder="1" applyProtection="1">
      <alignment vertical="center"/>
      <protection hidden="1"/>
    </xf>
    <xf numFmtId="0" fontId="3" fillId="0" borderId="0" xfId="0" applyFont="1" applyBorder="1" applyProtection="1">
      <alignment vertical="center"/>
      <protection hidden="1"/>
    </xf>
    <xf numFmtId="0" fontId="3" fillId="0" borderId="47" xfId="0" applyFont="1" applyBorder="1" applyProtection="1">
      <alignment vertical="center"/>
      <protection hidden="1"/>
    </xf>
    <xf numFmtId="0" fontId="7"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4" fillId="0" borderId="0" xfId="0" applyFont="1" applyBorder="1" applyProtection="1">
      <alignment vertical="center"/>
      <protection hidden="1"/>
    </xf>
    <xf numFmtId="0" fontId="3" fillId="0" borderId="17"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4" fillId="0" borderId="0" xfId="0" applyFont="1" applyFill="1" applyBorder="1" applyProtection="1">
      <alignment vertical="center"/>
      <protection hidden="1"/>
    </xf>
    <xf numFmtId="0" fontId="8" fillId="0" borderId="0" xfId="0" applyFont="1" applyFill="1" applyBorder="1" applyProtection="1">
      <alignment vertical="center"/>
      <protection hidden="1"/>
    </xf>
    <xf numFmtId="0" fontId="12" fillId="8" borderId="47" xfId="0" applyFont="1" applyFill="1" applyBorder="1" applyProtection="1">
      <alignment vertical="center"/>
      <protection hidden="1"/>
    </xf>
    <xf numFmtId="0" fontId="7" fillId="8" borderId="0" xfId="0" applyFont="1" applyFill="1" applyBorder="1" applyAlignment="1" applyProtection="1">
      <alignment vertical="center"/>
      <protection hidden="1"/>
    </xf>
    <xf numFmtId="0" fontId="12" fillId="8"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2" fillId="8" borderId="0" xfId="0" applyFont="1" applyFill="1" applyProtection="1">
      <alignment vertical="center"/>
      <protection hidden="1"/>
    </xf>
    <xf numFmtId="0" fontId="8" fillId="0" borderId="0" xfId="0" applyFont="1" applyBorder="1" applyAlignment="1" applyProtection="1">
      <alignment vertical="center" wrapText="1"/>
      <protection hidden="1"/>
    </xf>
    <xf numFmtId="0" fontId="3" fillId="0" borderId="47" xfId="0" applyFont="1" applyBorder="1" applyAlignment="1" applyProtection="1">
      <alignment vertical="center" wrapText="1" shrinkToFit="1"/>
      <protection hidden="1"/>
    </xf>
    <xf numFmtId="0" fontId="3" fillId="0" borderId="17" xfId="0" applyFont="1" applyBorder="1" applyAlignment="1" applyProtection="1">
      <alignment vertical="center"/>
      <protection hidden="1"/>
    </xf>
    <xf numFmtId="0" fontId="3" fillId="0" borderId="49" xfId="0" applyFont="1" applyBorder="1" applyProtection="1">
      <alignment vertical="center"/>
      <protection hidden="1"/>
    </xf>
    <xf numFmtId="0" fontId="8" fillId="0" borderId="0" xfId="0" applyFont="1" applyBorder="1" applyProtection="1">
      <alignment vertical="center"/>
      <protection hidden="1"/>
    </xf>
    <xf numFmtId="0" fontId="5" fillId="0" borderId="49"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55" xfId="0" applyFont="1" applyBorder="1" applyAlignment="1" applyProtection="1">
      <alignment vertical="center" wrapText="1" shrinkToFit="1"/>
      <protection hidden="1"/>
    </xf>
    <xf numFmtId="0" fontId="3" fillId="0" borderId="56" xfId="0" applyFont="1" applyBorder="1" applyAlignment="1" applyProtection="1">
      <alignment vertical="center" wrapText="1" shrinkToFit="1"/>
      <protection hidden="1"/>
    </xf>
    <xf numFmtId="0" fontId="3" fillId="0" borderId="56" xfId="0" applyFont="1" applyBorder="1" applyAlignment="1" applyProtection="1">
      <alignment vertical="center"/>
      <protection hidden="1"/>
    </xf>
    <xf numFmtId="0" fontId="3" fillId="0" borderId="56" xfId="0" applyFont="1" applyBorder="1" applyProtection="1">
      <alignment vertical="center"/>
      <protection hidden="1"/>
    </xf>
    <xf numFmtId="0" fontId="4" fillId="0" borderId="56" xfId="0" applyFont="1" applyBorder="1" applyAlignment="1" applyProtection="1">
      <alignment vertical="top"/>
      <protection hidden="1"/>
    </xf>
    <xf numFmtId="0" fontId="14" fillId="0" borderId="56"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1" fillId="6" borderId="0" xfId="0" applyFont="1" applyFill="1" applyBorder="1" applyAlignment="1" applyProtection="1">
      <alignment horizontal="left" vertical="center"/>
      <protection hidden="1"/>
    </xf>
    <xf numFmtId="0" fontId="7" fillId="0" borderId="47" xfId="0" applyFont="1" applyBorder="1" applyProtection="1">
      <alignment vertical="center"/>
      <protection hidden="1"/>
    </xf>
    <xf numFmtId="0" fontId="26" fillId="7" borderId="0" xfId="0" applyFont="1" applyFill="1" applyBorder="1" applyAlignment="1" applyProtection="1">
      <alignment horizontal="left" vertical="center"/>
      <protection hidden="1"/>
    </xf>
    <xf numFmtId="0" fontId="3" fillId="7" borderId="0" xfId="0" applyFont="1" applyFill="1" applyProtection="1">
      <alignment vertical="center"/>
      <protection hidden="1"/>
    </xf>
    <xf numFmtId="0" fontId="14" fillId="0" borderId="0" xfId="0" applyFont="1" applyFill="1" applyBorder="1" applyAlignment="1" applyProtection="1">
      <alignment vertical="center"/>
      <protection hidden="1"/>
    </xf>
    <xf numFmtId="0" fontId="3" fillId="0" borderId="19" xfId="0" applyFont="1" applyFill="1" applyBorder="1" applyProtection="1">
      <alignment vertical="center"/>
      <protection hidden="1"/>
    </xf>
    <xf numFmtId="38" fontId="5" fillId="0" borderId="17" xfId="1" applyFont="1" applyFill="1" applyBorder="1" applyAlignment="1" applyProtection="1">
      <alignment vertical="center"/>
      <protection hidden="1"/>
    </xf>
    <xf numFmtId="0" fontId="5" fillId="0" borderId="17" xfId="0" applyFont="1" applyFill="1" applyBorder="1" applyAlignment="1" applyProtection="1">
      <alignment horizontal="left" vertical="center"/>
      <protection hidden="1"/>
    </xf>
    <xf numFmtId="0" fontId="3" fillId="0" borderId="17" xfId="0" applyFont="1" applyFill="1" applyBorder="1" applyProtection="1">
      <alignment vertical="center"/>
      <protection hidden="1"/>
    </xf>
    <xf numFmtId="0" fontId="3" fillId="0" borderId="17" xfId="0" applyFont="1" applyFill="1" applyBorder="1" applyAlignment="1" applyProtection="1">
      <alignment vertical="center"/>
      <protection hidden="1"/>
    </xf>
    <xf numFmtId="0" fontId="3" fillId="0" borderId="19" xfId="0" applyFont="1" applyBorder="1" applyProtection="1">
      <alignment vertical="center"/>
      <protection hidden="1"/>
    </xf>
    <xf numFmtId="0" fontId="3" fillId="0" borderId="17" xfId="0" applyFont="1" applyBorder="1" applyProtection="1">
      <alignment vertical="center"/>
      <protection hidden="1"/>
    </xf>
    <xf numFmtId="0" fontId="3" fillId="0" borderId="20" xfId="0" applyFont="1" applyBorder="1" applyProtection="1">
      <alignment vertical="center"/>
      <protection hidden="1"/>
    </xf>
    <xf numFmtId="0" fontId="8" fillId="0" borderId="5" xfId="0" applyFont="1" applyFill="1" applyBorder="1" applyAlignment="1" applyProtection="1">
      <alignment horizontal="left" vertical="top"/>
      <protection hidden="1"/>
    </xf>
    <xf numFmtId="0" fontId="8"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8" fillId="0" borderId="15"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5"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5" xfId="0" applyFont="1" applyFill="1" applyBorder="1" applyProtection="1">
      <alignment vertical="center"/>
      <protection hidden="1"/>
    </xf>
    <xf numFmtId="0" fontId="4" fillId="0" borderId="0" xfId="0" applyFont="1" applyFill="1" applyBorder="1" applyProtection="1">
      <alignment vertical="center"/>
      <protection hidden="1"/>
    </xf>
    <xf numFmtId="0" fontId="5" fillId="8" borderId="0" xfId="0" applyFont="1" applyFill="1" applyBorder="1" applyAlignment="1" applyProtection="1">
      <alignment horizontal="center" vertical="center"/>
      <protection hidden="1"/>
    </xf>
    <xf numFmtId="0" fontId="8"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8"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8" fillId="0" borderId="2" xfId="0" applyFont="1" applyFill="1" applyBorder="1" applyAlignment="1" applyProtection="1">
      <alignment vertical="center"/>
      <protection hidden="1"/>
    </xf>
    <xf numFmtId="0" fontId="3" fillId="0" borderId="21"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8" fillId="0" borderId="0" xfId="0" applyFont="1" applyBorder="1" applyAlignment="1" applyProtection="1">
      <alignment horizontal="right" vertical="top"/>
      <protection hidden="1"/>
    </xf>
    <xf numFmtId="0" fontId="8" fillId="0" borderId="5" xfId="0" applyFont="1" applyFill="1" applyBorder="1" applyAlignment="1" applyProtection="1">
      <alignment horizontal="left" vertical="center"/>
      <protection hidden="1"/>
    </xf>
    <xf numFmtId="0" fontId="8" fillId="0" borderId="0" xfId="0" applyFont="1" applyFill="1" applyBorder="1" applyAlignment="1" applyProtection="1">
      <alignment vertical="top"/>
      <protection hidden="1"/>
    </xf>
    <xf numFmtId="0" fontId="5" fillId="0" borderId="15" xfId="0" applyFont="1" applyFill="1" applyBorder="1" applyAlignment="1" applyProtection="1">
      <alignment vertical="center"/>
      <protection hidden="1"/>
    </xf>
    <xf numFmtId="0" fontId="15" fillId="0" borderId="5"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21" xfId="0" applyFont="1" applyFill="1" applyBorder="1" applyAlignment="1" applyProtection="1">
      <alignment vertical="center"/>
      <protection hidden="1"/>
    </xf>
    <xf numFmtId="0" fontId="15" fillId="0" borderId="3" xfId="0" applyFont="1" applyFill="1" applyBorder="1" applyAlignment="1" applyProtection="1">
      <alignment vertical="center"/>
      <protection hidden="1"/>
    </xf>
    <xf numFmtId="0" fontId="15" fillId="0" borderId="2" xfId="0" applyFont="1" applyFill="1" applyBorder="1" applyAlignment="1" applyProtection="1">
      <alignment vertical="center"/>
      <protection hidden="1"/>
    </xf>
    <xf numFmtId="0" fontId="3" fillId="0" borderId="21" xfId="0" applyFont="1" applyBorder="1" applyProtection="1">
      <alignment vertical="center"/>
      <protection hidden="1"/>
    </xf>
    <xf numFmtId="0" fontId="5" fillId="0" borderId="0" xfId="0" applyFont="1" applyAlignment="1" applyProtection="1">
      <alignment vertical="center" shrinkToFit="1"/>
      <protection hidden="1"/>
    </xf>
    <xf numFmtId="0" fontId="3" fillId="0" borderId="0" xfId="0" applyFont="1" applyBorder="1" applyAlignment="1" applyProtection="1">
      <alignment horizontal="right" vertical="center"/>
      <protection hidden="1"/>
    </xf>
    <xf numFmtId="0" fontId="5" fillId="0" borderId="0" xfId="0" applyFont="1" applyFill="1" applyBorder="1" applyAlignment="1" applyProtection="1">
      <alignment horizontal="center" vertical="center" wrapText="1"/>
      <protection hidden="1"/>
    </xf>
    <xf numFmtId="38" fontId="16"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vertical="center" shrinkToFit="1"/>
      <protection hidden="1"/>
    </xf>
    <xf numFmtId="0" fontId="7" fillId="0" borderId="0" xfId="0"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vertical="center"/>
      <protection hidden="1"/>
    </xf>
    <xf numFmtId="0" fontId="10"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7" fillId="0" borderId="0" xfId="0" applyFont="1" applyProtection="1">
      <alignment vertical="center"/>
      <protection hidden="1"/>
    </xf>
    <xf numFmtId="0" fontId="5" fillId="0" borderId="0" xfId="0" applyFont="1" applyAlignment="1" applyProtection="1">
      <alignment vertical="top"/>
      <protection hidden="1"/>
    </xf>
    <xf numFmtId="0" fontId="7"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8" fillId="0" borderId="0" xfId="0" applyFont="1" applyBorder="1" applyAlignment="1" applyProtection="1">
      <alignment vertical="center" wrapText="1"/>
      <protection hidden="1"/>
    </xf>
    <xf numFmtId="0" fontId="18" fillId="0" borderId="0" xfId="0" applyFont="1" applyAlignment="1" applyProtection="1">
      <alignment vertical="center" wrapText="1"/>
      <protection hidden="1"/>
    </xf>
    <xf numFmtId="0" fontId="8"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3" fillId="0" borderId="0" xfId="0" applyNumberFormat="1" applyFont="1">
      <alignment vertical="center"/>
    </xf>
    <xf numFmtId="0" fontId="20" fillId="0" borderId="0" xfId="0" applyFont="1" applyAlignment="1" applyProtection="1">
      <alignment horizontal="center" vertical="center" shrinkToFi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0" fillId="0" borderId="0" xfId="0" applyFont="1" applyAlignment="1" applyProtection="1">
      <alignment horizontal="center" vertical="center" shrinkToFit="1"/>
      <protection hidden="1"/>
    </xf>
    <xf numFmtId="0" fontId="11" fillId="0" borderId="0" xfId="0" applyFont="1" applyFill="1" applyBorder="1" applyProtection="1">
      <alignment vertical="center"/>
      <protection hidden="1"/>
    </xf>
    <xf numFmtId="0" fontId="22" fillId="0" borderId="0" xfId="0" applyFont="1" applyBorder="1" applyProtection="1">
      <alignment vertical="center"/>
      <protection hidden="1"/>
    </xf>
    <xf numFmtId="0" fontId="22" fillId="0" borderId="0" xfId="0" applyFont="1" applyFill="1" applyBorder="1" applyProtection="1">
      <alignment vertical="center"/>
      <protection hidden="1"/>
    </xf>
    <xf numFmtId="0" fontId="3" fillId="0" borderId="0" xfId="0" applyFont="1" applyBorder="1" applyAlignment="1" applyProtection="1">
      <alignment horizontal="righ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34" fillId="0" borderId="0" xfId="0" applyFont="1" applyFill="1" applyBorder="1" applyProtection="1">
      <alignment vertical="center"/>
      <protection hidden="1"/>
    </xf>
    <xf numFmtId="0" fontId="35" fillId="0" borderId="0" xfId="0" applyFont="1" applyBorder="1" applyProtection="1">
      <alignment vertical="center"/>
      <protection hidden="1"/>
    </xf>
    <xf numFmtId="0" fontId="36" fillId="0" borderId="0" xfId="0" applyFont="1" applyBorder="1" applyProtection="1">
      <alignment vertical="center"/>
      <protection hidden="1"/>
    </xf>
    <xf numFmtId="0" fontId="34" fillId="0" borderId="0" xfId="0" applyFont="1" applyBorder="1" applyProtection="1">
      <alignment vertical="center"/>
      <protection hidden="1"/>
    </xf>
    <xf numFmtId="0" fontId="38" fillId="8" borderId="0" xfId="0" applyFont="1" applyFill="1" applyBorder="1" applyProtection="1">
      <alignment vertical="center"/>
      <protection hidden="1"/>
    </xf>
    <xf numFmtId="0" fontId="40" fillId="0" borderId="0" xfId="0" applyFont="1" applyBorder="1" applyProtection="1">
      <alignment vertical="center"/>
      <protection hidden="1"/>
    </xf>
    <xf numFmtId="0" fontId="20" fillId="0" borderId="0" xfId="0" applyFont="1" applyAlignment="1" applyProtection="1">
      <alignment horizontal="center" vertical="center" shrinkToFit="1"/>
      <protection hidden="1"/>
    </xf>
    <xf numFmtId="0" fontId="5"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3" fontId="5" fillId="0" borderId="0" xfId="0" applyNumberFormat="1" applyFont="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21"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8" fillId="0" borderId="78" xfId="0" applyFont="1" applyBorder="1" applyAlignment="1" applyProtection="1">
      <alignment horizontal="center" vertical="center" wrapText="1" shrinkToFit="1"/>
      <protection hidden="1"/>
    </xf>
    <xf numFmtId="0" fontId="28" fillId="0" borderId="41" xfId="0" applyFont="1" applyBorder="1" applyAlignment="1" applyProtection="1">
      <alignment horizontal="center" vertical="center" shrinkToFit="1"/>
      <protection hidden="1"/>
    </xf>
    <xf numFmtId="0" fontId="28" fillId="0" borderId="79" xfId="0" applyFont="1" applyBorder="1" applyAlignment="1" applyProtection="1">
      <alignment horizontal="center" vertical="center" shrinkToFit="1"/>
      <protection hidden="1"/>
    </xf>
    <xf numFmtId="0" fontId="28" fillId="0" borderId="27" xfId="0" applyFont="1" applyBorder="1" applyAlignment="1" applyProtection="1">
      <alignment horizontal="center" vertical="center" shrinkToFit="1"/>
      <protection hidden="1"/>
    </xf>
    <xf numFmtId="0" fontId="33" fillId="9" borderId="41" xfId="0" applyFont="1" applyFill="1" applyBorder="1" applyAlignment="1" applyProtection="1">
      <alignment horizontal="center" vertical="center" shrinkToFit="1"/>
      <protection locked="0"/>
    </xf>
    <xf numFmtId="0" fontId="33" fillId="9" borderId="42" xfId="0" applyFont="1" applyFill="1" applyBorder="1" applyAlignment="1" applyProtection="1">
      <alignment horizontal="center" vertical="center" shrinkToFit="1"/>
      <protection locked="0"/>
    </xf>
    <xf numFmtId="0" fontId="33" fillId="9" borderId="27" xfId="0" applyFont="1" applyFill="1" applyBorder="1" applyAlignment="1" applyProtection="1">
      <alignment horizontal="center" vertical="center" shrinkToFit="1"/>
      <protection locked="0"/>
    </xf>
    <xf numFmtId="0" fontId="33" fillId="9" borderId="43" xfId="0"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3" fillId="0" borderId="19" xfId="0" applyFont="1" applyBorder="1" applyAlignment="1" applyProtection="1">
      <alignment horizontal="center" vertical="center" wrapText="1" shrinkToFit="1"/>
      <protection hidden="1"/>
    </xf>
    <xf numFmtId="0" fontId="3" fillId="0" borderId="17" xfId="0" applyFont="1" applyBorder="1" applyAlignment="1" applyProtection="1">
      <alignment horizontal="center" vertical="center" wrapText="1" shrinkToFit="1"/>
      <protection hidden="1"/>
    </xf>
    <xf numFmtId="0" fontId="3" fillId="0" borderId="20"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21" xfId="0" applyFont="1" applyBorder="1" applyAlignment="1" applyProtection="1">
      <alignment horizontal="center" vertical="center" wrapText="1" shrinkToFit="1"/>
      <protection hidden="1"/>
    </xf>
    <xf numFmtId="0" fontId="3" fillId="0" borderId="27" xfId="0" applyFont="1" applyFill="1" applyBorder="1" applyAlignment="1" applyProtection="1">
      <alignment horizontal="center" vertical="center" textRotation="255"/>
      <protection hidden="1"/>
    </xf>
    <xf numFmtId="181" fontId="37" fillId="2" borderId="17" xfId="0" applyNumberFormat="1" applyFont="1" applyFill="1" applyBorder="1" applyAlignment="1" applyProtection="1">
      <alignment horizontal="center" vertical="center" shrinkToFit="1"/>
      <protection locked="0" hidden="1"/>
    </xf>
    <xf numFmtId="181" fontId="37" fillId="2" borderId="2" xfId="0" applyNumberFormat="1" applyFont="1" applyFill="1" applyBorder="1" applyAlignment="1" applyProtection="1">
      <alignment horizontal="center" vertical="center" shrinkToFit="1"/>
      <protection locked="0" hidden="1"/>
    </xf>
    <xf numFmtId="0" fontId="3" fillId="0" borderId="17"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5" fillId="0" borderId="27" xfId="0" applyFont="1" applyFill="1" applyBorder="1" applyAlignment="1" applyProtection="1">
      <alignment horizontal="center" vertical="center"/>
      <protection hidden="1"/>
    </xf>
    <xf numFmtId="0" fontId="5" fillId="0" borderId="28" xfId="0"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19" xfId="0" applyFont="1" applyBorder="1" applyAlignment="1" applyProtection="1">
      <alignment horizontal="left" vertical="center" wrapText="1"/>
      <protection hidden="1"/>
    </xf>
    <xf numFmtId="0" fontId="5" fillId="0" borderId="17"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0" fontId="5" fillId="0" borderId="19" xfId="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protection hidden="1"/>
    </xf>
    <xf numFmtId="0" fontId="5" fillId="0" borderId="20"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21" xfId="0" applyFont="1" applyFill="1" applyBorder="1" applyAlignment="1" applyProtection="1">
      <alignment horizontal="center" vertical="center"/>
      <protection hidden="1"/>
    </xf>
    <xf numFmtId="0" fontId="29" fillId="0" borderId="79" xfId="0" applyFont="1" applyBorder="1" applyAlignment="1" applyProtection="1">
      <alignment horizontal="center" vertical="center" shrinkToFit="1"/>
      <protection hidden="1"/>
    </xf>
    <xf numFmtId="0" fontId="28" fillId="0" borderId="80" xfId="0" applyFont="1" applyBorder="1" applyAlignment="1" applyProtection="1">
      <alignment horizontal="center" vertical="center" shrinkToFit="1"/>
      <protection hidden="1"/>
    </xf>
    <xf numFmtId="0" fontId="28" fillId="0" borderId="44" xfId="0" applyFont="1" applyBorder="1" applyAlignment="1" applyProtection="1">
      <alignment horizontal="center" vertical="center" shrinkToFit="1"/>
      <protection hidden="1"/>
    </xf>
    <xf numFmtId="0" fontId="33" fillId="9" borderId="44" xfId="0" applyFont="1" applyFill="1" applyBorder="1" applyAlignment="1" applyProtection="1">
      <alignment horizontal="center" vertical="center" shrinkToFit="1"/>
      <protection locked="0"/>
    </xf>
    <xf numFmtId="0" fontId="33" fillId="9" borderId="45" xfId="0" applyFont="1" applyFill="1" applyBorder="1" applyAlignment="1" applyProtection="1">
      <alignment horizontal="center" vertical="center" shrinkToFit="1"/>
      <protection locked="0"/>
    </xf>
    <xf numFmtId="0" fontId="14" fillId="8" borderId="0" xfId="0" applyFont="1" applyFill="1" applyBorder="1" applyAlignment="1" applyProtection="1">
      <alignment horizontal="left" vertical="center" wrapText="1" shrinkToFit="1"/>
      <protection hidden="1"/>
    </xf>
    <xf numFmtId="0" fontId="5" fillId="0" borderId="28"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2" fillId="0" borderId="0" xfId="0" applyFont="1" applyBorder="1" applyAlignment="1" applyProtection="1">
      <alignment horizontal="center" vertical="center"/>
      <protection hidden="1"/>
    </xf>
    <xf numFmtId="181" fontId="37" fillId="2" borderId="19" xfId="0" applyNumberFormat="1" applyFont="1" applyFill="1" applyBorder="1" applyAlignment="1" applyProtection="1">
      <alignment horizontal="center" vertical="center" shrinkToFit="1"/>
      <protection locked="0" hidden="1"/>
    </xf>
    <xf numFmtId="181" fontId="37" fillId="2" borderId="3" xfId="0" applyNumberFormat="1" applyFont="1" applyFill="1" applyBorder="1" applyAlignment="1" applyProtection="1">
      <alignment horizontal="center" vertical="center" shrinkToFit="1"/>
      <protection locked="0" hidden="1"/>
    </xf>
    <xf numFmtId="0" fontId="3" fillId="0" borderId="20" xfId="0" applyFont="1" applyFill="1" applyBorder="1" applyAlignment="1" applyProtection="1">
      <alignment horizontal="center" vertical="center"/>
      <protection hidden="1"/>
    </xf>
    <xf numFmtId="0" fontId="3" fillId="0" borderId="21"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wrapText="1" shrinkToFit="1"/>
      <protection hidden="1"/>
    </xf>
    <xf numFmtId="0" fontId="3" fillId="0" borderId="17" xfId="0" applyFont="1" applyFill="1" applyBorder="1" applyAlignment="1" applyProtection="1">
      <alignment horizontal="center" vertical="center" shrinkToFit="1"/>
      <protection hidden="1"/>
    </xf>
    <xf numFmtId="0" fontId="3" fillId="0" borderId="20"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21" xfId="0" applyFont="1" applyFill="1" applyBorder="1" applyAlignment="1" applyProtection="1">
      <alignment horizontal="center" vertical="center" shrinkToFit="1"/>
      <protection hidden="1"/>
    </xf>
    <xf numFmtId="181" fontId="15" fillId="0" borderId="17" xfId="0" applyNumberFormat="1" applyFont="1" applyFill="1" applyBorder="1" applyAlignment="1" applyProtection="1">
      <alignment horizontal="center" vertical="center" shrinkToFit="1"/>
      <protection hidden="1"/>
    </xf>
    <xf numFmtId="181" fontId="15" fillId="0" borderId="2" xfId="0" applyNumberFormat="1"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0" fontId="5" fillId="0" borderId="48" xfId="0" applyFont="1" applyFill="1" applyBorder="1" applyAlignment="1" applyProtection="1">
      <alignment horizontal="left" vertical="top" wrapText="1"/>
      <protection hidden="1"/>
    </xf>
    <xf numFmtId="0" fontId="5" fillId="0" borderId="49" xfId="0" applyFont="1" applyFill="1" applyBorder="1" applyAlignment="1" applyProtection="1">
      <alignment horizontal="left" vertical="top" wrapText="1"/>
      <protection hidden="1"/>
    </xf>
    <xf numFmtId="0" fontId="5" fillId="0" borderId="50" xfId="0" applyFont="1" applyFill="1" applyBorder="1" applyAlignment="1" applyProtection="1">
      <alignment horizontal="left" vertical="top" wrapText="1"/>
      <protection hidden="1"/>
    </xf>
    <xf numFmtId="0" fontId="5" fillId="0" borderId="51"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52" xfId="0" applyFont="1" applyFill="1" applyBorder="1" applyAlignment="1" applyProtection="1">
      <alignment horizontal="left" vertical="top" wrapText="1"/>
      <protection hidden="1"/>
    </xf>
    <xf numFmtId="0" fontId="5" fillId="0" borderId="87" xfId="0" applyFont="1" applyFill="1" applyBorder="1" applyAlignment="1" applyProtection="1">
      <alignment horizontal="left" vertical="top" wrapText="1"/>
      <protection hidden="1"/>
    </xf>
    <xf numFmtId="0" fontId="5" fillId="0" borderId="53" xfId="0" applyFont="1" applyFill="1" applyBorder="1" applyAlignment="1" applyProtection="1">
      <alignment horizontal="left" vertical="top" wrapText="1"/>
      <protection hidden="1"/>
    </xf>
    <xf numFmtId="0" fontId="5" fillId="0" borderId="54"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20"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21" xfId="0" applyFont="1" applyFill="1" applyBorder="1" applyAlignment="1" applyProtection="1">
      <alignment horizontal="center" vertical="center" wrapText="1" shrinkToFit="1"/>
      <protection hidden="1"/>
    </xf>
    <xf numFmtId="182" fontId="15" fillId="0" borderId="19" xfId="1" applyNumberFormat="1" applyFont="1" applyFill="1" applyBorder="1" applyAlignment="1" applyProtection="1">
      <alignment horizontal="center" vertical="center"/>
      <protection hidden="1"/>
    </xf>
    <xf numFmtId="182" fontId="15" fillId="0" borderId="17" xfId="1" applyNumberFormat="1" applyFont="1" applyFill="1" applyBorder="1" applyAlignment="1" applyProtection="1">
      <alignment horizontal="center" vertical="center"/>
      <protection hidden="1"/>
    </xf>
    <xf numFmtId="182" fontId="15" fillId="0" borderId="20" xfId="1" applyNumberFormat="1" applyFont="1" applyFill="1" applyBorder="1" applyAlignment="1" applyProtection="1">
      <alignment horizontal="center" vertical="center"/>
      <protection hidden="1"/>
    </xf>
    <xf numFmtId="182" fontId="15" fillId="0" borderId="3" xfId="1" applyNumberFormat="1" applyFont="1" applyFill="1" applyBorder="1" applyAlignment="1" applyProtection="1">
      <alignment horizontal="center" vertical="center"/>
      <protection hidden="1"/>
    </xf>
    <xf numFmtId="182" fontId="15" fillId="0" borderId="2" xfId="1" applyNumberFormat="1" applyFont="1" applyFill="1" applyBorder="1" applyAlignment="1" applyProtection="1">
      <alignment horizontal="center" vertical="center"/>
      <protection hidden="1"/>
    </xf>
    <xf numFmtId="182" fontId="15" fillId="0" borderId="21" xfId="1" applyNumberFormat="1" applyFont="1" applyFill="1" applyBorder="1" applyAlignment="1" applyProtection="1">
      <alignment horizontal="center" vertical="center"/>
      <protection hidden="1"/>
    </xf>
    <xf numFmtId="183" fontId="12"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3" fillId="0" borderId="19" xfId="0" applyFont="1" applyFill="1" applyBorder="1" applyAlignment="1" applyProtection="1">
      <alignment horizontal="center" vertical="center" wrapText="1"/>
      <protection hidden="1"/>
    </xf>
    <xf numFmtId="181" fontId="15" fillId="0" borderId="19" xfId="0" applyNumberFormat="1" applyFont="1" applyFill="1" applyBorder="1" applyAlignment="1" applyProtection="1">
      <alignment horizontal="center" vertical="center" shrinkToFit="1"/>
      <protection hidden="1"/>
    </xf>
    <xf numFmtId="181" fontId="15" fillId="0" borderId="3" xfId="0" applyNumberFormat="1" applyFont="1" applyFill="1" applyBorder="1" applyAlignment="1" applyProtection="1">
      <alignment horizontal="center" vertical="center" shrinkToFit="1"/>
      <protection hidden="1"/>
    </xf>
    <xf numFmtId="181" fontId="15" fillId="2" borderId="17" xfId="0" applyNumberFormat="1" applyFont="1" applyFill="1" applyBorder="1" applyAlignment="1" applyProtection="1">
      <alignment horizontal="center" vertical="center" shrinkToFit="1"/>
      <protection locked="0" hidden="1"/>
    </xf>
    <xf numFmtId="181" fontId="15" fillId="2" borderId="2" xfId="0" applyNumberFormat="1" applyFont="1" applyFill="1" applyBorder="1" applyAlignment="1" applyProtection="1">
      <alignment horizontal="center" vertical="center" shrinkToFit="1"/>
      <protection locked="0" hidden="1"/>
    </xf>
    <xf numFmtId="181" fontId="15" fillId="2" borderId="19" xfId="0" applyNumberFormat="1" applyFont="1" applyFill="1" applyBorder="1" applyAlignment="1" applyProtection="1">
      <alignment horizontal="center" vertical="center" shrinkToFit="1"/>
      <protection locked="0" hidden="1"/>
    </xf>
    <xf numFmtId="181" fontId="15" fillId="2" borderId="3" xfId="0" applyNumberFormat="1" applyFont="1" applyFill="1" applyBorder="1" applyAlignment="1" applyProtection="1">
      <alignment horizontal="center" vertical="center" shrinkToFit="1"/>
      <protection locked="0" hidden="1"/>
    </xf>
    <xf numFmtId="0" fontId="25" fillId="0" borderId="56"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5" fillId="0" borderId="19" xfId="0" applyFont="1" applyFill="1" applyBorder="1" applyAlignment="1" applyProtection="1">
      <alignment horizontal="center" vertical="center" wrapText="1" shrinkToFit="1"/>
      <protection hidden="1"/>
    </xf>
    <xf numFmtId="0" fontId="5" fillId="0" borderId="17" xfId="0" applyFont="1" applyFill="1" applyBorder="1" applyAlignment="1" applyProtection="1">
      <alignment horizontal="center" vertical="center" wrapText="1" shrinkToFit="1"/>
      <protection hidden="1"/>
    </xf>
    <xf numFmtId="0" fontId="5" fillId="0" borderId="20"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21" xfId="0" applyFont="1" applyFill="1" applyBorder="1" applyAlignment="1" applyProtection="1">
      <alignment horizontal="center" vertical="center" wrapText="1" shrinkToFit="1"/>
      <protection hidden="1"/>
    </xf>
    <xf numFmtId="38" fontId="3" fillId="0" borderId="17"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12" fillId="0" borderId="0" xfId="0" applyFont="1" applyAlignment="1" applyProtection="1">
      <alignment horizontal="left" vertical="center"/>
      <protection hidden="1"/>
    </xf>
    <xf numFmtId="0" fontId="5" fillId="0" borderId="0" xfId="0" applyFont="1" applyBorder="1" applyAlignment="1" applyProtection="1">
      <alignment horizontal="center" vertical="center"/>
      <protection hidden="1"/>
    </xf>
    <xf numFmtId="180" fontId="5" fillId="0" borderId="0" xfId="1" applyNumberFormat="1" applyFont="1" applyBorder="1" applyAlignment="1" applyProtection="1">
      <alignment horizontal="center" vertical="center"/>
      <protection hidden="1"/>
    </xf>
    <xf numFmtId="184" fontId="5" fillId="0" borderId="0" xfId="1" applyNumberFormat="1" applyFont="1" applyBorder="1" applyAlignment="1" applyProtection="1">
      <alignment horizontal="center" vertical="center"/>
      <protection hidden="1"/>
    </xf>
    <xf numFmtId="0" fontId="5" fillId="0" borderId="19"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38" fontId="39" fillId="2" borderId="19" xfId="1" applyNumberFormat="1" applyFont="1" applyFill="1" applyBorder="1" applyAlignment="1" applyProtection="1">
      <alignment horizontal="center" vertical="center" shrinkToFit="1"/>
      <protection locked="0" hidden="1"/>
    </xf>
    <xf numFmtId="38" fontId="39" fillId="2" borderId="17" xfId="1" applyNumberFormat="1" applyFont="1" applyFill="1" applyBorder="1" applyAlignment="1" applyProtection="1">
      <alignment horizontal="center" vertical="center" shrinkToFit="1"/>
      <protection locked="0" hidden="1"/>
    </xf>
    <xf numFmtId="38" fontId="39" fillId="2" borderId="3" xfId="1" applyNumberFormat="1" applyFont="1" applyFill="1" applyBorder="1" applyAlignment="1" applyProtection="1">
      <alignment horizontal="center" vertical="center" shrinkToFit="1"/>
      <protection locked="0" hidden="1"/>
    </xf>
    <xf numFmtId="38" fontId="39" fillId="2" borderId="2" xfId="1" applyNumberFormat="1" applyFont="1" applyFill="1" applyBorder="1" applyAlignment="1" applyProtection="1">
      <alignment horizontal="center" vertical="center" shrinkToFit="1"/>
      <protection locked="0" hidden="1"/>
    </xf>
    <xf numFmtId="0" fontId="5" fillId="0" borderId="17" xfId="0" applyFont="1" applyFill="1" applyBorder="1" applyAlignment="1" applyProtection="1">
      <alignment vertical="center" shrinkToFit="1"/>
      <protection hidden="1"/>
    </xf>
    <xf numFmtId="0" fontId="5" fillId="0" borderId="20"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21" xfId="0" applyFont="1" applyFill="1" applyBorder="1" applyAlignment="1" applyProtection="1">
      <alignment vertical="center" shrinkToFit="1"/>
      <protection hidden="1"/>
    </xf>
    <xf numFmtId="0" fontId="3" fillId="0" borderId="19" xfId="0" applyFont="1" applyBorder="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5"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9" fillId="2" borderId="19" xfId="1" applyNumberFormat="1" applyFont="1" applyFill="1" applyBorder="1" applyAlignment="1" applyProtection="1">
      <alignment horizontal="center" vertical="center" shrinkToFit="1"/>
      <protection locked="0" hidden="1"/>
    </xf>
    <xf numFmtId="0" fontId="39" fillId="2" borderId="17" xfId="1" applyNumberFormat="1" applyFont="1" applyFill="1" applyBorder="1" applyAlignment="1" applyProtection="1">
      <alignment horizontal="center" vertical="center" shrinkToFit="1"/>
      <protection locked="0" hidden="1"/>
    </xf>
    <xf numFmtId="0" fontId="39" fillId="2" borderId="3" xfId="1" applyNumberFormat="1" applyFont="1" applyFill="1" applyBorder="1" applyAlignment="1" applyProtection="1">
      <alignment horizontal="center" vertical="center" shrinkToFit="1"/>
      <protection locked="0" hidden="1"/>
    </xf>
    <xf numFmtId="0" fontId="39" fillId="2" borderId="2" xfId="1" applyNumberFormat="1" applyFont="1" applyFill="1" applyBorder="1" applyAlignment="1" applyProtection="1">
      <alignment horizontal="center" vertical="center" shrinkToFit="1"/>
      <protection locked="0" hidden="1"/>
    </xf>
    <xf numFmtId="0" fontId="5" fillId="0" borderId="19" xfId="0" applyFont="1" applyBorder="1" applyAlignment="1" applyProtection="1">
      <alignment vertical="center" wrapText="1"/>
      <protection hidden="1"/>
    </xf>
    <xf numFmtId="0" fontId="5" fillId="0" borderId="17"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21" xfId="0" applyFont="1" applyBorder="1" applyAlignment="1" applyProtection="1">
      <alignment vertical="center" wrapText="1"/>
      <protection hidden="1"/>
    </xf>
    <xf numFmtId="0" fontId="3" fillId="3" borderId="19"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41" fillId="2" borderId="18" xfId="0" applyFont="1" applyFill="1" applyBorder="1" applyAlignment="1" applyProtection="1">
      <alignment horizontal="center" vertical="center"/>
      <protection locked="0" hidden="1"/>
    </xf>
    <xf numFmtId="0" fontId="41" fillId="2" borderId="17" xfId="0" applyFont="1" applyFill="1" applyBorder="1" applyAlignment="1" applyProtection="1">
      <alignment horizontal="center" vertical="center"/>
      <protection locked="0" hidden="1"/>
    </xf>
    <xf numFmtId="0" fontId="41" fillId="2" borderId="16" xfId="0" applyFont="1" applyFill="1" applyBorder="1" applyAlignment="1" applyProtection="1">
      <alignment horizontal="center" vertical="center"/>
      <protection locked="0" hidden="1"/>
    </xf>
    <xf numFmtId="0" fontId="41" fillId="2" borderId="14" xfId="0" applyFont="1" applyFill="1" applyBorder="1" applyAlignment="1" applyProtection="1">
      <alignment horizontal="center" vertical="center"/>
      <protection locked="0" hidden="1"/>
    </xf>
    <xf numFmtId="0" fontId="41" fillId="2" borderId="0" xfId="0" applyFont="1" applyFill="1" applyBorder="1" applyAlignment="1" applyProtection="1">
      <alignment horizontal="center" vertical="center"/>
      <protection locked="0" hidden="1"/>
    </xf>
    <xf numFmtId="0" fontId="41" fillId="2" borderId="13" xfId="0" applyFont="1" applyFill="1" applyBorder="1" applyAlignment="1" applyProtection="1">
      <alignment horizontal="center" vertical="center"/>
      <protection locked="0" hidden="1"/>
    </xf>
    <xf numFmtId="0" fontId="41" fillId="2" borderId="10" xfId="0" applyFont="1" applyFill="1" applyBorder="1" applyAlignment="1" applyProtection="1">
      <alignment horizontal="center" vertical="center"/>
      <protection locked="0" hidden="1"/>
    </xf>
    <xf numFmtId="0" fontId="41" fillId="2" borderId="2" xfId="0" applyFont="1" applyFill="1" applyBorder="1" applyAlignment="1" applyProtection="1">
      <alignment horizontal="center" vertical="center"/>
      <protection locked="0" hidden="1"/>
    </xf>
    <xf numFmtId="0" fontId="41" fillId="2" borderId="9" xfId="0" applyFont="1" applyFill="1" applyBorder="1" applyAlignment="1" applyProtection="1">
      <alignment horizontal="center" vertical="center"/>
      <protection locked="0" hidden="1"/>
    </xf>
    <xf numFmtId="0" fontId="3"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textRotation="255" wrapText="1"/>
      <protection hidden="1"/>
    </xf>
    <xf numFmtId="0" fontId="8" fillId="0" borderId="0" xfId="0" applyFont="1" applyBorder="1" applyAlignment="1" applyProtection="1">
      <alignment horizontal="center" vertical="center" textRotation="255" wrapText="1"/>
      <protection hidden="1"/>
    </xf>
    <xf numFmtId="0" fontId="3" fillId="0" borderId="57"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21" xfId="0" applyFont="1" applyBorder="1" applyAlignment="1" applyProtection="1">
      <alignment horizontal="center" vertical="center" shrinkToFit="1"/>
      <protection hidden="1"/>
    </xf>
    <xf numFmtId="0" fontId="3" fillId="0" borderId="16"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26"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30"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8"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183" fontId="5" fillId="0" borderId="0" xfId="0" applyNumberFormat="1" applyFont="1" applyBorder="1" applyAlignment="1" applyProtection="1">
      <alignment horizontal="center" vertical="center"/>
      <protection hidden="1"/>
    </xf>
    <xf numFmtId="179" fontId="3" fillId="0" borderId="18" xfId="0" applyNumberFormat="1" applyFont="1" applyBorder="1" applyAlignment="1" applyProtection="1">
      <alignment horizontal="right" vertical="center"/>
      <protection hidden="1"/>
    </xf>
    <xf numFmtId="179" fontId="3" fillId="0" borderId="17" xfId="0" applyNumberFormat="1" applyFont="1" applyBorder="1" applyAlignment="1" applyProtection="1">
      <alignment horizontal="right" vertical="center"/>
      <protection hidden="1"/>
    </xf>
    <xf numFmtId="179" fontId="3" fillId="0" borderId="20" xfId="0" applyNumberFormat="1" applyFont="1" applyBorder="1" applyAlignment="1" applyProtection="1">
      <alignment horizontal="right" vertical="center"/>
      <protection hidden="1"/>
    </xf>
    <xf numFmtId="179" fontId="3" fillId="0" borderId="14" xfId="0" applyNumberFormat="1" applyFont="1" applyBorder="1" applyAlignment="1" applyProtection="1">
      <alignment horizontal="right" vertical="center"/>
      <protection hidden="1"/>
    </xf>
    <xf numFmtId="179" fontId="3" fillId="0" borderId="0" xfId="0" applyNumberFormat="1" applyFont="1" applyBorder="1" applyAlignment="1" applyProtection="1">
      <alignment horizontal="right" vertical="center"/>
      <protection hidden="1"/>
    </xf>
    <xf numFmtId="179" fontId="3" fillId="0" borderId="15" xfId="0" applyNumberFormat="1" applyFont="1" applyBorder="1" applyAlignment="1" applyProtection="1">
      <alignment horizontal="right" vertical="center"/>
      <protection hidden="1"/>
    </xf>
    <xf numFmtId="179" fontId="3" fillId="0" borderId="10" xfId="0" applyNumberFormat="1" applyFont="1" applyBorder="1" applyAlignment="1" applyProtection="1">
      <alignment horizontal="right" vertical="center"/>
      <protection hidden="1"/>
    </xf>
    <xf numFmtId="179" fontId="3" fillId="0" borderId="2" xfId="0" applyNumberFormat="1" applyFont="1" applyBorder="1" applyAlignment="1" applyProtection="1">
      <alignment horizontal="right" vertical="center"/>
      <protection hidden="1"/>
    </xf>
    <xf numFmtId="179" fontId="3" fillId="0" borderId="21" xfId="0" applyNumberFormat="1" applyFont="1" applyBorder="1" applyAlignment="1" applyProtection="1">
      <alignment horizontal="right" vertical="center"/>
      <protection hidden="1"/>
    </xf>
    <xf numFmtId="0" fontId="3" fillId="5" borderId="60" xfId="0" applyFont="1" applyFill="1" applyBorder="1" applyAlignment="1" applyProtection="1">
      <alignment horizontal="center" vertical="center"/>
      <protection hidden="1"/>
    </xf>
    <xf numFmtId="0" fontId="3" fillId="5" borderId="29" xfId="0" applyFont="1" applyFill="1" applyBorder="1" applyAlignment="1" applyProtection="1">
      <alignment horizontal="center" vertical="center"/>
      <protection hidden="1"/>
    </xf>
    <xf numFmtId="0" fontId="3" fillId="5" borderId="61" xfId="0" applyFont="1" applyFill="1" applyBorder="1" applyAlignment="1" applyProtection="1">
      <alignment horizontal="center" vertical="center"/>
      <protection hidden="1"/>
    </xf>
    <xf numFmtId="0" fontId="3" fillId="5" borderId="64" xfId="0" applyFont="1" applyFill="1" applyBorder="1" applyAlignment="1" applyProtection="1">
      <alignment horizontal="center" vertical="center"/>
      <protection hidden="1"/>
    </xf>
    <xf numFmtId="0" fontId="3" fillId="5" borderId="65" xfId="0" applyFont="1" applyFill="1" applyBorder="1" applyAlignment="1" applyProtection="1">
      <alignment horizontal="center" vertical="center"/>
      <protection hidden="1"/>
    </xf>
    <xf numFmtId="0" fontId="3" fillId="5" borderId="66" xfId="0" applyFont="1" applyFill="1" applyBorder="1" applyAlignment="1" applyProtection="1">
      <alignment horizontal="center" vertical="center"/>
      <protection hidden="1"/>
    </xf>
    <xf numFmtId="0" fontId="3" fillId="5" borderId="67" xfId="0" applyFont="1" applyFill="1" applyBorder="1" applyAlignment="1" applyProtection="1">
      <alignment horizontal="center" vertical="center"/>
      <protection hidden="1"/>
    </xf>
    <xf numFmtId="0" fontId="3" fillId="5" borderId="68" xfId="0" applyFont="1" applyFill="1" applyBorder="1" applyAlignment="1" applyProtection="1">
      <alignment horizontal="center" vertical="center"/>
      <protection hidden="1"/>
    </xf>
    <xf numFmtId="0" fontId="3" fillId="5" borderId="69" xfId="0" applyFont="1" applyFill="1" applyBorder="1" applyAlignment="1" applyProtection="1">
      <alignment horizontal="center" vertical="center"/>
      <protection hidden="1"/>
    </xf>
    <xf numFmtId="185" fontId="3" fillId="5" borderId="62" xfId="0" applyNumberFormat="1" applyFont="1" applyFill="1" applyBorder="1" applyAlignment="1" applyProtection="1">
      <alignment horizontal="center" vertical="center" wrapText="1"/>
      <protection hidden="1"/>
    </xf>
    <xf numFmtId="185" fontId="3" fillId="5" borderId="62" xfId="0" applyNumberFormat="1" applyFont="1" applyFill="1" applyBorder="1" applyAlignment="1" applyProtection="1">
      <alignment horizontal="center" vertical="center"/>
      <protection hidden="1"/>
    </xf>
    <xf numFmtId="185" fontId="3" fillId="5" borderId="63" xfId="0" applyNumberFormat="1" applyFont="1" applyFill="1" applyBorder="1" applyAlignment="1" applyProtection="1">
      <alignment horizontal="center" vertical="center"/>
      <protection hidden="1"/>
    </xf>
    <xf numFmtId="179" fontId="3" fillId="0" borderId="16" xfId="0" applyNumberFormat="1" applyFont="1" applyBorder="1" applyAlignment="1" applyProtection="1">
      <alignment horizontal="right" vertical="center"/>
      <protection hidden="1"/>
    </xf>
    <xf numFmtId="179" fontId="3" fillId="0" borderId="13" xfId="0" applyNumberFormat="1" applyFont="1" applyBorder="1" applyAlignment="1" applyProtection="1">
      <alignment horizontal="right" vertical="center"/>
      <protection hidden="1"/>
    </xf>
    <xf numFmtId="179" fontId="3" fillId="0" borderId="9" xfId="0" applyNumberFormat="1" applyFont="1" applyBorder="1" applyAlignment="1" applyProtection="1">
      <alignment horizontal="right" vertical="center"/>
      <protection hidden="1"/>
    </xf>
    <xf numFmtId="177" fontId="3" fillId="0" borderId="18" xfId="0" applyNumberFormat="1" applyFont="1" applyBorder="1" applyAlignment="1" applyProtection="1">
      <alignment horizontal="right" vertical="center"/>
      <protection hidden="1"/>
    </xf>
    <xf numFmtId="177" fontId="3" fillId="0" borderId="17" xfId="0" applyNumberFormat="1" applyFont="1" applyBorder="1" applyAlignment="1" applyProtection="1">
      <alignment horizontal="right" vertical="center"/>
      <protection hidden="1"/>
    </xf>
    <xf numFmtId="177" fontId="3" fillId="0" borderId="20" xfId="0" applyNumberFormat="1" applyFont="1" applyBorder="1" applyAlignment="1" applyProtection="1">
      <alignment horizontal="right" vertical="center"/>
      <protection hidden="1"/>
    </xf>
    <xf numFmtId="177" fontId="3" fillId="0" borderId="14" xfId="0" applyNumberFormat="1" applyFont="1" applyBorder="1" applyAlignment="1" applyProtection="1">
      <alignment horizontal="right" vertical="center"/>
      <protection hidden="1"/>
    </xf>
    <xf numFmtId="177" fontId="3" fillId="0" borderId="0" xfId="0" applyNumberFormat="1" applyFont="1" applyBorder="1" applyAlignment="1" applyProtection="1">
      <alignment horizontal="right" vertical="center"/>
      <protection hidden="1"/>
    </xf>
    <xf numFmtId="177" fontId="3" fillId="0" borderId="15" xfId="0" applyNumberFormat="1" applyFont="1" applyBorder="1" applyAlignment="1" applyProtection="1">
      <alignment horizontal="right" vertical="center"/>
      <protection hidden="1"/>
    </xf>
    <xf numFmtId="177" fontId="3" fillId="0" borderId="10" xfId="0" applyNumberFormat="1" applyFont="1" applyBorder="1" applyAlignment="1" applyProtection="1">
      <alignment horizontal="right" vertical="center"/>
      <protection hidden="1"/>
    </xf>
    <xf numFmtId="177" fontId="3" fillId="0" borderId="2" xfId="0" applyNumberFormat="1" applyFont="1" applyBorder="1" applyAlignment="1" applyProtection="1">
      <alignment horizontal="right" vertical="center"/>
      <protection hidden="1"/>
    </xf>
    <xf numFmtId="177" fontId="3" fillId="0" borderId="21" xfId="0" applyNumberFormat="1" applyFont="1" applyBorder="1" applyAlignment="1" applyProtection="1">
      <alignment horizontal="right" vertical="center"/>
      <protection hidden="1"/>
    </xf>
    <xf numFmtId="177" fontId="3" fillId="0" borderId="8" xfId="0" applyNumberFormat="1" applyFont="1" applyBorder="1" applyAlignment="1" applyProtection="1">
      <alignment horizontal="right" vertical="center"/>
      <protection hidden="1"/>
    </xf>
    <xf numFmtId="177" fontId="3" fillId="0" borderId="7" xfId="0" applyNumberFormat="1" applyFont="1" applyBorder="1" applyAlignment="1" applyProtection="1">
      <alignment horizontal="right" vertical="center"/>
      <protection hidden="1"/>
    </xf>
    <xf numFmtId="177" fontId="3" fillId="0" borderId="6" xfId="0" applyNumberFormat="1" applyFont="1" applyBorder="1" applyAlignment="1" applyProtection="1">
      <alignment horizontal="right" vertical="center"/>
      <protection hidden="1"/>
    </xf>
    <xf numFmtId="0" fontId="5" fillId="4" borderId="5"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shrinkToFit="1"/>
      <protection hidden="1"/>
    </xf>
    <xf numFmtId="0" fontId="5" fillId="4" borderId="2" xfId="0" applyFont="1" applyFill="1" applyBorder="1" applyAlignment="1" applyProtection="1">
      <alignment horizontal="center" vertical="center" shrinkToFit="1"/>
      <protection hidden="1"/>
    </xf>
    <xf numFmtId="0" fontId="5" fillId="4" borderId="0"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42" fillId="2" borderId="14" xfId="0" applyFont="1" applyFill="1" applyBorder="1" applyAlignment="1" applyProtection="1">
      <alignment horizontal="center" vertical="center"/>
      <protection locked="0" hidden="1"/>
    </xf>
    <xf numFmtId="0" fontId="3" fillId="6" borderId="19"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6" borderId="5"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6" borderId="3" xfId="0" applyFont="1" applyFill="1" applyBorder="1" applyAlignment="1" applyProtection="1">
      <alignment horizontal="center" vertical="center"/>
      <protection hidden="1"/>
    </xf>
    <xf numFmtId="0" fontId="3" fillId="6" borderId="2"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176" fontId="6" fillId="6" borderId="17" xfId="1" applyNumberFormat="1" applyFont="1" applyFill="1" applyBorder="1" applyAlignment="1" applyProtection="1">
      <alignment horizontal="right" vertical="center"/>
      <protection hidden="1"/>
    </xf>
    <xf numFmtId="176" fontId="6" fillId="6" borderId="0" xfId="1" applyNumberFormat="1" applyFont="1" applyFill="1" applyBorder="1" applyAlignment="1" applyProtection="1">
      <alignment horizontal="right" vertical="center"/>
      <protection hidden="1"/>
    </xf>
    <xf numFmtId="176" fontId="6" fillId="6" borderId="2" xfId="1" applyNumberFormat="1" applyFont="1" applyFill="1" applyBorder="1" applyAlignment="1" applyProtection="1">
      <alignment horizontal="right" vertical="center"/>
      <protection hidden="1"/>
    </xf>
    <xf numFmtId="38" fontId="3" fillId="6" borderId="17" xfId="1" applyFont="1" applyFill="1" applyBorder="1" applyAlignment="1" applyProtection="1">
      <alignment horizontal="left" vertical="center"/>
      <protection hidden="1"/>
    </xf>
    <xf numFmtId="38" fontId="3" fillId="6" borderId="20" xfId="1" applyFont="1" applyFill="1" applyBorder="1" applyAlignment="1" applyProtection="1">
      <alignment horizontal="left" vertical="center"/>
      <protection hidden="1"/>
    </xf>
    <xf numFmtId="38" fontId="3" fillId="6" borderId="0" xfId="1" applyFont="1" applyFill="1" applyBorder="1" applyAlignment="1" applyProtection="1">
      <alignment horizontal="left" vertical="center"/>
      <protection hidden="1"/>
    </xf>
    <xf numFmtId="38" fontId="3" fillId="6" borderId="15" xfId="1" applyFont="1" applyFill="1" applyBorder="1" applyAlignment="1" applyProtection="1">
      <alignment horizontal="left" vertical="center"/>
      <protection hidden="1"/>
    </xf>
    <xf numFmtId="38" fontId="3" fillId="6" borderId="2" xfId="1" applyFont="1" applyFill="1" applyBorder="1" applyAlignment="1" applyProtection="1">
      <alignment horizontal="left" vertical="center"/>
      <protection hidden="1"/>
    </xf>
    <xf numFmtId="38" fontId="3" fillId="6" borderId="21" xfId="1" applyFont="1" applyFill="1" applyBorder="1" applyAlignment="1" applyProtection="1">
      <alignment horizontal="left" vertical="center"/>
      <protection hidden="1"/>
    </xf>
    <xf numFmtId="185" fontId="3" fillId="5" borderId="70" xfId="0" applyNumberFormat="1" applyFont="1" applyFill="1" applyBorder="1" applyAlignment="1" applyProtection="1">
      <alignment horizontal="center" vertical="center"/>
      <protection hidden="1"/>
    </xf>
    <xf numFmtId="185" fontId="3" fillId="5" borderId="71" xfId="0" applyNumberFormat="1"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shrinkToFit="1"/>
      <protection hidden="1"/>
    </xf>
    <xf numFmtId="0" fontId="5" fillId="4" borderId="17" xfId="0" applyFont="1" applyFill="1" applyBorder="1" applyAlignment="1" applyProtection="1">
      <alignment horizontal="center" vertical="center"/>
      <protection hidden="1"/>
    </xf>
    <xf numFmtId="187" fontId="3" fillId="0" borderId="18" xfId="0" applyNumberFormat="1" applyFont="1" applyBorder="1" applyAlignment="1" applyProtection="1">
      <alignment horizontal="right" vertical="center"/>
      <protection hidden="1"/>
    </xf>
    <xf numFmtId="187" fontId="3" fillId="0" borderId="17" xfId="0" applyNumberFormat="1" applyFont="1" applyBorder="1" applyAlignment="1" applyProtection="1">
      <alignment horizontal="right" vertical="center"/>
      <protection hidden="1"/>
    </xf>
    <xf numFmtId="187" fontId="3" fillId="0" borderId="20" xfId="0" applyNumberFormat="1" applyFont="1" applyBorder="1" applyAlignment="1" applyProtection="1">
      <alignment horizontal="right" vertical="center"/>
      <protection hidden="1"/>
    </xf>
    <xf numFmtId="187" fontId="3" fillId="0" borderId="14" xfId="0" applyNumberFormat="1" applyFont="1" applyBorder="1" applyAlignment="1" applyProtection="1">
      <alignment horizontal="right" vertical="center"/>
      <protection hidden="1"/>
    </xf>
    <xf numFmtId="187" fontId="3" fillId="0" borderId="0" xfId="0" applyNumberFormat="1" applyFont="1" applyBorder="1" applyAlignment="1" applyProtection="1">
      <alignment horizontal="right" vertical="center"/>
      <protection hidden="1"/>
    </xf>
    <xf numFmtId="187" fontId="3" fillId="0" borderId="15" xfId="0" applyNumberFormat="1" applyFont="1" applyBorder="1" applyAlignment="1" applyProtection="1">
      <alignment horizontal="right" vertical="center"/>
      <protection hidden="1"/>
    </xf>
    <xf numFmtId="187" fontId="3" fillId="0" borderId="10" xfId="0" applyNumberFormat="1" applyFont="1" applyBorder="1" applyAlignment="1" applyProtection="1">
      <alignment horizontal="right" vertical="center"/>
      <protection hidden="1"/>
    </xf>
    <xf numFmtId="187" fontId="3" fillId="0" borderId="2" xfId="0" applyNumberFormat="1" applyFont="1" applyBorder="1" applyAlignment="1" applyProtection="1">
      <alignment horizontal="right" vertical="center"/>
      <protection hidden="1"/>
    </xf>
    <xf numFmtId="187" fontId="3" fillId="0" borderId="21" xfId="0" applyNumberFormat="1" applyFont="1" applyBorder="1" applyAlignment="1" applyProtection="1">
      <alignment horizontal="right" vertical="center"/>
      <protection hidden="1"/>
    </xf>
    <xf numFmtId="0" fontId="42" fillId="2" borderId="0" xfId="0" applyFont="1" applyFill="1" applyBorder="1" applyAlignment="1" applyProtection="1">
      <alignment horizontal="center" vertical="center"/>
      <protection locked="0" hidden="1"/>
    </xf>
    <xf numFmtId="0" fontId="42" fillId="2" borderId="15" xfId="0" applyFont="1" applyFill="1" applyBorder="1" applyAlignment="1" applyProtection="1">
      <alignment horizontal="center" vertical="center"/>
      <protection locked="0" hidden="1"/>
    </xf>
    <xf numFmtId="0" fontId="42" fillId="2" borderId="10" xfId="0" applyFont="1" applyFill="1" applyBorder="1" applyAlignment="1" applyProtection="1">
      <alignment horizontal="center" vertical="center"/>
      <protection locked="0" hidden="1"/>
    </xf>
    <xf numFmtId="0" fontId="42" fillId="2" borderId="2" xfId="0" applyFont="1" applyFill="1" applyBorder="1" applyAlignment="1" applyProtection="1">
      <alignment horizontal="center" vertical="center"/>
      <protection locked="0" hidden="1"/>
    </xf>
    <xf numFmtId="0" fontId="42" fillId="2" borderId="21"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21" xfId="0" applyFont="1" applyFill="1" applyBorder="1" applyAlignment="1" applyProtection="1">
      <alignment horizontal="center" vertical="center"/>
      <protection locked="0" hidden="1"/>
    </xf>
    <xf numFmtId="186" fontId="3" fillId="0" borderId="1" xfId="0" applyNumberFormat="1" applyFont="1" applyFill="1" applyBorder="1" applyAlignment="1" applyProtection="1">
      <alignment horizontal="center" vertical="center" wrapText="1"/>
      <protection hidden="1"/>
    </xf>
    <xf numFmtId="186" fontId="3" fillId="0" borderId="1" xfId="0" applyNumberFormat="1" applyFont="1" applyFill="1" applyBorder="1" applyAlignment="1" applyProtection="1">
      <alignment horizontal="center" vertical="center"/>
      <protection hidden="1"/>
    </xf>
    <xf numFmtId="186" fontId="3" fillId="0" borderId="24" xfId="0" applyNumberFormat="1" applyFont="1" applyFill="1" applyBorder="1" applyAlignment="1" applyProtection="1">
      <alignment horizontal="center" vertical="center"/>
      <protection hidden="1"/>
    </xf>
    <xf numFmtId="186" fontId="3" fillId="0" borderId="27" xfId="0" applyNumberFormat="1" applyFont="1" applyFill="1" applyBorder="1" applyAlignment="1" applyProtection="1">
      <alignment horizontal="center" vertical="center"/>
      <protection hidden="1"/>
    </xf>
    <xf numFmtId="186" fontId="3" fillId="0" borderId="43" xfId="0" applyNumberFormat="1" applyFont="1" applyFill="1" applyBorder="1" applyAlignment="1" applyProtection="1">
      <alignment horizontal="center" vertical="center"/>
      <protection hidden="1"/>
    </xf>
    <xf numFmtId="187" fontId="3" fillId="0" borderId="13" xfId="0" applyNumberFormat="1" applyFont="1" applyBorder="1" applyAlignment="1" applyProtection="1">
      <alignment horizontal="right" vertical="center"/>
      <protection hidden="1"/>
    </xf>
    <xf numFmtId="187" fontId="3" fillId="0" borderId="9" xfId="0" applyNumberFormat="1" applyFont="1" applyBorder="1" applyAlignment="1" applyProtection="1">
      <alignment horizontal="right" vertical="center"/>
      <protection hidden="1"/>
    </xf>
    <xf numFmtId="186" fontId="3" fillId="0" borderId="22" xfId="0" applyNumberFormat="1" applyFont="1" applyFill="1" applyBorder="1" applyAlignment="1" applyProtection="1">
      <alignment horizontal="center" vertical="center"/>
      <protection hidden="1"/>
    </xf>
    <xf numFmtId="186" fontId="3" fillId="0" borderId="26" xfId="0" applyNumberFormat="1" applyFont="1" applyFill="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10" borderId="19" xfId="0" applyFont="1" applyFill="1" applyBorder="1" applyAlignment="1" applyProtection="1">
      <alignment horizontal="center" vertical="center"/>
      <protection hidden="1"/>
    </xf>
    <xf numFmtId="0" fontId="5" fillId="10" borderId="17" xfId="0" applyFont="1" applyFill="1" applyBorder="1" applyAlignment="1" applyProtection="1">
      <alignment horizontal="center" vertical="center"/>
      <protection hidden="1"/>
    </xf>
    <xf numFmtId="0" fontId="5" fillId="10" borderId="20"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5" fillId="10" borderId="0" xfId="0" applyFont="1" applyFill="1" applyBorder="1" applyAlignment="1" applyProtection="1">
      <alignment horizontal="center" vertical="center"/>
      <protection hidden="1"/>
    </xf>
    <xf numFmtId="0" fontId="5" fillId="10" borderId="15"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21" xfId="0" applyFont="1" applyFill="1" applyBorder="1" applyAlignment="1" applyProtection="1">
      <alignment horizontal="center" vertical="center"/>
      <protection hidden="1"/>
    </xf>
    <xf numFmtId="176" fontId="6" fillId="10" borderId="17" xfId="1" applyNumberFormat="1" applyFont="1" applyFill="1" applyBorder="1" applyAlignment="1" applyProtection="1">
      <alignment horizontal="right" vertical="center"/>
      <protection hidden="1"/>
    </xf>
    <xf numFmtId="176" fontId="6" fillId="10" borderId="0" xfId="1" applyNumberFormat="1" applyFont="1" applyFill="1" applyBorder="1" applyAlignment="1" applyProtection="1">
      <alignment horizontal="right" vertical="center"/>
      <protection hidden="1"/>
    </xf>
    <xf numFmtId="176" fontId="6" fillId="10" borderId="2" xfId="1" applyNumberFormat="1" applyFont="1" applyFill="1" applyBorder="1" applyAlignment="1" applyProtection="1">
      <alignment horizontal="right" vertical="center"/>
      <protection hidden="1"/>
    </xf>
    <xf numFmtId="38" fontId="3" fillId="10" borderId="17" xfId="1" applyFont="1" applyFill="1" applyBorder="1" applyAlignment="1" applyProtection="1">
      <alignment horizontal="left" vertical="center"/>
      <protection hidden="1"/>
    </xf>
    <xf numFmtId="38" fontId="3" fillId="10" borderId="20" xfId="1" applyFont="1" applyFill="1" applyBorder="1" applyAlignment="1" applyProtection="1">
      <alignment horizontal="left" vertical="center"/>
      <protection hidden="1"/>
    </xf>
    <xf numFmtId="38" fontId="3" fillId="10" borderId="0" xfId="1" applyFont="1" applyFill="1" applyBorder="1" applyAlignment="1" applyProtection="1">
      <alignment horizontal="left" vertical="center"/>
      <protection hidden="1"/>
    </xf>
    <xf numFmtId="38" fontId="3" fillId="10" borderId="15" xfId="1" applyFont="1" applyFill="1" applyBorder="1" applyAlignment="1" applyProtection="1">
      <alignment horizontal="left" vertical="center"/>
      <protection hidden="1"/>
    </xf>
    <xf numFmtId="38" fontId="3" fillId="10" borderId="2" xfId="1" applyFont="1" applyFill="1" applyBorder="1" applyAlignment="1" applyProtection="1">
      <alignment horizontal="left" vertical="center"/>
      <protection hidden="1"/>
    </xf>
    <xf numFmtId="38" fontId="3" fillId="10" borderId="21" xfId="1" applyFont="1" applyFill="1" applyBorder="1" applyAlignment="1" applyProtection="1">
      <alignment horizontal="left" vertical="center"/>
      <protection hidden="1"/>
    </xf>
    <xf numFmtId="0" fontId="3" fillId="0" borderId="15" xfId="0" applyFont="1" applyBorder="1" applyAlignment="1" applyProtection="1">
      <alignment horizontal="center" vertical="center"/>
      <protection hidden="1"/>
    </xf>
    <xf numFmtId="176" fontId="6" fillId="0" borderId="17" xfId="1" applyNumberFormat="1" applyFont="1" applyFill="1" applyBorder="1" applyAlignment="1" applyProtection="1">
      <alignment horizontal="right" vertical="center"/>
      <protection hidden="1"/>
    </xf>
    <xf numFmtId="176" fontId="6" fillId="0" borderId="0" xfId="1" applyNumberFormat="1" applyFont="1" applyFill="1" applyBorder="1" applyAlignment="1" applyProtection="1">
      <alignment horizontal="right" vertical="center"/>
      <protection hidden="1"/>
    </xf>
    <xf numFmtId="176" fontId="6" fillId="0" borderId="2" xfId="1" applyNumberFormat="1" applyFont="1" applyFill="1" applyBorder="1" applyAlignment="1" applyProtection="1">
      <alignment horizontal="right" vertical="center"/>
      <protection hidden="1"/>
    </xf>
    <xf numFmtId="38" fontId="3" fillId="0" borderId="17" xfId="1" applyFont="1" applyFill="1" applyBorder="1" applyAlignment="1" applyProtection="1">
      <alignment horizontal="left" vertical="center"/>
      <protection hidden="1"/>
    </xf>
    <xf numFmtId="38" fontId="3" fillId="0" borderId="20" xfId="1" applyFont="1" applyFill="1" applyBorder="1" applyAlignment="1" applyProtection="1">
      <alignment horizontal="left" vertical="center"/>
      <protection hidden="1"/>
    </xf>
    <xf numFmtId="38" fontId="3" fillId="0" borderId="0" xfId="1" applyFont="1" applyFill="1" applyBorder="1" applyAlignment="1" applyProtection="1">
      <alignment horizontal="left" vertical="center"/>
      <protection hidden="1"/>
    </xf>
    <xf numFmtId="38" fontId="3" fillId="0" borderId="15" xfId="1" applyFont="1" applyFill="1" applyBorder="1" applyAlignment="1" applyProtection="1">
      <alignment horizontal="left" vertical="center"/>
      <protection hidden="1"/>
    </xf>
    <xf numFmtId="38" fontId="3" fillId="0" borderId="2" xfId="1" applyFont="1" applyFill="1" applyBorder="1" applyAlignment="1" applyProtection="1">
      <alignment horizontal="left" vertical="center"/>
      <protection hidden="1"/>
    </xf>
    <xf numFmtId="38" fontId="3" fillId="0" borderId="21" xfId="1" applyFont="1" applyFill="1" applyBorder="1" applyAlignment="1" applyProtection="1">
      <alignment horizontal="left" vertical="center"/>
      <protection hidden="1"/>
    </xf>
    <xf numFmtId="0" fontId="3" fillId="0" borderId="35" xfId="0"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10" fillId="0" borderId="32" xfId="0" applyFont="1" applyBorder="1" applyAlignment="1" applyProtection="1">
      <alignment horizontal="center" vertical="center" wrapText="1"/>
      <protection hidden="1"/>
    </xf>
    <xf numFmtId="0" fontId="10" fillId="0" borderId="31"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3" fillId="0" borderId="41" xfId="0" applyFont="1" applyBorder="1" applyAlignment="1" applyProtection="1">
      <alignment horizontal="center" vertical="center" wrapText="1"/>
      <protection hidden="1"/>
    </xf>
    <xf numFmtId="0" fontId="5" fillId="0" borderId="41" xfId="0" applyFont="1" applyBorder="1" applyAlignment="1" applyProtection="1">
      <alignment horizontal="center" vertical="center" wrapText="1"/>
      <protection hidden="1"/>
    </xf>
    <xf numFmtId="0" fontId="5" fillId="0" borderId="42"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43" xfId="0" applyFont="1" applyBorder="1" applyAlignment="1" applyProtection="1">
      <alignment horizontal="center" vertical="center" wrapText="1"/>
      <protection hidden="1"/>
    </xf>
    <xf numFmtId="0" fontId="3" fillId="0" borderId="44"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4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shrinkToFit="1"/>
      <protection hidden="1"/>
    </xf>
    <xf numFmtId="0" fontId="10" fillId="0" borderId="44" xfId="0" applyFont="1" applyBorder="1" applyAlignment="1" applyProtection="1">
      <alignment horizontal="center" vertical="center" wrapText="1" shrinkToFit="1"/>
      <protection hidden="1"/>
    </xf>
    <xf numFmtId="0" fontId="10" fillId="0" borderId="20"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40"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0" fillId="0" borderId="38" xfId="0" applyFont="1" applyBorder="1" applyAlignment="1" applyProtection="1">
      <alignment horizontal="center" vertical="center" wrapText="1"/>
      <protection hidden="1"/>
    </xf>
    <xf numFmtId="0" fontId="13"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178" fontId="42" fillId="2" borderId="30" xfId="0" applyNumberFormat="1" applyFont="1" applyFill="1" applyBorder="1" applyAlignment="1" applyProtection="1">
      <alignment horizontal="center" vertical="center"/>
      <protection locked="0"/>
    </xf>
    <xf numFmtId="178" fontId="41" fillId="2" borderId="31" xfId="0" applyNumberFormat="1" applyFont="1" applyFill="1" applyBorder="1" applyAlignment="1" applyProtection="1">
      <alignment horizontal="center" vertical="center"/>
      <protection locked="0"/>
    </xf>
    <xf numFmtId="178" fontId="41" fillId="2" borderId="33" xfId="0" applyNumberFormat="1" applyFont="1" applyFill="1" applyBorder="1" applyAlignment="1" applyProtection="1">
      <alignment horizontal="center" vertical="center"/>
      <protection locked="0"/>
    </xf>
    <xf numFmtId="178" fontId="41" fillId="2" borderId="35" xfId="0" applyNumberFormat="1" applyFont="1" applyFill="1" applyBorder="1" applyAlignment="1" applyProtection="1">
      <alignment horizontal="center" vertical="center"/>
      <protection locked="0"/>
    </xf>
    <xf numFmtId="178" fontId="41" fillId="2" borderId="36" xfId="0" applyNumberFormat="1" applyFont="1" applyFill="1" applyBorder="1" applyAlignment="1" applyProtection="1">
      <alignment horizontal="center" vertical="center"/>
      <protection locked="0"/>
    </xf>
    <xf numFmtId="178" fontId="41" fillId="2" borderId="37" xfId="0" applyNumberFormat="1" applyFont="1" applyFill="1" applyBorder="1" applyAlignment="1" applyProtection="1">
      <alignment horizontal="center" vertical="center"/>
      <protection locked="0"/>
    </xf>
    <xf numFmtId="178" fontId="42" fillId="2" borderId="14" xfId="0" applyNumberFormat="1" applyFont="1" applyFill="1" applyBorder="1" applyAlignment="1" applyProtection="1">
      <alignment horizontal="center" vertical="center"/>
      <protection locked="0"/>
    </xf>
    <xf numFmtId="178" fontId="42" fillId="2" borderId="0" xfId="0" applyNumberFormat="1" applyFont="1" applyFill="1" applyBorder="1" applyAlignment="1" applyProtection="1">
      <alignment horizontal="center" vertical="center"/>
      <protection locked="0"/>
    </xf>
    <xf numFmtId="178" fontId="42" fillId="2" borderId="13" xfId="0" applyNumberFormat="1" applyFont="1" applyFill="1" applyBorder="1" applyAlignment="1" applyProtection="1">
      <alignment horizontal="center" vertical="center"/>
      <protection locked="0"/>
    </xf>
    <xf numFmtId="178" fontId="42" fillId="2" borderId="10" xfId="0" applyNumberFormat="1" applyFont="1" applyFill="1" applyBorder="1" applyAlignment="1" applyProtection="1">
      <alignment horizontal="center" vertical="center"/>
      <protection locked="0"/>
    </xf>
    <xf numFmtId="178" fontId="42" fillId="2" borderId="2" xfId="0" applyNumberFormat="1" applyFont="1" applyFill="1" applyBorder="1" applyAlignment="1" applyProtection="1">
      <alignment horizontal="center" vertical="center"/>
      <protection locked="0"/>
    </xf>
    <xf numFmtId="178" fontId="42" fillId="2" borderId="9" xfId="0" applyNumberFormat="1" applyFont="1" applyFill="1" applyBorder="1" applyAlignment="1" applyProtection="1">
      <alignment horizontal="center" vertical="center"/>
      <protection locked="0"/>
    </xf>
    <xf numFmtId="188" fontId="3" fillId="0" borderId="14" xfId="0" applyNumberFormat="1" applyFont="1" applyBorder="1" applyAlignment="1" applyProtection="1">
      <alignment horizontal="right" vertical="center"/>
      <protection hidden="1"/>
    </xf>
    <xf numFmtId="188" fontId="3" fillId="0" borderId="0" xfId="0" applyNumberFormat="1" applyFont="1" applyBorder="1" applyAlignment="1" applyProtection="1">
      <alignment horizontal="right" vertical="center"/>
      <protection hidden="1"/>
    </xf>
    <xf numFmtId="188" fontId="3" fillId="0" borderId="13" xfId="0" applyNumberFormat="1" applyFont="1" applyBorder="1" applyAlignment="1" applyProtection="1">
      <alignment horizontal="right" vertical="center"/>
      <protection hidden="1"/>
    </xf>
    <xf numFmtId="188" fontId="3" fillId="0" borderId="10" xfId="0" applyNumberFormat="1" applyFont="1" applyBorder="1" applyAlignment="1" applyProtection="1">
      <alignment horizontal="right" vertical="center"/>
      <protection hidden="1"/>
    </xf>
    <xf numFmtId="188" fontId="3" fillId="0" borderId="2" xfId="0" applyNumberFormat="1" applyFont="1" applyBorder="1" applyAlignment="1" applyProtection="1">
      <alignment horizontal="right" vertical="center"/>
      <protection hidden="1"/>
    </xf>
    <xf numFmtId="188" fontId="3" fillId="0" borderId="9" xfId="0" applyNumberFormat="1" applyFont="1" applyBorder="1" applyAlignment="1" applyProtection="1">
      <alignment horizontal="right" vertical="center"/>
      <protection hidden="1"/>
    </xf>
    <xf numFmtId="187" fontId="3" fillId="0" borderId="8" xfId="0" applyNumberFormat="1" applyFont="1" applyBorder="1" applyAlignment="1" applyProtection="1">
      <alignment horizontal="right" vertical="center"/>
      <protection hidden="1"/>
    </xf>
    <xf numFmtId="187" fontId="3" fillId="0" borderId="7" xfId="0" applyNumberFormat="1" applyFont="1" applyBorder="1" applyAlignment="1" applyProtection="1">
      <alignment horizontal="right" vertical="center"/>
      <protection hidden="1"/>
    </xf>
    <xf numFmtId="187" fontId="3" fillId="0" borderId="34" xfId="0" applyNumberFormat="1" applyFont="1" applyBorder="1" applyAlignment="1" applyProtection="1">
      <alignment horizontal="right" vertical="center"/>
      <protection hidden="1"/>
    </xf>
    <xf numFmtId="0" fontId="5" fillId="4" borderId="14"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5" fillId="4" borderId="18" xfId="0" applyFont="1" applyFill="1" applyBorder="1" applyAlignment="1" applyProtection="1">
      <alignment horizontal="center" vertical="center"/>
      <protection hidden="1"/>
    </xf>
    <xf numFmtId="178" fontId="42" fillId="2" borderId="18" xfId="0" applyNumberFormat="1" applyFont="1" applyFill="1" applyBorder="1" applyAlignment="1" applyProtection="1">
      <alignment horizontal="center" vertical="center"/>
      <protection locked="0"/>
    </xf>
    <xf numFmtId="178" fontId="42" fillId="2" borderId="17" xfId="0" applyNumberFormat="1" applyFont="1" applyFill="1" applyBorder="1" applyAlignment="1" applyProtection="1">
      <alignment horizontal="center" vertical="center"/>
      <protection locked="0"/>
    </xf>
    <xf numFmtId="178" fontId="42" fillId="2" borderId="16" xfId="0" applyNumberFormat="1" applyFont="1" applyFill="1" applyBorder="1" applyAlignment="1" applyProtection="1">
      <alignment horizontal="center" vertical="center"/>
      <protection locked="0"/>
    </xf>
    <xf numFmtId="187" fontId="3" fillId="0" borderId="16" xfId="0" applyNumberFormat="1" applyFont="1" applyBorder="1" applyAlignment="1" applyProtection="1">
      <alignment horizontal="right" vertical="center"/>
      <protection hidden="1"/>
    </xf>
    <xf numFmtId="178" fontId="42" fillId="2" borderId="23" xfId="0" applyNumberFormat="1" applyFont="1" applyFill="1" applyBorder="1" applyAlignment="1" applyProtection="1">
      <alignment horizontal="center" vertical="center"/>
      <protection locked="0"/>
    </xf>
    <xf numFmtId="178" fontId="42" fillId="2" borderId="12" xfId="0" applyNumberFormat="1" applyFont="1" applyFill="1" applyBorder="1" applyAlignment="1" applyProtection="1">
      <alignment horizontal="center" vertical="center"/>
      <protection locked="0"/>
    </xf>
    <xf numFmtId="178" fontId="42" fillId="2" borderId="11" xfId="0" applyNumberFormat="1" applyFont="1" applyFill="1" applyBorder="1" applyAlignment="1" applyProtection="1">
      <alignment horizontal="center" vertical="center"/>
      <protection locked="0"/>
    </xf>
    <xf numFmtId="188" fontId="3" fillId="0" borderId="18" xfId="0" applyNumberFormat="1" applyFont="1" applyBorder="1" applyAlignment="1" applyProtection="1">
      <alignment horizontal="right" vertical="center"/>
      <protection hidden="1"/>
    </xf>
    <xf numFmtId="188" fontId="3" fillId="0" borderId="17" xfId="0" applyNumberFormat="1" applyFont="1" applyBorder="1" applyAlignment="1" applyProtection="1">
      <alignment horizontal="right" vertical="center"/>
      <protection hidden="1"/>
    </xf>
    <xf numFmtId="188" fontId="3" fillId="0" borderId="16" xfId="0" applyNumberFormat="1" applyFont="1" applyBorder="1" applyAlignment="1" applyProtection="1">
      <alignment horizontal="right" vertical="center"/>
      <protection hidden="1"/>
    </xf>
    <xf numFmtId="188" fontId="3" fillId="0" borderId="23" xfId="0" applyNumberFormat="1" applyFont="1" applyBorder="1" applyAlignment="1" applyProtection="1">
      <alignment horizontal="right" vertical="center"/>
      <protection hidden="1"/>
    </xf>
    <xf numFmtId="188" fontId="3" fillId="0" borderId="12" xfId="0" applyNumberFormat="1" applyFont="1" applyBorder="1" applyAlignment="1" applyProtection="1">
      <alignment horizontal="right" vertical="center"/>
      <protection hidden="1"/>
    </xf>
    <xf numFmtId="188" fontId="3" fillId="0" borderId="11" xfId="0" applyNumberFormat="1" applyFont="1" applyBorder="1" applyAlignment="1" applyProtection="1">
      <alignment horizontal="right" vertical="center"/>
      <protection hidden="1"/>
    </xf>
    <xf numFmtId="187" fontId="3" fillId="0" borderId="23" xfId="0" applyNumberFormat="1" applyFont="1" applyBorder="1" applyAlignment="1" applyProtection="1">
      <alignment horizontal="right" vertical="center"/>
      <protection hidden="1"/>
    </xf>
    <xf numFmtId="187" fontId="3" fillId="0" borderId="12" xfId="0" applyNumberFormat="1" applyFont="1" applyBorder="1" applyAlignment="1" applyProtection="1">
      <alignment horizontal="right" vertical="center"/>
      <protection hidden="1"/>
    </xf>
    <xf numFmtId="187" fontId="3" fillId="0" borderId="11" xfId="0" applyNumberFormat="1" applyFont="1" applyBorder="1" applyAlignment="1" applyProtection="1">
      <alignment horizontal="right" vertical="center"/>
      <protection hidden="1"/>
    </xf>
    <xf numFmtId="0" fontId="5" fillId="4" borderId="23"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protection hidden="1"/>
    </xf>
    <xf numFmtId="0" fontId="5" fillId="4" borderId="72"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178" fontId="42" fillId="2" borderId="35" xfId="0" applyNumberFormat="1" applyFont="1" applyFill="1" applyBorder="1" applyAlignment="1" applyProtection="1">
      <alignment horizontal="center" vertical="center"/>
      <protection locked="0"/>
    </xf>
    <xf numFmtId="178" fontId="42" fillId="2" borderId="36" xfId="0" applyNumberFormat="1" applyFont="1" applyFill="1" applyBorder="1" applyAlignment="1" applyProtection="1">
      <alignment horizontal="center" vertical="center"/>
      <protection locked="0"/>
    </xf>
    <xf numFmtId="178" fontId="42" fillId="2" borderId="37" xfId="0" applyNumberFormat="1" applyFont="1" applyFill="1" applyBorder="1" applyAlignment="1" applyProtection="1">
      <alignment horizontal="center" vertical="center"/>
      <protection locked="0"/>
    </xf>
    <xf numFmtId="188" fontId="3" fillId="0" borderId="35" xfId="0" applyNumberFormat="1" applyFont="1" applyBorder="1" applyAlignment="1" applyProtection="1">
      <alignment horizontal="right" vertical="center"/>
      <protection hidden="1"/>
    </xf>
    <xf numFmtId="188" fontId="3" fillId="0" borderId="36" xfId="0" applyNumberFormat="1" applyFont="1" applyBorder="1" applyAlignment="1" applyProtection="1">
      <alignment horizontal="right" vertical="center"/>
      <protection hidden="1"/>
    </xf>
    <xf numFmtId="188" fontId="3" fillId="0" borderId="37" xfId="0" applyNumberFormat="1" applyFont="1" applyBorder="1" applyAlignment="1" applyProtection="1">
      <alignment horizontal="right" vertical="center"/>
      <protection hidden="1"/>
    </xf>
    <xf numFmtId="187" fontId="3" fillId="0" borderId="35" xfId="0" applyNumberFormat="1" applyFont="1" applyBorder="1" applyAlignment="1" applyProtection="1">
      <alignment horizontal="right" vertical="center"/>
      <protection hidden="1"/>
    </xf>
    <xf numFmtId="187" fontId="3" fillId="0" borderId="36" xfId="0" applyNumberFormat="1" applyFont="1" applyBorder="1" applyAlignment="1" applyProtection="1">
      <alignment horizontal="right" vertical="center"/>
      <protection hidden="1"/>
    </xf>
    <xf numFmtId="187" fontId="3" fillId="0" borderId="37" xfId="0" applyNumberFormat="1" applyFont="1" applyBorder="1" applyAlignment="1" applyProtection="1">
      <alignment horizontal="right" vertical="center"/>
      <protection hidden="1"/>
    </xf>
    <xf numFmtId="0" fontId="5" fillId="4" borderId="35"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shrinkToFit="1"/>
      <protection hidden="1"/>
    </xf>
    <xf numFmtId="0" fontId="5" fillId="4" borderId="36"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vertical="center"/>
      <protection hidden="1"/>
    </xf>
    <xf numFmtId="0" fontId="3" fillId="0" borderId="35" xfId="0" applyFont="1" applyFill="1" applyBorder="1" applyAlignment="1" applyProtection="1">
      <alignment horizontal="center" vertical="center"/>
      <protection hidden="1"/>
    </xf>
    <xf numFmtId="0" fontId="3" fillId="0" borderId="36"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0" fontId="31" fillId="9" borderId="41" xfId="0" applyFont="1" applyFill="1" applyBorder="1" applyAlignment="1" applyProtection="1">
      <alignment horizontal="center" vertical="center" shrinkToFit="1"/>
      <protection locked="0"/>
    </xf>
    <xf numFmtId="0" fontId="31" fillId="9" borderId="42" xfId="0" applyFont="1" applyFill="1" applyBorder="1" applyAlignment="1" applyProtection="1">
      <alignment horizontal="center" vertical="center" shrinkToFit="1"/>
      <protection locked="0"/>
    </xf>
    <xf numFmtId="0" fontId="31" fillId="9" borderId="27" xfId="0" applyFont="1" applyFill="1" applyBorder="1" applyAlignment="1" applyProtection="1">
      <alignment horizontal="center" vertical="center" shrinkToFit="1"/>
      <protection locked="0"/>
    </xf>
    <xf numFmtId="0" fontId="31" fillId="9" borderId="43" xfId="0" applyFont="1" applyFill="1" applyBorder="1" applyAlignment="1" applyProtection="1">
      <alignment horizontal="center" vertical="center" shrinkToFit="1"/>
      <protection locked="0"/>
    </xf>
    <xf numFmtId="0" fontId="31" fillId="9" borderId="44" xfId="0" applyFont="1" applyFill="1" applyBorder="1" applyAlignment="1" applyProtection="1">
      <alignment horizontal="center" vertical="center" shrinkToFit="1"/>
      <protection locked="0"/>
    </xf>
    <xf numFmtId="0" fontId="31" fillId="9" borderId="45" xfId="0" applyFont="1" applyFill="1" applyBorder="1" applyAlignment="1" applyProtection="1">
      <alignment horizontal="center" vertical="center" shrinkToFit="1"/>
      <protection locked="0"/>
    </xf>
    <xf numFmtId="0" fontId="16" fillId="2" borderId="19" xfId="1" applyNumberFormat="1" applyFont="1" applyFill="1" applyBorder="1" applyAlignment="1" applyProtection="1">
      <alignment horizontal="center" vertical="center" shrinkToFit="1"/>
      <protection locked="0" hidden="1"/>
    </xf>
    <xf numFmtId="0" fontId="16" fillId="2" borderId="17" xfId="1" applyNumberFormat="1" applyFont="1" applyFill="1" applyBorder="1" applyAlignment="1" applyProtection="1">
      <alignment horizontal="center" vertical="center" shrinkToFit="1"/>
      <protection locked="0" hidden="1"/>
    </xf>
    <xf numFmtId="0" fontId="16" fillId="2" borderId="3" xfId="1" applyNumberFormat="1" applyFont="1" applyFill="1" applyBorder="1" applyAlignment="1" applyProtection="1">
      <alignment horizontal="center" vertical="center" shrinkToFit="1"/>
      <protection locked="0" hidden="1"/>
    </xf>
    <xf numFmtId="0" fontId="16" fillId="2" borderId="2" xfId="1" applyNumberFormat="1" applyFont="1" applyFill="1" applyBorder="1" applyAlignment="1" applyProtection="1">
      <alignment horizontal="center" vertical="center" shrinkToFit="1"/>
      <protection locked="0" hidden="1"/>
    </xf>
    <xf numFmtId="38" fontId="16" fillId="2" borderId="19" xfId="1" applyNumberFormat="1" applyFont="1" applyFill="1" applyBorder="1" applyAlignment="1" applyProtection="1">
      <alignment horizontal="center" vertical="center" shrinkToFit="1"/>
      <protection locked="0" hidden="1"/>
    </xf>
    <xf numFmtId="38" fontId="16" fillId="2" borderId="17" xfId="1" applyNumberFormat="1" applyFont="1" applyFill="1" applyBorder="1" applyAlignment="1" applyProtection="1">
      <alignment horizontal="center" vertical="center" shrinkToFit="1"/>
      <protection locked="0" hidden="1"/>
    </xf>
    <xf numFmtId="38" fontId="16" fillId="2" borderId="3" xfId="1" applyNumberFormat="1" applyFont="1" applyFill="1" applyBorder="1" applyAlignment="1" applyProtection="1">
      <alignment horizontal="center" vertical="center" shrinkToFit="1"/>
      <protection locked="0" hidden="1"/>
    </xf>
    <xf numFmtId="38" fontId="16" fillId="2" borderId="2" xfId="1" applyNumberFormat="1" applyFont="1" applyFill="1" applyBorder="1" applyAlignment="1" applyProtection="1">
      <alignment horizontal="center" vertical="center" shrinkToFit="1"/>
      <protection locked="0" hidden="1"/>
    </xf>
    <xf numFmtId="0" fontId="3" fillId="2" borderId="18" xfId="0" applyFont="1" applyFill="1" applyBorder="1" applyAlignment="1" applyProtection="1">
      <alignment horizontal="center" vertical="center"/>
      <protection locked="0" hidden="1"/>
    </xf>
    <xf numFmtId="0" fontId="3" fillId="2" borderId="17" xfId="0" applyFont="1" applyFill="1" applyBorder="1" applyAlignment="1" applyProtection="1">
      <alignment horizontal="center" vertical="center"/>
      <protection locked="0" hidden="1"/>
    </xf>
    <xf numFmtId="0" fontId="3" fillId="2" borderId="16"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177" fontId="6" fillId="6" borderId="17" xfId="1" applyNumberFormat="1" applyFont="1" applyFill="1" applyBorder="1" applyAlignment="1" applyProtection="1">
      <alignment horizontal="right" vertical="center"/>
      <protection hidden="1"/>
    </xf>
    <xf numFmtId="0" fontId="5" fillId="2" borderId="18" xfId="0" applyFont="1" applyFill="1" applyBorder="1" applyAlignment="1" applyProtection="1">
      <alignment horizontal="center" vertical="center"/>
      <protection locked="0" hidden="1"/>
    </xf>
    <xf numFmtId="0" fontId="5" fillId="2" borderId="17" xfId="0" applyFont="1" applyFill="1" applyBorder="1" applyAlignment="1" applyProtection="1">
      <alignment horizontal="center" vertical="center"/>
      <protection locked="0" hidden="1"/>
    </xf>
    <xf numFmtId="0" fontId="5" fillId="2" borderId="16" xfId="0" applyFont="1" applyFill="1" applyBorder="1" applyAlignment="1" applyProtection="1">
      <alignment horizontal="center" vertical="center"/>
      <protection locked="0" hidden="1"/>
    </xf>
    <xf numFmtId="0" fontId="5" fillId="2" borderId="14" xfId="0"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5" fillId="2" borderId="13" xfId="0" applyFont="1" applyFill="1" applyBorder="1" applyAlignment="1" applyProtection="1">
      <alignment horizontal="center" vertical="center"/>
      <protection locked="0" hidden="1"/>
    </xf>
    <xf numFmtId="0" fontId="5" fillId="2" borderId="10" xfId="0" applyFont="1" applyFill="1" applyBorder="1" applyAlignment="1" applyProtection="1">
      <alignment horizontal="center" vertical="center"/>
      <protection locked="0" hidden="1"/>
    </xf>
    <xf numFmtId="0" fontId="5" fillId="2" borderId="2" xfId="0" applyFont="1" applyFill="1" applyBorder="1" applyAlignment="1" applyProtection="1">
      <alignment horizontal="center" vertical="center"/>
      <protection locked="0" hidden="1"/>
    </xf>
    <xf numFmtId="0" fontId="5" fillId="2" borderId="9" xfId="0" applyFont="1" applyFill="1" applyBorder="1" applyAlignment="1" applyProtection="1">
      <alignment horizontal="center" vertical="center"/>
      <protection locked="0" hidden="1"/>
    </xf>
    <xf numFmtId="178" fontId="3" fillId="2" borderId="14"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3"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18" xfId="0" applyNumberFormat="1" applyFont="1" applyFill="1" applyBorder="1" applyAlignment="1" applyProtection="1">
      <alignment horizontal="center" vertical="center"/>
      <protection locked="0"/>
    </xf>
    <xf numFmtId="178" fontId="3" fillId="2" borderId="17"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35" xfId="0" applyNumberFormat="1" applyFont="1" applyFill="1" applyBorder="1" applyAlignment="1" applyProtection="1">
      <alignment horizontal="center" vertical="center"/>
      <protection locked="0"/>
    </xf>
    <xf numFmtId="178" fontId="3" fillId="2" borderId="36" xfId="0" applyNumberFormat="1" applyFont="1" applyFill="1" applyBorder="1" applyAlignment="1" applyProtection="1">
      <alignment horizontal="center" vertical="center"/>
      <protection locked="0"/>
    </xf>
    <xf numFmtId="178" fontId="3" fillId="2" borderId="37" xfId="0" applyNumberFormat="1" applyFont="1" applyFill="1" applyBorder="1" applyAlignment="1" applyProtection="1">
      <alignment horizontal="center" vertical="center"/>
      <protection locked="0"/>
    </xf>
    <xf numFmtId="187" fontId="3" fillId="0" borderId="84" xfId="0" applyNumberFormat="1" applyFont="1" applyBorder="1" applyAlignment="1" applyProtection="1">
      <alignment horizontal="right" vertical="center"/>
      <protection hidden="1"/>
    </xf>
    <xf numFmtId="187" fontId="3" fillId="0" borderId="85" xfId="0" applyNumberFormat="1" applyFont="1" applyBorder="1" applyAlignment="1" applyProtection="1">
      <alignment horizontal="right" vertical="center"/>
      <protection hidden="1"/>
    </xf>
    <xf numFmtId="187" fontId="3" fillId="0" borderId="86" xfId="0" applyNumberFormat="1" applyFont="1" applyBorder="1" applyAlignment="1" applyProtection="1">
      <alignment horizontal="right" vertical="center"/>
      <protection hidden="1"/>
    </xf>
    <xf numFmtId="0" fontId="3" fillId="2" borderId="30" xfId="0" applyNumberFormat="1" applyFont="1" applyFill="1" applyBorder="1" applyAlignment="1" applyProtection="1">
      <alignment horizontal="center" vertical="center"/>
      <protection locked="0"/>
    </xf>
    <xf numFmtId="0" fontId="3" fillId="2" borderId="31" xfId="0" applyNumberFormat="1" applyFont="1" applyFill="1" applyBorder="1" applyAlignment="1" applyProtection="1">
      <alignment horizontal="center" vertical="center"/>
      <protection locked="0"/>
    </xf>
    <xf numFmtId="0" fontId="3" fillId="2" borderId="33" xfId="0" applyNumberFormat="1" applyFont="1" applyFill="1" applyBorder="1" applyAlignment="1" applyProtection="1">
      <alignment horizontal="center" vertical="center"/>
      <protection locked="0"/>
    </xf>
    <xf numFmtId="0" fontId="3" fillId="2" borderId="35" xfId="0" applyNumberFormat="1" applyFont="1" applyFill="1" applyBorder="1" applyAlignment="1" applyProtection="1">
      <alignment horizontal="center" vertical="center"/>
      <protection locked="0"/>
    </xf>
    <xf numFmtId="0" fontId="3" fillId="2" borderId="36" xfId="0" applyNumberFormat="1" applyFont="1" applyFill="1" applyBorder="1" applyAlignment="1" applyProtection="1">
      <alignment horizontal="center" vertical="center"/>
      <protection locked="0"/>
    </xf>
    <xf numFmtId="0" fontId="3" fillId="2" borderId="37" xfId="0" applyNumberFormat="1" applyFont="1" applyFill="1" applyBorder="1" applyAlignment="1" applyProtection="1">
      <alignment horizontal="center" vertical="center"/>
      <protection locked="0"/>
    </xf>
    <xf numFmtId="187" fontId="3" fillId="0" borderId="81" xfId="0" applyNumberFormat="1" applyFont="1" applyBorder="1" applyAlignment="1" applyProtection="1">
      <alignment horizontal="right" vertical="center"/>
      <protection hidden="1"/>
    </xf>
    <xf numFmtId="187" fontId="3" fillId="0" borderId="82" xfId="0" applyNumberFormat="1" applyFont="1" applyBorder="1" applyAlignment="1" applyProtection="1">
      <alignment horizontal="right" vertical="center"/>
      <protection hidden="1"/>
    </xf>
    <xf numFmtId="187" fontId="3" fillId="0" borderId="83" xfId="0" applyNumberFormat="1" applyFont="1" applyBorder="1" applyAlignment="1" applyProtection="1">
      <alignment horizontal="right" vertical="center"/>
      <protection hidden="1"/>
    </xf>
    <xf numFmtId="178" fontId="3" fillId="2" borderId="23"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5" fillId="4" borderId="20" xfId="0" applyFont="1" applyFill="1" applyBorder="1" applyAlignment="1" applyProtection="1">
      <alignment horizontal="center" vertical="center"/>
      <protection hidden="1"/>
    </xf>
    <xf numFmtId="0" fontId="5" fillId="4" borderId="15"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37"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4" borderId="73"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3" fillId="2" borderId="14"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center" vertical="center"/>
      <protection locked="0"/>
    </xf>
    <xf numFmtId="188" fontId="3" fillId="0" borderId="30" xfId="0" applyNumberFormat="1" applyFont="1" applyBorder="1" applyAlignment="1" applyProtection="1">
      <alignment horizontal="right" vertical="center"/>
      <protection hidden="1"/>
    </xf>
    <xf numFmtId="188" fontId="3" fillId="0" borderId="31" xfId="0" applyNumberFormat="1" applyFont="1" applyBorder="1" applyAlignment="1" applyProtection="1">
      <alignment horizontal="right" vertical="center"/>
      <protection hidden="1"/>
    </xf>
    <xf numFmtId="188" fontId="3" fillId="0" borderId="33" xfId="0" applyNumberFormat="1" applyFont="1" applyBorder="1" applyAlignment="1" applyProtection="1">
      <alignment horizontal="right" vertical="center"/>
      <protection hidden="1"/>
    </xf>
    <xf numFmtId="0" fontId="5" fillId="4" borderId="30" xfId="0" applyFont="1" applyFill="1" applyBorder="1" applyAlignment="1" applyProtection="1">
      <alignment horizontal="center" vertical="center"/>
      <protection hidden="1"/>
    </xf>
    <xf numFmtId="0" fontId="5" fillId="4" borderId="31" xfId="0" applyFont="1" applyFill="1" applyBorder="1" applyAlignment="1" applyProtection="1">
      <alignment horizontal="center" vertical="center" shrinkToFit="1"/>
      <protection hidden="1"/>
    </xf>
    <xf numFmtId="0" fontId="5" fillId="4" borderId="31" xfId="0" applyFont="1" applyFill="1" applyBorder="1" applyAlignment="1" applyProtection="1">
      <alignment horizontal="center" vertical="center"/>
      <protection hidden="1"/>
    </xf>
    <xf numFmtId="0" fontId="5" fillId="4" borderId="74" xfId="0" applyFont="1" applyFill="1" applyBorder="1" applyAlignment="1" applyProtection="1">
      <alignment horizontal="center" vertical="center"/>
      <protection hidden="1"/>
    </xf>
    <xf numFmtId="0" fontId="5" fillId="4" borderId="32"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0" borderId="31" xfId="0" applyFont="1" applyFill="1" applyBorder="1" applyAlignment="1" applyProtection="1">
      <alignment horizontal="center" vertical="center"/>
      <protection hidden="1"/>
    </xf>
    <xf numFmtId="0" fontId="3" fillId="0" borderId="33" xfId="0" applyFont="1" applyFill="1" applyBorder="1" applyAlignment="1" applyProtection="1">
      <alignment horizontal="center" vertical="center"/>
      <protection hidden="1"/>
    </xf>
    <xf numFmtId="0" fontId="13" fillId="0" borderId="75" xfId="0" applyFont="1" applyBorder="1" applyAlignment="1" applyProtection="1">
      <alignment horizontal="center" vertical="center"/>
      <protection hidden="1"/>
    </xf>
    <xf numFmtId="0" fontId="13" fillId="0" borderId="76" xfId="0" applyFont="1" applyBorder="1" applyAlignment="1" applyProtection="1">
      <alignment horizontal="center" vertical="center"/>
      <protection hidden="1"/>
    </xf>
    <xf numFmtId="0" fontId="13" fillId="0" borderId="77" xfId="0" applyFont="1" applyBorder="1" applyAlignment="1" applyProtection="1">
      <alignment horizontal="center" vertical="center"/>
      <protection hidden="1"/>
    </xf>
    <xf numFmtId="0" fontId="3" fillId="0" borderId="74"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10" fillId="0" borderId="74"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0"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cellXfs>
  <cellStyles count="2">
    <cellStyle name="桁区切り" xfId="1" builtinId="6"/>
    <cellStyle name="標準" xfId="0" builtinId="0"/>
  </cellStyles>
  <dxfs count="3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7F65811B-7B1B-43AA-8435-C865FDCBE570}"/>
            </a:ext>
          </a:extLst>
        </xdr:cNvPr>
        <xdr:cNvSpPr/>
      </xdr:nvSpPr>
      <xdr:spPr>
        <a:xfrm>
          <a:off x="5769769" y="97536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47</xdr:row>
      <xdr:rowOff>57150</xdr:rowOff>
    </xdr:from>
    <xdr:to>
      <xdr:col>22</xdr:col>
      <xdr:colOff>202407</xdr:colOff>
      <xdr:row>48</xdr:row>
      <xdr:rowOff>188799</xdr:rowOff>
    </xdr:to>
    <xdr:sp macro="" textlink="">
      <xdr:nvSpPr>
        <xdr:cNvPr id="3" name="下矢印 1">
          <a:extLst>
            <a:ext uri="{FF2B5EF4-FFF2-40B4-BE49-F238E27FC236}">
              <a16:creationId xmlns:a16="http://schemas.microsoft.com/office/drawing/2014/main" id="{138E92E9-945A-4192-9FD6-599382AA46CD}"/>
            </a:ext>
          </a:extLst>
        </xdr:cNvPr>
        <xdr:cNvSpPr/>
      </xdr:nvSpPr>
      <xdr:spPr>
        <a:xfrm>
          <a:off x="5769769" y="157924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5528409F-669E-4611-8372-1ACB2A391C27}"/>
            </a:ext>
          </a:extLst>
        </xdr:cNvPr>
        <xdr:cNvSpPr/>
      </xdr:nvSpPr>
      <xdr:spPr>
        <a:xfrm>
          <a:off x="5769769" y="21602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99165</xdr:colOff>
      <xdr:row>8</xdr:row>
      <xdr:rowOff>127206</xdr:rowOff>
    </xdr:from>
    <xdr:to>
      <xdr:col>43</xdr:col>
      <xdr:colOff>241834</xdr:colOff>
      <xdr:row>11</xdr:row>
      <xdr:rowOff>54016</xdr:rowOff>
    </xdr:to>
    <xdr:sp macro="" textlink="">
      <xdr:nvSpPr>
        <xdr:cNvPr id="5" name="正方形/長方形 4">
          <a:extLst>
            <a:ext uri="{FF2B5EF4-FFF2-40B4-BE49-F238E27FC236}">
              <a16:creationId xmlns:a16="http://schemas.microsoft.com/office/drawing/2014/main" id="{0B5D838A-653E-4180-92C9-4D1013582EC2}"/>
            </a:ext>
          </a:extLst>
        </xdr:cNvPr>
        <xdr:cNvSpPr/>
      </xdr:nvSpPr>
      <xdr:spPr>
        <a:xfrm>
          <a:off x="6042765" y="3137106"/>
          <a:ext cx="5771944"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23</xdr:col>
      <xdr:colOff>140735</xdr:colOff>
      <xdr:row>8</xdr:row>
      <xdr:rowOff>298944</xdr:rowOff>
    </xdr:from>
    <xdr:to>
      <xdr:col>26</xdr:col>
      <xdr:colOff>184934</xdr:colOff>
      <xdr:row>10</xdr:row>
      <xdr:rowOff>153595</xdr:rowOff>
    </xdr:to>
    <xdr:sp macro="" textlink="">
      <xdr:nvSpPr>
        <xdr:cNvPr id="6" name="正方形/長方形 5">
          <a:extLst>
            <a:ext uri="{FF2B5EF4-FFF2-40B4-BE49-F238E27FC236}">
              <a16:creationId xmlns:a16="http://schemas.microsoft.com/office/drawing/2014/main" id="{1B0C361F-D02E-4E66-95F5-18EAF46E4AA0}"/>
            </a:ext>
          </a:extLst>
        </xdr:cNvPr>
        <xdr:cNvSpPr/>
      </xdr:nvSpPr>
      <xdr:spPr>
        <a:xfrm>
          <a:off x="6341510" y="3308844"/>
          <a:ext cx="815724"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17</xdr:col>
      <xdr:colOff>241216</xdr:colOff>
      <xdr:row>303</xdr:row>
      <xdr:rowOff>115455</xdr:rowOff>
    </xdr:from>
    <xdr:to>
      <xdr:col>34</xdr:col>
      <xdr:colOff>187817</xdr:colOff>
      <xdr:row>308</xdr:row>
      <xdr:rowOff>2681</xdr:rowOff>
    </xdr:to>
    <xdr:sp macro="" textlink="">
      <xdr:nvSpPr>
        <xdr:cNvPr id="7" name="吹き出し: 四角形 6">
          <a:extLst>
            <a:ext uri="{FF2B5EF4-FFF2-40B4-BE49-F238E27FC236}">
              <a16:creationId xmlns:a16="http://schemas.microsoft.com/office/drawing/2014/main" id="{E4877C62-31E0-4BE4-9F1B-0C0F5EAACB52}"/>
            </a:ext>
          </a:extLst>
        </xdr:cNvPr>
        <xdr:cNvSpPr/>
      </xdr:nvSpPr>
      <xdr:spPr>
        <a:xfrm>
          <a:off x="4898941" y="45368730"/>
          <a:ext cx="4375726" cy="553976"/>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11</xdr:col>
      <xdr:colOff>238124</xdr:colOff>
      <xdr:row>387</xdr:row>
      <xdr:rowOff>65768</xdr:rowOff>
    </xdr:from>
    <xdr:to>
      <xdr:col>28</xdr:col>
      <xdr:colOff>233174</xdr:colOff>
      <xdr:row>391</xdr:row>
      <xdr:rowOff>79994</xdr:rowOff>
    </xdr:to>
    <xdr:sp macro="" textlink="">
      <xdr:nvSpPr>
        <xdr:cNvPr id="8" name="吹き出し: 四角形 7">
          <a:extLst>
            <a:ext uri="{FF2B5EF4-FFF2-40B4-BE49-F238E27FC236}">
              <a16:creationId xmlns:a16="http://schemas.microsoft.com/office/drawing/2014/main" id="{4EE72A9F-7F13-4218-BC3C-6F2EE082D759}"/>
            </a:ext>
          </a:extLst>
        </xdr:cNvPr>
        <xdr:cNvSpPr/>
      </xdr:nvSpPr>
      <xdr:spPr>
        <a:xfrm>
          <a:off x="3349624" y="55533018"/>
          <a:ext cx="4313050" cy="522226"/>
        </a:xfrm>
        <a:prstGeom prst="wedgeRectCallout">
          <a:avLst>
            <a:gd name="adj1" fmla="val 40528"/>
            <a:gd name="adj2" fmla="val 22781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13</xdr:col>
      <xdr:colOff>111329</xdr:colOff>
      <xdr:row>476</xdr:row>
      <xdr:rowOff>0</xdr:rowOff>
    </xdr:from>
    <xdr:to>
      <xdr:col>30</xdr:col>
      <xdr:colOff>96071</xdr:colOff>
      <xdr:row>480</xdr:row>
      <xdr:rowOff>23503</xdr:rowOff>
    </xdr:to>
    <xdr:sp macro="" textlink="">
      <xdr:nvSpPr>
        <xdr:cNvPr id="9" name="吹き出し: 四角形 8">
          <a:extLst>
            <a:ext uri="{FF2B5EF4-FFF2-40B4-BE49-F238E27FC236}">
              <a16:creationId xmlns:a16="http://schemas.microsoft.com/office/drawing/2014/main" id="{384F241E-F412-488D-877F-4E6455B756C5}"/>
            </a:ext>
          </a:extLst>
        </xdr:cNvPr>
        <xdr:cNvSpPr/>
      </xdr:nvSpPr>
      <xdr:spPr>
        <a:xfrm>
          <a:off x="3730829" y="66817875"/>
          <a:ext cx="4302742" cy="531503"/>
        </a:xfrm>
        <a:prstGeom prst="wedgeRectCallout">
          <a:avLst>
            <a:gd name="adj1" fmla="val 31697"/>
            <a:gd name="adj2" fmla="val 21221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2</xdr:col>
      <xdr:colOff>190498</xdr:colOff>
      <xdr:row>249</xdr:row>
      <xdr:rowOff>122465</xdr:rowOff>
    </xdr:from>
    <xdr:to>
      <xdr:col>16</xdr:col>
      <xdr:colOff>176892</xdr:colOff>
      <xdr:row>259</xdr:row>
      <xdr:rowOff>122464</xdr:rowOff>
    </xdr:to>
    <xdr:sp macro="" textlink="">
      <xdr:nvSpPr>
        <xdr:cNvPr id="10" name="吹き出し: 四角形 9">
          <a:extLst>
            <a:ext uri="{FF2B5EF4-FFF2-40B4-BE49-F238E27FC236}">
              <a16:creationId xmlns:a16="http://schemas.microsoft.com/office/drawing/2014/main" id="{C52A16BD-A85A-470C-8C7C-57098B66DCD7}"/>
            </a:ext>
          </a:extLst>
        </xdr:cNvPr>
        <xdr:cNvSpPr/>
      </xdr:nvSpPr>
      <xdr:spPr>
        <a:xfrm>
          <a:off x="819148" y="38174840"/>
          <a:ext cx="3758294" cy="13334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10</xdr:col>
      <xdr:colOff>136072</xdr:colOff>
      <xdr:row>314</xdr:row>
      <xdr:rowOff>68037</xdr:rowOff>
    </xdr:from>
    <xdr:to>
      <xdr:col>27</xdr:col>
      <xdr:colOff>209054</xdr:colOff>
      <xdr:row>320</xdr:row>
      <xdr:rowOff>13608</xdr:rowOff>
    </xdr:to>
    <xdr:sp macro="" textlink="">
      <xdr:nvSpPr>
        <xdr:cNvPr id="11" name="吹き出し: 四角形 10">
          <a:extLst>
            <a:ext uri="{FF2B5EF4-FFF2-40B4-BE49-F238E27FC236}">
              <a16:creationId xmlns:a16="http://schemas.microsoft.com/office/drawing/2014/main" id="{04A9FFAB-FED6-486E-8393-4B6F63E11AA9}"/>
            </a:ext>
          </a:extLst>
        </xdr:cNvPr>
        <xdr:cNvSpPr/>
      </xdr:nvSpPr>
      <xdr:spPr>
        <a:xfrm>
          <a:off x="2993572" y="46826262"/>
          <a:ext cx="4444957" cy="7456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36</xdr:col>
      <xdr:colOff>254001</xdr:colOff>
      <xdr:row>3</xdr:row>
      <xdr:rowOff>77107</xdr:rowOff>
    </xdr:from>
    <xdr:to>
      <xdr:col>43</xdr:col>
      <xdr:colOff>256269</xdr:colOff>
      <xdr:row>6</xdr:row>
      <xdr:rowOff>51954</xdr:rowOff>
    </xdr:to>
    <xdr:sp macro="" textlink="">
      <xdr:nvSpPr>
        <xdr:cNvPr id="12" name="テキスト ボックス 11">
          <a:extLst>
            <a:ext uri="{FF2B5EF4-FFF2-40B4-BE49-F238E27FC236}">
              <a16:creationId xmlns:a16="http://schemas.microsoft.com/office/drawing/2014/main" id="{1448BA8F-C550-41F1-A833-041F15728344}"/>
            </a:ext>
          </a:extLst>
        </xdr:cNvPr>
        <xdr:cNvSpPr txBox="1"/>
      </xdr:nvSpPr>
      <xdr:spPr>
        <a:xfrm>
          <a:off x="9794876" y="1331232"/>
          <a:ext cx="1891393" cy="10225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111125</xdr:colOff>
      <xdr:row>2</xdr:row>
      <xdr:rowOff>111125</xdr:rowOff>
    </xdr:from>
    <xdr:to>
      <xdr:col>28</xdr:col>
      <xdr:colOff>78138</xdr:colOff>
      <xdr:row>6</xdr:row>
      <xdr:rowOff>254000</xdr:rowOff>
    </xdr:to>
    <xdr:sp macro="" textlink="">
      <xdr:nvSpPr>
        <xdr:cNvPr id="2" name="吹き出し: 四角形 1">
          <a:extLst>
            <a:ext uri="{FF2B5EF4-FFF2-40B4-BE49-F238E27FC236}">
              <a16:creationId xmlns:a16="http://schemas.microsoft.com/office/drawing/2014/main" id="{ED87E4DD-CD89-48F7-A725-DF448424D6BE}"/>
            </a:ext>
          </a:extLst>
        </xdr:cNvPr>
        <xdr:cNvSpPr/>
      </xdr:nvSpPr>
      <xdr:spPr>
        <a:xfrm>
          <a:off x="4511675" y="530225"/>
          <a:ext cx="4367563" cy="1171575"/>
        </a:xfrm>
        <a:prstGeom prst="wedgeRectCallout">
          <a:avLst>
            <a:gd name="adj1" fmla="val -69698"/>
            <a:gd name="adj2" fmla="val -1234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174625</xdr:colOff>
      <xdr:row>9</xdr:row>
      <xdr:rowOff>190500</xdr:rowOff>
    </xdr:from>
    <xdr:to>
      <xdr:col>25</xdr:col>
      <xdr:colOff>141638</xdr:colOff>
      <xdr:row>11</xdr:row>
      <xdr:rowOff>33400</xdr:rowOff>
    </xdr:to>
    <xdr:sp macro="" textlink="">
      <xdr:nvSpPr>
        <xdr:cNvPr id="3" name="吹き出し: 四角形 2">
          <a:extLst>
            <a:ext uri="{FF2B5EF4-FFF2-40B4-BE49-F238E27FC236}">
              <a16:creationId xmlns:a16="http://schemas.microsoft.com/office/drawing/2014/main" id="{B182E44E-A8C4-4F5D-908C-D666882F2790}"/>
            </a:ext>
          </a:extLst>
        </xdr:cNvPr>
        <xdr:cNvSpPr/>
      </xdr:nvSpPr>
      <xdr:spPr>
        <a:xfrm>
          <a:off x="3632200" y="2838450"/>
          <a:ext cx="4367563" cy="814450"/>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支給額計算書の休業情報が自動反映されます。</a:t>
          </a:r>
        </a:p>
      </xdr:txBody>
    </xdr:sp>
    <xdr:clientData/>
  </xdr:twoCellAnchor>
  <xdr:twoCellAnchor>
    <xdr:from>
      <xdr:col>23</xdr:col>
      <xdr:colOff>31750</xdr:colOff>
      <xdr:row>11</xdr:row>
      <xdr:rowOff>24946</xdr:rowOff>
    </xdr:from>
    <xdr:to>
      <xdr:col>36</xdr:col>
      <xdr:colOff>316263</xdr:colOff>
      <xdr:row>17</xdr:row>
      <xdr:rowOff>76490</xdr:rowOff>
    </xdr:to>
    <xdr:sp macro="" textlink="">
      <xdr:nvSpPr>
        <xdr:cNvPr id="4" name="吹き出し: 四角形 3">
          <a:extLst>
            <a:ext uri="{FF2B5EF4-FFF2-40B4-BE49-F238E27FC236}">
              <a16:creationId xmlns:a16="http://schemas.microsoft.com/office/drawing/2014/main" id="{9D6A4D3B-78C0-4FCF-83BE-49CD69460080}"/>
            </a:ext>
          </a:extLst>
        </xdr:cNvPr>
        <xdr:cNvSpPr/>
      </xdr:nvSpPr>
      <xdr:spPr>
        <a:xfrm>
          <a:off x="7261225" y="3644446"/>
          <a:ext cx="4370738" cy="8516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twoCellAnchor>
    <xdr:from>
      <xdr:col>37</xdr:col>
      <xdr:colOff>79376</xdr:colOff>
      <xdr:row>4</xdr:row>
      <xdr:rowOff>63500</xdr:rowOff>
    </xdr:from>
    <xdr:to>
      <xdr:col>43</xdr:col>
      <xdr:colOff>79376</xdr:colOff>
      <xdr:row>7</xdr:row>
      <xdr:rowOff>142876</xdr:rowOff>
    </xdr:to>
    <xdr:sp macro="" textlink="">
      <xdr:nvSpPr>
        <xdr:cNvPr id="5" name="テキスト ボックス 4">
          <a:extLst>
            <a:ext uri="{FF2B5EF4-FFF2-40B4-BE49-F238E27FC236}">
              <a16:creationId xmlns:a16="http://schemas.microsoft.com/office/drawing/2014/main" id="{FF404486-C942-4F72-BB0E-1579615B70FC}"/>
            </a:ext>
          </a:extLst>
        </xdr:cNvPr>
        <xdr:cNvSpPr txBox="1"/>
      </xdr:nvSpPr>
      <xdr:spPr>
        <a:xfrm>
          <a:off x="11826876" y="952500"/>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47</xdr:row>
      <xdr:rowOff>57150</xdr:rowOff>
    </xdr:from>
    <xdr:to>
      <xdr:col>22</xdr:col>
      <xdr:colOff>202407</xdr:colOff>
      <xdr:row>48</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7A76-BF1B-4652-9A26-2C2F34BF06FA}">
  <sheetPr>
    <pageSetUpPr fitToPage="1"/>
  </sheetPr>
  <dimension ref="A1:BO502"/>
  <sheetViews>
    <sheetView showZeros="0" tabSelected="1" view="pageBreakPreview" zoomScale="55" zoomScaleNormal="60" zoomScaleSheetLayoutView="55" zoomScalePageLayoutView="40" workbookViewId="0">
      <selection activeCell="A2" sqref="A2:H2"/>
    </sheetView>
  </sheetViews>
  <sheetFormatPr defaultColWidth="9" defaultRowHeight="18.75" x14ac:dyDescent="0.15"/>
  <cols>
    <col min="1" max="3" width="4.125" style="12" customWidth="1"/>
    <col min="4" max="4" width="4.125" style="128" customWidth="1"/>
    <col min="5" max="5" width="4.125" style="12" customWidth="1"/>
    <col min="6" max="31" width="3.375" style="12" customWidth="1"/>
    <col min="32" max="43" width="3.625" style="12" customWidth="1"/>
    <col min="44" max="44" width="4" style="12" customWidth="1"/>
    <col min="45" max="45" width="2.375" style="12" customWidth="1"/>
    <col min="46" max="55" width="9" style="12" hidden="1" customWidth="1"/>
    <col min="56" max="16384" width="9" style="12"/>
  </cols>
  <sheetData>
    <row r="1" spans="1:59" ht="29.25" customHeight="1" x14ac:dyDescent="0.15">
      <c r="D1" s="13"/>
      <c r="AT1" s="44"/>
      <c r="AU1" s="44"/>
      <c r="AV1" s="44"/>
      <c r="AW1" s="44"/>
      <c r="AX1" s="44"/>
      <c r="AY1" s="44"/>
      <c r="AZ1" s="44"/>
      <c r="BA1" s="44"/>
      <c r="BB1" s="44"/>
      <c r="BC1" s="44"/>
      <c r="BD1" s="44"/>
      <c r="BE1" s="176"/>
    </row>
    <row r="2" spans="1:59" ht="35.1" customHeight="1" x14ac:dyDescent="0.15">
      <c r="A2" s="189" t="s">
        <v>155</v>
      </c>
      <c r="B2" s="189"/>
      <c r="C2" s="189"/>
      <c r="D2" s="189"/>
      <c r="E2" s="189"/>
      <c r="F2" s="189"/>
      <c r="G2" s="189"/>
      <c r="H2" s="189"/>
      <c r="I2" s="190" t="s">
        <v>135</v>
      </c>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62"/>
      <c r="AU2" s="62"/>
      <c r="AV2" s="62"/>
      <c r="AW2" s="62"/>
      <c r="AX2" s="62"/>
      <c r="AY2" s="62"/>
      <c r="AZ2" s="62"/>
      <c r="BA2" s="62"/>
      <c r="BB2" s="62"/>
      <c r="BC2" s="62"/>
      <c r="BD2" s="62"/>
      <c r="BE2" s="177"/>
      <c r="BF2" s="14"/>
    </row>
    <row r="3" spans="1:59" ht="35.1" customHeight="1" x14ac:dyDescent="0.15">
      <c r="A3" s="190" t="s">
        <v>156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62"/>
      <c r="AU3" s="62"/>
      <c r="AV3" s="62"/>
      <c r="AW3" s="62"/>
      <c r="AX3" s="62"/>
      <c r="AY3" s="62"/>
      <c r="AZ3" s="62"/>
      <c r="BA3" s="62"/>
      <c r="BB3" s="62"/>
      <c r="BC3" s="62"/>
      <c r="BD3" s="62"/>
      <c r="BE3" s="177"/>
      <c r="BF3" s="14"/>
    </row>
    <row r="4" spans="1:59" ht="27.75" customHeight="1" thickBot="1" x14ac:dyDescent="0.2">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58"/>
      <c r="AT4" s="184"/>
      <c r="AU4" s="14"/>
      <c r="AV4" s="14"/>
      <c r="AW4" s="14"/>
      <c r="AX4" s="14"/>
      <c r="AY4" s="14"/>
      <c r="AZ4" s="14"/>
      <c r="BA4" s="14"/>
      <c r="BB4" s="14"/>
      <c r="BC4" s="14"/>
      <c r="BD4" s="14"/>
      <c r="BE4" s="14"/>
      <c r="BF4" s="14"/>
      <c r="BG4" s="14"/>
    </row>
    <row r="5" spans="1:59" ht="27.75" customHeight="1" x14ac:dyDescent="0.15">
      <c r="A5" s="168"/>
      <c r="B5" s="158"/>
      <c r="C5" s="191" t="s">
        <v>141</v>
      </c>
      <c r="D5" s="192"/>
      <c r="E5" s="192"/>
      <c r="F5" s="192"/>
      <c r="G5" s="192"/>
      <c r="H5" s="192"/>
      <c r="I5" s="192"/>
      <c r="J5" s="192"/>
      <c r="K5" s="192"/>
      <c r="L5" s="195" t="s">
        <v>150</v>
      </c>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6"/>
      <c r="AQ5" s="168"/>
      <c r="AR5" s="168"/>
      <c r="AS5" s="158"/>
      <c r="AT5" s="184"/>
      <c r="AU5" s="14"/>
      <c r="AV5" s="14"/>
      <c r="AW5" s="14"/>
      <c r="AX5" s="14"/>
      <c r="AY5" s="14"/>
      <c r="AZ5" s="14"/>
      <c r="BA5" s="14"/>
      <c r="BB5" s="14"/>
      <c r="BC5" s="14"/>
      <c r="BD5" s="14"/>
      <c r="BE5" s="14"/>
      <c r="BF5" s="14"/>
      <c r="BG5" s="14"/>
    </row>
    <row r="6" spans="1:59" ht="27.75" customHeight="1" x14ac:dyDescent="0.15">
      <c r="A6" s="168"/>
      <c r="B6" s="158"/>
      <c r="C6" s="193"/>
      <c r="D6" s="194"/>
      <c r="E6" s="194"/>
      <c r="F6" s="194"/>
      <c r="G6" s="194"/>
      <c r="H6" s="194"/>
      <c r="I6" s="194"/>
      <c r="J6" s="194"/>
      <c r="K6" s="194"/>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8"/>
      <c r="AQ6" s="168"/>
      <c r="AR6" s="168"/>
      <c r="AS6" s="158"/>
      <c r="AT6" s="184"/>
      <c r="AU6" s="14"/>
      <c r="AV6" s="14"/>
      <c r="AW6" s="14"/>
      <c r="AX6" s="14"/>
      <c r="AY6" s="14"/>
      <c r="AZ6" s="14"/>
      <c r="BA6" s="14"/>
      <c r="BB6" s="14"/>
      <c r="BC6" s="14"/>
      <c r="BD6" s="14"/>
      <c r="BE6" s="14"/>
      <c r="BF6" s="14"/>
      <c r="BG6" s="14"/>
    </row>
    <row r="7" spans="1:59" ht="27.75" customHeight="1" x14ac:dyDescent="0.15">
      <c r="A7" s="168"/>
      <c r="B7" s="168"/>
      <c r="C7" s="235" t="s">
        <v>142</v>
      </c>
      <c r="D7" s="194"/>
      <c r="E7" s="194"/>
      <c r="F7" s="194"/>
      <c r="G7" s="194"/>
      <c r="H7" s="194"/>
      <c r="I7" s="194"/>
      <c r="J7" s="194"/>
      <c r="K7" s="194"/>
      <c r="L7" s="197" t="s">
        <v>151</v>
      </c>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8"/>
      <c r="AQ7" s="168"/>
      <c r="AR7" s="168"/>
      <c r="AS7" s="158"/>
      <c r="AT7" s="184"/>
      <c r="AU7" s="14"/>
      <c r="AV7" s="14"/>
      <c r="AW7" s="14"/>
      <c r="AX7" s="14"/>
      <c r="AY7" s="14"/>
      <c r="AZ7" s="14"/>
      <c r="BA7" s="14"/>
      <c r="BB7" s="14"/>
      <c r="BC7" s="14"/>
      <c r="BD7" s="14"/>
      <c r="BE7" s="14"/>
      <c r="BF7" s="14"/>
      <c r="BG7" s="14"/>
    </row>
    <row r="8" spans="1:59" ht="27.75" customHeight="1" thickBot="1" x14ac:dyDescent="0.2">
      <c r="A8" s="168"/>
      <c r="B8" s="168"/>
      <c r="C8" s="236"/>
      <c r="D8" s="237"/>
      <c r="E8" s="237"/>
      <c r="F8" s="237"/>
      <c r="G8" s="237"/>
      <c r="H8" s="237"/>
      <c r="I8" s="237"/>
      <c r="J8" s="237"/>
      <c r="K8" s="237"/>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9"/>
      <c r="AQ8" s="168"/>
      <c r="AR8" s="168"/>
      <c r="AS8" s="158"/>
      <c r="AT8" s="184"/>
      <c r="AU8" s="14"/>
      <c r="AV8" s="14"/>
      <c r="AW8" s="14"/>
      <c r="AX8" s="14"/>
      <c r="AY8" s="14"/>
      <c r="AZ8" s="14"/>
      <c r="BA8" s="14"/>
      <c r="BB8" s="14"/>
      <c r="BC8" s="14"/>
      <c r="BD8" s="14"/>
      <c r="BE8" s="14"/>
      <c r="BF8" s="14"/>
      <c r="BG8" s="14"/>
    </row>
    <row r="9" spans="1:59" ht="27.75" customHeight="1" x14ac:dyDescent="0.15">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58"/>
      <c r="AT9" s="184"/>
      <c r="AU9" s="14"/>
      <c r="AV9" s="14"/>
      <c r="AW9" s="14"/>
      <c r="AX9" s="14"/>
      <c r="AY9" s="14"/>
      <c r="AZ9" s="14"/>
      <c r="BA9" s="14"/>
      <c r="BB9" s="14"/>
      <c r="BC9" s="14"/>
      <c r="BD9" s="14"/>
      <c r="BE9" s="14"/>
      <c r="BF9" s="14"/>
      <c r="BG9" s="14"/>
    </row>
    <row r="10" spans="1:59" s="20" customFormat="1" ht="28.5" customHeight="1" x14ac:dyDescent="0.15">
      <c r="A10" s="15" t="s">
        <v>133</v>
      </c>
      <c r="B10" s="16"/>
      <c r="C10" s="16"/>
      <c r="D10" s="17"/>
      <c r="E10" s="16"/>
      <c r="F10" s="16"/>
      <c r="G10" s="16"/>
      <c r="H10" s="16"/>
      <c r="I10" s="16"/>
      <c r="J10" s="16"/>
      <c r="K10" s="16"/>
      <c r="L10" s="16"/>
      <c r="M10" s="16"/>
      <c r="N10" s="16"/>
      <c r="O10" s="16"/>
      <c r="P10" s="16"/>
      <c r="Q10" s="16"/>
      <c r="R10" s="16"/>
      <c r="S10" s="16"/>
      <c r="T10" s="16"/>
      <c r="U10" s="16"/>
      <c r="V10" s="16"/>
      <c r="W10" s="16"/>
      <c r="X10" s="18"/>
      <c r="Y10" s="16"/>
      <c r="Z10" s="16"/>
      <c r="AA10" s="16"/>
      <c r="AB10" s="16"/>
      <c r="AC10" s="16"/>
      <c r="AD10" s="16"/>
      <c r="AE10" s="16"/>
      <c r="AF10" s="16"/>
      <c r="AG10" s="16"/>
      <c r="AH10" s="16"/>
      <c r="AI10" s="16"/>
      <c r="AJ10" s="16"/>
      <c r="AK10" s="16"/>
      <c r="AL10" s="16"/>
      <c r="AM10" s="16"/>
      <c r="AN10" s="16"/>
      <c r="AO10" s="16"/>
      <c r="AP10" s="16"/>
      <c r="AQ10" s="16"/>
      <c r="AR10" s="16"/>
      <c r="AS10" s="16"/>
      <c r="AT10" s="54"/>
      <c r="AU10" s="54"/>
      <c r="AV10" s="54"/>
      <c r="AW10" s="54"/>
      <c r="AX10" s="54"/>
      <c r="AY10" s="54"/>
      <c r="AZ10" s="54"/>
      <c r="BA10" s="54"/>
      <c r="BB10" s="54"/>
      <c r="BC10" s="54"/>
      <c r="BD10" s="54"/>
      <c r="BE10" s="178"/>
      <c r="BF10" s="19"/>
    </row>
    <row r="11" spans="1:59" s="21" customFormat="1" ht="23.1" customHeight="1" x14ac:dyDescent="0.15">
      <c r="B11" s="22"/>
      <c r="C11" s="22"/>
      <c r="D11" s="23"/>
      <c r="E11" s="22"/>
      <c r="F11" s="22"/>
      <c r="G11" s="22"/>
      <c r="H11" s="22"/>
      <c r="I11" s="22"/>
      <c r="J11" s="22"/>
      <c r="K11" s="22"/>
      <c r="L11" s="22"/>
      <c r="AC11" s="24"/>
      <c r="AD11" s="24"/>
      <c r="AE11" s="24"/>
      <c r="AF11" s="22"/>
      <c r="AG11" s="22"/>
      <c r="AH11" s="23"/>
      <c r="AI11" s="22"/>
      <c r="AJ11" s="22"/>
      <c r="AK11" s="22"/>
      <c r="AL11" s="22"/>
      <c r="AM11" s="22"/>
      <c r="AN11" s="22"/>
      <c r="AO11" s="22"/>
      <c r="AP11" s="22"/>
      <c r="AQ11" s="22"/>
      <c r="AR11" s="22"/>
      <c r="AS11" s="24"/>
      <c r="AT11" s="169"/>
      <c r="AU11" s="22"/>
      <c r="AV11" s="22"/>
      <c r="AW11" s="22"/>
      <c r="AX11" s="22"/>
      <c r="AY11" s="22"/>
      <c r="AZ11" s="22"/>
      <c r="BA11" s="22"/>
      <c r="BB11" s="22"/>
      <c r="BC11" s="22"/>
      <c r="BD11" s="22"/>
      <c r="BE11" s="179"/>
    </row>
    <row r="12" spans="1:59" ht="25.5" customHeight="1" x14ac:dyDescent="0.15">
      <c r="A12" s="240" t="s">
        <v>140</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62"/>
      <c r="AU12" s="44"/>
      <c r="AV12" s="44"/>
      <c r="AW12" s="44"/>
      <c r="AX12" s="170"/>
      <c r="AY12" s="44"/>
      <c r="AZ12" s="44"/>
      <c r="BA12" s="44"/>
      <c r="BB12" s="44"/>
      <c r="BC12" s="44"/>
      <c r="BD12" s="44"/>
      <c r="BE12" s="176"/>
    </row>
    <row r="13" spans="1:59" s="24" customFormat="1" ht="28.5" customHeight="1" x14ac:dyDescent="0.15">
      <c r="A13" s="25"/>
      <c r="B13" s="26" t="s">
        <v>26</v>
      </c>
      <c r="D13" s="27"/>
      <c r="X13" s="28"/>
      <c r="AS13" s="21"/>
      <c r="AT13" s="171"/>
      <c r="AU13" s="170"/>
      <c r="AV13" s="170"/>
      <c r="AW13" s="170"/>
      <c r="AX13" s="170"/>
      <c r="AY13" s="170"/>
      <c r="AZ13" s="170"/>
      <c r="BA13" s="170"/>
      <c r="BB13" s="170"/>
      <c r="BC13" s="170"/>
      <c r="BD13" s="170"/>
      <c r="BE13" s="180"/>
      <c r="BF13" s="29"/>
    </row>
    <row r="14" spans="1:59" s="24" customFormat="1" ht="28.5" customHeight="1" x14ac:dyDescent="0.15">
      <c r="A14" s="25"/>
      <c r="B14" s="26" t="s">
        <v>27</v>
      </c>
      <c r="D14" s="27"/>
      <c r="X14" s="28"/>
      <c r="AS14" s="21"/>
      <c r="AT14" s="170"/>
      <c r="AU14" s="170"/>
      <c r="AV14" s="170"/>
      <c r="AW14" s="170"/>
      <c r="AX14" s="170"/>
      <c r="AY14" s="170"/>
      <c r="AZ14" s="170"/>
      <c r="BA14" s="170"/>
      <c r="BB14" s="170"/>
      <c r="BC14" s="170"/>
      <c r="BD14" s="170"/>
      <c r="BE14" s="180"/>
    </row>
    <row r="15" spans="1:59" s="24" customFormat="1" ht="28.5" customHeight="1" x14ac:dyDescent="0.15">
      <c r="A15" s="25"/>
      <c r="B15" s="26" t="s">
        <v>28</v>
      </c>
      <c r="D15" s="27"/>
      <c r="X15" s="28"/>
      <c r="AS15" s="21"/>
      <c r="AT15" s="170"/>
      <c r="AU15" s="170"/>
      <c r="AV15" s="170"/>
      <c r="AW15" s="170"/>
      <c r="AX15" s="170"/>
      <c r="AY15" s="170"/>
      <c r="AZ15" s="170"/>
      <c r="BA15" s="170"/>
      <c r="BB15" s="170"/>
      <c r="BC15" s="170"/>
      <c r="BD15" s="170"/>
      <c r="BE15" s="180"/>
    </row>
    <row r="16" spans="1:59" s="20" customFormat="1" ht="28.5" customHeight="1" x14ac:dyDescent="0.15">
      <c r="A16" s="30"/>
      <c r="B16" s="26"/>
      <c r="C16" s="31" t="s">
        <v>29</v>
      </c>
      <c r="D16" s="32"/>
      <c r="E16" s="33"/>
      <c r="F16" s="33"/>
      <c r="G16" s="33"/>
      <c r="H16" s="33"/>
      <c r="I16" s="33"/>
      <c r="J16" s="33"/>
      <c r="K16" s="33"/>
      <c r="L16" s="33"/>
      <c r="M16" s="33"/>
      <c r="N16" s="33"/>
      <c r="O16" s="33"/>
      <c r="P16" s="33"/>
      <c r="Q16" s="33"/>
      <c r="R16" s="33"/>
      <c r="S16" s="33"/>
      <c r="T16" s="33"/>
      <c r="U16" s="33"/>
      <c r="V16" s="33"/>
      <c r="W16" s="33"/>
      <c r="X16" s="28"/>
      <c r="Y16" s="33"/>
      <c r="Z16" s="33"/>
      <c r="AA16" s="33"/>
      <c r="AB16" s="33"/>
      <c r="AC16" s="33"/>
      <c r="AD16" s="33"/>
      <c r="AE16" s="33"/>
      <c r="AF16" s="33"/>
      <c r="AG16" s="33"/>
      <c r="AH16" s="33"/>
      <c r="AI16" s="33"/>
      <c r="AJ16" s="33"/>
      <c r="AK16" s="33"/>
      <c r="AL16" s="33"/>
      <c r="AM16" s="33"/>
      <c r="AT16" s="54"/>
      <c r="AU16" s="54"/>
      <c r="AV16" s="54"/>
      <c r="AW16" s="54"/>
      <c r="AX16" s="54"/>
      <c r="AY16" s="54"/>
      <c r="AZ16" s="54"/>
      <c r="BA16" s="54"/>
      <c r="BB16" s="54"/>
      <c r="BC16" s="54"/>
      <c r="BD16" s="54"/>
      <c r="BE16" s="178"/>
      <c r="BF16" s="19"/>
    </row>
    <row r="17" spans="1:58" s="24" customFormat="1" ht="28.5" customHeight="1" x14ac:dyDescent="0.15">
      <c r="A17" s="25"/>
      <c r="B17" s="26"/>
      <c r="C17" s="216" t="s">
        <v>30</v>
      </c>
      <c r="D17" s="216"/>
      <c r="E17" s="216"/>
      <c r="F17" s="216"/>
      <c r="G17" s="216"/>
      <c r="H17" s="216"/>
      <c r="I17" s="216" t="s">
        <v>31</v>
      </c>
      <c r="J17" s="216"/>
      <c r="K17" s="216"/>
      <c r="L17" s="216"/>
      <c r="M17" s="216" t="s">
        <v>32</v>
      </c>
      <c r="N17" s="216"/>
      <c r="O17" s="216"/>
      <c r="P17" s="216"/>
      <c r="Q17" s="216"/>
      <c r="R17" s="216"/>
      <c r="S17" s="241" t="s">
        <v>33</v>
      </c>
      <c r="T17" s="242"/>
      <c r="U17" s="242"/>
      <c r="V17" s="242"/>
      <c r="W17" s="242"/>
      <c r="X17" s="242"/>
      <c r="Y17" s="242"/>
      <c r="Z17" s="242"/>
      <c r="AA17" s="242"/>
      <c r="AB17" s="242"/>
      <c r="AC17" s="242"/>
      <c r="AD17" s="242"/>
      <c r="AE17" s="242"/>
      <c r="AF17" s="242"/>
      <c r="AG17" s="242"/>
      <c r="AH17" s="242"/>
      <c r="AI17" s="242"/>
      <c r="AJ17" s="242"/>
      <c r="AK17" s="242"/>
      <c r="AL17" s="242"/>
      <c r="AM17" s="242"/>
      <c r="AN17" s="242"/>
      <c r="AO17" s="243"/>
      <c r="AS17" s="21"/>
      <c r="AT17" s="170"/>
      <c r="AU17" s="170"/>
      <c r="AV17" s="170"/>
      <c r="AW17" s="170"/>
      <c r="AX17" s="170"/>
      <c r="AY17" s="170"/>
      <c r="AZ17" s="170"/>
      <c r="BA17" s="170"/>
      <c r="BB17" s="170"/>
      <c r="BC17" s="170"/>
      <c r="BD17" s="170"/>
      <c r="BE17" s="180"/>
    </row>
    <row r="18" spans="1:58" s="24" customFormat="1" ht="28.5" customHeight="1" x14ac:dyDescent="0.15">
      <c r="A18" s="25"/>
      <c r="B18" s="26"/>
      <c r="C18" s="216" t="s">
        <v>34</v>
      </c>
      <c r="D18" s="216"/>
      <c r="E18" s="216"/>
      <c r="F18" s="216"/>
      <c r="G18" s="216"/>
      <c r="H18" s="216"/>
      <c r="I18" s="216" t="s">
        <v>35</v>
      </c>
      <c r="J18" s="216"/>
      <c r="K18" s="216"/>
      <c r="L18" s="216"/>
      <c r="M18" s="217" t="s">
        <v>36</v>
      </c>
      <c r="N18" s="218"/>
      <c r="O18" s="218"/>
      <c r="P18" s="218"/>
      <c r="Q18" s="218"/>
      <c r="R18" s="219"/>
      <c r="S18" s="220" t="s">
        <v>37</v>
      </c>
      <c r="T18" s="221"/>
      <c r="U18" s="221"/>
      <c r="V18" s="221"/>
      <c r="W18" s="221"/>
      <c r="X18" s="221"/>
      <c r="Y18" s="221"/>
      <c r="Z18" s="221"/>
      <c r="AA18" s="221"/>
      <c r="AB18" s="221"/>
      <c r="AC18" s="221"/>
      <c r="AD18" s="221"/>
      <c r="AE18" s="221"/>
      <c r="AF18" s="221"/>
      <c r="AG18" s="221"/>
      <c r="AH18" s="221"/>
      <c r="AI18" s="221"/>
      <c r="AJ18" s="221"/>
      <c r="AK18" s="221"/>
      <c r="AL18" s="221"/>
      <c r="AM18" s="221"/>
      <c r="AN18" s="221"/>
      <c r="AO18" s="222"/>
      <c r="AT18" s="170"/>
      <c r="AU18" s="170"/>
      <c r="AV18" s="170"/>
      <c r="AW18" s="170"/>
      <c r="AX18" s="170"/>
      <c r="AY18" s="170"/>
      <c r="AZ18" s="170"/>
      <c r="BA18" s="170"/>
      <c r="BB18" s="170"/>
      <c r="BC18" s="170"/>
      <c r="BD18" s="170"/>
      <c r="BE18" s="180"/>
    </row>
    <row r="19" spans="1:58" s="24" customFormat="1" ht="28.5" customHeight="1" x14ac:dyDescent="0.15">
      <c r="A19" s="25"/>
      <c r="B19" s="26"/>
      <c r="C19" s="216" t="s">
        <v>38</v>
      </c>
      <c r="D19" s="216"/>
      <c r="E19" s="216"/>
      <c r="F19" s="216"/>
      <c r="G19" s="216"/>
      <c r="H19" s="216"/>
      <c r="I19" s="229" t="s">
        <v>35</v>
      </c>
      <c r="J19" s="230"/>
      <c r="K19" s="230"/>
      <c r="L19" s="231"/>
      <c r="M19" s="229" t="s">
        <v>39</v>
      </c>
      <c r="N19" s="230"/>
      <c r="O19" s="230"/>
      <c r="P19" s="230"/>
      <c r="Q19" s="230"/>
      <c r="R19" s="231"/>
      <c r="S19" s="223"/>
      <c r="T19" s="224"/>
      <c r="U19" s="224"/>
      <c r="V19" s="224"/>
      <c r="W19" s="224"/>
      <c r="X19" s="224"/>
      <c r="Y19" s="224"/>
      <c r="Z19" s="224"/>
      <c r="AA19" s="224"/>
      <c r="AB19" s="224"/>
      <c r="AC19" s="224"/>
      <c r="AD19" s="224"/>
      <c r="AE19" s="224"/>
      <c r="AF19" s="224"/>
      <c r="AG19" s="224"/>
      <c r="AH19" s="224"/>
      <c r="AI19" s="224"/>
      <c r="AJ19" s="224"/>
      <c r="AK19" s="224"/>
      <c r="AL19" s="224"/>
      <c r="AM19" s="224"/>
      <c r="AN19" s="224"/>
      <c r="AO19" s="225"/>
      <c r="AT19" s="170"/>
      <c r="AU19" s="170"/>
      <c r="AV19" s="170"/>
      <c r="AW19" s="170"/>
      <c r="AX19" s="170"/>
      <c r="AY19" s="170"/>
      <c r="AZ19" s="170"/>
      <c r="BA19" s="170"/>
      <c r="BB19" s="170"/>
      <c r="BC19" s="170"/>
      <c r="BD19" s="170"/>
      <c r="BE19" s="180"/>
    </row>
    <row r="20" spans="1:58" s="24" customFormat="1" ht="28.5" customHeight="1" x14ac:dyDescent="0.15">
      <c r="A20" s="25"/>
      <c r="B20" s="34"/>
      <c r="C20" s="216"/>
      <c r="D20" s="216"/>
      <c r="E20" s="216"/>
      <c r="F20" s="216"/>
      <c r="G20" s="216"/>
      <c r="H20" s="216"/>
      <c r="I20" s="232"/>
      <c r="J20" s="233"/>
      <c r="K20" s="233"/>
      <c r="L20" s="234"/>
      <c r="M20" s="232"/>
      <c r="N20" s="233"/>
      <c r="O20" s="233"/>
      <c r="P20" s="233"/>
      <c r="Q20" s="233"/>
      <c r="R20" s="234"/>
      <c r="S20" s="226"/>
      <c r="T20" s="227"/>
      <c r="U20" s="227"/>
      <c r="V20" s="227"/>
      <c r="W20" s="227"/>
      <c r="X20" s="227"/>
      <c r="Y20" s="227"/>
      <c r="Z20" s="227"/>
      <c r="AA20" s="227"/>
      <c r="AB20" s="227"/>
      <c r="AC20" s="227"/>
      <c r="AD20" s="227"/>
      <c r="AE20" s="227"/>
      <c r="AF20" s="227"/>
      <c r="AG20" s="227"/>
      <c r="AH20" s="227"/>
      <c r="AI20" s="227"/>
      <c r="AJ20" s="227"/>
      <c r="AK20" s="227"/>
      <c r="AL20" s="227"/>
      <c r="AM20" s="227"/>
      <c r="AN20" s="227"/>
      <c r="AO20" s="228"/>
      <c r="AS20" s="21"/>
      <c r="AT20" s="170"/>
      <c r="AU20" s="170"/>
      <c r="AV20" s="170"/>
      <c r="AW20" s="170"/>
      <c r="AX20" s="170"/>
      <c r="AY20" s="170"/>
      <c r="AZ20" s="170"/>
      <c r="BA20" s="170"/>
      <c r="BB20" s="170"/>
      <c r="BC20" s="170"/>
      <c r="BD20" s="170"/>
      <c r="BE20" s="180"/>
    </row>
    <row r="21" spans="1:58" s="20" customFormat="1" ht="28.5" customHeight="1" x14ac:dyDescent="0.15">
      <c r="A21" s="30"/>
      <c r="D21" s="35"/>
      <c r="X21" s="28"/>
      <c r="AT21" s="50"/>
      <c r="AU21" s="50"/>
      <c r="AV21" s="50"/>
      <c r="AW21" s="50"/>
      <c r="AX21" s="50"/>
      <c r="AY21" s="50"/>
      <c r="AZ21" s="50"/>
      <c r="BA21" s="50"/>
      <c r="BB21" s="50"/>
      <c r="BC21" s="50"/>
      <c r="BD21" s="50"/>
      <c r="BE21" s="181"/>
    </row>
    <row r="22" spans="1:58" s="38" customFormat="1" ht="16.5" customHeight="1" x14ac:dyDescent="0.15">
      <c r="A22" s="36"/>
      <c r="B22" s="36"/>
      <c r="C22" s="37"/>
      <c r="F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U22" s="50"/>
      <c r="AV22" s="50"/>
      <c r="AW22" s="50"/>
      <c r="AX22" s="50"/>
      <c r="AY22" s="50"/>
      <c r="AZ22" s="50"/>
      <c r="BA22" s="50"/>
      <c r="BB22" s="50"/>
      <c r="BC22" s="50"/>
      <c r="BD22" s="50"/>
      <c r="BE22" s="181"/>
      <c r="BF22" s="20"/>
    </row>
    <row r="23" spans="1:58" ht="25.5" customHeight="1" x14ac:dyDescent="0.15">
      <c r="A23" s="199" t="s">
        <v>40</v>
      </c>
      <c r="B23" s="200"/>
      <c r="C23" s="200"/>
      <c r="D23" s="200"/>
      <c r="E23" s="200"/>
      <c r="F23" s="200"/>
      <c r="G23" s="200"/>
      <c r="H23" s="200"/>
      <c r="I23" s="201"/>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44"/>
      <c r="AU23" s="44" t="s">
        <v>41</v>
      </c>
      <c r="AV23" s="50"/>
      <c r="AW23" s="50"/>
      <c r="AX23" s="50"/>
      <c r="AY23" s="50"/>
      <c r="AZ23" s="44"/>
      <c r="BA23" s="50"/>
      <c r="BB23" s="50"/>
      <c r="BC23" s="50"/>
      <c r="BD23" s="50"/>
      <c r="BE23" s="181"/>
      <c r="BF23" s="20"/>
    </row>
    <row r="24" spans="1:58" ht="17.25" customHeight="1" x14ac:dyDescent="0.15">
      <c r="A24" s="202"/>
      <c r="B24" s="203"/>
      <c r="C24" s="203"/>
      <c r="D24" s="203"/>
      <c r="E24" s="203"/>
      <c r="F24" s="203"/>
      <c r="G24" s="203"/>
      <c r="H24" s="203"/>
      <c r="I24" s="204"/>
      <c r="J24" s="40"/>
      <c r="K24" s="40"/>
      <c r="L24" s="40"/>
      <c r="M24" s="40"/>
      <c r="N24" s="40"/>
      <c r="O24" s="40"/>
      <c r="P24" s="40"/>
      <c r="Q24" s="40"/>
      <c r="R24" s="40"/>
      <c r="S24" s="40"/>
      <c r="T24" s="40"/>
      <c r="U24" s="40"/>
      <c r="V24" s="40"/>
      <c r="W24" s="40"/>
      <c r="X24" s="41"/>
      <c r="Y24" s="41"/>
      <c r="Z24" s="41"/>
      <c r="AA24" s="41"/>
      <c r="AB24" s="41"/>
      <c r="AC24" s="41"/>
      <c r="AD24" s="41"/>
      <c r="AE24" s="42"/>
      <c r="AF24" s="41"/>
      <c r="AG24" s="41"/>
      <c r="AH24" s="41"/>
      <c r="AI24" s="41"/>
      <c r="AJ24" s="41"/>
      <c r="AK24" s="41"/>
      <c r="AL24" s="41"/>
      <c r="AM24" s="41"/>
      <c r="AN24" s="41"/>
      <c r="AO24" s="41"/>
      <c r="AP24" s="43"/>
      <c r="AQ24" s="43"/>
      <c r="AR24" s="43"/>
      <c r="AS24" s="43"/>
      <c r="AT24" s="44"/>
      <c r="AU24" s="44"/>
      <c r="AV24" s="44"/>
      <c r="AW24" s="44"/>
      <c r="AX24" s="44"/>
      <c r="AY24" s="44"/>
      <c r="AZ24" s="44"/>
      <c r="BA24" s="44"/>
      <c r="BB24" s="44"/>
      <c r="BC24" s="44"/>
      <c r="BD24" s="44"/>
      <c r="BE24" s="176"/>
      <c r="BF24" s="44"/>
    </row>
    <row r="25" spans="1:58" ht="28.5" customHeight="1" x14ac:dyDescent="0.15">
      <c r="A25" s="45"/>
      <c r="B25" s="46" t="s">
        <v>42</v>
      </c>
      <c r="C25" s="166"/>
      <c r="D25" s="166"/>
      <c r="E25" s="166"/>
      <c r="F25" s="44"/>
      <c r="G25" s="48"/>
      <c r="H25" s="44"/>
      <c r="I25" s="48"/>
      <c r="J25" s="48"/>
      <c r="K25" s="48"/>
      <c r="L25" s="48"/>
      <c r="M25" s="48"/>
      <c r="N25" s="48"/>
      <c r="O25" s="48"/>
      <c r="P25" s="48"/>
      <c r="Q25" s="48"/>
      <c r="R25" s="48"/>
      <c r="S25" s="48"/>
      <c r="T25" s="48"/>
      <c r="U25" s="48"/>
      <c r="V25" s="48"/>
      <c r="W25" s="48"/>
      <c r="X25" s="48"/>
      <c r="Y25" s="48"/>
      <c r="Z25" s="48"/>
      <c r="AA25" s="167"/>
      <c r="AB25" s="50"/>
      <c r="AC25" s="50"/>
      <c r="AD25" s="50"/>
      <c r="AE25" s="46" t="s">
        <v>43</v>
      </c>
      <c r="AF25" s="50"/>
      <c r="AG25" s="50"/>
      <c r="AH25" s="50"/>
      <c r="AI25" s="50"/>
      <c r="AJ25" s="50"/>
      <c r="AK25" s="50"/>
      <c r="AL25" s="50"/>
      <c r="AM25" s="50"/>
      <c r="AN25" s="50"/>
      <c r="AO25" s="50"/>
      <c r="AP25" s="50"/>
      <c r="AQ25" s="50"/>
      <c r="AR25" s="50"/>
      <c r="AS25" s="50"/>
      <c r="AT25" s="44"/>
      <c r="AU25" s="44"/>
      <c r="AV25" s="44" t="s">
        <v>44</v>
      </c>
      <c r="AW25" s="44"/>
      <c r="AX25" s="44"/>
      <c r="AY25" s="44" t="s">
        <v>45</v>
      </c>
      <c r="AZ25" s="44"/>
      <c r="BA25" s="44"/>
      <c r="BB25" s="44"/>
      <c r="BC25" s="44"/>
      <c r="BD25" s="44"/>
      <c r="BE25" s="176"/>
      <c r="BF25" s="44"/>
    </row>
    <row r="26" spans="1:58" ht="25.5" customHeight="1" x14ac:dyDescent="0.15">
      <c r="A26" s="45"/>
      <c r="B26" s="205" t="s">
        <v>46</v>
      </c>
      <c r="C26" s="206"/>
      <c r="D26" s="206"/>
      <c r="E26" s="207"/>
      <c r="F26" s="211" t="s">
        <v>47</v>
      </c>
      <c r="G26" s="211"/>
      <c r="H26" s="212">
        <v>9</v>
      </c>
      <c r="I26" s="212"/>
      <c r="J26" s="214" t="s">
        <v>48</v>
      </c>
      <c r="K26" s="214"/>
      <c r="L26" s="212">
        <v>0</v>
      </c>
      <c r="M26" s="212"/>
      <c r="N26" s="214" t="s">
        <v>49</v>
      </c>
      <c r="O26" s="248"/>
      <c r="P26" s="258" t="s">
        <v>50</v>
      </c>
      <c r="Q26" s="248"/>
      <c r="R26" s="260" t="s">
        <v>51</v>
      </c>
      <c r="S26" s="260"/>
      <c r="T26" s="212">
        <v>23</v>
      </c>
      <c r="U26" s="212"/>
      <c r="V26" s="214" t="s">
        <v>48</v>
      </c>
      <c r="W26" s="214"/>
      <c r="X26" s="212">
        <v>0</v>
      </c>
      <c r="Y26" s="212"/>
      <c r="Z26" s="214" t="s">
        <v>49</v>
      </c>
      <c r="AA26" s="248"/>
      <c r="AB26" s="44"/>
      <c r="AC26" s="44"/>
      <c r="AD26" s="44"/>
      <c r="AE26" s="250" t="s">
        <v>52</v>
      </c>
      <c r="AF26" s="251"/>
      <c r="AG26" s="251"/>
      <c r="AH26" s="251"/>
      <c r="AI26" s="252"/>
      <c r="AJ26" s="256">
        <f>ROUNDDOWN(AY26/60,0)</f>
        <v>14</v>
      </c>
      <c r="AK26" s="256"/>
      <c r="AL26" s="251" t="s">
        <v>53</v>
      </c>
      <c r="AM26" s="251"/>
      <c r="AN26" s="256">
        <f>AY26-AJ26*60</f>
        <v>0</v>
      </c>
      <c r="AO26" s="256"/>
      <c r="AP26" s="214" t="s">
        <v>49</v>
      </c>
      <c r="AQ26" s="248"/>
      <c r="AR26" s="50"/>
      <c r="AS26" s="44"/>
      <c r="AT26" s="244"/>
      <c r="AU26" s="244" t="s">
        <v>54</v>
      </c>
      <c r="AV26" s="245">
        <f>T26*60+X26</f>
        <v>1380</v>
      </c>
      <c r="AW26" s="44"/>
      <c r="AX26" s="244" t="s">
        <v>55</v>
      </c>
      <c r="AY26" s="245">
        <f>(T26*60+X26)-(H26*60+L26)</f>
        <v>840</v>
      </c>
      <c r="AZ26" s="44"/>
      <c r="BA26" s="44"/>
      <c r="BB26" s="44"/>
      <c r="BC26" s="44"/>
      <c r="BD26" s="44"/>
      <c r="BE26" s="176"/>
      <c r="BF26" s="44"/>
    </row>
    <row r="27" spans="1:58" ht="35.25" customHeight="1" x14ac:dyDescent="0.15">
      <c r="A27" s="45"/>
      <c r="B27" s="208"/>
      <c r="C27" s="209"/>
      <c r="D27" s="209"/>
      <c r="E27" s="210"/>
      <c r="F27" s="211"/>
      <c r="G27" s="211"/>
      <c r="H27" s="213"/>
      <c r="I27" s="213"/>
      <c r="J27" s="215"/>
      <c r="K27" s="215"/>
      <c r="L27" s="213"/>
      <c r="M27" s="213"/>
      <c r="N27" s="215"/>
      <c r="O27" s="249"/>
      <c r="P27" s="259"/>
      <c r="Q27" s="249"/>
      <c r="R27" s="261"/>
      <c r="S27" s="261"/>
      <c r="T27" s="213"/>
      <c r="U27" s="213"/>
      <c r="V27" s="215"/>
      <c r="W27" s="215"/>
      <c r="X27" s="213"/>
      <c r="Y27" s="213"/>
      <c r="Z27" s="215"/>
      <c r="AA27" s="249"/>
      <c r="AB27" s="44"/>
      <c r="AC27" s="44"/>
      <c r="AD27" s="44"/>
      <c r="AE27" s="253"/>
      <c r="AF27" s="254"/>
      <c r="AG27" s="254"/>
      <c r="AH27" s="254"/>
      <c r="AI27" s="255"/>
      <c r="AJ27" s="257"/>
      <c r="AK27" s="257"/>
      <c r="AL27" s="254"/>
      <c r="AM27" s="254"/>
      <c r="AN27" s="257"/>
      <c r="AO27" s="257"/>
      <c r="AP27" s="215"/>
      <c r="AQ27" s="249"/>
      <c r="AR27" s="50"/>
      <c r="AS27" s="44"/>
      <c r="AT27" s="244"/>
      <c r="AU27" s="244"/>
      <c r="AV27" s="245"/>
      <c r="AW27" s="44"/>
      <c r="AX27" s="244"/>
      <c r="AY27" s="245"/>
      <c r="AZ27" s="44"/>
      <c r="BA27" s="44"/>
      <c r="BB27" s="44"/>
      <c r="BC27" s="44"/>
      <c r="BD27" s="44"/>
      <c r="BE27" s="176"/>
      <c r="BF27" s="44"/>
    </row>
    <row r="28" spans="1:58" ht="17.25" customHeight="1" x14ac:dyDescent="0.15">
      <c r="A28" s="45"/>
      <c r="B28" s="51"/>
      <c r="C28" s="51"/>
      <c r="D28" s="51"/>
      <c r="E28" s="51"/>
      <c r="F28" s="52"/>
      <c r="G28" s="52"/>
      <c r="H28" s="165"/>
      <c r="I28" s="52"/>
      <c r="J28" s="52"/>
      <c r="K28" s="52"/>
      <c r="L28" s="52"/>
      <c r="M28" s="52"/>
      <c r="N28" s="52"/>
      <c r="O28" s="52"/>
      <c r="P28" s="52"/>
      <c r="Q28" s="52"/>
      <c r="R28" s="52"/>
      <c r="S28" s="52"/>
      <c r="T28" s="52"/>
      <c r="U28" s="52"/>
      <c r="V28" s="52"/>
      <c r="W28" s="52"/>
      <c r="X28" s="50"/>
      <c r="Y28" s="50"/>
      <c r="Z28" s="48"/>
      <c r="AA28" s="167"/>
      <c r="AB28" s="50"/>
      <c r="AC28" s="50"/>
      <c r="AD28" s="50"/>
      <c r="AE28" s="54"/>
      <c r="AF28" s="54"/>
      <c r="AG28" s="54"/>
      <c r="AH28" s="54"/>
      <c r="AI28" s="54"/>
      <c r="AJ28" s="55" t="s">
        <v>56</v>
      </c>
      <c r="AK28" s="54"/>
      <c r="AL28" s="54"/>
      <c r="AM28" s="54"/>
      <c r="AN28" s="54"/>
      <c r="AO28" s="54"/>
      <c r="AP28" s="54"/>
      <c r="AQ28" s="54"/>
      <c r="AR28" s="50"/>
      <c r="AS28" s="44"/>
      <c r="AT28" s="44"/>
      <c r="AU28" s="44"/>
      <c r="AV28" s="44"/>
      <c r="AW28" s="44"/>
      <c r="AX28" s="44"/>
      <c r="AY28" s="44"/>
      <c r="AZ28" s="44"/>
      <c r="BA28" s="44"/>
      <c r="BB28" s="44"/>
      <c r="BC28" s="44"/>
      <c r="BD28" s="44"/>
      <c r="BE28" s="176"/>
      <c r="BF28" s="44"/>
    </row>
    <row r="29" spans="1:58" s="44" customFormat="1" ht="25.5" customHeight="1" x14ac:dyDescent="0.15">
      <c r="A29" s="45"/>
      <c r="B29" s="46"/>
      <c r="C29" s="166"/>
      <c r="D29" s="166"/>
      <c r="E29" s="166"/>
      <c r="F29" s="48"/>
      <c r="G29" s="48"/>
      <c r="H29" s="48"/>
      <c r="I29" s="48"/>
      <c r="J29" s="48"/>
      <c r="K29" s="48"/>
      <c r="L29" s="48"/>
      <c r="M29" s="48"/>
      <c r="N29" s="48"/>
      <c r="O29" s="48"/>
      <c r="P29" s="48"/>
      <c r="Q29" s="48"/>
      <c r="R29" s="48"/>
      <c r="S29" s="48"/>
      <c r="T29" s="48"/>
      <c r="U29" s="48"/>
      <c r="V29" s="48"/>
      <c r="W29" s="167"/>
      <c r="X29" s="50"/>
      <c r="Y29" s="50"/>
      <c r="Z29" s="48"/>
      <c r="AA29" s="167"/>
      <c r="AB29" s="50"/>
      <c r="AC29" s="50"/>
      <c r="AD29" s="50"/>
      <c r="AE29" s="54"/>
      <c r="AF29" s="54"/>
      <c r="AG29" s="54"/>
      <c r="AH29" s="54"/>
      <c r="AI29" s="54"/>
      <c r="AJ29" s="54"/>
      <c r="AK29" s="54"/>
      <c r="AL29" s="54"/>
      <c r="AM29" s="54"/>
      <c r="AN29" s="54"/>
      <c r="AO29" s="54"/>
      <c r="AP29" s="54"/>
      <c r="AQ29" s="54"/>
      <c r="AR29" s="50"/>
      <c r="AV29" s="58" t="s">
        <v>57</v>
      </c>
      <c r="AY29" s="44" t="s">
        <v>58</v>
      </c>
      <c r="BB29" s="44" t="s">
        <v>59</v>
      </c>
      <c r="BE29" s="176"/>
    </row>
    <row r="30" spans="1:58" s="63" customFormat="1" ht="25.5" customHeight="1" x14ac:dyDescent="0.15">
      <c r="A30" s="56"/>
      <c r="B30" s="57" t="s">
        <v>60</v>
      </c>
      <c r="C30" s="57"/>
      <c r="D30" s="57"/>
      <c r="E30" s="57"/>
      <c r="F30" s="57"/>
      <c r="G30" s="57"/>
      <c r="H30" s="57"/>
      <c r="I30" s="57"/>
      <c r="J30" s="57"/>
      <c r="K30" s="57"/>
      <c r="L30" s="57"/>
      <c r="M30" s="57"/>
      <c r="N30" s="57"/>
      <c r="O30" s="58"/>
      <c r="P30" s="57"/>
      <c r="Q30" s="57"/>
      <c r="R30" s="57"/>
      <c r="S30" s="57"/>
      <c r="T30" s="57"/>
      <c r="U30" s="28"/>
      <c r="V30" s="57"/>
      <c r="W30" s="57"/>
      <c r="X30" s="50"/>
      <c r="Y30" s="50"/>
      <c r="Z30" s="48"/>
      <c r="AA30" s="167"/>
      <c r="AB30" s="50"/>
      <c r="AC30" s="50"/>
      <c r="AD30" s="50"/>
      <c r="AE30" s="59" t="s">
        <v>61</v>
      </c>
      <c r="AF30" s="60"/>
      <c r="AG30" s="61"/>
      <c r="AH30" s="61"/>
      <c r="AI30" s="61"/>
      <c r="AJ30" s="61"/>
      <c r="AK30" s="61"/>
      <c r="AL30" s="61"/>
      <c r="AM30" s="61"/>
      <c r="AN30" s="54"/>
      <c r="AO30" s="54"/>
      <c r="AP30" s="54"/>
      <c r="AQ30" s="62"/>
      <c r="AR30" s="50"/>
      <c r="AS30" s="44"/>
      <c r="AT30" s="58"/>
      <c r="AU30" s="58"/>
      <c r="AV30" s="58" t="s">
        <v>62</v>
      </c>
      <c r="AW30" s="58"/>
      <c r="AX30" s="58"/>
      <c r="AY30" s="44" t="s">
        <v>63</v>
      </c>
      <c r="AZ30" s="58"/>
      <c r="BA30" s="44"/>
      <c r="BB30" s="44"/>
      <c r="BC30" s="58"/>
      <c r="BD30" s="44"/>
      <c r="BE30" s="182"/>
      <c r="BF30" s="58"/>
    </row>
    <row r="31" spans="1:58" ht="25.5" customHeight="1" x14ac:dyDescent="0.15">
      <c r="A31" s="45"/>
      <c r="B31" s="205" t="s">
        <v>46</v>
      </c>
      <c r="C31" s="206"/>
      <c r="D31" s="206"/>
      <c r="E31" s="207"/>
      <c r="F31" s="211" t="s">
        <v>47</v>
      </c>
      <c r="G31" s="211"/>
      <c r="H31" s="246">
        <v>9</v>
      </c>
      <c r="I31" s="212"/>
      <c r="J31" s="214" t="s">
        <v>48</v>
      </c>
      <c r="K31" s="214"/>
      <c r="L31" s="212">
        <v>0</v>
      </c>
      <c r="M31" s="212"/>
      <c r="N31" s="214" t="s">
        <v>49</v>
      </c>
      <c r="O31" s="248"/>
      <c r="P31" s="258" t="s">
        <v>50</v>
      </c>
      <c r="Q31" s="248"/>
      <c r="R31" s="260" t="s">
        <v>51</v>
      </c>
      <c r="S31" s="260"/>
      <c r="T31" s="246">
        <v>21</v>
      </c>
      <c r="U31" s="212"/>
      <c r="V31" s="214" t="s">
        <v>48</v>
      </c>
      <c r="W31" s="214"/>
      <c r="X31" s="212">
        <v>0</v>
      </c>
      <c r="Y31" s="212"/>
      <c r="Z31" s="214" t="s">
        <v>49</v>
      </c>
      <c r="AA31" s="248"/>
      <c r="AB31" s="50"/>
      <c r="AC31" s="50"/>
      <c r="AD31" s="50"/>
      <c r="AE31" s="285" t="s">
        <v>64</v>
      </c>
      <c r="AF31" s="214"/>
      <c r="AG31" s="214"/>
      <c r="AH31" s="214"/>
      <c r="AI31" s="248"/>
      <c r="AJ31" s="286">
        <f>ROUNDDOWN(AV36/60,0)</f>
        <v>2</v>
      </c>
      <c r="AK31" s="256"/>
      <c r="AL31" s="214" t="s">
        <v>48</v>
      </c>
      <c r="AM31" s="214"/>
      <c r="AN31" s="256">
        <f>AV36-AJ31*60</f>
        <v>0</v>
      </c>
      <c r="AO31" s="256"/>
      <c r="AP31" s="214" t="s">
        <v>49</v>
      </c>
      <c r="AQ31" s="248"/>
      <c r="AR31" s="50"/>
      <c r="AS31" s="64"/>
      <c r="AT31" s="44"/>
      <c r="AU31" s="244" t="s">
        <v>65</v>
      </c>
      <c r="AV31" s="245">
        <f>IF(AY31&lt;=BB31,BB31,AV26)</f>
        <v>1260</v>
      </c>
      <c r="AW31" s="284"/>
      <c r="AX31" s="244" t="s">
        <v>66</v>
      </c>
      <c r="AY31" s="245">
        <f>T31*60+X31</f>
        <v>1260</v>
      </c>
      <c r="AZ31" s="284"/>
      <c r="BA31" s="244" t="s">
        <v>67</v>
      </c>
      <c r="BB31" s="245">
        <f>21*60</f>
        <v>1260</v>
      </c>
      <c r="BC31" s="44"/>
      <c r="BD31" s="44"/>
      <c r="BE31" s="176"/>
      <c r="BF31" s="44"/>
    </row>
    <row r="32" spans="1:58" ht="35.25" customHeight="1" x14ac:dyDescent="0.15">
      <c r="A32" s="45"/>
      <c r="B32" s="208"/>
      <c r="C32" s="209"/>
      <c r="D32" s="209"/>
      <c r="E32" s="210"/>
      <c r="F32" s="211"/>
      <c r="G32" s="211"/>
      <c r="H32" s="247"/>
      <c r="I32" s="213"/>
      <c r="J32" s="215"/>
      <c r="K32" s="215"/>
      <c r="L32" s="213"/>
      <c r="M32" s="213"/>
      <c r="N32" s="215"/>
      <c r="O32" s="249"/>
      <c r="P32" s="259"/>
      <c r="Q32" s="249"/>
      <c r="R32" s="261"/>
      <c r="S32" s="261"/>
      <c r="T32" s="247"/>
      <c r="U32" s="213"/>
      <c r="V32" s="215"/>
      <c r="W32" s="215"/>
      <c r="X32" s="213"/>
      <c r="Y32" s="213"/>
      <c r="Z32" s="215"/>
      <c r="AA32" s="249"/>
      <c r="AB32" s="44"/>
      <c r="AC32" s="44"/>
      <c r="AD32" s="44"/>
      <c r="AE32" s="259"/>
      <c r="AF32" s="215"/>
      <c r="AG32" s="215"/>
      <c r="AH32" s="215"/>
      <c r="AI32" s="249"/>
      <c r="AJ32" s="287"/>
      <c r="AK32" s="257"/>
      <c r="AL32" s="215"/>
      <c r="AM32" s="215"/>
      <c r="AN32" s="257"/>
      <c r="AO32" s="257"/>
      <c r="AP32" s="215"/>
      <c r="AQ32" s="249"/>
      <c r="AR32" s="50"/>
      <c r="AS32" s="64"/>
      <c r="AT32" s="44"/>
      <c r="AU32" s="244"/>
      <c r="AV32" s="245"/>
      <c r="AW32" s="284"/>
      <c r="AX32" s="244"/>
      <c r="AY32" s="245"/>
      <c r="AZ32" s="284"/>
      <c r="BA32" s="244"/>
      <c r="BB32" s="245"/>
      <c r="BC32" s="44"/>
      <c r="BD32" s="44"/>
      <c r="BE32" s="176"/>
      <c r="BF32" s="44"/>
    </row>
    <row r="33" spans="1:58" ht="17.25" customHeight="1" x14ac:dyDescent="0.15">
      <c r="A33" s="65"/>
      <c r="B33" s="51"/>
      <c r="C33" s="51"/>
      <c r="D33" s="51"/>
      <c r="E33" s="51"/>
      <c r="F33" s="44"/>
      <c r="G33" s="51"/>
      <c r="H33" s="165"/>
      <c r="I33" s="51"/>
      <c r="J33" s="51"/>
      <c r="K33" s="51"/>
      <c r="L33" s="51"/>
      <c r="M33" s="51"/>
      <c r="N33" s="51"/>
      <c r="O33" s="51"/>
      <c r="P33" s="66"/>
      <c r="Q33" s="51"/>
      <c r="R33" s="51"/>
      <c r="S33" s="51"/>
      <c r="T33" s="51"/>
      <c r="U33" s="51"/>
      <c r="V33" s="51"/>
      <c r="W33" s="51"/>
      <c r="X33" s="50"/>
      <c r="Y33" s="50"/>
      <c r="Z33" s="48"/>
      <c r="AA33" s="44"/>
      <c r="AB33" s="44"/>
      <c r="AC33" s="44"/>
      <c r="AD33" s="44"/>
      <c r="AE33" s="62"/>
      <c r="AF33" s="62"/>
      <c r="AG33" s="62"/>
      <c r="AH33" s="62"/>
      <c r="AI33" s="62"/>
      <c r="AJ33" s="55" t="s">
        <v>56</v>
      </c>
      <c r="AK33" s="62"/>
      <c r="AL33" s="62"/>
      <c r="AM33" s="62"/>
      <c r="AN33" s="62"/>
      <c r="AO33" s="62"/>
      <c r="AP33" s="62"/>
      <c r="AQ33" s="62"/>
      <c r="AR33" s="44"/>
      <c r="AS33" s="44"/>
      <c r="AT33" s="44"/>
      <c r="AU33" s="44"/>
      <c r="AV33" s="44"/>
      <c r="AW33" s="44"/>
      <c r="AX33" s="44"/>
      <c r="AY33" s="77" t="s">
        <v>68</v>
      </c>
      <c r="AZ33" s="44"/>
      <c r="BA33" s="44"/>
      <c r="BB33" s="44"/>
      <c r="BC33" s="44"/>
      <c r="BD33" s="44"/>
      <c r="BE33" s="176"/>
      <c r="BF33" s="44"/>
    </row>
    <row r="34" spans="1:58" ht="25.5" customHeight="1" x14ac:dyDescent="0.2">
      <c r="A34" s="65"/>
      <c r="B34" s="44"/>
      <c r="C34" s="262" t="s">
        <v>146</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4"/>
      <c r="AD34" s="44"/>
      <c r="AE34" s="62"/>
      <c r="AF34" s="62"/>
      <c r="AG34" s="62"/>
      <c r="AH34" s="62"/>
      <c r="AI34" s="62"/>
      <c r="AJ34" s="62"/>
      <c r="AK34" s="62"/>
      <c r="AL34" s="62"/>
      <c r="AM34" s="62"/>
      <c r="AN34" s="62"/>
      <c r="AO34" s="62"/>
      <c r="AP34" s="62"/>
      <c r="AQ34" s="62"/>
      <c r="AR34" s="44"/>
      <c r="AS34" s="44"/>
      <c r="AT34" s="44"/>
      <c r="AU34" s="44"/>
      <c r="AV34" s="44"/>
      <c r="AW34" s="44"/>
      <c r="AX34" s="44"/>
      <c r="AY34" s="173" t="s">
        <v>147</v>
      </c>
      <c r="AZ34" s="44"/>
      <c r="BA34" s="44"/>
      <c r="BB34" s="44"/>
      <c r="BC34" s="44"/>
      <c r="BD34" s="44"/>
      <c r="BE34" s="176"/>
      <c r="BF34" s="44"/>
    </row>
    <row r="35" spans="1:58" ht="25.5" customHeight="1" x14ac:dyDescent="0.15">
      <c r="A35" s="65"/>
      <c r="B35" s="44"/>
      <c r="C35" s="265"/>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7"/>
      <c r="AD35" s="44"/>
      <c r="AE35" s="59" t="s">
        <v>69</v>
      </c>
      <c r="AF35" s="62"/>
      <c r="AG35" s="62"/>
      <c r="AH35" s="62"/>
      <c r="AI35" s="62"/>
      <c r="AJ35" s="62"/>
      <c r="AK35" s="62"/>
      <c r="AL35" s="62"/>
      <c r="AM35" s="62"/>
      <c r="AN35" s="62"/>
      <c r="AO35" s="62"/>
      <c r="AP35" s="62"/>
      <c r="AQ35" s="62"/>
      <c r="AR35" s="44"/>
      <c r="AS35" s="44"/>
      <c r="AT35" s="44"/>
      <c r="AU35" s="44"/>
      <c r="AV35" s="44" t="s">
        <v>70</v>
      </c>
      <c r="AW35" s="44"/>
      <c r="AX35" s="44"/>
      <c r="AY35" s="44" t="s">
        <v>71</v>
      </c>
      <c r="AZ35" s="174"/>
      <c r="BA35" s="44"/>
      <c r="BB35" s="44"/>
      <c r="BC35" s="44"/>
      <c r="BD35" s="44"/>
      <c r="BE35" s="176"/>
      <c r="BF35" s="44"/>
    </row>
    <row r="36" spans="1:58" s="63" customFormat="1" ht="25.5" customHeight="1" x14ac:dyDescent="0.15">
      <c r="A36" s="65"/>
      <c r="B36" s="44"/>
      <c r="C36" s="265"/>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7"/>
      <c r="AC36" s="12"/>
      <c r="AD36" s="44"/>
      <c r="AE36" s="250" t="s">
        <v>72</v>
      </c>
      <c r="AF36" s="271"/>
      <c r="AG36" s="271"/>
      <c r="AH36" s="271"/>
      <c r="AI36" s="271"/>
      <c r="AJ36" s="271"/>
      <c r="AK36" s="272"/>
      <c r="AL36" s="276">
        <f>IF(AY26=0,0,ROUNDUP(AV36/AY26,3))</f>
        <v>0.14299999999999999</v>
      </c>
      <c r="AM36" s="277"/>
      <c r="AN36" s="277"/>
      <c r="AO36" s="277"/>
      <c r="AP36" s="277"/>
      <c r="AQ36" s="278"/>
      <c r="AR36" s="44"/>
      <c r="AS36" s="44"/>
      <c r="AT36" s="58"/>
      <c r="AU36" s="244" t="s">
        <v>73</v>
      </c>
      <c r="AV36" s="282">
        <f>IF(AV26-AV31&gt;0,AV26-AV31,0)</f>
        <v>120</v>
      </c>
      <c r="AW36" s="283" t="s">
        <v>74</v>
      </c>
      <c r="AX36" s="283"/>
      <c r="AY36" s="174"/>
      <c r="AZ36" s="174"/>
      <c r="BA36" s="58"/>
      <c r="BB36" s="58"/>
      <c r="BC36" s="58"/>
      <c r="BD36" s="58"/>
      <c r="BE36" s="182"/>
      <c r="BF36" s="58"/>
    </row>
    <row r="37" spans="1:58" ht="35.25" customHeight="1" x14ac:dyDescent="0.15">
      <c r="A37" s="65"/>
      <c r="B37" s="44"/>
      <c r="C37" s="265"/>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7"/>
      <c r="AD37" s="44"/>
      <c r="AE37" s="273"/>
      <c r="AF37" s="274"/>
      <c r="AG37" s="274"/>
      <c r="AH37" s="274"/>
      <c r="AI37" s="274"/>
      <c r="AJ37" s="274"/>
      <c r="AK37" s="275"/>
      <c r="AL37" s="279"/>
      <c r="AM37" s="280"/>
      <c r="AN37" s="280"/>
      <c r="AO37" s="280"/>
      <c r="AP37" s="280"/>
      <c r="AQ37" s="281"/>
      <c r="AR37" s="44"/>
      <c r="AS37" s="44"/>
      <c r="AT37" s="244"/>
      <c r="AU37" s="244"/>
      <c r="AV37" s="282"/>
      <c r="AW37" s="283"/>
      <c r="AX37" s="283"/>
      <c r="AY37" s="44"/>
      <c r="AZ37" s="44"/>
      <c r="BA37" s="44"/>
      <c r="BB37" s="44"/>
      <c r="BC37" s="44"/>
      <c r="BD37" s="44"/>
      <c r="BE37" s="176"/>
      <c r="BF37" s="44"/>
    </row>
    <row r="38" spans="1:58" ht="25.5" customHeight="1" x14ac:dyDescent="0.15">
      <c r="A38" s="65"/>
      <c r="B38" s="44"/>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70"/>
      <c r="AD38" s="44"/>
      <c r="AE38" s="44"/>
      <c r="AF38" s="44"/>
      <c r="AG38" s="44"/>
      <c r="AH38" s="44"/>
      <c r="AI38" s="44"/>
      <c r="AJ38" s="44"/>
      <c r="AK38" s="68" t="s">
        <v>56</v>
      </c>
      <c r="AL38" s="44"/>
      <c r="AM38" s="50"/>
      <c r="AN38" s="50"/>
      <c r="AO38" s="50"/>
      <c r="AP38" s="44"/>
      <c r="AQ38" s="44"/>
      <c r="AR38" s="44"/>
      <c r="AS38" s="44"/>
      <c r="AT38" s="244"/>
      <c r="AU38" s="44"/>
      <c r="AV38" s="44"/>
      <c r="AW38" s="44"/>
      <c r="AX38" s="44"/>
      <c r="AY38" s="44"/>
      <c r="AZ38" s="44"/>
      <c r="BA38" s="44"/>
      <c r="BB38" s="44"/>
      <c r="BC38" s="44"/>
      <c r="BD38" s="44"/>
      <c r="BE38" s="176"/>
      <c r="BF38" s="44"/>
    </row>
    <row r="39" spans="1:58" ht="25.5" customHeight="1" x14ac:dyDescent="0.15">
      <c r="A39" s="65"/>
      <c r="B39" s="44"/>
      <c r="C39" s="67"/>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D39" s="44"/>
      <c r="AE39" s="44"/>
      <c r="AF39" s="44"/>
      <c r="AG39" s="44"/>
      <c r="AH39" s="44"/>
      <c r="AI39" s="44"/>
      <c r="AJ39" s="44"/>
      <c r="AK39" s="70" t="s">
        <v>75</v>
      </c>
      <c r="AL39" s="44"/>
      <c r="AM39" s="50"/>
      <c r="AN39" s="50"/>
      <c r="AO39" s="50"/>
      <c r="AP39" s="44"/>
      <c r="AQ39" s="44"/>
      <c r="AR39" s="44"/>
      <c r="AS39" s="44"/>
      <c r="AT39" s="44"/>
      <c r="AU39" s="44"/>
      <c r="AV39" s="44"/>
      <c r="AW39" s="44"/>
      <c r="AX39" s="44"/>
      <c r="AY39" s="44"/>
      <c r="AZ39" s="44"/>
      <c r="BA39" s="44"/>
      <c r="BB39" s="44"/>
      <c r="BC39" s="44"/>
      <c r="BD39" s="44"/>
      <c r="BE39" s="176"/>
    </row>
    <row r="40" spans="1:58" ht="17.25" customHeight="1" x14ac:dyDescent="0.15">
      <c r="A40" s="71"/>
      <c r="B40" s="72"/>
      <c r="C40" s="72"/>
      <c r="D40" s="72"/>
      <c r="E40" s="72"/>
      <c r="F40" s="73"/>
      <c r="G40" s="72"/>
      <c r="H40" s="72"/>
      <c r="I40" s="72"/>
      <c r="J40" s="72"/>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5"/>
      <c r="AL40" s="74"/>
      <c r="AM40" s="76"/>
      <c r="AN40" s="76"/>
      <c r="AO40" s="76"/>
      <c r="AP40" s="74"/>
      <c r="AQ40" s="74"/>
      <c r="AR40" s="74"/>
      <c r="AS40" s="74"/>
      <c r="AT40" s="44"/>
      <c r="AU40" s="44"/>
      <c r="AV40" s="44"/>
      <c r="AW40" s="44"/>
      <c r="AX40" s="44"/>
      <c r="AY40" s="44"/>
      <c r="AZ40" s="44"/>
      <c r="BA40" s="44"/>
      <c r="BB40" s="44"/>
      <c r="BC40" s="44"/>
      <c r="BD40" s="44"/>
      <c r="BE40" s="176"/>
    </row>
    <row r="41" spans="1:58" ht="17.25" customHeight="1" x14ac:dyDescent="0.15">
      <c r="A41" s="52"/>
      <c r="B41" s="52"/>
      <c r="C41" s="52"/>
      <c r="D41" s="52"/>
      <c r="E41" s="52"/>
      <c r="F41" s="77"/>
      <c r="G41" s="52"/>
      <c r="H41" s="52"/>
      <c r="I41" s="52"/>
      <c r="J41" s="52"/>
      <c r="AK41" s="78"/>
      <c r="AM41" s="20"/>
      <c r="AN41" s="20"/>
      <c r="AO41" s="20"/>
      <c r="AT41" s="44"/>
      <c r="AU41" s="44"/>
      <c r="AV41" s="44"/>
      <c r="AW41" s="44"/>
      <c r="AX41" s="44"/>
      <c r="AY41" s="44"/>
      <c r="AZ41" s="44"/>
      <c r="BA41" s="44"/>
      <c r="BB41" s="44"/>
      <c r="BC41" s="44"/>
      <c r="BD41" s="44"/>
      <c r="BE41" s="176"/>
    </row>
    <row r="42" spans="1:58" ht="25.5" customHeight="1" x14ac:dyDescent="0.15">
      <c r="A42" s="199" t="s">
        <v>76</v>
      </c>
      <c r="B42" s="200"/>
      <c r="C42" s="200"/>
      <c r="D42" s="200"/>
      <c r="E42" s="200"/>
      <c r="F42" s="200"/>
      <c r="G42" s="200"/>
      <c r="H42" s="200"/>
      <c r="I42" s="201"/>
      <c r="J42" s="39"/>
      <c r="K42" s="79" t="s">
        <v>77</v>
      </c>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39"/>
      <c r="AP42" s="39"/>
      <c r="AQ42" s="39"/>
      <c r="AR42" s="39"/>
      <c r="AS42" s="39"/>
      <c r="AT42" s="44"/>
      <c r="AU42" s="44" t="s">
        <v>41</v>
      </c>
      <c r="AV42" s="50"/>
      <c r="AW42" s="50"/>
      <c r="AX42" s="50"/>
      <c r="AY42" s="50"/>
      <c r="AZ42" s="44"/>
      <c r="BA42" s="50"/>
      <c r="BB42" s="50"/>
      <c r="BC42" s="50"/>
      <c r="BD42" s="50"/>
      <c r="BE42" s="181"/>
      <c r="BF42" s="20"/>
    </row>
    <row r="43" spans="1:58" ht="17.25" customHeight="1" x14ac:dyDescent="0.15">
      <c r="A43" s="202"/>
      <c r="B43" s="203"/>
      <c r="C43" s="203"/>
      <c r="D43" s="203"/>
      <c r="E43" s="203"/>
      <c r="F43" s="203"/>
      <c r="G43" s="203"/>
      <c r="H43" s="203"/>
      <c r="I43" s="204"/>
      <c r="J43" s="40"/>
      <c r="K43" s="40"/>
      <c r="L43" s="40"/>
      <c r="M43" s="40"/>
      <c r="N43" s="40"/>
      <c r="O43" s="40"/>
      <c r="P43" s="40"/>
      <c r="Q43" s="40"/>
      <c r="R43" s="40"/>
      <c r="S43" s="40"/>
      <c r="T43" s="40"/>
      <c r="U43" s="40"/>
      <c r="V43" s="40"/>
      <c r="W43" s="40"/>
      <c r="X43" s="41"/>
      <c r="Y43" s="41"/>
      <c r="Z43" s="41"/>
      <c r="AA43" s="41"/>
      <c r="AB43" s="41"/>
      <c r="AC43" s="41"/>
      <c r="AD43" s="41"/>
      <c r="AE43" s="42"/>
      <c r="AF43" s="41"/>
      <c r="AG43" s="41"/>
      <c r="AH43" s="41"/>
      <c r="AI43" s="41"/>
      <c r="AJ43" s="41"/>
      <c r="AK43" s="41"/>
      <c r="AL43" s="41"/>
      <c r="AM43" s="41"/>
      <c r="AN43" s="41"/>
      <c r="AO43" s="41"/>
      <c r="AP43" s="43"/>
      <c r="AQ43" s="43"/>
      <c r="AR43" s="43"/>
      <c r="AS43" s="43"/>
      <c r="AT43" s="44"/>
      <c r="AU43" s="44"/>
      <c r="AV43" s="44"/>
      <c r="AW43" s="44"/>
      <c r="AX43" s="44"/>
      <c r="AY43" s="44"/>
      <c r="AZ43" s="44"/>
      <c r="BA43" s="44"/>
      <c r="BB43" s="44"/>
      <c r="BC43" s="44"/>
      <c r="BD43" s="44"/>
      <c r="BE43" s="176"/>
      <c r="BF43" s="44"/>
    </row>
    <row r="44" spans="1:58" ht="28.5" customHeight="1" x14ac:dyDescent="0.15">
      <c r="A44" s="45"/>
      <c r="B44" s="46" t="s">
        <v>42</v>
      </c>
      <c r="C44" s="166"/>
      <c r="D44" s="166"/>
      <c r="E44" s="166"/>
      <c r="F44" s="44"/>
      <c r="G44" s="48"/>
      <c r="H44" s="44"/>
      <c r="I44" s="48"/>
      <c r="J44" s="48"/>
      <c r="K44" s="48"/>
      <c r="L44" s="48"/>
      <c r="M44" s="48"/>
      <c r="N44" s="48"/>
      <c r="O44" s="48"/>
      <c r="P44" s="48"/>
      <c r="Q44" s="48"/>
      <c r="R44" s="48"/>
      <c r="S44" s="48"/>
      <c r="T44" s="48"/>
      <c r="U44" s="48"/>
      <c r="V44" s="48"/>
      <c r="W44" s="48"/>
      <c r="X44" s="48"/>
      <c r="Y44" s="48"/>
      <c r="Z44" s="48"/>
      <c r="AA44" s="167"/>
      <c r="AB44" s="50"/>
      <c r="AC44" s="50"/>
      <c r="AD44" s="50"/>
      <c r="AE44" s="46" t="s">
        <v>43</v>
      </c>
      <c r="AF44" s="50"/>
      <c r="AG44" s="50"/>
      <c r="AH44" s="50"/>
      <c r="AI44" s="50"/>
      <c r="AJ44" s="50"/>
      <c r="AK44" s="50"/>
      <c r="AL44" s="50"/>
      <c r="AM44" s="50"/>
      <c r="AN44" s="50"/>
      <c r="AO44" s="50"/>
      <c r="AP44" s="50"/>
      <c r="AQ44" s="50"/>
      <c r="AR44" s="50"/>
      <c r="AS44" s="50"/>
      <c r="AT44" s="44"/>
      <c r="AU44" s="44"/>
      <c r="AV44" s="44" t="s">
        <v>44</v>
      </c>
      <c r="AW44" s="44"/>
      <c r="AX44" s="44"/>
      <c r="AY44" s="44" t="s">
        <v>45</v>
      </c>
      <c r="AZ44" s="44"/>
      <c r="BA44" s="44"/>
      <c r="BB44" s="44"/>
      <c r="BC44" s="44"/>
      <c r="BD44" s="44"/>
      <c r="BE44" s="176"/>
      <c r="BF44" s="44"/>
    </row>
    <row r="45" spans="1:58" ht="25.5" customHeight="1" x14ac:dyDescent="0.15">
      <c r="A45" s="45"/>
      <c r="B45" s="205" t="s">
        <v>46</v>
      </c>
      <c r="C45" s="206"/>
      <c r="D45" s="206"/>
      <c r="E45" s="207"/>
      <c r="F45" s="211" t="s">
        <v>47</v>
      </c>
      <c r="G45" s="211"/>
      <c r="H45" s="212">
        <v>9</v>
      </c>
      <c r="I45" s="212"/>
      <c r="J45" s="214" t="s">
        <v>48</v>
      </c>
      <c r="K45" s="214"/>
      <c r="L45" s="212">
        <v>0</v>
      </c>
      <c r="M45" s="212"/>
      <c r="N45" s="214" t="s">
        <v>49</v>
      </c>
      <c r="O45" s="248"/>
      <c r="P45" s="258" t="s">
        <v>50</v>
      </c>
      <c r="Q45" s="248"/>
      <c r="R45" s="260" t="s">
        <v>51</v>
      </c>
      <c r="S45" s="260"/>
      <c r="T45" s="212">
        <v>24</v>
      </c>
      <c r="U45" s="212"/>
      <c r="V45" s="214" t="s">
        <v>48</v>
      </c>
      <c r="W45" s="214"/>
      <c r="X45" s="212">
        <v>0</v>
      </c>
      <c r="Y45" s="212"/>
      <c r="Z45" s="214" t="s">
        <v>49</v>
      </c>
      <c r="AA45" s="248"/>
      <c r="AB45" s="44"/>
      <c r="AC45" s="44"/>
      <c r="AD45" s="44"/>
      <c r="AE45" s="250" t="s">
        <v>78</v>
      </c>
      <c r="AF45" s="251"/>
      <c r="AG45" s="251"/>
      <c r="AH45" s="251"/>
      <c r="AI45" s="252"/>
      <c r="AJ45" s="256">
        <f>ROUNDDOWN(AY45/60,0)</f>
        <v>15</v>
      </c>
      <c r="AK45" s="256"/>
      <c r="AL45" s="251" t="s">
        <v>53</v>
      </c>
      <c r="AM45" s="251"/>
      <c r="AN45" s="256">
        <f>AY45-AJ45*60</f>
        <v>0</v>
      </c>
      <c r="AO45" s="256"/>
      <c r="AP45" s="214" t="s">
        <v>49</v>
      </c>
      <c r="AQ45" s="248"/>
      <c r="AR45" s="50"/>
      <c r="AS45" s="44"/>
      <c r="AT45" s="244"/>
      <c r="AU45" s="244" t="s">
        <v>54</v>
      </c>
      <c r="AV45" s="245">
        <f>T45*60+X45</f>
        <v>1440</v>
      </c>
      <c r="AW45" s="44"/>
      <c r="AX45" s="244" t="s">
        <v>55</v>
      </c>
      <c r="AY45" s="245">
        <f>(T45*60+X45)-(H45*60+L45)</f>
        <v>900</v>
      </c>
      <c r="AZ45" s="44"/>
      <c r="BA45" s="44"/>
      <c r="BB45" s="44"/>
      <c r="BC45" s="44"/>
      <c r="BD45" s="44"/>
      <c r="BE45" s="176"/>
      <c r="BF45" s="44"/>
    </row>
    <row r="46" spans="1:58" ht="35.25" customHeight="1" x14ac:dyDescent="0.15">
      <c r="A46" s="45"/>
      <c r="B46" s="208"/>
      <c r="C46" s="209"/>
      <c r="D46" s="209"/>
      <c r="E46" s="210"/>
      <c r="F46" s="211"/>
      <c r="G46" s="211"/>
      <c r="H46" s="213"/>
      <c r="I46" s="213"/>
      <c r="J46" s="215"/>
      <c r="K46" s="215"/>
      <c r="L46" s="213"/>
      <c r="M46" s="213"/>
      <c r="N46" s="215"/>
      <c r="O46" s="249"/>
      <c r="P46" s="259"/>
      <c r="Q46" s="249"/>
      <c r="R46" s="261"/>
      <c r="S46" s="261"/>
      <c r="T46" s="213"/>
      <c r="U46" s="213"/>
      <c r="V46" s="215"/>
      <c r="W46" s="215"/>
      <c r="X46" s="213"/>
      <c r="Y46" s="213"/>
      <c r="Z46" s="215"/>
      <c r="AA46" s="249"/>
      <c r="AB46" s="44"/>
      <c r="AC46" s="44"/>
      <c r="AD46" s="44"/>
      <c r="AE46" s="253"/>
      <c r="AF46" s="254"/>
      <c r="AG46" s="254"/>
      <c r="AH46" s="254"/>
      <c r="AI46" s="255"/>
      <c r="AJ46" s="257"/>
      <c r="AK46" s="257"/>
      <c r="AL46" s="254"/>
      <c r="AM46" s="254"/>
      <c r="AN46" s="257"/>
      <c r="AO46" s="257"/>
      <c r="AP46" s="215"/>
      <c r="AQ46" s="249"/>
      <c r="AR46" s="50"/>
      <c r="AS46" s="44"/>
      <c r="AT46" s="244"/>
      <c r="AU46" s="244"/>
      <c r="AV46" s="245"/>
      <c r="AW46" s="44"/>
      <c r="AX46" s="244"/>
      <c r="AY46" s="245"/>
      <c r="AZ46" s="44"/>
      <c r="BA46" s="44"/>
      <c r="BB46" s="44"/>
      <c r="BC46" s="44"/>
      <c r="BD46" s="44"/>
      <c r="BE46" s="176"/>
      <c r="BF46" s="44"/>
    </row>
    <row r="47" spans="1:58" ht="17.25" customHeight="1" x14ac:dyDescent="0.15">
      <c r="A47" s="45"/>
      <c r="B47" s="51"/>
      <c r="C47" s="51"/>
      <c r="D47" s="51"/>
      <c r="E47" s="51"/>
      <c r="F47" s="52"/>
      <c r="G47" s="52"/>
      <c r="H47" s="165"/>
      <c r="I47" s="52"/>
      <c r="J47" s="52"/>
      <c r="K47" s="52"/>
      <c r="L47" s="52"/>
      <c r="M47" s="52"/>
      <c r="N47" s="52"/>
      <c r="O47" s="52"/>
      <c r="P47" s="52"/>
      <c r="Q47" s="52"/>
      <c r="R47" s="52"/>
      <c r="S47" s="52"/>
      <c r="T47" s="52"/>
      <c r="U47" s="52"/>
      <c r="V47" s="52"/>
      <c r="W47" s="52"/>
      <c r="X47" s="50"/>
      <c r="Y47" s="50"/>
      <c r="Z47" s="48"/>
      <c r="AA47" s="167"/>
      <c r="AB47" s="50"/>
      <c r="AC47" s="50"/>
      <c r="AD47" s="50"/>
      <c r="AE47" s="54"/>
      <c r="AF47" s="54"/>
      <c r="AG47" s="54"/>
      <c r="AH47" s="54"/>
      <c r="AI47" s="54"/>
      <c r="AJ47" s="55" t="s">
        <v>56</v>
      </c>
      <c r="AK47" s="54"/>
      <c r="AL47" s="54"/>
      <c r="AM47" s="54"/>
      <c r="AN47" s="54"/>
      <c r="AO47" s="54"/>
      <c r="AP47" s="54"/>
      <c r="AQ47" s="54"/>
      <c r="AR47" s="50"/>
      <c r="AS47" s="44"/>
      <c r="AT47" s="44"/>
      <c r="AU47" s="44"/>
      <c r="AV47" s="44"/>
      <c r="AW47" s="44"/>
      <c r="AX47" s="44"/>
      <c r="AY47" s="44"/>
      <c r="AZ47" s="44"/>
      <c r="BA47" s="44"/>
      <c r="BB47" s="44"/>
      <c r="BC47" s="44"/>
      <c r="BD47" s="44"/>
      <c r="BE47" s="176"/>
      <c r="BF47" s="44"/>
    </row>
    <row r="48" spans="1:58" s="44" customFormat="1" ht="25.5" customHeight="1" x14ac:dyDescent="0.15">
      <c r="A48" s="45"/>
      <c r="B48" s="46"/>
      <c r="C48" s="166"/>
      <c r="D48" s="166"/>
      <c r="E48" s="166"/>
      <c r="F48" s="48"/>
      <c r="G48" s="48"/>
      <c r="H48" s="48"/>
      <c r="I48" s="48"/>
      <c r="J48" s="48"/>
      <c r="K48" s="48"/>
      <c r="L48" s="48"/>
      <c r="M48" s="48"/>
      <c r="N48" s="48"/>
      <c r="O48" s="48"/>
      <c r="P48" s="48"/>
      <c r="Q48" s="48"/>
      <c r="R48" s="48"/>
      <c r="S48" s="48"/>
      <c r="T48" s="48"/>
      <c r="U48" s="48"/>
      <c r="V48" s="48"/>
      <c r="W48" s="167"/>
      <c r="X48" s="50"/>
      <c r="Y48" s="50"/>
      <c r="Z48" s="48"/>
      <c r="AA48" s="167"/>
      <c r="AB48" s="50"/>
      <c r="AC48" s="50"/>
      <c r="AD48" s="50"/>
      <c r="AE48" s="54"/>
      <c r="AF48" s="54"/>
      <c r="AG48" s="54"/>
      <c r="AH48" s="54"/>
      <c r="AI48" s="54"/>
      <c r="AJ48" s="54"/>
      <c r="AK48" s="54"/>
      <c r="AL48" s="54"/>
      <c r="AM48" s="54"/>
      <c r="AN48" s="54"/>
      <c r="AO48" s="54"/>
      <c r="AP48" s="54"/>
      <c r="AQ48" s="54"/>
      <c r="AR48" s="50"/>
      <c r="AV48" s="58" t="s">
        <v>57</v>
      </c>
      <c r="AY48" s="44" t="s">
        <v>58</v>
      </c>
      <c r="BB48" s="44" t="s">
        <v>59</v>
      </c>
      <c r="BE48" s="176"/>
    </row>
    <row r="49" spans="1:58" s="63" customFormat="1" ht="25.5" customHeight="1" x14ac:dyDescent="0.15">
      <c r="A49" s="56"/>
      <c r="B49" s="57" t="s">
        <v>60</v>
      </c>
      <c r="C49" s="57"/>
      <c r="D49" s="57"/>
      <c r="E49" s="57"/>
      <c r="F49" s="57"/>
      <c r="G49" s="57"/>
      <c r="H49" s="57"/>
      <c r="I49" s="57"/>
      <c r="J49" s="57"/>
      <c r="K49" s="57"/>
      <c r="L49" s="57"/>
      <c r="M49" s="57"/>
      <c r="N49" s="57"/>
      <c r="O49" s="58"/>
      <c r="P49" s="57"/>
      <c r="Q49" s="57"/>
      <c r="R49" s="57"/>
      <c r="S49" s="57"/>
      <c r="T49" s="57"/>
      <c r="U49" s="28"/>
      <c r="V49" s="57"/>
      <c r="W49" s="57"/>
      <c r="X49" s="50"/>
      <c r="Y49" s="50"/>
      <c r="Z49" s="48"/>
      <c r="AA49" s="167"/>
      <c r="AB49" s="50"/>
      <c r="AC49" s="50"/>
      <c r="AD49" s="50"/>
      <c r="AE49" s="59" t="s">
        <v>61</v>
      </c>
      <c r="AF49" s="60"/>
      <c r="AG49" s="61"/>
      <c r="AH49" s="61"/>
      <c r="AI49" s="61"/>
      <c r="AJ49" s="61"/>
      <c r="AK49" s="61"/>
      <c r="AL49" s="61"/>
      <c r="AM49" s="61"/>
      <c r="AN49" s="54"/>
      <c r="AO49" s="54"/>
      <c r="AP49" s="54"/>
      <c r="AQ49" s="62"/>
      <c r="AR49" s="50"/>
      <c r="AS49" s="44"/>
      <c r="AT49" s="58"/>
      <c r="AU49" s="58"/>
      <c r="AV49" s="58" t="s">
        <v>62</v>
      </c>
      <c r="AW49" s="58"/>
      <c r="AX49" s="58"/>
      <c r="AY49" s="44" t="s">
        <v>63</v>
      </c>
      <c r="AZ49" s="58"/>
      <c r="BA49" s="44"/>
      <c r="BB49" s="44"/>
      <c r="BC49" s="58"/>
      <c r="BD49" s="44"/>
      <c r="BE49" s="182"/>
      <c r="BF49" s="58"/>
    </row>
    <row r="50" spans="1:58" ht="25.5" customHeight="1" x14ac:dyDescent="0.15">
      <c r="A50" s="45"/>
      <c r="B50" s="205" t="s">
        <v>79</v>
      </c>
      <c r="C50" s="206"/>
      <c r="D50" s="206"/>
      <c r="E50" s="207"/>
      <c r="F50" s="211" t="s">
        <v>47</v>
      </c>
      <c r="G50" s="211"/>
      <c r="H50" s="246">
        <v>9</v>
      </c>
      <c r="I50" s="212"/>
      <c r="J50" s="214" t="s">
        <v>48</v>
      </c>
      <c r="K50" s="214"/>
      <c r="L50" s="212">
        <v>0</v>
      </c>
      <c r="M50" s="212"/>
      <c r="N50" s="214" t="s">
        <v>49</v>
      </c>
      <c r="O50" s="248"/>
      <c r="P50" s="258" t="s">
        <v>50</v>
      </c>
      <c r="Q50" s="248"/>
      <c r="R50" s="260" t="s">
        <v>51</v>
      </c>
      <c r="S50" s="260"/>
      <c r="T50" s="246">
        <v>21</v>
      </c>
      <c r="U50" s="212"/>
      <c r="V50" s="214" t="s">
        <v>48</v>
      </c>
      <c r="W50" s="214"/>
      <c r="X50" s="212">
        <v>0</v>
      </c>
      <c r="Y50" s="212"/>
      <c r="Z50" s="214" t="s">
        <v>49</v>
      </c>
      <c r="AA50" s="248"/>
      <c r="AB50" s="50"/>
      <c r="AC50" s="50"/>
      <c r="AD50" s="50"/>
      <c r="AE50" s="285" t="s">
        <v>80</v>
      </c>
      <c r="AF50" s="214"/>
      <c r="AG50" s="214"/>
      <c r="AH50" s="214"/>
      <c r="AI50" s="248"/>
      <c r="AJ50" s="286">
        <f>ROUNDDOWN(AV55/60,0)</f>
        <v>3</v>
      </c>
      <c r="AK50" s="256"/>
      <c r="AL50" s="214" t="s">
        <v>48</v>
      </c>
      <c r="AM50" s="214"/>
      <c r="AN50" s="256">
        <f>AV55-AJ50*60</f>
        <v>0</v>
      </c>
      <c r="AO50" s="256"/>
      <c r="AP50" s="214" t="s">
        <v>49</v>
      </c>
      <c r="AQ50" s="248"/>
      <c r="AR50" s="50"/>
      <c r="AS50" s="64"/>
      <c r="AT50" s="44"/>
      <c r="AU50" s="244" t="s">
        <v>65</v>
      </c>
      <c r="AV50" s="245">
        <f>IF(AY50&lt;=BB50,BB50,AV45)</f>
        <v>1260</v>
      </c>
      <c r="AW50" s="284"/>
      <c r="AX50" s="244" t="s">
        <v>66</v>
      </c>
      <c r="AY50" s="245">
        <f>T50*60+X50</f>
        <v>1260</v>
      </c>
      <c r="AZ50" s="284"/>
      <c r="BA50" s="244" t="s">
        <v>67</v>
      </c>
      <c r="BB50" s="245">
        <f>21*60</f>
        <v>1260</v>
      </c>
      <c r="BC50" s="44"/>
      <c r="BD50" s="44"/>
      <c r="BE50" s="176"/>
      <c r="BF50" s="44"/>
    </row>
    <row r="51" spans="1:58" ht="35.25" customHeight="1" x14ac:dyDescent="0.15">
      <c r="A51" s="45"/>
      <c r="B51" s="208"/>
      <c r="C51" s="209"/>
      <c r="D51" s="209"/>
      <c r="E51" s="210"/>
      <c r="F51" s="211"/>
      <c r="G51" s="211"/>
      <c r="H51" s="247"/>
      <c r="I51" s="213"/>
      <c r="J51" s="215"/>
      <c r="K51" s="215"/>
      <c r="L51" s="213"/>
      <c r="M51" s="213"/>
      <c r="N51" s="215"/>
      <c r="O51" s="249"/>
      <c r="P51" s="259"/>
      <c r="Q51" s="249"/>
      <c r="R51" s="261"/>
      <c r="S51" s="261"/>
      <c r="T51" s="247"/>
      <c r="U51" s="213"/>
      <c r="V51" s="215"/>
      <c r="W51" s="215"/>
      <c r="X51" s="213"/>
      <c r="Y51" s="213"/>
      <c r="Z51" s="215"/>
      <c r="AA51" s="249"/>
      <c r="AB51" s="44"/>
      <c r="AC51" s="44"/>
      <c r="AD51" s="44"/>
      <c r="AE51" s="259"/>
      <c r="AF51" s="215"/>
      <c r="AG51" s="215"/>
      <c r="AH51" s="215"/>
      <c r="AI51" s="249"/>
      <c r="AJ51" s="287"/>
      <c r="AK51" s="257"/>
      <c r="AL51" s="215"/>
      <c r="AM51" s="215"/>
      <c r="AN51" s="257"/>
      <c r="AO51" s="257"/>
      <c r="AP51" s="215"/>
      <c r="AQ51" s="249"/>
      <c r="AR51" s="50"/>
      <c r="AS51" s="64"/>
      <c r="AT51" s="44"/>
      <c r="AU51" s="244"/>
      <c r="AV51" s="245"/>
      <c r="AW51" s="284"/>
      <c r="AX51" s="244"/>
      <c r="AY51" s="245"/>
      <c r="AZ51" s="284"/>
      <c r="BA51" s="244"/>
      <c r="BB51" s="245"/>
      <c r="BC51" s="44"/>
      <c r="BD51" s="44"/>
      <c r="BE51" s="176"/>
      <c r="BF51" s="44"/>
    </row>
    <row r="52" spans="1:58" ht="17.25" customHeight="1" x14ac:dyDescent="0.15">
      <c r="A52" s="65"/>
      <c r="B52" s="51"/>
      <c r="C52" s="51"/>
      <c r="D52" s="51"/>
      <c r="E52" s="51"/>
      <c r="F52" s="44"/>
      <c r="G52" s="51"/>
      <c r="H52" s="165"/>
      <c r="I52" s="51"/>
      <c r="J52" s="51"/>
      <c r="K52" s="51"/>
      <c r="L52" s="51"/>
      <c r="M52" s="51"/>
      <c r="N52" s="51"/>
      <c r="O52" s="51"/>
      <c r="P52" s="66"/>
      <c r="Q52" s="51"/>
      <c r="R52" s="51"/>
      <c r="S52" s="51"/>
      <c r="T52" s="51"/>
      <c r="U52" s="51"/>
      <c r="V52" s="51"/>
      <c r="W52" s="51"/>
      <c r="X52" s="50"/>
      <c r="Y52" s="50"/>
      <c r="Z52" s="48"/>
      <c r="AA52" s="44"/>
      <c r="AB52" s="44"/>
      <c r="AC52" s="44"/>
      <c r="AD52" s="44"/>
      <c r="AE52" s="62"/>
      <c r="AF52" s="62"/>
      <c r="AG52" s="62"/>
      <c r="AH52" s="62"/>
      <c r="AI52" s="62"/>
      <c r="AJ52" s="55" t="s">
        <v>56</v>
      </c>
      <c r="AK52" s="62"/>
      <c r="AL52" s="62"/>
      <c r="AM52" s="62"/>
      <c r="AN52" s="62"/>
      <c r="AO52" s="62"/>
      <c r="AP52" s="62"/>
      <c r="AQ52" s="62"/>
      <c r="AR52" s="44"/>
      <c r="AS52" s="44"/>
      <c r="AT52" s="44"/>
      <c r="AU52" s="44"/>
      <c r="AV52" s="44"/>
      <c r="AW52" s="44"/>
      <c r="AX52" s="44"/>
      <c r="AY52" s="77" t="s">
        <v>68</v>
      </c>
      <c r="AZ52" s="44"/>
      <c r="BA52" s="44"/>
      <c r="BB52" s="44"/>
      <c r="BC52" s="44"/>
      <c r="BD52" s="44"/>
      <c r="BE52" s="176"/>
      <c r="BF52" s="44"/>
    </row>
    <row r="53" spans="1:58" ht="25.5" customHeight="1" x14ac:dyDescent="0.2">
      <c r="A53" s="65"/>
      <c r="B53" s="44"/>
      <c r="C53" s="262" t="s">
        <v>146</v>
      </c>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4"/>
      <c r="AC53" s="44"/>
      <c r="AD53" s="44"/>
      <c r="AE53" s="62"/>
      <c r="AF53" s="62"/>
      <c r="AG53" s="62"/>
      <c r="AH53" s="62"/>
      <c r="AI53" s="62"/>
      <c r="AJ53" s="62"/>
      <c r="AK53" s="62"/>
      <c r="AL53" s="62"/>
      <c r="AM53" s="62"/>
      <c r="AN53" s="62"/>
      <c r="AO53" s="62"/>
      <c r="AP53" s="62"/>
      <c r="AQ53" s="62"/>
      <c r="AR53" s="44"/>
      <c r="AS53" s="44"/>
      <c r="AT53" s="44"/>
      <c r="AU53" s="44"/>
      <c r="AV53" s="44"/>
      <c r="AW53" s="44"/>
      <c r="AX53" s="44"/>
      <c r="AY53" s="173" t="s">
        <v>147</v>
      </c>
      <c r="AZ53" s="44"/>
      <c r="BA53" s="44"/>
      <c r="BB53" s="44"/>
      <c r="BC53" s="44"/>
      <c r="BD53" s="44"/>
      <c r="BE53" s="176"/>
      <c r="BF53" s="44"/>
    </row>
    <row r="54" spans="1:58" ht="25.5" customHeight="1" x14ac:dyDescent="0.15">
      <c r="A54" s="65"/>
      <c r="B54" s="44"/>
      <c r="C54" s="265"/>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7"/>
      <c r="AC54" s="44"/>
      <c r="AD54" s="44"/>
      <c r="AE54" s="59" t="s">
        <v>69</v>
      </c>
      <c r="AF54" s="62"/>
      <c r="AG54" s="62"/>
      <c r="AH54" s="62"/>
      <c r="AI54" s="62"/>
      <c r="AJ54" s="62"/>
      <c r="AK54" s="62"/>
      <c r="AL54" s="62"/>
      <c r="AM54" s="62"/>
      <c r="AN54" s="62"/>
      <c r="AO54" s="62"/>
      <c r="AP54" s="62"/>
      <c r="AQ54" s="62"/>
      <c r="AR54" s="44"/>
      <c r="AS54" s="44"/>
      <c r="AT54" s="44"/>
      <c r="AU54" s="44"/>
      <c r="AV54" s="44" t="s">
        <v>70</v>
      </c>
      <c r="AW54" s="44"/>
      <c r="AX54" s="44"/>
      <c r="AY54" s="44" t="s">
        <v>71</v>
      </c>
      <c r="AZ54" s="174"/>
      <c r="BA54" s="44"/>
      <c r="BB54" s="44"/>
      <c r="BC54" s="44"/>
      <c r="BD54" s="44"/>
      <c r="BE54" s="176"/>
      <c r="BF54" s="44"/>
    </row>
    <row r="55" spans="1:58" s="63" customFormat="1" ht="25.5" customHeight="1" x14ac:dyDescent="0.15">
      <c r="A55" s="65"/>
      <c r="B55" s="44"/>
      <c r="C55" s="265"/>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7"/>
      <c r="AD55" s="50"/>
      <c r="AE55" s="250" t="s">
        <v>81</v>
      </c>
      <c r="AF55" s="271"/>
      <c r="AG55" s="271"/>
      <c r="AH55" s="271"/>
      <c r="AI55" s="271"/>
      <c r="AJ55" s="271"/>
      <c r="AK55" s="272"/>
      <c r="AL55" s="276">
        <f>IF(AY45=0,0,ROUNDUP(AV55/AY45,3))</f>
        <v>0.2</v>
      </c>
      <c r="AM55" s="277"/>
      <c r="AN55" s="277"/>
      <c r="AO55" s="277"/>
      <c r="AP55" s="277"/>
      <c r="AQ55" s="278"/>
      <c r="AR55" s="44"/>
      <c r="AS55" s="44"/>
      <c r="AT55" s="58"/>
      <c r="AU55" s="244" t="s">
        <v>73</v>
      </c>
      <c r="AV55" s="282">
        <f>IF(AV45-AV50&gt;0,AV45-AV50,0)</f>
        <v>180</v>
      </c>
      <c r="AW55" s="283" t="s">
        <v>74</v>
      </c>
      <c r="AX55" s="283"/>
      <c r="AY55" s="174"/>
      <c r="AZ55" s="174"/>
      <c r="BA55" s="58"/>
      <c r="BB55" s="58"/>
      <c r="BC55" s="58"/>
      <c r="BD55" s="58"/>
      <c r="BE55" s="182"/>
      <c r="BF55" s="58"/>
    </row>
    <row r="56" spans="1:58" ht="35.25" customHeight="1" x14ac:dyDescent="0.15">
      <c r="A56" s="80"/>
      <c r="B56" s="44"/>
      <c r="C56" s="265"/>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7"/>
      <c r="AC56" s="50"/>
      <c r="AD56" s="44"/>
      <c r="AE56" s="273"/>
      <c r="AF56" s="274"/>
      <c r="AG56" s="274"/>
      <c r="AH56" s="274"/>
      <c r="AI56" s="274"/>
      <c r="AJ56" s="274"/>
      <c r="AK56" s="275"/>
      <c r="AL56" s="279"/>
      <c r="AM56" s="280"/>
      <c r="AN56" s="280"/>
      <c r="AO56" s="280"/>
      <c r="AP56" s="280"/>
      <c r="AQ56" s="281"/>
      <c r="AR56" s="44"/>
      <c r="AS56" s="44"/>
      <c r="AT56" s="244"/>
      <c r="AU56" s="244"/>
      <c r="AV56" s="282"/>
      <c r="AW56" s="283"/>
      <c r="AX56" s="283"/>
      <c r="AY56" s="44"/>
      <c r="AZ56" s="44"/>
      <c r="BA56" s="44"/>
      <c r="BB56" s="44"/>
      <c r="BC56" s="44"/>
      <c r="BD56" s="44"/>
      <c r="BE56" s="176"/>
      <c r="BF56" s="44"/>
    </row>
    <row r="57" spans="1:58" ht="25.5" customHeight="1" x14ac:dyDescent="0.15">
      <c r="A57" s="80"/>
      <c r="B57" s="44"/>
      <c r="C57" s="268"/>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70"/>
      <c r="AC57" s="44"/>
      <c r="AD57" s="44"/>
      <c r="AE57" s="44"/>
      <c r="AF57" s="44"/>
      <c r="AG57" s="44"/>
      <c r="AH57" s="44"/>
      <c r="AI57" s="44"/>
      <c r="AJ57" s="44"/>
      <c r="AK57" s="68" t="s">
        <v>56</v>
      </c>
      <c r="AL57" s="44"/>
      <c r="AM57" s="50"/>
      <c r="AN57" s="50"/>
      <c r="AO57" s="50"/>
      <c r="AP57" s="44"/>
      <c r="AQ57" s="44"/>
      <c r="AR57" s="44"/>
      <c r="AS57" s="44"/>
      <c r="AT57" s="244"/>
      <c r="AU57" s="44"/>
      <c r="AV57" s="44"/>
      <c r="AW57" s="44"/>
      <c r="AX57" s="44"/>
      <c r="AY57" s="44"/>
      <c r="AZ57" s="44"/>
      <c r="BA57" s="44"/>
      <c r="BB57" s="44"/>
      <c r="BC57" s="44"/>
      <c r="BD57" s="44"/>
      <c r="BE57" s="176"/>
      <c r="BF57" s="44"/>
    </row>
    <row r="58" spans="1:58" ht="25.5" customHeight="1" x14ac:dyDescent="0.15">
      <c r="A58" s="65"/>
      <c r="B58" s="166"/>
      <c r="C58" s="67"/>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44"/>
      <c r="AD58" s="44"/>
      <c r="AE58" s="44"/>
      <c r="AF58" s="44"/>
      <c r="AG58" s="44"/>
      <c r="AH58" s="44"/>
      <c r="AI58" s="44"/>
      <c r="AJ58" s="44"/>
      <c r="AK58" s="70" t="s">
        <v>75</v>
      </c>
      <c r="AL58" s="44"/>
      <c r="AM58" s="50"/>
      <c r="AN58" s="50"/>
      <c r="AO58" s="50"/>
      <c r="AP58" s="44"/>
      <c r="AQ58" s="44"/>
      <c r="AR58" s="44"/>
      <c r="AS58" s="44"/>
      <c r="AT58" s="44"/>
      <c r="AU58" s="44"/>
      <c r="AV58" s="44"/>
      <c r="AW58" s="44"/>
      <c r="AX58" s="44"/>
      <c r="AY58" s="44"/>
      <c r="AZ58" s="44"/>
      <c r="BA58" s="44"/>
      <c r="BB58" s="44"/>
      <c r="BC58" s="44"/>
      <c r="BD58" s="44"/>
      <c r="BE58" s="176"/>
    </row>
    <row r="59" spans="1:58" s="38" customFormat="1" ht="16.5" customHeight="1" x14ac:dyDescent="0.15">
      <c r="A59" s="36"/>
      <c r="B59" s="36"/>
      <c r="C59" s="37"/>
      <c r="F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U59" s="50"/>
      <c r="AV59" s="50"/>
      <c r="AW59" s="50"/>
      <c r="AX59" s="50"/>
      <c r="AY59" s="50"/>
      <c r="AZ59" s="50"/>
      <c r="BA59" s="50"/>
      <c r="BB59" s="50"/>
      <c r="BC59" s="50"/>
      <c r="BD59" s="50"/>
      <c r="BE59" s="181"/>
      <c r="BF59" s="20"/>
    </row>
    <row r="60" spans="1:58" ht="25.5" customHeight="1" x14ac:dyDescent="0.15">
      <c r="A60" s="199" t="s">
        <v>82</v>
      </c>
      <c r="B60" s="200"/>
      <c r="C60" s="200"/>
      <c r="D60" s="200"/>
      <c r="E60" s="200"/>
      <c r="F60" s="200"/>
      <c r="G60" s="200"/>
      <c r="H60" s="200"/>
      <c r="I60" s="201"/>
      <c r="J60" s="39"/>
      <c r="K60" s="79" t="s">
        <v>83</v>
      </c>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39"/>
      <c r="AP60" s="39"/>
      <c r="AQ60" s="39"/>
      <c r="AR60" s="39"/>
      <c r="AS60" s="39"/>
      <c r="AT60" s="44"/>
      <c r="AU60" s="44" t="s">
        <v>41</v>
      </c>
      <c r="AV60" s="50"/>
      <c r="AW60" s="50"/>
      <c r="AX60" s="50"/>
      <c r="AY60" s="50"/>
      <c r="AZ60" s="44"/>
      <c r="BA60" s="50"/>
      <c r="BB60" s="50"/>
      <c r="BC60" s="50"/>
      <c r="BD60" s="50"/>
      <c r="BE60" s="181"/>
      <c r="BF60" s="20"/>
    </row>
    <row r="61" spans="1:58" ht="17.25" customHeight="1" x14ac:dyDescent="0.15">
      <c r="A61" s="202"/>
      <c r="B61" s="203"/>
      <c r="C61" s="203"/>
      <c r="D61" s="203"/>
      <c r="E61" s="203"/>
      <c r="F61" s="203"/>
      <c r="G61" s="203"/>
      <c r="H61" s="203"/>
      <c r="I61" s="204"/>
      <c r="J61" s="40"/>
      <c r="K61" s="40"/>
      <c r="L61" s="40"/>
      <c r="M61" s="40"/>
      <c r="N61" s="40"/>
      <c r="O61" s="40"/>
      <c r="P61" s="40"/>
      <c r="Q61" s="40"/>
      <c r="R61" s="40"/>
      <c r="S61" s="40"/>
      <c r="T61" s="40"/>
      <c r="U61" s="40"/>
      <c r="V61" s="40"/>
      <c r="W61" s="40"/>
      <c r="X61" s="41"/>
      <c r="Y61" s="41"/>
      <c r="Z61" s="41"/>
      <c r="AA61" s="41"/>
      <c r="AB61" s="41"/>
      <c r="AC61" s="41"/>
      <c r="AD61" s="41"/>
      <c r="AE61" s="42"/>
      <c r="AF61" s="41"/>
      <c r="AG61" s="41"/>
      <c r="AH61" s="41"/>
      <c r="AI61" s="41"/>
      <c r="AJ61" s="41"/>
      <c r="AK61" s="41"/>
      <c r="AL61" s="41"/>
      <c r="AM61" s="41"/>
      <c r="AN61" s="41"/>
      <c r="AO61" s="41"/>
      <c r="AP61" s="43"/>
      <c r="AQ61" s="43"/>
      <c r="AR61" s="43"/>
      <c r="AS61" s="43"/>
      <c r="AT61" s="44"/>
      <c r="AU61" s="44"/>
      <c r="AV61" s="44"/>
      <c r="AW61" s="44"/>
      <c r="AX61" s="44"/>
      <c r="AY61" s="44"/>
      <c r="AZ61" s="44"/>
      <c r="BA61" s="44"/>
      <c r="BB61" s="44"/>
      <c r="BC61" s="44"/>
      <c r="BD61" s="44"/>
      <c r="BE61" s="176"/>
      <c r="BF61" s="44"/>
    </row>
    <row r="62" spans="1:58" ht="28.5" customHeight="1" x14ac:dyDescent="0.15">
      <c r="A62" s="45"/>
      <c r="B62" s="46" t="s">
        <v>42</v>
      </c>
      <c r="C62" s="166"/>
      <c r="D62" s="166"/>
      <c r="E62" s="166"/>
      <c r="F62" s="44"/>
      <c r="G62" s="48"/>
      <c r="H62" s="44"/>
      <c r="I62" s="48"/>
      <c r="J62" s="48"/>
      <c r="K62" s="48"/>
      <c r="L62" s="48"/>
      <c r="M62" s="48"/>
      <c r="N62" s="48"/>
      <c r="O62" s="48"/>
      <c r="P62" s="48"/>
      <c r="Q62" s="48"/>
      <c r="R62" s="48"/>
      <c r="S62" s="48"/>
      <c r="T62" s="48"/>
      <c r="U62" s="48"/>
      <c r="V62" s="48"/>
      <c r="W62" s="48"/>
      <c r="X62" s="48"/>
      <c r="Y62" s="48"/>
      <c r="Z62" s="48"/>
      <c r="AA62" s="167"/>
      <c r="AB62" s="50"/>
      <c r="AC62" s="50"/>
      <c r="AD62" s="50"/>
      <c r="AE62" s="46" t="s">
        <v>43</v>
      </c>
      <c r="AF62" s="50"/>
      <c r="AG62" s="50"/>
      <c r="AH62" s="50"/>
      <c r="AI62" s="50"/>
      <c r="AJ62" s="50"/>
      <c r="AK62" s="50"/>
      <c r="AL62" s="50"/>
      <c r="AM62" s="50"/>
      <c r="AN62" s="50"/>
      <c r="AO62" s="50"/>
      <c r="AP62" s="50"/>
      <c r="AQ62" s="50"/>
      <c r="AR62" s="50"/>
      <c r="AS62" s="50"/>
      <c r="AT62" s="44"/>
      <c r="AU62" s="44"/>
      <c r="AV62" s="44" t="s">
        <v>44</v>
      </c>
      <c r="AW62" s="44"/>
      <c r="AX62" s="44"/>
      <c r="AY62" s="44" t="s">
        <v>45</v>
      </c>
      <c r="AZ62" s="44"/>
      <c r="BA62" s="44"/>
      <c r="BB62" s="44"/>
      <c r="BC62" s="44"/>
      <c r="BD62" s="44"/>
      <c r="BE62" s="176"/>
      <c r="BF62" s="44"/>
    </row>
    <row r="63" spans="1:58" ht="25.5" customHeight="1" x14ac:dyDescent="0.15">
      <c r="A63" s="45"/>
      <c r="B63" s="205" t="s">
        <v>46</v>
      </c>
      <c r="C63" s="206"/>
      <c r="D63" s="206"/>
      <c r="E63" s="207"/>
      <c r="F63" s="211" t="s">
        <v>47</v>
      </c>
      <c r="G63" s="211"/>
      <c r="H63" s="288"/>
      <c r="I63" s="288"/>
      <c r="J63" s="214" t="s">
        <v>48</v>
      </c>
      <c r="K63" s="214"/>
      <c r="L63" s="288"/>
      <c r="M63" s="288"/>
      <c r="N63" s="214" t="s">
        <v>49</v>
      </c>
      <c r="O63" s="248"/>
      <c r="P63" s="258" t="s">
        <v>50</v>
      </c>
      <c r="Q63" s="248"/>
      <c r="R63" s="260" t="s">
        <v>51</v>
      </c>
      <c r="S63" s="260"/>
      <c r="T63" s="288"/>
      <c r="U63" s="288"/>
      <c r="V63" s="214" t="s">
        <v>48</v>
      </c>
      <c r="W63" s="214"/>
      <c r="X63" s="288"/>
      <c r="Y63" s="288"/>
      <c r="Z63" s="214" t="s">
        <v>49</v>
      </c>
      <c r="AA63" s="248"/>
      <c r="AB63" s="44"/>
      <c r="AC63" s="44"/>
      <c r="AD63" s="44"/>
      <c r="AE63" s="250" t="s">
        <v>52</v>
      </c>
      <c r="AF63" s="251"/>
      <c r="AG63" s="251"/>
      <c r="AH63" s="251"/>
      <c r="AI63" s="252"/>
      <c r="AJ63" s="256">
        <f>ROUNDDOWN(AY63/60,0)</f>
        <v>0</v>
      </c>
      <c r="AK63" s="256"/>
      <c r="AL63" s="251" t="s">
        <v>53</v>
      </c>
      <c r="AM63" s="251"/>
      <c r="AN63" s="256">
        <f>AY63-AJ63*60</f>
        <v>0</v>
      </c>
      <c r="AO63" s="256"/>
      <c r="AP63" s="214" t="s">
        <v>49</v>
      </c>
      <c r="AQ63" s="248"/>
      <c r="AR63" s="50"/>
      <c r="AS63" s="44"/>
      <c r="AT63" s="244"/>
      <c r="AU63" s="244" t="s">
        <v>54</v>
      </c>
      <c r="AV63" s="245">
        <f>T63*60+X63</f>
        <v>0</v>
      </c>
      <c r="AW63" s="44"/>
      <c r="AX63" s="244" t="s">
        <v>55</v>
      </c>
      <c r="AY63" s="245">
        <f>(T63*60+X63)-(H63*60+L63)</f>
        <v>0</v>
      </c>
      <c r="AZ63" s="44"/>
      <c r="BA63" s="44"/>
      <c r="BB63" s="44"/>
      <c r="BC63" s="44"/>
      <c r="BD63" s="44"/>
      <c r="BE63" s="176"/>
      <c r="BF63" s="44"/>
    </row>
    <row r="64" spans="1:58" ht="35.25" customHeight="1" x14ac:dyDescent="0.15">
      <c r="A64" s="45"/>
      <c r="B64" s="208"/>
      <c r="C64" s="209"/>
      <c r="D64" s="209"/>
      <c r="E64" s="210"/>
      <c r="F64" s="211"/>
      <c r="G64" s="211"/>
      <c r="H64" s="289"/>
      <c r="I64" s="289"/>
      <c r="J64" s="215"/>
      <c r="K64" s="215"/>
      <c r="L64" s="289"/>
      <c r="M64" s="289"/>
      <c r="N64" s="215"/>
      <c r="O64" s="249"/>
      <c r="P64" s="259"/>
      <c r="Q64" s="249"/>
      <c r="R64" s="261"/>
      <c r="S64" s="261"/>
      <c r="T64" s="289"/>
      <c r="U64" s="289"/>
      <c r="V64" s="215"/>
      <c r="W64" s="215"/>
      <c r="X64" s="289"/>
      <c r="Y64" s="289"/>
      <c r="Z64" s="215"/>
      <c r="AA64" s="249"/>
      <c r="AB64" s="44"/>
      <c r="AC64" s="44"/>
      <c r="AD64" s="44"/>
      <c r="AE64" s="253"/>
      <c r="AF64" s="254"/>
      <c r="AG64" s="254"/>
      <c r="AH64" s="254"/>
      <c r="AI64" s="255"/>
      <c r="AJ64" s="257"/>
      <c r="AK64" s="257"/>
      <c r="AL64" s="254"/>
      <c r="AM64" s="254"/>
      <c r="AN64" s="257"/>
      <c r="AO64" s="257"/>
      <c r="AP64" s="215"/>
      <c r="AQ64" s="249"/>
      <c r="AR64" s="50"/>
      <c r="AS64" s="44"/>
      <c r="AT64" s="244"/>
      <c r="AU64" s="244"/>
      <c r="AV64" s="245"/>
      <c r="AW64" s="44"/>
      <c r="AX64" s="244"/>
      <c r="AY64" s="245"/>
      <c r="AZ64" s="44"/>
      <c r="BA64" s="44"/>
      <c r="BB64" s="44"/>
      <c r="BC64" s="44"/>
      <c r="BD64" s="44"/>
      <c r="BE64" s="176"/>
      <c r="BF64" s="44"/>
    </row>
    <row r="65" spans="1:58" ht="17.25" customHeight="1" x14ac:dyDescent="0.15">
      <c r="A65" s="45"/>
      <c r="B65" s="51"/>
      <c r="C65" s="51"/>
      <c r="D65" s="51"/>
      <c r="E65" s="51"/>
      <c r="F65" s="52"/>
      <c r="G65" s="52"/>
      <c r="H65" s="165"/>
      <c r="I65" s="52"/>
      <c r="J65" s="52"/>
      <c r="K65" s="52"/>
      <c r="L65" s="52"/>
      <c r="M65" s="52"/>
      <c r="N65" s="52"/>
      <c r="O65" s="52"/>
      <c r="P65" s="52"/>
      <c r="Q65" s="52"/>
      <c r="R65" s="52"/>
      <c r="S65" s="52"/>
      <c r="T65" s="52"/>
      <c r="U65" s="52"/>
      <c r="V65" s="52"/>
      <c r="W65" s="52"/>
      <c r="X65" s="50"/>
      <c r="Y65" s="50"/>
      <c r="Z65" s="48"/>
      <c r="AA65" s="167"/>
      <c r="AB65" s="50"/>
      <c r="AC65" s="50"/>
      <c r="AD65" s="50"/>
      <c r="AE65" s="54"/>
      <c r="AF65" s="54"/>
      <c r="AG65" s="54"/>
      <c r="AH65" s="54"/>
      <c r="AI65" s="54"/>
      <c r="AJ65" s="55" t="s">
        <v>56</v>
      </c>
      <c r="AK65" s="54"/>
      <c r="AL65" s="54"/>
      <c r="AM65" s="54"/>
      <c r="AN65" s="54"/>
      <c r="AO65" s="54"/>
      <c r="AP65" s="54"/>
      <c r="AQ65" s="54"/>
      <c r="AR65" s="50"/>
      <c r="AS65" s="44"/>
      <c r="AT65" s="44"/>
      <c r="AU65" s="44"/>
      <c r="AV65" s="44"/>
      <c r="AW65" s="44"/>
      <c r="AX65" s="44"/>
      <c r="AY65" s="44"/>
      <c r="AZ65" s="44"/>
      <c r="BA65" s="44"/>
      <c r="BB65" s="44"/>
      <c r="BC65" s="44"/>
      <c r="BD65" s="44"/>
      <c r="BE65" s="176"/>
      <c r="BF65" s="44"/>
    </row>
    <row r="66" spans="1:58" s="44" customFormat="1" ht="25.5" customHeight="1" x14ac:dyDescent="0.15">
      <c r="A66" s="45"/>
      <c r="B66" s="46"/>
      <c r="C66" s="166"/>
      <c r="D66" s="166"/>
      <c r="E66" s="166"/>
      <c r="F66" s="48"/>
      <c r="G66" s="48"/>
      <c r="H66" s="48"/>
      <c r="I66" s="48"/>
      <c r="J66" s="48"/>
      <c r="K66" s="48"/>
      <c r="L66" s="48"/>
      <c r="M66" s="48"/>
      <c r="N66" s="48"/>
      <c r="O66" s="48"/>
      <c r="P66" s="48"/>
      <c r="Q66" s="48"/>
      <c r="R66" s="48"/>
      <c r="S66" s="48"/>
      <c r="T66" s="48"/>
      <c r="U66" s="48"/>
      <c r="V66" s="48"/>
      <c r="W66" s="167"/>
      <c r="X66" s="50"/>
      <c r="Y66" s="50"/>
      <c r="Z66" s="48"/>
      <c r="AA66" s="167"/>
      <c r="AB66" s="50"/>
      <c r="AC66" s="50"/>
      <c r="AD66" s="50"/>
      <c r="AE66" s="54"/>
      <c r="AF66" s="54"/>
      <c r="AG66" s="54"/>
      <c r="AH66" s="54"/>
      <c r="AI66" s="54"/>
      <c r="AJ66" s="54"/>
      <c r="AK66" s="54"/>
      <c r="AL66" s="54"/>
      <c r="AM66" s="54"/>
      <c r="AN66" s="54"/>
      <c r="AO66" s="54"/>
      <c r="AP66" s="54"/>
      <c r="AQ66" s="54"/>
      <c r="AR66" s="50"/>
      <c r="AV66" s="58" t="s">
        <v>57</v>
      </c>
      <c r="AY66" s="44" t="s">
        <v>58</v>
      </c>
      <c r="BB66" s="44" t="s">
        <v>59</v>
      </c>
      <c r="BE66" s="176"/>
    </row>
    <row r="67" spans="1:58" s="63" customFormat="1" ht="25.5" customHeight="1" x14ac:dyDescent="0.15">
      <c r="A67" s="56"/>
      <c r="B67" s="57" t="s">
        <v>60</v>
      </c>
      <c r="C67" s="57"/>
      <c r="D67" s="57"/>
      <c r="E67" s="57"/>
      <c r="F67" s="57"/>
      <c r="G67" s="57"/>
      <c r="H67" s="57"/>
      <c r="I67" s="57"/>
      <c r="J67" s="57"/>
      <c r="K67" s="57"/>
      <c r="L67" s="57"/>
      <c r="M67" s="57"/>
      <c r="N67" s="57"/>
      <c r="O67" s="58"/>
      <c r="P67" s="57"/>
      <c r="Q67" s="57"/>
      <c r="R67" s="57"/>
      <c r="S67" s="57"/>
      <c r="T67" s="57"/>
      <c r="U67" s="28"/>
      <c r="V67" s="57"/>
      <c r="W67" s="57"/>
      <c r="X67" s="50"/>
      <c r="Y67" s="50"/>
      <c r="Z67" s="48"/>
      <c r="AA67" s="167"/>
      <c r="AB67" s="50"/>
      <c r="AC67" s="50"/>
      <c r="AD67" s="50"/>
      <c r="AE67" s="59" t="s">
        <v>61</v>
      </c>
      <c r="AF67" s="60"/>
      <c r="AG67" s="61"/>
      <c r="AH67" s="61"/>
      <c r="AI67" s="61"/>
      <c r="AJ67" s="61"/>
      <c r="AK67" s="61"/>
      <c r="AL67" s="61"/>
      <c r="AM67" s="61"/>
      <c r="AN67" s="54"/>
      <c r="AO67" s="54"/>
      <c r="AP67" s="54"/>
      <c r="AQ67" s="62"/>
      <c r="AR67" s="50"/>
      <c r="AS67" s="44"/>
      <c r="AT67" s="58"/>
      <c r="AU67" s="58"/>
      <c r="AV67" s="58" t="s">
        <v>62</v>
      </c>
      <c r="AW67" s="58"/>
      <c r="AX67" s="58"/>
      <c r="AY67" s="44" t="s">
        <v>63</v>
      </c>
      <c r="AZ67" s="58"/>
      <c r="BA67" s="44"/>
      <c r="BB67" s="44"/>
      <c r="BC67" s="58"/>
      <c r="BD67" s="44"/>
      <c r="BE67" s="182"/>
      <c r="BF67" s="58"/>
    </row>
    <row r="68" spans="1:58" ht="25.5" customHeight="1" x14ac:dyDescent="0.15">
      <c r="A68" s="45"/>
      <c r="B68" s="205" t="s">
        <v>46</v>
      </c>
      <c r="C68" s="206"/>
      <c r="D68" s="206"/>
      <c r="E68" s="207"/>
      <c r="F68" s="211" t="s">
        <v>47</v>
      </c>
      <c r="G68" s="211"/>
      <c r="H68" s="290"/>
      <c r="I68" s="288"/>
      <c r="J68" s="214" t="s">
        <v>48</v>
      </c>
      <c r="K68" s="214"/>
      <c r="L68" s="288"/>
      <c r="M68" s="288"/>
      <c r="N68" s="214" t="s">
        <v>49</v>
      </c>
      <c r="O68" s="248"/>
      <c r="P68" s="258" t="s">
        <v>50</v>
      </c>
      <c r="Q68" s="248"/>
      <c r="R68" s="260" t="s">
        <v>51</v>
      </c>
      <c r="S68" s="260"/>
      <c r="T68" s="290"/>
      <c r="U68" s="288"/>
      <c r="V68" s="214" t="s">
        <v>48</v>
      </c>
      <c r="W68" s="214"/>
      <c r="X68" s="288"/>
      <c r="Y68" s="288"/>
      <c r="Z68" s="214" t="s">
        <v>49</v>
      </c>
      <c r="AA68" s="248"/>
      <c r="AB68" s="50"/>
      <c r="AC68" s="50"/>
      <c r="AD68" s="50"/>
      <c r="AE68" s="285" t="s">
        <v>64</v>
      </c>
      <c r="AF68" s="214"/>
      <c r="AG68" s="214"/>
      <c r="AH68" s="214"/>
      <c r="AI68" s="248"/>
      <c r="AJ68" s="286">
        <f>ROUNDDOWN(AV73/60,0)</f>
        <v>0</v>
      </c>
      <c r="AK68" s="256"/>
      <c r="AL68" s="214" t="s">
        <v>48</v>
      </c>
      <c r="AM68" s="214"/>
      <c r="AN68" s="256">
        <f>AV73-AJ68*60</f>
        <v>0</v>
      </c>
      <c r="AO68" s="256"/>
      <c r="AP68" s="214" t="s">
        <v>49</v>
      </c>
      <c r="AQ68" s="248"/>
      <c r="AR68" s="50"/>
      <c r="AS68" s="64"/>
      <c r="AT68" s="44"/>
      <c r="AU68" s="244" t="s">
        <v>65</v>
      </c>
      <c r="AV68" s="245">
        <f>IF(AY68&lt;=BB68,BB68,AV63)</f>
        <v>1260</v>
      </c>
      <c r="AW68" s="284"/>
      <c r="AX68" s="244" t="s">
        <v>66</v>
      </c>
      <c r="AY68" s="245">
        <f>T68*60+X68</f>
        <v>0</v>
      </c>
      <c r="AZ68" s="284"/>
      <c r="BA68" s="244" t="s">
        <v>67</v>
      </c>
      <c r="BB68" s="245">
        <f>21*60</f>
        <v>1260</v>
      </c>
      <c r="BC68" s="44"/>
      <c r="BD68" s="44"/>
      <c r="BE68" s="176"/>
      <c r="BF68" s="44"/>
    </row>
    <row r="69" spans="1:58" ht="35.25" customHeight="1" x14ac:dyDescent="0.15">
      <c r="A69" s="45"/>
      <c r="B69" s="208"/>
      <c r="C69" s="209"/>
      <c r="D69" s="209"/>
      <c r="E69" s="210"/>
      <c r="F69" s="211"/>
      <c r="G69" s="211"/>
      <c r="H69" s="291"/>
      <c r="I69" s="289"/>
      <c r="J69" s="215"/>
      <c r="K69" s="215"/>
      <c r="L69" s="289"/>
      <c r="M69" s="289"/>
      <c r="N69" s="215"/>
      <c r="O69" s="249"/>
      <c r="P69" s="259"/>
      <c r="Q69" s="249"/>
      <c r="R69" s="261"/>
      <c r="S69" s="261"/>
      <c r="T69" s="291"/>
      <c r="U69" s="289"/>
      <c r="V69" s="215"/>
      <c r="W69" s="215"/>
      <c r="X69" s="289"/>
      <c r="Y69" s="289"/>
      <c r="Z69" s="215"/>
      <c r="AA69" s="249"/>
      <c r="AB69" s="44"/>
      <c r="AC69" s="44"/>
      <c r="AD69" s="44"/>
      <c r="AE69" s="259"/>
      <c r="AF69" s="215"/>
      <c r="AG69" s="215"/>
      <c r="AH69" s="215"/>
      <c r="AI69" s="249"/>
      <c r="AJ69" s="287"/>
      <c r="AK69" s="257"/>
      <c r="AL69" s="215"/>
      <c r="AM69" s="215"/>
      <c r="AN69" s="257"/>
      <c r="AO69" s="257"/>
      <c r="AP69" s="215"/>
      <c r="AQ69" s="249"/>
      <c r="AR69" s="50"/>
      <c r="AS69" s="64"/>
      <c r="AT69" s="44"/>
      <c r="AU69" s="244"/>
      <c r="AV69" s="245"/>
      <c r="AW69" s="284"/>
      <c r="AX69" s="244"/>
      <c r="AY69" s="245"/>
      <c r="AZ69" s="284"/>
      <c r="BA69" s="244"/>
      <c r="BB69" s="245"/>
      <c r="BC69" s="44"/>
      <c r="BD69" s="44"/>
      <c r="BE69" s="176"/>
      <c r="BF69" s="44"/>
    </row>
    <row r="70" spans="1:58" ht="17.25" customHeight="1" x14ac:dyDescent="0.15">
      <c r="A70" s="65"/>
      <c r="B70" s="51"/>
      <c r="C70" s="51"/>
      <c r="D70" s="51"/>
      <c r="E70" s="51"/>
      <c r="F70" s="44"/>
      <c r="G70" s="51"/>
      <c r="H70" s="165"/>
      <c r="I70" s="51"/>
      <c r="J70" s="51"/>
      <c r="K70" s="51"/>
      <c r="L70" s="51"/>
      <c r="M70" s="51"/>
      <c r="N70" s="51"/>
      <c r="O70" s="51"/>
      <c r="P70" s="66"/>
      <c r="Q70" s="51"/>
      <c r="R70" s="51"/>
      <c r="S70" s="51"/>
      <c r="T70" s="51"/>
      <c r="U70" s="51"/>
      <c r="V70" s="51"/>
      <c r="W70" s="51"/>
      <c r="X70" s="50"/>
      <c r="Y70" s="50"/>
      <c r="Z70" s="48"/>
      <c r="AA70" s="44"/>
      <c r="AB70" s="44"/>
      <c r="AC70" s="44"/>
      <c r="AD70" s="44"/>
      <c r="AE70" s="62"/>
      <c r="AF70" s="62"/>
      <c r="AG70" s="62"/>
      <c r="AH70" s="62"/>
      <c r="AI70" s="62"/>
      <c r="AJ70" s="55" t="s">
        <v>56</v>
      </c>
      <c r="AK70" s="62"/>
      <c r="AL70" s="62"/>
      <c r="AM70" s="62"/>
      <c r="AN70" s="62"/>
      <c r="AO70" s="62"/>
      <c r="AP70" s="62"/>
      <c r="AQ70" s="62"/>
      <c r="AR70" s="44"/>
      <c r="AS70" s="44"/>
      <c r="AT70" s="44"/>
      <c r="AU70" s="44"/>
      <c r="AV70" s="44"/>
      <c r="AW70" s="44"/>
      <c r="AX70" s="44"/>
      <c r="AY70" s="77" t="s">
        <v>68</v>
      </c>
      <c r="AZ70" s="44"/>
      <c r="BA70" s="44"/>
      <c r="BB70" s="44"/>
      <c r="BC70" s="44"/>
      <c r="BD70" s="44"/>
      <c r="BE70" s="176"/>
      <c r="BF70" s="44"/>
    </row>
    <row r="71" spans="1:58" ht="25.5" customHeight="1" x14ac:dyDescent="0.2">
      <c r="A71" s="65"/>
      <c r="B71" s="44"/>
      <c r="C71" s="262" t="s">
        <v>146</v>
      </c>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4"/>
      <c r="AD71" s="44"/>
      <c r="AE71" s="62"/>
      <c r="AF71" s="62"/>
      <c r="AG71" s="62"/>
      <c r="AH71" s="62"/>
      <c r="AI71" s="62"/>
      <c r="AJ71" s="62"/>
      <c r="AK71" s="62"/>
      <c r="AL71" s="62"/>
      <c r="AM71" s="62"/>
      <c r="AN71" s="62"/>
      <c r="AO71" s="62"/>
      <c r="AP71" s="62"/>
      <c r="AQ71" s="62"/>
      <c r="AR71" s="44"/>
      <c r="AS71" s="44"/>
      <c r="AT71" s="44"/>
      <c r="AU71" s="44"/>
      <c r="AV71" s="44"/>
      <c r="AW71" s="44"/>
      <c r="AX71" s="44"/>
      <c r="AY71" s="173" t="s">
        <v>147</v>
      </c>
      <c r="AZ71" s="44"/>
      <c r="BA71" s="44"/>
      <c r="BB71" s="44"/>
      <c r="BC71" s="44"/>
      <c r="BD71" s="44"/>
      <c r="BE71" s="176"/>
      <c r="BF71" s="44"/>
    </row>
    <row r="72" spans="1:58" ht="25.5" customHeight="1" x14ac:dyDescent="0.15">
      <c r="A72" s="65"/>
      <c r="B72" s="44"/>
      <c r="C72" s="265"/>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7"/>
      <c r="AD72" s="44"/>
      <c r="AE72" s="59" t="s">
        <v>69</v>
      </c>
      <c r="AF72" s="62"/>
      <c r="AG72" s="62"/>
      <c r="AH72" s="62"/>
      <c r="AI72" s="62"/>
      <c r="AJ72" s="62"/>
      <c r="AK72" s="62"/>
      <c r="AL72" s="62"/>
      <c r="AM72" s="62"/>
      <c r="AN72" s="62"/>
      <c r="AO72" s="62"/>
      <c r="AP72" s="62"/>
      <c r="AQ72" s="62"/>
      <c r="AR72" s="44"/>
      <c r="AS72" s="44"/>
      <c r="AT72" s="44"/>
      <c r="AU72" s="44"/>
      <c r="AV72" s="44" t="s">
        <v>70</v>
      </c>
      <c r="AW72" s="44"/>
      <c r="AX72" s="44"/>
      <c r="AY72" s="44" t="s">
        <v>71</v>
      </c>
      <c r="AZ72" s="174"/>
      <c r="BA72" s="44"/>
      <c r="BB72" s="44"/>
      <c r="BC72" s="44"/>
      <c r="BD72" s="44"/>
      <c r="BE72" s="176"/>
      <c r="BF72" s="44"/>
    </row>
    <row r="73" spans="1:58" s="63" customFormat="1" ht="25.5" customHeight="1" x14ac:dyDescent="0.15">
      <c r="A73" s="65"/>
      <c r="B73" s="44"/>
      <c r="C73" s="265"/>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7"/>
      <c r="AC73" s="12"/>
      <c r="AD73" s="44"/>
      <c r="AE73" s="250" t="s">
        <v>72</v>
      </c>
      <c r="AF73" s="271"/>
      <c r="AG73" s="271"/>
      <c r="AH73" s="271"/>
      <c r="AI73" s="271"/>
      <c r="AJ73" s="271"/>
      <c r="AK73" s="272"/>
      <c r="AL73" s="276">
        <f>IF(AY63=0,0,ROUNDUP(AV73/AY63,3))</f>
        <v>0</v>
      </c>
      <c r="AM73" s="277"/>
      <c r="AN73" s="277"/>
      <c r="AO73" s="277"/>
      <c r="AP73" s="277"/>
      <c r="AQ73" s="278"/>
      <c r="AR73" s="44"/>
      <c r="AS73" s="44"/>
      <c r="AT73" s="58"/>
      <c r="AU73" s="244" t="s">
        <v>73</v>
      </c>
      <c r="AV73" s="282">
        <f>IF(AV63-AV68&gt;0,AV63-AV68,0)</f>
        <v>0</v>
      </c>
      <c r="AW73" s="283" t="s">
        <v>74</v>
      </c>
      <c r="AX73" s="283"/>
      <c r="AY73" s="174"/>
      <c r="AZ73" s="174"/>
      <c r="BA73" s="58"/>
      <c r="BB73" s="58"/>
      <c r="BC73" s="58"/>
      <c r="BD73" s="58"/>
      <c r="BE73" s="182"/>
      <c r="BF73" s="58"/>
    </row>
    <row r="74" spans="1:58" ht="35.25" customHeight="1" x14ac:dyDescent="0.15">
      <c r="A74" s="65"/>
      <c r="B74" s="44"/>
      <c r="C74" s="265"/>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7"/>
      <c r="AD74" s="44"/>
      <c r="AE74" s="273"/>
      <c r="AF74" s="274"/>
      <c r="AG74" s="274"/>
      <c r="AH74" s="274"/>
      <c r="AI74" s="274"/>
      <c r="AJ74" s="274"/>
      <c r="AK74" s="275"/>
      <c r="AL74" s="279"/>
      <c r="AM74" s="280"/>
      <c r="AN74" s="280"/>
      <c r="AO74" s="280"/>
      <c r="AP74" s="280"/>
      <c r="AQ74" s="281"/>
      <c r="AR74" s="44"/>
      <c r="AS74" s="44"/>
      <c r="AT74" s="244"/>
      <c r="AU74" s="244"/>
      <c r="AV74" s="282"/>
      <c r="AW74" s="283"/>
      <c r="AX74" s="283"/>
      <c r="AY74" s="44"/>
      <c r="AZ74" s="44"/>
      <c r="BA74" s="44"/>
      <c r="BB74" s="44"/>
      <c r="BC74" s="44"/>
      <c r="BD74" s="44"/>
      <c r="BE74" s="176"/>
      <c r="BF74" s="44"/>
    </row>
    <row r="75" spans="1:58" ht="25.5" customHeight="1" x14ac:dyDescent="0.15">
      <c r="A75" s="65"/>
      <c r="B75" s="44"/>
      <c r="C75" s="268"/>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70"/>
      <c r="AD75" s="44"/>
      <c r="AE75" s="44"/>
      <c r="AF75" s="44"/>
      <c r="AG75" s="44"/>
      <c r="AH75" s="44"/>
      <c r="AI75" s="44"/>
      <c r="AJ75" s="44"/>
      <c r="AK75" s="68" t="s">
        <v>56</v>
      </c>
      <c r="AL75" s="44"/>
      <c r="AM75" s="50"/>
      <c r="AN75" s="50"/>
      <c r="AO75" s="50"/>
      <c r="AP75" s="44"/>
      <c r="AQ75" s="44"/>
      <c r="AR75" s="44"/>
      <c r="AS75" s="44"/>
      <c r="AT75" s="244"/>
      <c r="AU75" s="44"/>
      <c r="AV75" s="44"/>
      <c r="AW75" s="44"/>
      <c r="AX75" s="44"/>
      <c r="AY75" s="44"/>
      <c r="AZ75" s="44"/>
      <c r="BA75" s="44"/>
      <c r="BB75" s="44"/>
      <c r="BC75" s="44"/>
      <c r="BD75" s="44"/>
      <c r="BE75" s="176"/>
      <c r="BF75" s="44"/>
    </row>
    <row r="76" spans="1:58" ht="25.5" customHeight="1" x14ac:dyDescent="0.15">
      <c r="A76" s="65"/>
      <c r="B76" s="44"/>
      <c r="C76" s="67"/>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D76" s="44"/>
      <c r="AE76" s="44"/>
      <c r="AF76" s="44"/>
      <c r="AG76" s="44"/>
      <c r="AH76" s="44"/>
      <c r="AI76" s="44"/>
      <c r="AJ76" s="44"/>
      <c r="AK76" s="70" t="s">
        <v>75</v>
      </c>
      <c r="AL76" s="44"/>
      <c r="AM76" s="50"/>
      <c r="AN76" s="50"/>
      <c r="AO76" s="50"/>
      <c r="AP76" s="44"/>
      <c r="AQ76" s="44"/>
      <c r="AR76" s="44"/>
      <c r="AS76" s="44"/>
      <c r="AT76" s="44"/>
      <c r="AU76" s="44"/>
      <c r="AV76" s="44"/>
      <c r="AW76" s="44"/>
      <c r="AX76" s="44"/>
      <c r="AY76" s="44"/>
      <c r="AZ76" s="44"/>
      <c r="BA76" s="44"/>
      <c r="BB76" s="44"/>
      <c r="BC76" s="44"/>
      <c r="BD76" s="44"/>
      <c r="BE76" s="176"/>
    </row>
    <row r="77" spans="1:58" ht="17.25" customHeight="1" x14ac:dyDescent="0.15">
      <c r="A77" s="71"/>
      <c r="B77" s="72"/>
      <c r="C77" s="72"/>
      <c r="D77" s="72"/>
      <c r="E77" s="72"/>
      <c r="F77" s="73"/>
      <c r="G77" s="72"/>
      <c r="H77" s="72"/>
      <c r="I77" s="72"/>
      <c r="J77" s="72"/>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5"/>
      <c r="AL77" s="74"/>
      <c r="AM77" s="76"/>
      <c r="AN77" s="76"/>
      <c r="AO77" s="76"/>
      <c r="AP77" s="74"/>
      <c r="AQ77" s="74"/>
      <c r="AR77" s="74"/>
      <c r="AS77" s="74"/>
      <c r="AT77" s="44"/>
      <c r="AU77" s="44"/>
      <c r="AV77" s="44"/>
      <c r="AW77" s="44"/>
      <c r="AX77" s="44"/>
      <c r="AY77" s="44"/>
      <c r="AZ77" s="44"/>
      <c r="BA77" s="44"/>
      <c r="BB77" s="44"/>
      <c r="BC77" s="44"/>
      <c r="BD77" s="44"/>
      <c r="BE77" s="176"/>
    </row>
    <row r="78" spans="1:58" ht="17.25" hidden="1" customHeight="1" x14ac:dyDescent="0.15">
      <c r="A78" s="52"/>
      <c r="B78" s="52"/>
      <c r="C78" s="52"/>
      <c r="D78" s="52"/>
      <c r="E78" s="52"/>
      <c r="F78" s="77"/>
      <c r="G78" s="52"/>
      <c r="H78" s="52"/>
      <c r="I78" s="52"/>
      <c r="J78" s="52"/>
      <c r="AK78" s="78"/>
      <c r="AM78" s="20"/>
      <c r="AN78" s="20"/>
      <c r="AO78" s="20"/>
      <c r="AT78" s="44"/>
      <c r="AU78" s="44"/>
      <c r="AV78" s="44"/>
      <c r="AW78" s="44"/>
      <c r="AX78" s="44"/>
      <c r="AY78" s="44"/>
      <c r="AZ78" s="44"/>
      <c r="BA78" s="44"/>
      <c r="BB78" s="44"/>
      <c r="BC78" s="44"/>
      <c r="BD78" s="44"/>
      <c r="BE78" s="176"/>
    </row>
    <row r="79" spans="1:58" ht="25.5" hidden="1" customHeight="1" x14ac:dyDescent="0.15">
      <c r="A79" s="199" t="s">
        <v>84</v>
      </c>
      <c r="B79" s="200"/>
      <c r="C79" s="200"/>
      <c r="D79" s="200"/>
      <c r="E79" s="200"/>
      <c r="F79" s="200"/>
      <c r="G79" s="200"/>
      <c r="H79" s="200"/>
      <c r="I79" s="201"/>
      <c r="J79" s="39"/>
      <c r="K79" s="79" t="s">
        <v>83</v>
      </c>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39"/>
      <c r="AP79" s="39"/>
      <c r="AQ79" s="39"/>
      <c r="AR79" s="39"/>
      <c r="AS79" s="39"/>
      <c r="AT79" s="44"/>
      <c r="AU79" s="44" t="s">
        <v>41</v>
      </c>
      <c r="AV79" s="50"/>
      <c r="AW79" s="50"/>
      <c r="AX79" s="50"/>
      <c r="AY79" s="50"/>
      <c r="AZ79" s="44"/>
      <c r="BA79" s="50"/>
      <c r="BB79" s="50"/>
      <c r="BC79" s="50"/>
      <c r="BD79" s="50"/>
      <c r="BE79" s="181"/>
      <c r="BF79" s="20"/>
    </row>
    <row r="80" spans="1:58" ht="17.25" hidden="1" customHeight="1" x14ac:dyDescent="0.15">
      <c r="A80" s="202"/>
      <c r="B80" s="203"/>
      <c r="C80" s="203"/>
      <c r="D80" s="203"/>
      <c r="E80" s="203"/>
      <c r="F80" s="203"/>
      <c r="G80" s="203"/>
      <c r="H80" s="203"/>
      <c r="I80" s="204"/>
      <c r="J80" s="40"/>
      <c r="K80" s="40"/>
      <c r="L80" s="40"/>
      <c r="M80" s="40"/>
      <c r="N80" s="40"/>
      <c r="O80" s="40"/>
      <c r="P80" s="40"/>
      <c r="Q80" s="40"/>
      <c r="R80" s="40"/>
      <c r="S80" s="40"/>
      <c r="T80" s="40"/>
      <c r="U80" s="40"/>
      <c r="V80" s="40"/>
      <c r="W80" s="40"/>
      <c r="X80" s="41"/>
      <c r="Y80" s="41"/>
      <c r="Z80" s="41"/>
      <c r="AA80" s="41"/>
      <c r="AB80" s="41"/>
      <c r="AC80" s="41"/>
      <c r="AD80" s="41"/>
      <c r="AE80" s="42"/>
      <c r="AF80" s="41"/>
      <c r="AG80" s="41"/>
      <c r="AH80" s="41"/>
      <c r="AI80" s="41"/>
      <c r="AJ80" s="41"/>
      <c r="AK80" s="41"/>
      <c r="AL80" s="41"/>
      <c r="AM80" s="41"/>
      <c r="AN80" s="41"/>
      <c r="AO80" s="41"/>
      <c r="AP80" s="43"/>
      <c r="AQ80" s="43"/>
      <c r="AR80" s="43"/>
      <c r="AS80" s="43"/>
      <c r="AT80" s="44"/>
      <c r="AU80" s="44"/>
      <c r="AV80" s="44"/>
      <c r="AW80" s="44"/>
      <c r="AX80" s="44"/>
      <c r="AY80" s="44"/>
      <c r="AZ80" s="44"/>
      <c r="BA80" s="44"/>
      <c r="BB80" s="44"/>
      <c r="BC80" s="44"/>
      <c r="BD80" s="44"/>
      <c r="BE80" s="176"/>
      <c r="BF80" s="44"/>
    </row>
    <row r="81" spans="1:58" ht="28.5" hidden="1" customHeight="1" x14ac:dyDescent="0.15">
      <c r="A81" s="45"/>
      <c r="B81" s="46" t="s">
        <v>42</v>
      </c>
      <c r="C81" s="166"/>
      <c r="D81" s="166"/>
      <c r="E81" s="166"/>
      <c r="F81" s="44"/>
      <c r="G81" s="48"/>
      <c r="H81" s="44"/>
      <c r="I81" s="48"/>
      <c r="J81" s="48"/>
      <c r="K81" s="48"/>
      <c r="L81" s="48"/>
      <c r="M81" s="48"/>
      <c r="N81" s="48"/>
      <c r="O81" s="48"/>
      <c r="P81" s="48"/>
      <c r="Q81" s="48"/>
      <c r="R81" s="48"/>
      <c r="S81" s="48"/>
      <c r="T81" s="48"/>
      <c r="U81" s="48"/>
      <c r="V81" s="48"/>
      <c r="W81" s="48"/>
      <c r="X81" s="48"/>
      <c r="Y81" s="48"/>
      <c r="Z81" s="48"/>
      <c r="AA81" s="167"/>
      <c r="AB81" s="50"/>
      <c r="AC81" s="50"/>
      <c r="AD81" s="50"/>
      <c r="AE81" s="46" t="s">
        <v>43</v>
      </c>
      <c r="AF81" s="50"/>
      <c r="AG81" s="50"/>
      <c r="AH81" s="50"/>
      <c r="AI81" s="50"/>
      <c r="AJ81" s="50"/>
      <c r="AK81" s="50"/>
      <c r="AL81" s="50"/>
      <c r="AM81" s="50"/>
      <c r="AN81" s="50"/>
      <c r="AO81" s="50"/>
      <c r="AP81" s="50"/>
      <c r="AQ81" s="50"/>
      <c r="AR81" s="50"/>
      <c r="AS81" s="50"/>
      <c r="AT81" s="44"/>
      <c r="AU81" s="44"/>
      <c r="AV81" s="44" t="s">
        <v>44</v>
      </c>
      <c r="AW81" s="44"/>
      <c r="AX81" s="44"/>
      <c r="AY81" s="44" t="s">
        <v>45</v>
      </c>
      <c r="AZ81" s="44"/>
      <c r="BA81" s="44"/>
      <c r="BB81" s="44"/>
      <c r="BC81" s="44"/>
      <c r="BD81" s="44"/>
      <c r="BE81" s="176"/>
      <c r="BF81" s="44"/>
    </row>
    <row r="82" spans="1:58" ht="25.5" hidden="1" customHeight="1" x14ac:dyDescent="0.15">
      <c r="A82" s="45"/>
      <c r="B82" s="205" t="s">
        <v>46</v>
      </c>
      <c r="C82" s="206"/>
      <c r="D82" s="206"/>
      <c r="E82" s="207"/>
      <c r="F82" s="211" t="s">
        <v>47</v>
      </c>
      <c r="G82" s="211"/>
      <c r="H82" s="288"/>
      <c r="I82" s="288"/>
      <c r="J82" s="214" t="s">
        <v>48</v>
      </c>
      <c r="K82" s="214"/>
      <c r="L82" s="288"/>
      <c r="M82" s="288"/>
      <c r="N82" s="214" t="s">
        <v>49</v>
      </c>
      <c r="O82" s="248"/>
      <c r="P82" s="258" t="s">
        <v>50</v>
      </c>
      <c r="Q82" s="248"/>
      <c r="R82" s="260" t="s">
        <v>51</v>
      </c>
      <c r="S82" s="260"/>
      <c r="T82" s="288"/>
      <c r="U82" s="288"/>
      <c r="V82" s="214" t="s">
        <v>48</v>
      </c>
      <c r="W82" s="214"/>
      <c r="X82" s="288"/>
      <c r="Y82" s="288"/>
      <c r="Z82" s="214" t="s">
        <v>49</v>
      </c>
      <c r="AA82" s="248"/>
      <c r="AB82" s="44"/>
      <c r="AC82" s="44"/>
      <c r="AD82" s="44"/>
      <c r="AE82" s="250" t="s">
        <v>78</v>
      </c>
      <c r="AF82" s="251"/>
      <c r="AG82" s="251"/>
      <c r="AH82" s="251"/>
      <c r="AI82" s="252"/>
      <c r="AJ82" s="256">
        <f>ROUNDDOWN(AY82/60,0)</f>
        <v>0</v>
      </c>
      <c r="AK82" s="256"/>
      <c r="AL82" s="251" t="s">
        <v>53</v>
      </c>
      <c r="AM82" s="251"/>
      <c r="AN82" s="256">
        <f>AY82-AJ82*60</f>
        <v>0</v>
      </c>
      <c r="AO82" s="256"/>
      <c r="AP82" s="214" t="s">
        <v>49</v>
      </c>
      <c r="AQ82" s="248"/>
      <c r="AR82" s="50"/>
      <c r="AS82" s="44"/>
      <c r="AT82" s="244"/>
      <c r="AU82" s="244" t="s">
        <v>54</v>
      </c>
      <c r="AV82" s="245">
        <f>T82*60+X82</f>
        <v>0</v>
      </c>
      <c r="AW82" s="44"/>
      <c r="AX82" s="244" t="s">
        <v>55</v>
      </c>
      <c r="AY82" s="245">
        <f>(T82*60+X82)-(H82*60+L82)</f>
        <v>0</v>
      </c>
      <c r="AZ82" s="44"/>
      <c r="BA82" s="44"/>
      <c r="BB82" s="44"/>
      <c r="BC82" s="44"/>
      <c r="BD82" s="44"/>
      <c r="BE82" s="176"/>
      <c r="BF82" s="44"/>
    </row>
    <row r="83" spans="1:58" ht="35.25" hidden="1" customHeight="1" x14ac:dyDescent="0.15">
      <c r="A83" s="45"/>
      <c r="B83" s="208"/>
      <c r="C83" s="209"/>
      <c r="D83" s="209"/>
      <c r="E83" s="210"/>
      <c r="F83" s="211"/>
      <c r="G83" s="211"/>
      <c r="H83" s="289"/>
      <c r="I83" s="289"/>
      <c r="J83" s="215"/>
      <c r="K83" s="215"/>
      <c r="L83" s="289"/>
      <c r="M83" s="289"/>
      <c r="N83" s="215"/>
      <c r="O83" s="249"/>
      <c r="P83" s="259"/>
      <c r="Q83" s="249"/>
      <c r="R83" s="261"/>
      <c r="S83" s="261"/>
      <c r="T83" s="289"/>
      <c r="U83" s="289"/>
      <c r="V83" s="215"/>
      <c r="W83" s="215"/>
      <c r="X83" s="289"/>
      <c r="Y83" s="289"/>
      <c r="Z83" s="215"/>
      <c r="AA83" s="249"/>
      <c r="AB83" s="44"/>
      <c r="AC83" s="44"/>
      <c r="AD83" s="44"/>
      <c r="AE83" s="253"/>
      <c r="AF83" s="254"/>
      <c r="AG83" s="254"/>
      <c r="AH83" s="254"/>
      <c r="AI83" s="255"/>
      <c r="AJ83" s="257"/>
      <c r="AK83" s="257"/>
      <c r="AL83" s="254"/>
      <c r="AM83" s="254"/>
      <c r="AN83" s="257"/>
      <c r="AO83" s="257"/>
      <c r="AP83" s="215"/>
      <c r="AQ83" s="249"/>
      <c r="AR83" s="50"/>
      <c r="AS83" s="44"/>
      <c r="AT83" s="244"/>
      <c r="AU83" s="244"/>
      <c r="AV83" s="245"/>
      <c r="AW83" s="44"/>
      <c r="AX83" s="244"/>
      <c r="AY83" s="245"/>
      <c r="AZ83" s="44"/>
      <c r="BA83" s="44"/>
      <c r="BB83" s="44"/>
      <c r="BC83" s="44"/>
      <c r="BD83" s="44"/>
      <c r="BE83" s="176"/>
      <c r="BF83" s="44"/>
    </row>
    <row r="84" spans="1:58" ht="17.25" hidden="1" customHeight="1" x14ac:dyDescent="0.15">
      <c r="A84" s="45"/>
      <c r="B84" s="51"/>
      <c r="C84" s="51"/>
      <c r="D84" s="51"/>
      <c r="E84" s="51"/>
      <c r="F84" s="52"/>
      <c r="G84" s="52"/>
      <c r="H84" s="165"/>
      <c r="I84" s="52"/>
      <c r="J84" s="52"/>
      <c r="K84" s="52"/>
      <c r="L84" s="52"/>
      <c r="M84" s="52"/>
      <c r="N84" s="52"/>
      <c r="O84" s="52"/>
      <c r="P84" s="52"/>
      <c r="Q84" s="52"/>
      <c r="R84" s="52"/>
      <c r="S84" s="52"/>
      <c r="T84" s="52"/>
      <c r="U84" s="52"/>
      <c r="V84" s="52"/>
      <c r="W84" s="52"/>
      <c r="X84" s="50"/>
      <c r="Y84" s="50"/>
      <c r="Z84" s="48"/>
      <c r="AA84" s="167"/>
      <c r="AB84" s="50"/>
      <c r="AC84" s="50"/>
      <c r="AD84" s="50"/>
      <c r="AE84" s="54"/>
      <c r="AF84" s="54"/>
      <c r="AG84" s="54"/>
      <c r="AH84" s="54"/>
      <c r="AI84" s="54"/>
      <c r="AJ84" s="55" t="s">
        <v>56</v>
      </c>
      <c r="AK84" s="54"/>
      <c r="AL84" s="54"/>
      <c r="AM84" s="54"/>
      <c r="AN84" s="54"/>
      <c r="AO84" s="54"/>
      <c r="AP84" s="54"/>
      <c r="AQ84" s="54"/>
      <c r="AR84" s="50"/>
      <c r="AS84" s="44"/>
      <c r="AT84" s="44"/>
      <c r="AU84" s="44"/>
      <c r="AV84" s="44"/>
      <c r="AW84" s="44"/>
      <c r="AX84" s="44"/>
      <c r="AY84" s="44"/>
      <c r="AZ84" s="44"/>
      <c r="BA84" s="44"/>
      <c r="BB84" s="44"/>
      <c r="BC84" s="44"/>
      <c r="BD84" s="44"/>
      <c r="BE84" s="176"/>
      <c r="BF84" s="44"/>
    </row>
    <row r="85" spans="1:58" s="44" customFormat="1" ht="25.5" hidden="1" customHeight="1" x14ac:dyDescent="0.15">
      <c r="A85" s="45"/>
      <c r="B85" s="46"/>
      <c r="C85" s="166"/>
      <c r="D85" s="166"/>
      <c r="E85" s="166"/>
      <c r="F85" s="48"/>
      <c r="G85" s="48"/>
      <c r="H85" s="48"/>
      <c r="I85" s="48"/>
      <c r="J85" s="48"/>
      <c r="K85" s="48"/>
      <c r="L85" s="48"/>
      <c r="M85" s="48"/>
      <c r="N85" s="48"/>
      <c r="O85" s="48"/>
      <c r="P85" s="48"/>
      <c r="Q85" s="48"/>
      <c r="R85" s="48"/>
      <c r="S85" s="48"/>
      <c r="T85" s="48"/>
      <c r="U85" s="48"/>
      <c r="V85" s="48"/>
      <c r="W85" s="167"/>
      <c r="X85" s="50"/>
      <c r="Y85" s="50"/>
      <c r="Z85" s="48"/>
      <c r="AA85" s="167"/>
      <c r="AB85" s="50"/>
      <c r="AC85" s="50"/>
      <c r="AD85" s="50"/>
      <c r="AE85" s="54"/>
      <c r="AF85" s="54"/>
      <c r="AG85" s="54"/>
      <c r="AH85" s="54"/>
      <c r="AI85" s="54"/>
      <c r="AJ85" s="54"/>
      <c r="AK85" s="54"/>
      <c r="AL85" s="54"/>
      <c r="AM85" s="54"/>
      <c r="AN85" s="54"/>
      <c r="AO85" s="54"/>
      <c r="AP85" s="54"/>
      <c r="AQ85" s="54"/>
      <c r="AR85" s="50"/>
      <c r="AV85" s="58" t="s">
        <v>57</v>
      </c>
      <c r="AY85" s="44" t="s">
        <v>58</v>
      </c>
      <c r="BB85" s="44" t="s">
        <v>59</v>
      </c>
      <c r="BE85" s="176"/>
    </row>
    <row r="86" spans="1:58" s="63" customFormat="1" ht="25.5" hidden="1" customHeight="1" x14ac:dyDescent="0.15">
      <c r="A86" s="56"/>
      <c r="B86" s="57" t="s">
        <v>60</v>
      </c>
      <c r="C86" s="57"/>
      <c r="D86" s="57"/>
      <c r="E86" s="57"/>
      <c r="F86" s="57"/>
      <c r="G86" s="57"/>
      <c r="H86" s="57"/>
      <c r="I86" s="57"/>
      <c r="J86" s="57"/>
      <c r="K86" s="57"/>
      <c r="L86" s="57"/>
      <c r="M86" s="57"/>
      <c r="N86" s="57"/>
      <c r="O86" s="58"/>
      <c r="P86" s="57"/>
      <c r="Q86" s="57"/>
      <c r="R86" s="57"/>
      <c r="S86" s="57"/>
      <c r="T86" s="57"/>
      <c r="U86" s="28"/>
      <c r="V86" s="57"/>
      <c r="W86" s="57"/>
      <c r="X86" s="50"/>
      <c r="Y86" s="50"/>
      <c r="Z86" s="48"/>
      <c r="AA86" s="167"/>
      <c r="AB86" s="50"/>
      <c r="AC86" s="50"/>
      <c r="AD86" s="50"/>
      <c r="AE86" s="59" t="s">
        <v>61</v>
      </c>
      <c r="AF86" s="60"/>
      <c r="AG86" s="61"/>
      <c r="AH86" s="61"/>
      <c r="AI86" s="61"/>
      <c r="AJ86" s="61"/>
      <c r="AK86" s="61"/>
      <c r="AL86" s="61"/>
      <c r="AM86" s="61"/>
      <c r="AN86" s="54"/>
      <c r="AO86" s="54"/>
      <c r="AP86" s="54"/>
      <c r="AQ86" s="62"/>
      <c r="AR86" s="50"/>
      <c r="AS86" s="44"/>
      <c r="AT86" s="58"/>
      <c r="AU86" s="58"/>
      <c r="AV86" s="58" t="s">
        <v>62</v>
      </c>
      <c r="AW86" s="58"/>
      <c r="AX86" s="58"/>
      <c r="AY86" s="44" t="s">
        <v>63</v>
      </c>
      <c r="AZ86" s="58"/>
      <c r="BA86" s="44"/>
      <c r="BB86" s="44"/>
      <c r="BC86" s="58"/>
      <c r="BD86" s="44"/>
      <c r="BE86" s="182"/>
      <c r="BF86" s="58"/>
    </row>
    <row r="87" spans="1:58" ht="25.5" hidden="1" customHeight="1" x14ac:dyDescent="0.15">
      <c r="A87" s="45"/>
      <c r="B87" s="205" t="s">
        <v>79</v>
      </c>
      <c r="C87" s="206"/>
      <c r="D87" s="206"/>
      <c r="E87" s="207"/>
      <c r="F87" s="211" t="s">
        <v>47</v>
      </c>
      <c r="G87" s="211"/>
      <c r="H87" s="290"/>
      <c r="I87" s="288"/>
      <c r="J87" s="214" t="s">
        <v>48</v>
      </c>
      <c r="K87" s="214"/>
      <c r="L87" s="288"/>
      <c r="M87" s="288"/>
      <c r="N87" s="214" t="s">
        <v>49</v>
      </c>
      <c r="O87" s="248"/>
      <c r="P87" s="258" t="s">
        <v>50</v>
      </c>
      <c r="Q87" s="248"/>
      <c r="R87" s="260" t="s">
        <v>51</v>
      </c>
      <c r="S87" s="260"/>
      <c r="T87" s="290"/>
      <c r="U87" s="288"/>
      <c r="V87" s="214" t="s">
        <v>48</v>
      </c>
      <c r="W87" s="214"/>
      <c r="X87" s="288"/>
      <c r="Y87" s="288"/>
      <c r="Z87" s="214" t="s">
        <v>49</v>
      </c>
      <c r="AA87" s="248"/>
      <c r="AB87" s="50"/>
      <c r="AC87" s="50"/>
      <c r="AD87" s="50"/>
      <c r="AE87" s="285" t="s">
        <v>80</v>
      </c>
      <c r="AF87" s="214"/>
      <c r="AG87" s="214"/>
      <c r="AH87" s="214"/>
      <c r="AI87" s="248"/>
      <c r="AJ87" s="286">
        <f>ROUNDDOWN(AV92/60,0)</f>
        <v>0</v>
      </c>
      <c r="AK87" s="256"/>
      <c r="AL87" s="214" t="s">
        <v>48</v>
      </c>
      <c r="AM87" s="214"/>
      <c r="AN87" s="256">
        <f>AV92-AJ87*60</f>
        <v>0</v>
      </c>
      <c r="AO87" s="256"/>
      <c r="AP87" s="214" t="s">
        <v>49</v>
      </c>
      <c r="AQ87" s="248"/>
      <c r="AR87" s="50"/>
      <c r="AS87" s="64"/>
      <c r="AT87" s="44"/>
      <c r="AU87" s="244" t="s">
        <v>65</v>
      </c>
      <c r="AV87" s="245">
        <f>IF(AY87&lt;=BB87,BB87,AV82)</f>
        <v>1260</v>
      </c>
      <c r="AW87" s="284"/>
      <c r="AX87" s="244" t="s">
        <v>66</v>
      </c>
      <c r="AY87" s="245">
        <f>T87*60+X87</f>
        <v>0</v>
      </c>
      <c r="AZ87" s="284"/>
      <c r="BA87" s="244" t="s">
        <v>67</v>
      </c>
      <c r="BB87" s="245">
        <f>21*60</f>
        <v>1260</v>
      </c>
      <c r="BC87" s="44"/>
      <c r="BD87" s="44"/>
      <c r="BE87" s="176"/>
      <c r="BF87" s="44"/>
    </row>
    <row r="88" spans="1:58" ht="35.25" hidden="1" customHeight="1" x14ac:dyDescent="0.15">
      <c r="A88" s="45"/>
      <c r="B88" s="208"/>
      <c r="C88" s="209"/>
      <c r="D88" s="209"/>
      <c r="E88" s="210"/>
      <c r="F88" s="211"/>
      <c r="G88" s="211"/>
      <c r="H88" s="291"/>
      <c r="I88" s="289"/>
      <c r="J88" s="215"/>
      <c r="K88" s="215"/>
      <c r="L88" s="289"/>
      <c r="M88" s="289"/>
      <c r="N88" s="215"/>
      <c r="O88" s="249"/>
      <c r="P88" s="259"/>
      <c r="Q88" s="249"/>
      <c r="R88" s="261"/>
      <c r="S88" s="261"/>
      <c r="T88" s="291"/>
      <c r="U88" s="289"/>
      <c r="V88" s="215"/>
      <c r="W88" s="215"/>
      <c r="X88" s="289"/>
      <c r="Y88" s="289"/>
      <c r="Z88" s="215"/>
      <c r="AA88" s="249"/>
      <c r="AB88" s="44"/>
      <c r="AC88" s="44"/>
      <c r="AD88" s="44"/>
      <c r="AE88" s="259"/>
      <c r="AF88" s="215"/>
      <c r="AG88" s="215"/>
      <c r="AH88" s="215"/>
      <c r="AI88" s="249"/>
      <c r="AJ88" s="287"/>
      <c r="AK88" s="257"/>
      <c r="AL88" s="215"/>
      <c r="AM88" s="215"/>
      <c r="AN88" s="257"/>
      <c r="AO88" s="257"/>
      <c r="AP88" s="215"/>
      <c r="AQ88" s="249"/>
      <c r="AR88" s="50"/>
      <c r="AS88" s="64"/>
      <c r="AT88" s="44"/>
      <c r="AU88" s="244"/>
      <c r="AV88" s="245"/>
      <c r="AW88" s="284"/>
      <c r="AX88" s="244"/>
      <c r="AY88" s="245"/>
      <c r="AZ88" s="284"/>
      <c r="BA88" s="244"/>
      <c r="BB88" s="245"/>
      <c r="BC88" s="44"/>
      <c r="BD88" s="44"/>
      <c r="BE88" s="176"/>
      <c r="BF88" s="44"/>
    </row>
    <row r="89" spans="1:58" ht="17.25" hidden="1" customHeight="1" x14ac:dyDescent="0.15">
      <c r="A89" s="65"/>
      <c r="B89" s="51"/>
      <c r="C89" s="51"/>
      <c r="D89" s="51"/>
      <c r="E89" s="51"/>
      <c r="F89" s="44"/>
      <c r="G89" s="51"/>
      <c r="H89" s="165"/>
      <c r="I89" s="51"/>
      <c r="J89" s="51"/>
      <c r="K89" s="51"/>
      <c r="L89" s="51"/>
      <c r="M89" s="51"/>
      <c r="N89" s="51"/>
      <c r="O89" s="51"/>
      <c r="P89" s="66"/>
      <c r="Q89" s="51"/>
      <c r="R89" s="51"/>
      <c r="S89" s="51"/>
      <c r="T89" s="51"/>
      <c r="U89" s="51"/>
      <c r="V89" s="51"/>
      <c r="W89" s="51"/>
      <c r="X89" s="50"/>
      <c r="Y89" s="50"/>
      <c r="Z89" s="48"/>
      <c r="AA89" s="44"/>
      <c r="AB89" s="44"/>
      <c r="AC89" s="44"/>
      <c r="AD89" s="44"/>
      <c r="AE89" s="62"/>
      <c r="AF89" s="62"/>
      <c r="AG89" s="62"/>
      <c r="AH89" s="62"/>
      <c r="AI89" s="62"/>
      <c r="AJ89" s="55" t="s">
        <v>56</v>
      </c>
      <c r="AK89" s="62"/>
      <c r="AL89" s="62"/>
      <c r="AM89" s="62"/>
      <c r="AN89" s="62"/>
      <c r="AO89" s="62"/>
      <c r="AP89" s="62"/>
      <c r="AQ89" s="62"/>
      <c r="AR89" s="44"/>
      <c r="AS89" s="44"/>
      <c r="AT89" s="44"/>
      <c r="AU89" s="44"/>
      <c r="AV89" s="44"/>
      <c r="AW89" s="44"/>
      <c r="AX89" s="44"/>
      <c r="AY89" s="77" t="s">
        <v>68</v>
      </c>
      <c r="AZ89" s="44"/>
      <c r="BA89" s="44"/>
      <c r="BB89" s="44"/>
      <c r="BC89" s="44"/>
      <c r="BD89" s="44"/>
      <c r="BE89" s="176"/>
      <c r="BF89" s="44"/>
    </row>
    <row r="90" spans="1:58" ht="25.5" hidden="1" customHeight="1" x14ac:dyDescent="0.2">
      <c r="A90" s="65"/>
      <c r="B90" s="44"/>
      <c r="C90" s="262" t="s">
        <v>146</v>
      </c>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4"/>
      <c r="AC90" s="44"/>
      <c r="AD90" s="44"/>
      <c r="AE90" s="62"/>
      <c r="AF90" s="62"/>
      <c r="AG90" s="62"/>
      <c r="AH90" s="62"/>
      <c r="AI90" s="62"/>
      <c r="AJ90" s="62"/>
      <c r="AK90" s="62"/>
      <c r="AL90" s="62"/>
      <c r="AM90" s="62"/>
      <c r="AN90" s="62"/>
      <c r="AO90" s="62"/>
      <c r="AP90" s="62"/>
      <c r="AQ90" s="62"/>
      <c r="AR90" s="44"/>
      <c r="AS90" s="44"/>
      <c r="AT90" s="44"/>
      <c r="AU90" s="44"/>
      <c r="AV90" s="44"/>
      <c r="AW90" s="44"/>
      <c r="AX90" s="44"/>
      <c r="AY90" s="173" t="s">
        <v>147</v>
      </c>
      <c r="AZ90" s="44"/>
      <c r="BA90" s="44"/>
      <c r="BB90" s="44"/>
      <c r="BC90" s="44"/>
      <c r="BD90" s="44"/>
      <c r="BE90" s="176"/>
      <c r="BF90" s="44"/>
    </row>
    <row r="91" spans="1:58" ht="25.5" hidden="1" customHeight="1" x14ac:dyDescent="0.15">
      <c r="A91" s="65"/>
      <c r="B91" s="44"/>
      <c r="C91" s="265"/>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7"/>
      <c r="AC91" s="44"/>
      <c r="AD91" s="44"/>
      <c r="AE91" s="59" t="s">
        <v>69</v>
      </c>
      <c r="AF91" s="62"/>
      <c r="AG91" s="62"/>
      <c r="AH91" s="62"/>
      <c r="AI91" s="62"/>
      <c r="AJ91" s="62"/>
      <c r="AK91" s="62"/>
      <c r="AL91" s="62"/>
      <c r="AM91" s="62"/>
      <c r="AN91" s="62"/>
      <c r="AO91" s="62"/>
      <c r="AP91" s="62"/>
      <c r="AQ91" s="62"/>
      <c r="AR91" s="44"/>
      <c r="AS91" s="44"/>
      <c r="AT91" s="44"/>
      <c r="AU91" s="44"/>
      <c r="AV91" s="44" t="s">
        <v>70</v>
      </c>
      <c r="AW91" s="44"/>
      <c r="AX91" s="44"/>
      <c r="AY91" s="44" t="s">
        <v>71</v>
      </c>
      <c r="AZ91" s="174"/>
      <c r="BA91" s="44"/>
      <c r="BB91" s="44"/>
      <c r="BC91" s="44"/>
      <c r="BD91" s="44"/>
      <c r="BE91" s="176"/>
      <c r="BF91" s="44"/>
    </row>
    <row r="92" spans="1:58" s="63" customFormat="1" ht="25.5" hidden="1" customHeight="1" x14ac:dyDescent="0.15">
      <c r="A92" s="65"/>
      <c r="B92" s="44"/>
      <c r="C92" s="265"/>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7"/>
      <c r="AD92" s="50"/>
      <c r="AE92" s="250" t="s">
        <v>81</v>
      </c>
      <c r="AF92" s="271"/>
      <c r="AG92" s="271"/>
      <c r="AH92" s="271"/>
      <c r="AI92" s="271"/>
      <c r="AJ92" s="271"/>
      <c r="AK92" s="272"/>
      <c r="AL92" s="276">
        <f>IF(AY82=0,0,ROUNDUP(AV92/AY82,3))</f>
        <v>0</v>
      </c>
      <c r="AM92" s="277"/>
      <c r="AN92" s="277"/>
      <c r="AO92" s="277"/>
      <c r="AP92" s="277"/>
      <c r="AQ92" s="278"/>
      <c r="AR92" s="44"/>
      <c r="AS92" s="44"/>
      <c r="AT92" s="58"/>
      <c r="AU92" s="244" t="s">
        <v>73</v>
      </c>
      <c r="AV92" s="282">
        <f>IF(AV82-AV87&gt;0,AV82-AV87,0)</f>
        <v>0</v>
      </c>
      <c r="AW92" s="283" t="s">
        <v>74</v>
      </c>
      <c r="AX92" s="283"/>
      <c r="AY92" s="174"/>
      <c r="AZ92" s="174"/>
      <c r="BA92" s="58"/>
      <c r="BB92" s="58"/>
      <c r="BC92" s="58"/>
      <c r="BD92" s="58"/>
      <c r="BE92" s="182"/>
      <c r="BF92" s="58"/>
    </row>
    <row r="93" spans="1:58" ht="35.25" hidden="1" customHeight="1" x14ac:dyDescent="0.15">
      <c r="A93" s="80"/>
      <c r="B93" s="44"/>
      <c r="C93" s="265"/>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7"/>
      <c r="AC93" s="50"/>
      <c r="AD93" s="44"/>
      <c r="AE93" s="273"/>
      <c r="AF93" s="274"/>
      <c r="AG93" s="274"/>
      <c r="AH93" s="274"/>
      <c r="AI93" s="274"/>
      <c r="AJ93" s="274"/>
      <c r="AK93" s="275"/>
      <c r="AL93" s="279"/>
      <c r="AM93" s="280"/>
      <c r="AN93" s="280"/>
      <c r="AO93" s="280"/>
      <c r="AP93" s="280"/>
      <c r="AQ93" s="281"/>
      <c r="AR93" s="44"/>
      <c r="AS93" s="44"/>
      <c r="AT93" s="244"/>
      <c r="AU93" s="244"/>
      <c r="AV93" s="282"/>
      <c r="AW93" s="283"/>
      <c r="AX93" s="283"/>
      <c r="AY93" s="44"/>
      <c r="AZ93" s="44"/>
      <c r="BA93" s="44"/>
      <c r="BB93" s="44"/>
      <c r="BC93" s="44"/>
      <c r="BD93" s="44"/>
      <c r="BE93" s="176"/>
      <c r="BF93" s="44"/>
    </row>
    <row r="94" spans="1:58" ht="25.5" hidden="1" customHeight="1" x14ac:dyDescent="0.15">
      <c r="A94" s="80"/>
      <c r="B94" s="44"/>
      <c r="C94" s="268"/>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70"/>
      <c r="AC94" s="44"/>
      <c r="AD94" s="44"/>
      <c r="AE94" s="44"/>
      <c r="AF94" s="44"/>
      <c r="AG94" s="44"/>
      <c r="AH94" s="44"/>
      <c r="AI94" s="44"/>
      <c r="AJ94" s="44"/>
      <c r="AK94" s="68" t="s">
        <v>56</v>
      </c>
      <c r="AL94" s="44"/>
      <c r="AM94" s="50"/>
      <c r="AN94" s="50"/>
      <c r="AO94" s="50"/>
      <c r="AP94" s="44"/>
      <c r="AQ94" s="44"/>
      <c r="AR94" s="44"/>
      <c r="AS94" s="44"/>
      <c r="AT94" s="244"/>
      <c r="AU94" s="44"/>
      <c r="AV94" s="44"/>
      <c r="AW94" s="44"/>
      <c r="AX94" s="44"/>
      <c r="AY94" s="44"/>
      <c r="AZ94" s="44"/>
      <c r="BA94" s="44"/>
      <c r="BB94" s="44"/>
      <c r="BC94" s="44"/>
      <c r="BD94" s="44"/>
      <c r="BE94" s="176"/>
      <c r="BF94" s="44"/>
    </row>
    <row r="95" spans="1:58" ht="25.5" hidden="1" customHeight="1" x14ac:dyDescent="0.15">
      <c r="A95" s="65"/>
      <c r="B95" s="166"/>
      <c r="C95" s="67"/>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44"/>
      <c r="AD95" s="44"/>
      <c r="AE95" s="44"/>
      <c r="AF95" s="44"/>
      <c r="AG95" s="44"/>
      <c r="AH95" s="44"/>
      <c r="AI95" s="44"/>
      <c r="AJ95" s="44"/>
      <c r="AK95" s="70" t="s">
        <v>75</v>
      </c>
      <c r="AL95" s="44"/>
      <c r="AM95" s="50"/>
      <c r="AN95" s="50"/>
      <c r="AO95" s="50"/>
      <c r="AP95" s="44"/>
      <c r="AQ95" s="44"/>
      <c r="AR95" s="44"/>
      <c r="AS95" s="44"/>
      <c r="AT95" s="44"/>
      <c r="AU95" s="44"/>
      <c r="AV95" s="44"/>
      <c r="AW95" s="44"/>
      <c r="AX95" s="44"/>
      <c r="AY95" s="44"/>
      <c r="AZ95" s="44"/>
      <c r="BA95" s="44"/>
      <c r="BB95" s="44"/>
      <c r="BC95" s="44"/>
      <c r="BD95" s="44"/>
      <c r="BE95" s="176"/>
    </row>
    <row r="96" spans="1:58" ht="17.25" hidden="1" customHeight="1" x14ac:dyDescent="0.15">
      <c r="A96" s="52"/>
      <c r="B96" s="52"/>
      <c r="C96" s="52"/>
      <c r="D96" s="52"/>
      <c r="E96" s="52"/>
      <c r="F96" s="77"/>
      <c r="G96" s="52"/>
      <c r="H96" s="52"/>
      <c r="I96" s="52"/>
      <c r="J96" s="52"/>
      <c r="AK96" s="78"/>
      <c r="AM96" s="20"/>
      <c r="AN96" s="20"/>
      <c r="AO96" s="20"/>
      <c r="AT96" s="44"/>
      <c r="AU96" s="44"/>
      <c r="AV96" s="44"/>
      <c r="AW96" s="44"/>
      <c r="AX96" s="44"/>
      <c r="AY96" s="44"/>
      <c r="AZ96" s="44"/>
      <c r="BA96" s="44"/>
      <c r="BB96" s="44"/>
      <c r="BC96" s="44"/>
      <c r="BD96" s="44"/>
      <c r="BE96" s="176"/>
    </row>
    <row r="97" spans="1:58" ht="25.5" hidden="1" customHeight="1" x14ac:dyDescent="0.15">
      <c r="A97" s="199" t="s">
        <v>85</v>
      </c>
      <c r="B97" s="200"/>
      <c r="C97" s="200"/>
      <c r="D97" s="200"/>
      <c r="E97" s="200"/>
      <c r="F97" s="200"/>
      <c r="G97" s="200"/>
      <c r="H97" s="200"/>
      <c r="I97" s="201"/>
      <c r="J97" s="39"/>
      <c r="K97" s="79" t="s">
        <v>83</v>
      </c>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39"/>
      <c r="AP97" s="39"/>
      <c r="AQ97" s="39"/>
      <c r="AR97" s="39"/>
      <c r="AS97" s="39"/>
      <c r="AT97" s="44"/>
      <c r="AU97" s="44" t="s">
        <v>41</v>
      </c>
      <c r="AV97" s="50"/>
      <c r="AW97" s="50"/>
      <c r="AX97" s="50"/>
      <c r="AY97" s="50"/>
      <c r="AZ97" s="44"/>
      <c r="BA97" s="50"/>
      <c r="BB97" s="50"/>
      <c r="BC97" s="50"/>
      <c r="BD97" s="50"/>
      <c r="BE97" s="181"/>
      <c r="BF97" s="20"/>
    </row>
    <row r="98" spans="1:58" ht="17.25" hidden="1" customHeight="1" x14ac:dyDescent="0.15">
      <c r="A98" s="202"/>
      <c r="B98" s="203"/>
      <c r="C98" s="203"/>
      <c r="D98" s="203"/>
      <c r="E98" s="203"/>
      <c r="F98" s="203"/>
      <c r="G98" s="203"/>
      <c r="H98" s="203"/>
      <c r="I98" s="204"/>
      <c r="J98" s="40"/>
      <c r="K98" s="40"/>
      <c r="L98" s="40"/>
      <c r="M98" s="40"/>
      <c r="N98" s="40"/>
      <c r="O98" s="40"/>
      <c r="P98" s="40"/>
      <c r="Q98" s="40"/>
      <c r="R98" s="40"/>
      <c r="S98" s="40"/>
      <c r="T98" s="40"/>
      <c r="U98" s="40"/>
      <c r="V98" s="40"/>
      <c r="W98" s="40"/>
      <c r="X98" s="41"/>
      <c r="Y98" s="41"/>
      <c r="Z98" s="41"/>
      <c r="AA98" s="41"/>
      <c r="AB98" s="41"/>
      <c r="AC98" s="41"/>
      <c r="AD98" s="41"/>
      <c r="AE98" s="42"/>
      <c r="AF98" s="41"/>
      <c r="AG98" s="41"/>
      <c r="AH98" s="41"/>
      <c r="AI98" s="41"/>
      <c r="AJ98" s="41"/>
      <c r="AK98" s="41"/>
      <c r="AL98" s="41"/>
      <c r="AM98" s="41"/>
      <c r="AN98" s="41"/>
      <c r="AO98" s="41"/>
      <c r="AP98" s="43"/>
      <c r="AQ98" s="43"/>
      <c r="AR98" s="43"/>
      <c r="AS98" s="43"/>
      <c r="AT98" s="44"/>
      <c r="AU98" s="44"/>
      <c r="AV98" s="44"/>
      <c r="AW98" s="44"/>
      <c r="AX98" s="44"/>
      <c r="AY98" s="44"/>
      <c r="AZ98" s="44"/>
      <c r="BA98" s="44"/>
      <c r="BB98" s="44"/>
      <c r="BC98" s="44"/>
      <c r="BD98" s="44"/>
      <c r="BE98" s="176"/>
      <c r="BF98" s="44"/>
    </row>
    <row r="99" spans="1:58" ht="28.5" hidden="1" customHeight="1" x14ac:dyDescent="0.15">
      <c r="A99" s="45"/>
      <c r="B99" s="46" t="s">
        <v>42</v>
      </c>
      <c r="C99" s="166"/>
      <c r="D99" s="166"/>
      <c r="E99" s="166"/>
      <c r="F99" s="44"/>
      <c r="G99" s="48"/>
      <c r="H99" s="44"/>
      <c r="I99" s="48"/>
      <c r="J99" s="48"/>
      <c r="K99" s="48"/>
      <c r="L99" s="48"/>
      <c r="M99" s="48"/>
      <c r="N99" s="48"/>
      <c r="O99" s="48"/>
      <c r="P99" s="48"/>
      <c r="Q99" s="48"/>
      <c r="R99" s="48"/>
      <c r="S99" s="48"/>
      <c r="T99" s="48"/>
      <c r="U99" s="48"/>
      <c r="V99" s="48"/>
      <c r="W99" s="48"/>
      <c r="X99" s="48"/>
      <c r="Y99" s="48"/>
      <c r="Z99" s="48"/>
      <c r="AA99" s="167"/>
      <c r="AB99" s="50"/>
      <c r="AC99" s="50"/>
      <c r="AD99" s="50"/>
      <c r="AE99" s="46" t="s">
        <v>43</v>
      </c>
      <c r="AF99" s="50"/>
      <c r="AG99" s="50"/>
      <c r="AH99" s="50"/>
      <c r="AI99" s="50"/>
      <c r="AJ99" s="50"/>
      <c r="AK99" s="50"/>
      <c r="AL99" s="50"/>
      <c r="AM99" s="50"/>
      <c r="AN99" s="50"/>
      <c r="AO99" s="50"/>
      <c r="AP99" s="50"/>
      <c r="AQ99" s="50"/>
      <c r="AR99" s="50"/>
      <c r="AS99" s="50"/>
      <c r="AT99" s="44"/>
      <c r="AU99" s="44"/>
      <c r="AV99" s="44" t="s">
        <v>44</v>
      </c>
      <c r="AW99" s="44"/>
      <c r="AX99" s="44"/>
      <c r="AY99" s="44" t="s">
        <v>45</v>
      </c>
      <c r="AZ99" s="44"/>
      <c r="BA99" s="44"/>
      <c r="BB99" s="44"/>
      <c r="BC99" s="44"/>
      <c r="BD99" s="44"/>
      <c r="BE99" s="176"/>
      <c r="BF99" s="44"/>
    </row>
    <row r="100" spans="1:58" ht="25.5" hidden="1" customHeight="1" x14ac:dyDescent="0.15">
      <c r="A100" s="45"/>
      <c r="B100" s="205" t="s">
        <v>46</v>
      </c>
      <c r="C100" s="206"/>
      <c r="D100" s="206"/>
      <c r="E100" s="207"/>
      <c r="F100" s="211" t="s">
        <v>47</v>
      </c>
      <c r="G100" s="211"/>
      <c r="H100" s="288"/>
      <c r="I100" s="288"/>
      <c r="J100" s="214" t="s">
        <v>48</v>
      </c>
      <c r="K100" s="214"/>
      <c r="L100" s="288"/>
      <c r="M100" s="288"/>
      <c r="N100" s="214" t="s">
        <v>49</v>
      </c>
      <c r="O100" s="248"/>
      <c r="P100" s="258" t="s">
        <v>50</v>
      </c>
      <c r="Q100" s="248"/>
      <c r="R100" s="260" t="s">
        <v>51</v>
      </c>
      <c r="S100" s="260"/>
      <c r="T100" s="288"/>
      <c r="U100" s="288"/>
      <c r="V100" s="214" t="s">
        <v>48</v>
      </c>
      <c r="W100" s="214"/>
      <c r="X100" s="288"/>
      <c r="Y100" s="288"/>
      <c r="Z100" s="214" t="s">
        <v>49</v>
      </c>
      <c r="AA100" s="248"/>
      <c r="AB100" s="44"/>
      <c r="AC100" s="44"/>
      <c r="AD100" s="44"/>
      <c r="AE100" s="250" t="s">
        <v>78</v>
      </c>
      <c r="AF100" s="251"/>
      <c r="AG100" s="251"/>
      <c r="AH100" s="251"/>
      <c r="AI100" s="252"/>
      <c r="AJ100" s="256">
        <f>ROUNDDOWN(AY100/60,0)</f>
        <v>0</v>
      </c>
      <c r="AK100" s="256"/>
      <c r="AL100" s="251" t="s">
        <v>53</v>
      </c>
      <c r="AM100" s="251"/>
      <c r="AN100" s="256">
        <f>AY100-AJ100*60</f>
        <v>0</v>
      </c>
      <c r="AO100" s="256"/>
      <c r="AP100" s="214" t="s">
        <v>49</v>
      </c>
      <c r="AQ100" s="248"/>
      <c r="AR100" s="50"/>
      <c r="AS100" s="44"/>
      <c r="AT100" s="244"/>
      <c r="AU100" s="244" t="s">
        <v>54</v>
      </c>
      <c r="AV100" s="245">
        <f>T100*60+X100</f>
        <v>0</v>
      </c>
      <c r="AW100" s="44"/>
      <c r="AX100" s="244" t="s">
        <v>55</v>
      </c>
      <c r="AY100" s="245">
        <f>(T100*60+X100)-(H100*60+L100)</f>
        <v>0</v>
      </c>
      <c r="AZ100" s="44"/>
      <c r="BA100" s="44"/>
      <c r="BB100" s="44"/>
      <c r="BC100" s="44"/>
      <c r="BD100" s="44"/>
      <c r="BE100" s="176"/>
      <c r="BF100" s="44"/>
    </row>
    <row r="101" spans="1:58" ht="35.25" hidden="1" customHeight="1" x14ac:dyDescent="0.15">
      <c r="A101" s="45"/>
      <c r="B101" s="208"/>
      <c r="C101" s="209"/>
      <c r="D101" s="209"/>
      <c r="E101" s="210"/>
      <c r="F101" s="211"/>
      <c r="G101" s="211"/>
      <c r="H101" s="289"/>
      <c r="I101" s="289"/>
      <c r="J101" s="215"/>
      <c r="K101" s="215"/>
      <c r="L101" s="289"/>
      <c r="M101" s="289"/>
      <c r="N101" s="215"/>
      <c r="O101" s="249"/>
      <c r="P101" s="259"/>
      <c r="Q101" s="249"/>
      <c r="R101" s="261"/>
      <c r="S101" s="261"/>
      <c r="T101" s="289"/>
      <c r="U101" s="289"/>
      <c r="V101" s="215"/>
      <c r="W101" s="215"/>
      <c r="X101" s="289"/>
      <c r="Y101" s="289"/>
      <c r="Z101" s="215"/>
      <c r="AA101" s="249"/>
      <c r="AB101" s="44"/>
      <c r="AC101" s="44"/>
      <c r="AD101" s="44"/>
      <c r="AE101" s="253"/>
      <c r="AF101" s="254"/>
      <c r="AG101" s="254"/>
      <c r="AH101" s="254"/>
      <c r="AI101" s="255"/>
      <c r="AJ101" s="257"/>
      <c r="AK101" s="257"/>
      <c r="AL101" s="254"/>
      <c r="AM101" s="254"/>
      <c r="AN101" s="257"/>
      <c r="AO101" s="257"/>
      <c r="AP101" s="215"/>
      <c r="AQ101" s="249"/>
      <c r="AR101" s="50"/>
      <c r="AS101" s="44"/>
      <c r="AT101" s="244"/>
      <c r="AU101" s="244"/>
      <c r="AV101" s="245"/>
      <c r="AW101" s="44"/>
      <c r="AX101" s="244"/>
      <c r="AY101" s="245"/>
      <c r="AZ101" s="44"/>
      <c r="BA101" s="44"/>
      <c r="BB101" s="44"/>
      <c r="BC101" s="44"/>
      <c r="BD101" s="44"/>
      <c r="BE101" s="176"/>
      <c r="BF101" s="44"/>
    </row>
    <row r="102" spans="1:58" ht="17.25" hidden="1" customHeight="1" x14ac:dyDescent="0.15">
      <c r="A102" s="45"/>
      <c r="B102" s="51"/>
      <c r="C102" s="51"/>
      <c r="D102" s="51"/>
      <c r="E102" s="51"/>
      <c r="F102" s="52"/>
      <c r="G102" s="52"/>
      <c r="H102" s="165"/>
      <c r="I102" s="52"/>
      <c r="J102" s="52"/>
      <c r="K102" s="52"/>
      <c r="L102" s="52"/>
      <c r="M102" s="52"/>
      <c r="N102" s="52"/>
      <c r="O102" s="52"/>
      <c r="P102" s="52"/>
      <c r="Q102" s="52"/>
      <c r="R102" s="52"/>
      <c r="S102" s="52"/>
      <c r="T102" s="52"/>
      <c r="U102" s="52"/>
      <c r="V102" s="52"/>
      <c r="W102" s="52"/>
      <c r="X102" s="50"/>
      <c r="Y102" s="50"/>
      <c r="Z102" s="48"/>
      <c r="AA102" s="167"/>
      <c r="AB102" s="50"/>
      <c r="AC102" s="50"/>
      <c r="AD102" s="50"/>
      <c r="AE102" s="54"/>
      <c r="AF102" s="54"/>
      <c r="AG102" s="54"/>
      <c r="AH102" s="54"/>
      <c r="AI102" s="54"/>
      <c r="AJ102" s="55" t="s">
        <v>56</v>
      </c>
      <c r="AK102" s="54"/>
      <c r="AL102" s="54"/>
      <c r="AM102" s="54"/>
      <c r="AN102" s="54"/>
      <c r="AO102" s="54"/>
      <c r="AP102" s="54"/>
      <c r="AQ102" s="54"/>
      <c r="AR102" s="50"/>
      <c r="AS102" s="44"/>
      <c r="AT102" s="44"/>
      <c r="AU102" s="44"/>
      <c r="AV102" s="44"/>
      <c r="AW102" s="44"/>
      <c r="AX102" s="44"/>
      <c r="AY102" s="44"/>
      <c r="AZ102" s="44"/>
      <c r="BA102" s="44"/>
      <c r="BB102" s="44"/>
      <c r="BC102" s="44"/>
      <c r="BD102" s="44"/>
      <c r="BE102" s="176"/>
      <c r="BF102" s="44"/>
    </row>
    <row r="103" spans="1:58" s="44" customFormat="1" ht="25.5" hidden="1" customHeight="1" x14ac:dyDescent="0.15">
      <c r="A103" s="45"/>
      <c r="B103" s="46"/>
      <c r="C103" s="166"/>
      <c r="D103" s="166"/>
      <c r="E103" s="166"/>
      <c r="F103" s="48"/>
      <c r="G103" s="48"/>
      <c r="H103" s="48"/>
      <c r="I103" s="48"/>
      <c r="J103" s="48"/>
      <c r="K103" s="48"/>
      <c r="L103" s="48"/>
      <c r="M103" s="48"/>
      <c r="N103" s="48"/>
      <c r="O103" s="48"/>
      <c r="P103" s="48"/>
      <c r="Q103" s="48"/>
      <c r="R103" s="48"/>
      <c r="S103" s="48"/>
      <c r="T103" s="48"/>
      <c r="U103" s="48"/>
      <c r="V103" s="48"/>
      <c r="W103" s="167"/>
      <c r="X103" s="50"/>
      <c r="Y103" s="50"/>
      <c r="Z103" s="48"/>
      <c r="AA103" s="167"/>
      <c r="AB103" s="50"/>
      <c r="AC103" s="50"/>
      <c r="AD103" s="50"/>
      <c r="AE103" s="54"/>
      <c r="AF103" s="54"/>
      <c r="AG103" s="54"/>
      <c r="AH103" s="54"/>
      <c r="AI103" s="54"/>
      <c r="AJ103" s="54"/>
      <c r="AK103" s="54"/>
      <c r="AL103" s="54"/>
      <c r="AM103" s="54"/>
      <c r="AN103" s="54"/>
      <c r="AO103" s="54"/>
      <c r="AP103" s="54"/>
      <c r="AQ103" s="54"/>
      <c r="AR103" s="50"/>
      <c r="AV103" s="58" t="s">
        <v>57</v>
      </c>
      <c r="AY103" s="44" t="s">
        <v>58</v>
      </c>
      <c r="BB103" s="44" t="s">
        <v>59</v>
      </c>
      <c r="BE103" s="176"/>
    </row>
    <row r="104" spans="1:58" s="63" customFormat="1" ht="25.5" hidden="1" customHeight="1" x14ac:dyDescent="0.15">
      <c r="A104" s="56"/>
      <c r="B104" s="57" t="s">
        <v>60</v>
      </c>
      <c r="C104" s="57"/>
      <c r="D104" s="57"/>
      <c r="E104" s="57"/>
      <c r="F104" s="57"/>
      <c r="G104" s="57"/>
      <c r="H104" s="57"/>
      <c r="I104" s="57"/>
      <c r="J104" s="57"/>
      <c r="K104" s="57"/>
      <c r="L104" s="57"/>
      <c r="M104" s="57"/>
      <c r="N104" s="57"/>
      <c r="O104" s="58"/>
      <c r="P104" s="57"/>
      <c r="Q104" s="57"/>
      <c r="R104" s="57"/>
      <c r="S104" s="57"/>
      <c r="T104" s="57"/>
      <c r="U104" s="28"/>
      <c r="V104" s="57"/>
      <c r="W104" s="57"/>
      <c r="X104" s="50"/>
      <c r="Y104" s="50"/>
      <c r="Z104" s="48"/>
      <c r="AA104" s="167"/>
      <c r="AB104" s="50"/>
      <c r="AC104" s="50"/>
      <c r="AD104" s="50"/>
      <c r="AE104" s="59" t="s">
        <v>61</v>
      </c>
      <c r="AF104" s="60"/>
      <c r="AG104" s="61"/>
      <c r="AH104" s="61"/>
      <c r="AI104" s="61"/>
      <c r="AJ104" s="61"/>
      <c r="AK104" s="61"/>
      <c r="AL104" s="61"/>
      <c r="AM104" s="61"/>
      <c r="AN104" s="54"/>
      <c r="AO104" s="54"/>
      <c r="AP104" s="54"/>
      <c r="AQ104" s="62"/>
      <c r="AR104" s="50"/>
      <c r="AS104" s="44"/>
      <c r="AT104" s="58"/>
      <c r="AU104" s="58"/>
      <c r="AV104" s="58" t="s">
        <v>62</v>
      </c>
      <c r="AW104" s="58"/>
      <c r="AX104" s="58"/>
      <c r="AY104" s="44" t="s">
        <v>63</v>
      </c>
      <c r="AZ104" s="58"/>
      <c r="BA104" s="44"/>
      <c r="BB104" s="44"/>
      <c r="BC104" s="58"/>
      <c r="BD104" s="44"/>
      <c r="BE104" s="182"/>
      <c r="BF104" s="58"/>
    </row>
    <row r="105" spans="1:58" ht="25.5" hidden="1" customHeight="1" x14ac:dyDescent="0.15">
      <c r="A105" s="45"/>
      <c r="B105" s="205" t="s">
        <v>79</v>
      </c>
      <c r="C105" s="206"/>
      <c r="D105" s="206"/>
      <c r="E105" s="207"/>
      <c r="F105" s="211" t="s">
        <v>47</v>
      </c>
      <c r="G105" s="211"/>
      <c r="H105" s="290"/>
      <c r="I105" s="288"/>
      <c r="J105" s="214" t="s">
        <v>48</v>
      </c>
      <c r="K105" s="214"/>
      <c r="L105" s="288"/>
      <c r="M105" s="288"/>
      <c r="N105" s="214" t="s">
        <v>49</v>
      </c>
      <c r="O105" s="248"/>
      <c r="P105" s="258" t="s">
        <v>50</v>
      </c>
      <c r="Q105" s="248"/>
      <c r="R105" s="260" t="s">
        <v>51</v>
      </c>
      <c r="S105" s="260"/>
      <c r="T105" s="290"/>
      <c r="U105" s="288"/>
      <c r="V105" s="214" t="s">
        <v>48</v>
      </c>
      <c r="W105" s="214"/>
      <c r="X105" s="288"/>
      <c r="Y105" s="288"/>
      <c r="Z105" s="214" t="s">
        <v>49</v>
      </c>
      <c r="AA105" s="248"/>
      <c r="AB105" s="50"/>
      <c r="AC105" s="50"/>
      <c r="AD105" s="50"/>
      <c r="AE105" s="285" t="s">
        <v>80</v>
      </c>
      <c r="AF105" s="214"/>
      <c r="AG105" s="214"/>
      <c r="AH105" s="214"/>
      <c r="AI105" s="248"/>
      <c r="AJ105" s="286">
        <f>ROUNDDOWN(AV110/60,0)</f>
        <v>0</v>
      </c>
      <c r="AK105" s="256"/>
      <c r="AL105" s="214" t="s">
        <v>48</v>
      </c>
      <c r="AM105" s="214"/>
      <c r="AN105" s="256">
        <f>AV110-AJ105*60</f>
        <v>0</v>
      </c>
      <c r="AO105" s="256"/>
      <c r="AP105" s="214" t="s">
        <v>49</v>
      </c>
      <c r="AQ105" s="248"/>
      <c r="AR105" s="50"/>
      <c r="AS105" s="64"/>
      <c r="AT105" s="44"/>
      <c r="AU105" s="244" t="s">
        <v>65</v>
      </c>
      <c r="AV105" s="245">
        <f>IF(AY105&lt;=BB105,BB105,AV100)</f>
        <v>1260</v>
      </c>
      <c r="AW105" s="284"/>
      <c r="AX105" s="244" t="s">
        <v>66</v>
      </c>
      <c r="AY105" s="245">
        <f>T105*60+X105</f>
        <v>0</v>
      </c>
      <c r="AZ105" s="284"/>
      <c r="BA105" s="244" t="s">
        <v>67</v>
      </c>
      <c r="BB105" s="245">
        <f>21*60</f>
        <v>1260</v>
      </c>
      <c r="BC105" s="44"/>
      <c r="BD105" s="44"/>
      <c r="BE105" s="176"/>
      <c r="BF105" s="44"/>
    </row>
    <row r="106" spans="1:58" ht="35.25" hidden="1" customHeight="1" x14ac:dyDescent="0.15">
      <c r="A106" s="45"/>
      <c r="B106" s="208"/>
      <c r="C106" s="209"/>
      <c r="D106" s="209"/>
      <c r="E106" s="210"/>
      <c r="F106" s="211"/>
      <c r="G106" s="211"/>
      <c r="H106" s="291"/>
      <c r="I106" s="289"/>
      <c r="J106" s="215"/>
      <c r="K106" s="215"/>
      <c r="L106" s="289"/>
      <c r="M106" s="289"/>
      <c r="N106" s="215"/>
      <c r="O106" s="249"/>
      <c r="P106" s="259"/>
      <c r="Q106" s="249"/>
      <c r="R106" s="261"/>
      <c r="S106" s="261"/>
      <c r="T106" s="291"/>
      <c r="U106" s="289"/>
      <c r="V106" s="215"/>
      <c r="W106" s="215"/>
      <c r="X106" s="289"/>
      <c r="Y106" s="289"/>
      <c r="Z106" s="215"/>
      <c r="AA106" s="249"/>
      <c r="AB106" s="44"/>
      <c r="AC106" s="44"/>
      <c r="AD106" s="44"/>
      <c r="AE106" s="259"/>
      <c r="AF106" s="215"/>
      <c r="AG106" s="215"/>
      <c r="AH106" s="215"/>
      <c r="AI106" s="249"/>
      <c r="AJ106" s="287"/>
      <c r="AK106" s="257"/>
      <c r="AL106" s="215"/>
      <c r="AM106" s="215"/>
      <c r="AN106" s="257"/>
      <c r="AO106" s="257"/>
      <c r="AP106" s="215"/>
      <c r="AQ106" s="249"/>
      <c r="AR106" s="50"/>
      <c r="AS106" s="64"/>
      <c r="AT106" s="44"/>
      <c r="AU106" s="244"/>
      <c r="AV106" s="245"/>
      <c r="AW106" s="284"/>
      <c r="AX106" s="244"/>
      <c r="AY106" s="245"/>
      <c r="AZ106" s="284"/>
      <c r="BA106" s="244"/>
      <c r="BB106" s="245"/>
      <c r="BC106" s="44"/>
      <c r="BD106" s="44"/>
      <c r="BE106" s="176"/>
      <c r="BF106" s="44"/>
    </row>
    <row r="107" spans="1:58" ht="17.25" hidden="1" customHeight="1" x14ac:dyDescent="0.15">
      <c r="A107" s="65"/>
      <c r="B107" s="51"/>
      <c r="C107" s="51"/>
      <c r="D107" s="51"/>
      <c r="E107" s="51"/>
      <c r="F107" s="44"/>
      <c r="G107" s="51"/>
      <c r="H107" s="165"/>
      <c r="I107" s="51"/>
      <c r="J107" s="51"/>
      <c r="K107" s="51"/>
      <c r="L107" s="51"/>
      <c r="M107" s="51"/>
      <c r="N107" s="51"/>
      <c r="O107" s="51"/>
      <c r="P107" s="66"/>
      <c r="Q107" s="51"/>
      <c r="R107" s="51"/>
      <c r="S107" s="51"/>
      <c r="T107" s="51"/>
      <c r="U107" s="51"/>
      <c r="V107" s="51"/>
      <c r="W107" s="51"/>
      <c r="X107" s="50"/>
      <c r="Y107" s="50"/>
      <c r="Z107" s="48"/>
      <c r="AA107" s="44"/>
      <c r="AB107" s="44"/>
      <c r="AC107" s="44"/>
      <c r="AD107" s="44"/>
      <c r="AE107" s="62"/>
      <c r="AF107" s="62"/>
      <c r="AG107" s="62"/>
      <c r="AH107" s="62"/>
      <c r="AI107" s="62"/>
      <c r="AJ107" s="55" t="s">
        <v>56</v>
      </c>
      <c r="AK107" s="62"/>
      <c r="AL107" s="62"/>
      <c r="AM107" s="62"/>
      <c r="AN107" s="62"/>
      <c r="AO107" s="62"/>
      <c r="AP107" s="62"/>
      <c r="AQ107" s="62"/>
      <c r="AR107" s="44"/>
      <c r="AS107" s="44"/>
      <c r="AT107" s="44"/>
      <c r="AU107" s="44"/>
      <c r="AV107" s="44"/>
      <c r="AW107" s="44"/>
      <c r="AX107" s="44"/>
      <c r="AY107" s="77" t="s">
        <v>68</v>
      </c>
      <c r="AZ107" s="44"/>
      <c r="BA107" s="44"/>
      <c r="BB107" s="44"/>
      <c r="BC107" s="44"/>
      <c r="BD107" s="44"/>
      <c r="BE107" s="176"/>
      <c r="BF107" s="44"/>
    </row>
    <row r="108" spans="1:58" ht="25.5" hidden="1" customHeight="1" x14ac:dyDescent="0.2">
      <c r="A108" s="65"/>
      <c r="B108" s="44"/>
      <c r="C108" s="262" t="s">
        <v>146</v>
      </c>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4"/>
      <c r="AC108" s="44"/>
      <c r="AD108" s="44"/>
      <c r="AE108" s="62"/>
      <c r="AF108" s="62"/>
      <c r="AG108" s="62"/>
      <c r="AH108" s="62"/>
      <c r="AI108" s="62"/>
      <c r="AJ108" s="62"/>
      <c r="AK108" s="62"/>
      <c r="AL108" s="62"/>
      <c r="AM108" s="62"/>
      <c r="AN108" s="62"/>
      <c r="AO108" s="62"/>
      <c r="AP108" s="62"/>
      <c r="AQ108" s="62"/>
      <c r="AR108" s="44"/>
      <c r="AS108" s="44"/>
      <c r="AT108" s="44"/>
      <c r="AU108" s="44"/>
      <c r="AV108" s="44"/>
      <c r="AW108" s="44"/>
      <c r="AX108" s="44"/>
      <c r="AY108" s="173" t="s">
        <v>147</v>
      </c>
      <c r="AZ108" s="44"/>
      <c r="BA108" s="44"/>
      <c r="BB108" s="44"/>
      <c r="BC108" s="44"/>
      <c r="BD108" s="44"/>
      <c r="BE108" s="176"/>
      <c r="BF108" s="44"/>
    </row>
    <row r="109" spans="1:58" ht="25.5" hidden="1" customHeight="1" x14ac:dyDescent="0.15">
      <c r="A109" s="65"/>
      <c r="B109" s="44"/>
      <c r="C109" s="265"/>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7"/>
      <c r="AC109" s="44"/>
      <c r="AD109" s="44"/>
      <c r="AE109" s="59" t="s">
        <v>69</v>
      </c>
      <c r="AF109" s="62"/>
      <c r="AG109" s="62"/>
      <c r="AH109" s="62"/>
      <c r="AI109" s="62"/>
      <c r="AJ109" s="62"/>
      <c r="AK109" s="62"/>
      <c r="AL109" s="62"/>
      <c r="AM109" s="62"/>
      <c r="AN109" s="62"/>
      <c r="AO109" s="62"/>
      <c r="AP109" s="62"/>
      <c r="AQ109" s="62"/>
      <c r="AR109" s="44"/>
      <c r="AS109" s="44"/>
      <c r="AT109" s="44"/>
      <c r="AU109" s="44"/>
      <c r="AV109" s="44" t="s">
        <v>70</v>
      </c>
      <c r="AW109" s="44"/>
      <c r="AX109" s="44"/>
      <c r="AY109" s="44" t="s">
        <v>71</v>
      </c>
      <c r="AZ109" s="174"/>
      <c r="BA109" s="44"/>
      <c r="BB109" s="44"/>
      <c r="BC109" s="44"/>
      <c r="BD109" s="44"/>
      <c r="BE109" s="176"/>
      <c r="BF109" s="44"/>
    </row>
    <row r="110" spans="1:58" s="63" customFormat="1" ht="25.5" hidden="1" customHeight="1" x14ac:dyDescent="0.15">
      <c r="A110" s="65"/>
      <c r="B110" s="44"/>
      <c r="C110" s="265"/>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7"/>
      <c r="AD110" s="50"/>
      <c r="AE110" s="250" t="s">
        <v>81</v>
      </c>
      <c r="AF110" s="271"/>
      <c r="AG110" s="271"/>
      <c r="AH110" s="271"/>
      <c r="AI110" s="271"/>
      <c r="AJ110" s="271"/>
      <c r="AK110" s="272"/>
      <c r="AL110" s="276">
        <f>IF(AY100=0,0,ROUNDUP(AV110/AY100,3))</f>
        <v>0</v>
      </c>
      <c r="AM110" s="277"/>
      <c r="AN110" s="277"/>
      <c r="AO110" s="277"/>
      <c r="AP110" s="277"/>
      <c r="AQ110" s="278"/>
      <c r="AR110" s="44"/>
      <c r="AS110" s="44"/>
      <c r="AT110" s="58"/>
      <c r="AU110" s="244" t="s">
        <v>73</v>
      </c>
      <c r="AV110" s="282">
        <f>IF(AV100-AV105&gt;0,AV100-AV105,0)</f>
        <v>0</v>
      </c>
      <c r="AW110" s="283" t="s">
        <v>74</v>
      </c>
      <c r="AX110" s="283"/>
      <c r="AY110" s="174"/>
      <c r="AZ110" s="174"/>
      <c r="BA110" s="58"/>
      <c r="BB110" s="58"/>
      <c r="BC110" s="58"/>
      <c r="BD110" s="58"/>
      <c r="BE110" s="182"/>
      <c r="BF110" s="58"/>
    </row>
    <row r="111" spans="1:58" ht="35.25" hidden="1" customHeight="1" x14ac:dyDescent="0.15">
      <c r="A111" s="80"/>
      <c r="B111" s="44"/>
      <c r="C111" s="265"/>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7"/>
      <c r="AC111" s="50"/>
      <c r="AD111" s="44"/>
      <c r="AE111" s="273"/>
      <c r="AF111" s="274"/>
      <c r="AG111" s="274"/>
      <c r="AH111" s="274"/>
      <c r="AI111" s="274"/>
      <c r="AJ111" s="274"/>
      <c r="AK111" s="275"/>
      <c r="AL111" s="279"/>
      <c r="AM111" s="280"/>
      <c r="AN111" s="280"/>
      <c r="AO111" s="280"/>
      <c r="AP111" s="280"/>
      <c r="AQ111" s="281"/>
      <c r="AR111" s="44"/>
      <c r="AS111" s="44"/>
      <c r="AT111" s="244"/>
      <c r="AU111" s="244"/>
      <c r="AV111" s="282"/>
      <c r="AW111" s="283"/>
      <c r="AX111" s="283"/>
      <c r="AY111" s="44"/>
      <c r="AZ111" s="44"/>
      <c r="BA111" s="44"/>
      <c r="BB111" s="44"/>
      <c r="BC111" s="44"/>
      <c r="BD111" s="44"/>
      <c r="BE111" s="176"/>
      <c r="BF111" s="44"/>
    </row>
    <row r="112" spans="1:58" ht="25.5" hidden="1" customHeight="1" x14ac:dyDescent="0.15">
      <c r="A112" s="80"/>
      <c r="B112" s="44"/>
      <c r="C112" s="268"/>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70"/>
      <c r="AC112" s="44"/>
      <c r="AD112" s="44"/>
      <c r="AE112" s="44"/>
      <c r="AF112" s="44"/>
      <c r="AG112" s="44"/>
      <c r="AH112" s="44"/>
      <c r="AI112" s="44"/>
      <c r="AJ112" s="44"/>
      <c r="AK112" s="68" t="s">
        <v>56</v>
      </c>
      <c r="AL112" s="44"/>
      <c r="AM112" s="50"/>
      <c r="AN112" s="50"/>
      <c r="AO112" s="50"/>
      <c r="AP112" s="44"/>
      <c r="AQ112" s="44"/>
      <c r="AR112" s="44"/>
      <c r="AS112" s="44"/>
      <c r="AT112" s="244"/>
      <c r="AU112" s="44"/>
      <c r="AV112" s="44"/>
      <c r="AW112" s="44"/>
      <c r="AX112" s="44"/>
      <c r="AY112" s="44"/>
      <c r="AZ112" s="44"/>
      <c r="BA112" s="44"/>
      <c r="BB112" s="44"/>
      <c r="BC112" s="44"/>
      <c r="BD112" s="44"/>
      <c r="BE112" s="176"/>
      <c r="BF112" s="44"/>
    </row>
    <row r="113" spans="1:58" ht="25.5" hidden="1" customHeight="1" x14ac:dyDescent="0.15">
      <c r="A113" s="65"/>
      <c r="B113" s="166"/>
      <c r="C113" s="67"/>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44"/>
      <c r="AD113" s="44"/>
      <c r="AE113" s="44"/>
      <c r="AF113" s="44"/>
      <c r="AG113" s="44"/>
      <c r="AH113" s="44"/>
      <c r="AI113" s="44"/>
      <c r="AJ113" s="44"/>
      <c r="AK113" s="70" t="s">
        <v>75</v>
      </c>
      <c r="AL113" s="44"/>
      <c r="AM113" s="50"/>
      <c r="AN113" s="50"/>
      <c r="AO113" s="50"/>
      <c r="AP113" s="44"/>
      <c r="AQ113" s="44"/>
      <c r="AR113" s="44"/>
      <c r="AS113" s="44"/>
      <c r="AT113" s="44"/>
      <c r="AU113" s="44"/>
      <c r="AV113" s="44"/>
      <c r="AW113" s="44"/>
      <c r="AX113" s="44"/>
      <c r="AY113" s="44"/>
      <c r="AZ113" s="44"/>
      <c r="BA113" s="44"/>
      <c r="BB113" s="44"/>
      <c r="BC113" s="44"/>
      <c r="BD113" s="44"/>
      <c r="BE113" s="176"/>
    </row>
    <row r="114" spans="1:58" s="38" customFormat="1" ht="16.5" hidden="1" customHeight="1" x14ac:dyDescent="0.15">
      <c r="A114" s="36"/>
      <c r="B114" s="36"/>
      <c r="C114" s="37"/>
      <c r="F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U114" s="50"/>
      <c r="AV114" s="50"/>
      <c r="AW114" s="50"/>
      <c r="AX114" s="50"/>
      <c r="AY114" s="50"/>
      <c r="AZ114" s="50"/>
      <c r="BA114" s="50"/>
      <c r="BB114" s="50"/>
      <c r="BC114" s="50"/>
      <c r="BD114" s="50"/>
      <c r="BE114" s="181"/>
      <c r="BF114" s="20"/>
    </row>
    <row r="115" spans="1:58" ht="25.5" hidden="1" customHeight="1" x14ac:dyDescent="0.15">
      <c r="A115" s="199" t="s">
        <v>86</v>
      </c>
      <c r="B115" s="200"/>
      <c r="C115" s="200"/>
      <c r="D115" s="200"/>
      <c r="E115" s="200"/>
      <c r="F115" s="200"/>
      <c r="G115" s="200"/>
      <c r="H115" s="200"/>
      <c r="I115" s="201"/>
      <c r="J115" s="39"/>
      <c r="K115" s="79" t="s">
        <v>83</v>
      </c>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39"/>
      <c r="AP115" s="39"/>
      <c r="AQ115" s="39"/>
      <c r="AR115" s="39"/>
      <c r="AS115" s="39"/>
      <c r="AT115" s="44"/>
      <c r="AU115" s="44" t="s">
        <v>41</v>
      </c>
      <c r="AV115" s="50"/>
      <c r="AW115" s="50"/>
      <c r="AX115" s="50"/>
      <c r="AY115" s="50"/>
      <c r="AZ115" s="44"/>
      <c r="BA115" s="50"/>
      <c r="BB115" s="50"/>
      <c r="BC115" s="50"/>
      <c r="BD115" s="50"/>
      <c r="BE115" s="181"/>
      <c r="BF115" s="20"/>
    </row>
    <row r="116" spans="1:58" ht="17.25" hidden="1" customHeight="1" x14ac:dyDescent="0.15">
      <c r="A116" s="202"/>
      <c r="B116" s="203"/>
      <c r="C116" s="203"/>
      <c r="D116" s="203"/>
      <c r="E116" s="203"/>
      <c r="F116" s="203"/>
      <c r="G116" s="203"/>
      <c r="H116" s="203"/>
      <c r="I116" s="204"/>
      <c r="J116" s="40"/>
      <c r="K116" s="40"/>
      <c r="L116" s="40"/>
      <c r="M116" s="40"/>
      <c r="N116" s="40"/>
      <c r="O116" s="40"/>
      <c r="P116" s="40"/>
      <c r="Q116" s="40"/>
      <c r="R116" s="40"/>
      <c r="S116" s="40"/>
      <c r="T116" s="40"/>
      <c r="U116" s="40"/>
      <c r="V116" s="40"/>
      <c r="W116" s="40"/>
      <c r="X116" s="41"/>
      <c r="Y116" s="41"/>
      <c r="Z116" s="41"/>
      <c r="AA116" s="41"/>
      <c r="AB116" s="41"/>
      <c r="AC116" s="41"/>
      <c r="AD116" s="41"/>
      <c r="AE116" s="42"/>
      <c r="AF116" s="41"/>
      <c r="AG116" s="41"/>
      <c r="AH116" s="41"/>
      <c r="AI116" s="41"/>
      <c r="AJ116" s="41"/>
      <c r="AK116" s="41"/>
      <c r="AL116" s="41"/>
      <c r="AM116" s="41"/>
      <c r="AN116" s="41"/>
      <c r="AO116" s="41"/>
      <c r="AP116" s="43"/>
      <c r="AQ116" s="43"/>
      <c r="AR116" s="43"/>
      <c r="AS116" s="43"/>
      <c r="AT116" s="44"/>
      <c r="AU116" s="44"/>
      <c r="AV116" s="44"/>
      <c r="AW116" s="44"/>
      <c r="AX116" s="44"/>
      <c r="AY116" s="44"/>
      <c r="AZ116" s="44"/>
      <c r="BA116" s="44"/>
      <c r="BB116" s="44"/>
      <c r="BC116" s="44"/>
      <c r="BD116" s="44"/>
      <c r="BE116" s="176"/>
      <c r="BF116" s="44"/>
    </row>
    <row r="117" spans="1:58" ht="28.5" hidden="1" customHeight="1" x14ac:dyDescent="0.15">
      <c r="A117" s="45"/>
      <c r="B117" s="46" t="s">
        <v>42</v>
      </c>
      <c r="C117" s="166"/>
      <c r="D117" s="166"/>
      <c r="E117" s="166"/>
      <c r="F117" s="44"/>
      <c r="G117" s="48"/>
      <c r="H117" s="44"/>
      <c r="I117" s="48"/>
      <c r="J117" s="48"/>
      <c r="K117" s="48"/>
      <c r="L117" s="48"/>
      <c r="M117" s="48"/>
      <c r="N117" s="48"/>
      <c r="O117" s="48"/>
      <c r="P117" s="48"/>
      <c r="Q117" s="48"/>
      <c r="R117" s="48"/>
      <c r="S117" s="48"/>
      <c r="T117" s="48"/>
      <c r="U117" s="48"/>
      <c r="V117" s="48"/>
      <c r="W117" s="48"/>
      <c r="X117" s="48"/>
      <c r="Y117" s="48"/>
      <c r="Z117" s="48"/>
      <c r="AA117" s="167"/>
      <c r="AB117" s="50"/>
      <c r="AC117" s="50"/>
      <c r="AD117" s="50"/>
      <c r="AE117" s="46" t="s">
        <v>43</v>
      </c>
      <c r="AF117" s="50"/>
      <c r="AG117" s="50"/>
      <c r="AH117" s="50"/>
      <c r="AI117" s="50"/>
      <c r="AJ117" s="50"/>
      <c r="AK117" s="50"/>
      <c r="AL117" s="50"/>
      <c r="AM117" s="50"/>
      <c r="AN117" s="50"/>
      <c r="AO117" s="50"/>
      <c r="AP117" s="50"/>
      <c r="AQ117" s="50"/>
      <c r="AR117" s="50"/>
      <c r="AS117" s="50"/>
      <c r="AT117" s="44"/>
      <c r="AU117" s="44"/>
      <c r="AV117" s="44" t="s">
        <v>44</v>
      </c>
      <c r="AW117" s="44"/>
      <c r="AX117" s="44"/>
      <c r="AY117" s="44" t="s">
        <v>45</v>
      </c>
      <c r="AZ117" s="44"/>
      <c r="BA117" s="44"/>
      <c r="BB117" s="44"/>
      <c r="BC117" s="44"/>
      <c r="BD117" s="44"/>
      <c r="BE117" s="176"/>
      <c r="BF117" s="44"/>
    </row>
    <row r="118" spans="1:58" ht="25.5" hidden="1" customHeight="1" x14ac:dyDescent="0.15">
      <c r="A118" s="45"/>
      <c r="B118" s="205" t="s">
        <v>46</v>
      </c>
      <c r="C118" s="206"/>
      <c r="D118" s="206"/>
      <c r="E118" s="207"/>
      <c r="F118" s="211" t="s">
        <v>47</v>
      </c>
      <c r="G118" s="211"/>
      <c r="H118" s="288"/>
      <c r="I118" s="288"/>
      <c r="J118" s="214" t="s">
        <v>48</v>
      </c>
      <c r="K118" s="214"/>
      <c r="L118" s="288"/>
      <c r="M118" s="288"/>
      <c r="N118" s="214" t="s">
        <v>49</v>
      </c>
      <c r="O118" s="248"/>
      <c r="P118" s="258" t="s">
        <v>50</v>
      </c>
      <c r="Q118" s="248"/>
      <c r="R118" s="260" t="s">
        <v>51</v>
      </c>
      <c r="S118" s="260"/>
      <c r="T118" s="288"/>
      <c r="U118" s="288"/>
      <c r="V118" s="214" t="s">
        <v>48</v>
      </c>
      <c r="W118" s="214"/>
      <c r="X118" s="288"/>
      <c r="Y118" s="288"/>
      <c r="Z118" s="214" t="s">
        <v>49</v>
      </c>
      <c r="AA118" s="248"/>
      <c r="AB118" s="44"/>
      <c r="AC118" s="44"/>
      <c r="AD118" s="44"/>
      <c r="AE118" s="250" t="s">
        <v>52</v>
      </c>
      <c r="AF118" s="251"/>
      <c r="AG118" s="251"/>
      <c r="AH118" s="251"/>
      <c r="AI118" s="252"/>
      <c r="AJ118" s="256">
        <f>ROUNDDOWN(AY118/60,0)</f>
        <v>0</v>
      </c>
      <c r="AK118" s="256"/>
      <c r="AL118" s="251" t="s">
        <v>53</v>
      </c>
      <c r="AM118" s="251"/>
      <c r="AN118" s="256">
        <f>AY118-AJ118*60</f>
        <v>0</v>
      </c>
      <c r="AO118" s="256"/>
      <c r="AP118" s="214" t="s">
        <v>49</v>
      </c>
      <c r="AQ118" s="248"/>
      <c r="AR118" s="50"/>
      <c r="AS118" s="44"/>
      <c r="AT118" s="244"/>
      <c r="AU118" s="244" t="s">
        <v>54</v>
      </c>
      <c r="AV118" s="245">
        <f>T118*60+X118</f>
        <v>0</v>
      </c>
      <c r="AW118" s="44"/>
      <c r="AX118" s="244" t="s">
        <v>55</v>
      </c>
      <c r="AY118" s="245">
        <f>(T118*60+X118)-(H118*60+L118)</f>
        <v>0</v>
      </c>
      <c r="AZ118" s="44"/>
      <c r="BA118" s="44"/>
      <c r="BB118" s="44"/>
      <c r="BC118" s="44"/>
      <c r="BD118" s="44"/>
      <c r="BE118" s="176"/>
      <c r="BF118" s="44"/>
    </row>
    <row r="119" spans="1:58" ht="35.25" hidden="1" customHeight="1" x14ac:dyDescent="0.15">
      <c r="A119" s="45"/>
      <c r="B119" s="208"/>
      <c r="C119" s="209"/>
      <c r="D119" s="209"/>
      <c r="E119" s="210"/>
      <c r="F119" s="211"/>
      <c r="G119" s="211"/>
      <c r="H119" s="289"/>
      <c r="I119" s="289"/>
      <c r="J119" s="215"/>
      <c r="K119" s="215"/>
      <c r="L119" s="289"/>
      <c r="M119" s="289"/>
      <c r="N119" s="215"/>
      <c r="O119" s="249"/>
      <c r="P119" s="259"/>
      <c r="Q119" s="249"/>
      <c r="R119" s="261"/>
      <c r="S119" s="261"/>
      <c r="T119" s="289"/>
      <c r="U119" s="289"/>
      <c r="V119" s="215"/>
      <c r="W119" s="215"/>
      <c r="X119" s="289"/>
      <c r="Y119" s="289"/>
      <c r="Z119" s="215"/>
      <c r="AA119" s="249"/>
      <c r="AB119" s="44"/>
      <c r="AC119" s="44"/>
      <c r="AD119" s="44"/>
      <c r="AE119" s="253"/>
      <c r="AF119" s="254"/>
      <c r="AG119" s="254"/>
      <c r="AH119" s="254"/>
      <c r="AI119" s="255"/>
      <c r="AJ119" s="257"/>
      <c r="AK119" s="257"/>
      <c r="AL119" s="254"/>
      <c r="AM119" s="254"/>
      <c r="AN119" s="257"/>
      <c r="AO119" s="257"/>
      <c r="AP119" s="215"/>
      <c r="AQ119" s="249"/>
      <c r="AR119" s="50"/>
      <c r="AS119" s="44"/>
      <c r="AT119" s="244"/>
      <c r="AU119" s="244"/>
      <c r="AV119" s="245"/>
      <c r="AW119" s="44"/>
      <c r="AX119" s="244"/>
      <c r="AY119" s="245"/>
      <c r="AZ119" s="44"/>
      <c r="BA119" s="44"/>
      <c r="BB119" s="44"/>
      <c r="BC119" s="44"/>
      <c r="BD119" s="44"/>
      <c r="BE119" s="176"/>
      <c r="BF119" s="44"/>
    </row>
    <row r="120" spans="1:58" ht="17.25" hidden="1" customHeight="1" x14ac:dyDescent="0.15">
      <c r="A120" s="45"/>
      <c r="B120" s="51"/>
      <c r="C120" s="51"/>
      <c r="D120" s="51"/>
      <c r="E120" s="51"/>
      <c r="F120" s="52"/>
      <c r="G120" s="52"/>
      <c r="H120" s="165"/>
      <c r="I120" s="52"/>
      <c r="J120" s="52"/>
      <c r="K120" s="52"/>
      <c r="L120" s="52"/>
      <c r="M120" s="52"/>
      <c r="N120" s="52"/>
      <c r="O120" s="52"/>
      <c r="P120" s="52"/>
      <c r="Q120" s="52"/>
      <c r="R120" s="52"/>
      <c r="S120" s="52"/>
      <c r="T120" s="52"/>
      <c r="U120" s="52"/>
      <c r="V120" s="52"/>
      <c r="W120" s="52"/>
      <c r="X120" s="50"/>
      <c r="Y120" s="50"/>
      <c r="Z120" s="48"/>
      <c r="AA120" s="167"/>
      <c r="AB120" s="50"/>
      <c r="AC120" s="50"/>
      <c r="AD120" s="50"/>
      <c r="AE120" s="54"/>
      <c r="AF120" s="54"/>
      <c r="AG120" s="54"/>
      <c r="AH120" s="54"/>
      <c r="AI120" s="54"/>
      <c r="AJ120" s="55" t="s">
        <v>56</v>
      </c>
      <c r="AK120" s="54"/>
      <c r="AL120" s="54"/>
      <c r="AM120" s="54"/>
      <c r="AN120" s="54"/>
      <c r="AO120" s="54"/>
      <c r="AP120" s="54"/>
      <c r="AQ120" s="54"/>
      <c r="AR120" s="50"/>
      <c r="AS120" s="44"/>
      <c r="AT120" s="44"/>
      <c r="AU120" s="44"/>
      <c r="AV120" s="44"/>
      <c r="AW120" s="44"/>
      <c r="AX120" s="44"/>
      <c r="AY120" s="44"/>
      <c r="AZ120" s="44"/>
      <c r="BA120" s="44"/>
      <c r="BB120" s="44"/>
      <c r="BC120" s="44"/>
      <c r="BD120" s="44"/>
      <c r="BE120" s="176"/>
      <c r="BF120" s="44"/>
    </row>
    <row r="121" spans="1:58" s="44" customFormat="1" ht="25.5" hidden="1" customHeight="1" x14ac:dyDescent="0.15">
      <c r="A121" s="45"/>
      <c r="B121" s="46"/>
      <c r="C121" s="166"/>
      <c r="D121" s="166"/>
      <c r="E121" s="166"/>
      <c r="F121" s="48"/>
      <c r="G121" s="48"/>
      <c r="H121" s="48"/>
      <c r="I121" s="48"/>
      <c r="J121" s="48"/>
      <c r="K121" s="48"/>
      <c r="L121" s="48"/>
      <c r="M121" s="48"/>
      <c r="N121" s="48"/>
      <c r="O121" s="48"/>
      <c r="P121" s="48"/>
      <c r="Q121" s="48"/>
      <c r="R121" s="48"/>
      <c r="S121" s="48"/>
      <c r="T121" s="48"/>
      <c r="U121" s="48"/>
      <c r="V121" s="48"/>
      <c r="W121" s="167"/>
      <c r="X121" s="50"/>
      <c r="Y121" s="50"/>
      <c r="Z121" s="48"/>
      <c r="AA121" s="167"/>
      <c r="AB121" s="50"/>
      <c r="AC121" s="50"/>
      <c r="AD121" s="50"/>
      <c r="AE121" s="54"/>
      <c r="AF121" s="54"/>
      <c r="AG121" s="54"/>
      <c r="AH121" s="54"/>
      <c r="AI121" s="54"/>
      <c r="AJ121" s="54"/>
      <c r="AK121" s="54"/>
      <c r="AL121" s="54"/>
      <c r="AM121" s="54"/>
      <c r="AN121" s="54"/>
      <c r="AO121" s="54"/>
      <c r="AP121" s="54"/>
      <c r="AQ121" s="54"/>
      <c r="AR121" s="50"/>
      <c r="AV121" s="58" t="s">
        <v>57</v>
      </c>
      <c r="AY121" s="44" t="s">
        <v>58</v>
      </c>
      <c r="BB121" s="44" t="s">
        <v>59</v>
      </c>
      <c r="BE121" s="176"/>
    </row>
    <row r="122" spans="1:58" s="63" customFormat="1" ht="25.5" hidden="1" customHeight="1" x14ac:dyDescent="0.15">
      <c r="A122" s="56"/>
      <c r="B122" s="57" t="s">
        <v>60</v>
      </c>
      <c r="C122" s="57"/>
      <c r="D122" s="57"/>
      <c r="E122" s="57"/>
      <c r="F122" s="57"/>
      <c r="G122" s="57"/>
      <c r="H122" s="57"/>
      <c r="I122" s="57"/>
      <c r="J122" s="57"/>
      <c r="K122" s="57"/>
      <c r="L122" s="57"/>
      <c r="M122" s="57"/>
      <c r="N122" s="57"/>
      <c r="O122" s="58"/>
      <c r="P122" s="57"/>
      <c r="Q122" s="57"/>
      <c r="R122" s="57"/>
      <c r="S122" s="57"/>
      <c r="T122" s="57"/>
      <c r="U122" s="28"/>
      <c r="V122" s="57"/>
      <c r="W122" s="57"/>
      <c r="X122" s="50"/>
      <c r="Y122" s="50"/>
      <c r="Z122" s="48"/>
      <c r="AA122" s="167"/>
      <c r="AB122" s="50"/>
      <c r="AC122" s="50"/>
      <c r="AD122" s="50"/>
      <c r="AE122" s="59" t="s">
        <v>61</v>
      </c>
      <c r="AF122" s="60"/>
      <c r="AG122" s="61"/>
      <c r="AH122" s="61"/>
      <c r="AI122" s="61"/>
      <c r="AJ122" s="61"/>
      <c r="AK122" s="61"/>
      <c r="AL122" s="61"/>
      <c r="AM122" s="61"/>
      <c r="AN122" s="54"/>
      <c r="AO122" s="54"/>
      <c r="AP122" s="54"/>
      <c r="AQ122" s="62"/>
      <c r="AR122" s="50"/>
      <c r="AS122" s="44"/>
      <c r="AT122" s="58"/>
      <c r="AU122" s="58"/>
      <c r="AV122" s="58" t="s">
        <v>62</v>
      </c>
      <c r="AW122" s="58"/>
      <c r="AX122" s="58"/>
      <c r="AY122" s="44" t="s">
        <v>63</v>
      </c>
      <c r="AZ122" s="58"/>
      <c r="BA122" s="44"/>
      <c r="BB122" s="44"/>
      <c r="BC122" s="58"/>
      <c r="BD122" s="44"/>
      <c r="BE122" s="182"/>
      <c r="BF122" s="58"/>
    </row>
    <row r="123" spans="1:58" ht="25.5" hidden="1" customHeight="1" x14ac:dyDescent="0.15">
      <c r="A123" s="45"/>
      <c r="B123" s="205" t="s">
        <v>46</v>
      </c>
      <c r="C123" s="206"/>
      <c r="D123" s="206"/>
      <c r="E123" s="207"/>
      <c r="F123" s="211" t="s">
        <v>47</v>
      </c>
      <c r="G123" s="211"/>
      <c r="H123" s="290"/>
      <c r="I123" s="288"/>
      <c r="J123" s="214" t="s">
        <v>48</v>
      </c>
      <c r="K123" s="214"/>
      <c r="L123" s="288"/>
      <c r="M123" s="288"/>
      <c r="N123" s="214" t="s">
        <v>49</v>
      </c>
      <c r="O123" s="248"/>
      <c r="P123" s="258" t="s">
        <v>50</v>
      </c>
      <c r="Q123" s="248"/>
      <c r="R123" s="260" t="s">
        <v>51</v>
      </c>
      <c r="S123" s="260"/>
      <c r="T123" s="290"/>
      <c r="U123" s="288"/>
      <c r="V123" s="214" t="s">
        <v>48</v>
      </c>
      <c r="W123" s="214"/>
      <c r="X123" s="288"/>
      <c r="Y123" s="288"/>
      <c r="Z123" s="214" t="s">
        <v>49</v>
      </c>
      <c r="AA123" s="248"/>
      <c r="AB123" s="50"/>
      <c r="AC123" s="50"/>
      <c r="AD123" s="50"/>
      <c r="AE123" s="285" t="s">
        <v>64</v>
      </c>
      <c r="AF123" s="214"/>
      <c r="AG123" s="214"/>
      <c r="AH123" s="214"/>
      <c r="AI123" s="248"/>
      <c r="AJ123" s="286">
        <f>ROUNDDOWN(AV128/60,0)</f>
        <v>0</v>
      </c>
      <c r="AK123" s="256"/>
      <c r="AL123" s="214" t="s">
        <v>48</v>
      </c>
      <c r="AM123" s="214"/>
      <c r="AN123" s="256">
        <f>AV128-AJ123*60</f>
        <v>0</v>
      </c>
      <c r="AO123" s="256"/>
      <c r="AP123" s="214" t="s">
        <v>49</v>
      </c>
      <c r="AQ123" s="248"/>
      <c r="AR123" s="50"/>
      <c r="AS123" s="64"/>
      <c r="AT123" s="44"/>
      <c r="AU123" s="244" t="s">
        <v>65</v>
      </c>
      <c r="AV123" s="245">
        <f>IF(AY123&lt;=BB123,BB123,AV118)</f>
        <v>1260</v>
      </c>
      <c r="AW123" s="284"/>
      <c r="AX123" s="244" t="s">
        <v>66</v>
      </c>
      <c r="AY123" s="245">
        <f>T123*60+X123</f>
        <v>0</v>
      </c>
      <c r="AZ123" s="284"/>
      <c r="BA123" s="244" t="s">
        <v>67</v>
      </c>
      <c r="BB123" s="245">
        <f>21*60</f>
        <v>1260</v>
      </c>
      <c r="BC123" s="44"/>
      <c r="BD123" s="44"/>
      <c r="BE123" s="176"/>
      <c r="BF123" s="44"/>
    </row>
    <row r="124" spans="1:58" ht="35.25" hidden="1" customHeight="1" x14ac:dyDescent="0.15">
      <c r="A124" s="45"/>
      <c r="B124" s="208"/>
      <c r="C124" s="209"/>
      <c r="D124" s="209"/>
      <c r="E124" s="210"/>
      <c r="F124" s="211"/>
      <c r="G124" s="211"/>
      <c r="H124" s="291"/>
      <c r="I124" s="289"/>
      <c r="J124" s="215"/>
      <c r="K124" s="215"/>
      <c r="L124" s="289"/>
      <c r="M124" s="289"/>
      <c r="N124" s="215"/>
      <c r="O124" s="249"/>
      <c r="P124" s="259"/>
      <c r="Q124" s="249"/>
      <c r="R124" s="261"/>
      <c r="S124" s="261"/>
      <c r="T124" s="291"/>
      <c r="U124" s="289"/>
      <c r="V124" s="215"/>
      <c r="W124" s="215"/>
      <c r="X124" s="289"/>
      <c r="Y124" s="289"/>
      <c r="Z124" s="215"/>
      <c r="AA124" s="249"/>
      <c r="AB124" s="44"/>
      <c r="AC124" s="44"/>
      <c r="AD124" s="44"/>
      <c r="AE124" s="259"/>
      <c r="AF124" s="215"/>
      <c r="AG124" s="215"/>
      <c r="AH124" s="215"/>
      <c r="AI124" s="249"/>
      <c r="AJ124" s="287"/>
      <c r="AK124" s="257"/>
      <c r="AL124" s="215"/>
      <c r="AM124" s="215"/>
      <c r="AN124" s="257"/>
      <c r="AO124" s="257"/>
      <c r="AP124" s="215"/>
      <c r="AQ124" s="249"/>
      <c r="AR124" s="50"/>
      <c r="AS124" s="64"/>
      <c r="AT124" s="44"/>
      <c r="AU124" s="244"/>
      <c r="AV124" s="245"/>
      <c r="AW124" s="284"/>
      <c r="AX124" s="244"/>
      <c r="AY124" s="245"/>
      <c r="AZ124" s="284"/>
      <c r="BA124" s="244"/>
      <c r="BB124" s="245"/>
      <c r="BC124" s="44"/>
      <c r="BD124" s="44"/>
      <c r="BE124" s="176"/>
      <c r="BF124" s="44"/>
    </row>
    <row r="125" spans="1:58" ht="17.25" hidden="1" customHeight="1" x14ac:dyDescent="0.15">
      <c r="A125" s="65"/>
      <c r="B125" s="51"/>
      <c r="C125" s="51"/>
      <c r="D125" s="51"/>
      <c r="E125" s="51"/>
      <c r="F125" s="44"/>
      <c r="G125" s="51"/>
      <c r="H125" s="165"/>
      <c r="I125" s="51"/>
      <c r="J125" s="51"/>
      <c r="K125" s="51"/>
      <c r="L125" s="51"/>
      <c r="M125" s="51"/>
      <c r="N125" s="51"/>
      <c r="O125" s="51"/>
      <c r="P125" s="66"/>
      <c r="Q125" s="51"/>
      <c r="R125" s="51"/>
      <c r="S125" s="51"/>
      <c r="T125" s="51"/>
      <c r="U125" s="51"/>
      <c r="V125" s="51"/>
      <c r="W125" s="51"/>
      <c r="X125" s="50"/>
      <c r="Y125" s="50"/>
      <c r="Z125" s="48"/>
      <c r="AA125" s="44"/>
      <c r="AB125" s="44"/>
      <c r="AC125" s="44"/>
      <c r="AD125" s="44"/>
      <c r="AE125" s="62"/>
      <c r="AF125" s="62"/>
      <c r="AG125" s="62"/>
      <c r="AH125" s="62"/>
      <c r="AI125" s="62"/>
      <c r="AJ125" s="55" t="s">
        <v>56</v>
      </c>
      <c r="AK125" s="62"/>
      <c r="AL125" s="62"/>
      <c r="AM125" s="62"/>
      <c r="AN125" s="62"/>
      <c r="AO125" s="62"/>
      <c r="AP125" s="62"/>
      <c r="AQ125" s="62"/>
      <c r="AR125" s="44"/>
      <c r="AS125" s="44"/>
      <c r="AT125" s="44"/>
      <c r="AU125" s="44"/>
      <c r="AV125" s="44"/>
      <c r="AW125" s="44"/>
      <c r="AX125" s="44"/>
      <c r="AY125" s="77" t="s">
        <v>68</v>
      </c>
      <c r="AZ125" s="44"/>
      <c r="BA125" s="44"/>
      <c r="BB125" s="44"/>
      <c r="BC125" s="44"/>
      <c r="BD125" s="44"/>
      <c r="BE125" s="176"/>
      <c r="BF125" s="44"/>
    </row>
    <row r="126" spans="1:58" ht="25.5" hidden="1" customHeight="1" x14ac:dyDescent="0.2">
      <c r="A126" s="65"/>
      <c r="B126" s="44"/>
      <c r="C126" s="262" t="s">
        <v>146</v>
      </c>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4"/>
      <c r="AD126" s="44"/>
      <c r="AE126" s="62"/>
      <c r="AF126" s="62"/>
      <c r="AG126" s="62"/>
      <c r="AH126" s="62"/>
      <c r="AI126" s="62"/>
      <c r="AJ126" s="62"/>
      <c r="AK126" s="62"/>
      <c r="AL126" s="62"/>
      <c r="AM126" s="62"/>
      <c r="AN126" s="62"/>
      <c r="AO126" s="62"/>
      <c r="AP126" s="62"/>
      <c r="AQ126" s="62"/>
      <c r="AR126" s="44"/>
      <c r="AS126" s="44"/>
      <c r="AT126" s="44"/>
      <c r="AU126" s="44"/>
      <c r="AV126" s="44"/>
      <c r="AW126" s="44"/>
      <c r="AX126" s="44"/>
      <c r="AY126" s="173" t="s">
        <v>147</v>
      </c>
      <c r="AZ126" s="44"/>
      <c r="BA126" s="44"/>
      <c r="BB126" s="44"/>
      <c r="BC126" s="44"/>
      <c r="BD126" s="44"/>
      <c r="BE126" s="176"/>
      <c r="BF126" s="44"/>
    </row>
    <row r="127" spans="1:58" ht="25.5" hidden="1" customHeight="1" x14ac:dyDescent="0.15">
      <c r="A127" s="65"/>
      <c r="B127" s="44"/>
      <c r="C127" s="265"/>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7"/>
      <c r="AD127" s="44"/>
      <c r="AE127" s="59" t="s">
        <v>69</v>
      </c>
      <c r="AF127" s="62"/>
      <c r="AG127" s="62"/>
      <c r="AH127" s="62"/>
      <c r="AI127" s="62"/>
      <c r="AJ127" s="62"/>
      <c r="AK127" s="62"/>
      <c r="AL127" s="62"/>
      <c r="AM127" s="62"/>
      <c r="AN127" s="62"/>
      <c r="AO127" s="62"/>
      <c r="AP127" s="62"/>
      <c r="AQ127" s="62"/>
      <c r="AR127" s="44"/>
      <c r="AS127" s="44"/>
      <c r="AT127" s="44"/>
      <c r="AU127" s="44"/>
      <c r="AV127" s="44" t="s">
        <v>70</v>
      </c>
      <c r="AW127" s="44"/>
      <c r="AX127" s="44"/>
      <c r="AY127" s="44" t="s">
        <v>71</v>
      </c>
      <c r="AZ127" s="174"/>
      <c r="BA127" s="44"/>
      <c r="BB127" s="44"/>
      <c r="BC127" s="44"/>
      <c r="BD127" s="44"/>
      <c r="BE127" s="176"/>
      <c r="BF127" s="44"/>
    </row>
    <row r="128" spans="1:58" s="63" customFormat="1" ht="25.5" hidden="1" customHeight="1" x14ac:dyDescent="0.15">
      <c r="A128" s="65"/>
      <c r="B128" s="44"/>
      <c r="C128" s="265"/>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7"/>
      <c r="AC128" s="12"/>
      <c r="AD128" s="44"/>
      <c r="AE128" s="250" t="s">
        <v>72</v>
      </c>
      <c r="AF128" s="271"/>
      <c r="AG128" s="271"/>
      <c r="AH128" s="271"/>
      <c r="AI128" s="271"/>
      <c r="AJ128" s="271"/>
      <c r="AK128" s="272"/>
      <c r="AL128" s="276">
        <f>IF(AY118=0,0,ROUNDUP(AV128/AY118,3))</f>
        <v>0</v>
      </c>
      <c r="AM128" s="277"/>
      <c r="AN128" s="277"/>
      <c r="AO128" s="277"/>
      <c r="AP128" s="277"/>
      <c r="AQ128" s="278"/>
      <c r="AR128" s="44"/>
      <c r="AS128" s="44"/>
      <c r="AT128" s="58"/>
      <c r="AU128" s="244" t="s">
        <v>73</v>
      </c>
      <c r="AV128" s="282">
        <f>IF(AV118-AV123&gt;0,AV118-AV123,0)</f>
        <v>0</v>
      </c>
      <c r="AW128" s="283" t="s">
        <v>74</v>
      </c>
      <c r="AX128" s="283"/>
      <c r="AY128" s="174"/>
      <c r="AZ128" s="174"/>
      <c r="BA128" s="58"/>
      <c r="BB128" s="58"/>
      <c r="BC128" s="58"/>
      <c r="BD128" s="58"/>
      <c r="BE128" s="182"/>
      <c r="BF128" s="58"/>
    </row>
    <row r="129" spans="1:58" ht="35.25" hidden="1" customHeight="1" x14ac:dyDescent="0.15">
      <c r="A129" s="65"/>
      <c r="B129" s="44"/>
      <c r="C129" s="265"/>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7"/>
      <c r="AD129" s="44"/>
      <c r="AE129" s="273"/>
      <c r="AF129" s="274"/>
      <c r="AG129" s="274"/>
      <c r="AH129" s="274"/>
      <c r="AI129" s="274"/>
      <c r="AJ129" s="274"/>
      <c r="AK129" s="275"/>
      <c r="AL129" s="279"/>
      <c r="AM129" s="280"/>
      <c r="AN129" s="280"/>
      <c r="AO129" s="280"/>
      <c r="AP129" s="280"/>
      <c r="AQ129" s="281"/>
      <c r="AR129" s="44"/>
      <c r="AS129" s="44"/>
      <c r="AT129" s="244"/>
      <c r="AU129" s="244"/>
      <c r="AV129" s="282"/>
      <c r="AW129" s="283"/>
      <c r="AX129" s="283"/>
      <c r="AY129" s="44"/>
      <c r="AZ129" s="44"/>
      <c r="BA129" s="44"/>
      <c r="BB129" s="44"/>
      <c r="BC129" s="44"/>
      <c r="BD129" s="44"/>
      <c r="BE129" s="176"/>
      <c r="BF129" s="44"/>
    </row>
    <row r="130" spans="1:58" ht="25.5" hidden="1" customHeight="1" x14ac:dyDescent="0.15">
      <c r="A130" s="65"/>
      <c r="B130" s="44"/>
      <c r="C130" s="268"/>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70"/>
      <c r="AD130" s="44"/>
      <c r="AE130" s="44"/>
      <c r="AF130" s="44"/>
      <c r="AG130" s="44"/>
      <c r="AH130" s="44"/>
      <c r="AI130" s="44"/>
      <c r="AJ130" s="44"/>
      <c r="AK130" s="68" t="s">
        <v>56</v>
      </c>
      <c r="AL130" s="44"/>
      <c r="AM130" s="50"/>
      <c r="AN130" s="50"/>
      <c r="AO130" s="50"/>
      <c r="AP130" s="44"/>
      <c r="AQ130" s="44"/>
      <c r="AR130" s="44"/>
      <c r="AS130" s="44"/>
      <c r="AT130" s="244"/>
      <c r="AU130" s="44"/>
      <c r="AV130" s="44"/>
      <c r="AW130" s="44"/>
      <c r="AX130" s="44"/>
      <c r="AY130" s="44"/>
      <c r="AZ130" s="44"/>
      <c r="BA130" s="44"/>
      <c r="BB130" s="44"/>
      <c r="BC130" s="44"/>
      <c r="BD130" s="44"/>
      <c r="BE130" s="176"/>
      <c r="BF130" s="44"/>
    </row>
    <row r="131" spans="1:58" ht="25.5" hidden="1" customHeight="1" x14ac:dyDescent="0.15">
      <c r="A131" s="65"/>
      <c r="B131" s="44"/>
      <c r="C131" s="67"/>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D131" s="44"/>
      <c r="AE131" s="44"/>
      <c r="AF131" s="44"/>
      <c r="AG131" s="44"/>
      <c r="AH131" s="44"/>
      <c r="AI131" s="44"/>
      <c r="AJ131" s="44"/>
      <c r="AK131" s="70" t="s">
        <v>75</v>
      </c>
      <c r="AL131" s="44"/>
      <c r="AM131" s="50"/>
      <c r="AN131" s="50"/>
      <c r="AO131" s="50"/>
      <c r="AP131" s="44"/>
      <c r="AQ131" s="44"/>
      <c r="AR131" s="44"/>
      <c r="AS131" s="44"/>
      <c r="AT131" s="44"/>
      <c r="AU131" s="44"/>
      <c r="AV131" s="44"/>
      <c r="AW131" s="44"/>
      <c r="AX131" s="44"/>
      <c r="AY131" s="44"/>
      <c r="AZ131" s="44"/>
      <c r="BA131" s="44"/>
      <c r="BB131" s="44"/>
      <c r="BC131" s="44"/>
      <c r="BD131" s="44"/>
      <c r="BE131" s="176"/>
    </row>
    <row r="132" spans="1:58" ht="17.25" hidden="1" customHeight="1" x14ac:dyDescent="0.15">
      <c r="A132" s="71"/>
      <c r="B132" s="72"/>
      <c r="C132" s="72"/>
      <c r="D132" s="72"/>
      <c r="E132" s="72"/>
      <c r="F132" s="73"/>
      <c r="G132" s="72"/>
      <c r="H132" s="72"/>
      <c r="I132" s="72"/>
      <c r="J132" s="72"/>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5"/>
      <c r="AL132" s="74"/>
      <c r="AM132" s="76"/>
      <c r="AN132" s="76"/>
      <c r="AO132" s="76"/>
      <c r="AP132" s="74"/>
      <c r="AQ132" s="74"/>
      <c r="AR132" s="74"/>
      <c r="AS132" s="74"/>
      <c r="AT132" s="44"/>
      <c r="AU132" s="44"/>
      <c r="AV132" s="44"/>
      <c r="AW132" s="44"/>
      <c r="AX132" s="44"/>
      <c r="AY132" s="44"/>
      <c r="AZ132" s="44"/>
      <c r="BA132" s="44"/>
      <c r="BB132" s="44"/>
      <c r="BC132" s="44"/>
      <c r="BD132" s="44"/>
      <c r="BE132" s="176"/>
    </row>
    <row r="133" spans="1:58" ht="17.25" hidden="1" customHeight="1" x14ac:dyDescent="0.15">
      <c r="A133" s="52"/>
      <c r="B133" s="52"/>
      <c r="C133" s="52"/>
      <c r="D133" s="52"/>
      <c r="E133" s="52"/>
      <c r="F133" s="77"/>
      <c r="G133" s="52"/>
      <c r="H133" s="52"/>
      <c r="I133" s="52"/>
      <c r="J133" s="52"/>
      <c r="AK133" s="78"/>
      <c r="AM133" s="20"/>
      <c r="AN133" s="20"/>
      <c r="AO133" s="20"/>
      <c r="AT133" s="44"/>
      <c r="AU133" s="44"/>
      <c r="AV133" s="44"/>
      <c r="AW133" s="44"/>
      <c r="AX133" s="44"/>
      <c r="AY133" s="44"/>
      <c r="AZ133" s="44"/>
      <c r="BA133" s="44"/>
      <c r="BB133" s="44"/>
      <c r="BC133" s="44"/>
      <c r="BD133" s="44"/>
      <c r="BE133" s="176"/>
    </row>
    <row r="134" spans="1:58" ht="25.5" hidden="1" customHeight="1" x14ac:dyDescent="0.15">
      <c r="A134" s="199" t="s">
        <v>87</v>
      </c>
      <c r="B134" s="200"/>
      <c r="C134" s="200"/>
      <c r="D134" s="200"/>
      <c r="E134" s="200"/>
      <c r="F134" s="200"/>
      <c r="G134" s="200"/>
      <c r="H134" s="200"/>
      <c r="I134" s="201"/>
      <c r="J134" s="39"/>
      <c r="K134" s="79" t="s">
        <v>83</v>
      </c>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39"/>
      <c r="AP134" s="39"/>
      <c r="AQ134" s="39"/>
      <c r="AR134" s="39"/>
      <c r="AS134" s="39"/>
      <c r="AT134" s="44"/>
      <c r="AU134" s="44" t="s">
        <v>41</v>
      </c>
      <c r="AV134" s="50"/>
      <c r="AW134" s="50"/>
      <c r="AX134" s="50"/>
      <c r="AY134" s="50"/>
      <c r="AZ134" s="44"/>
      <c r="BA134" s="50"/>
      <c r="BB134" s="50"/>
      <c r="BC134" s="50"/>
      <c r="BD134" s="50"/>
      <c r="BE134" s="181"/>
      <c r="BF134" s="20"/>
    </row>
    <row r="135" spans="1:58" ht="17.25" hidden="1" customHeight="1" x14ac:dyDescent="0.15">
      <c r="A135" s="202"/>
      <c r="B135" s="203"/>
      <c r="C135" s="203"/>
      <c r="D135" s="203"/>
      <c r="E135" s="203"/>
      <c r="F135" s="203"/>
      <c r="G135" s="203"/>
      <c r="H135" s="203"/>
      <c r="I135" s="204"/>
      <c r="J135" s="40"/>
      <c r="K135" s="40"/>
      <c r="L135" s="40"/>
      <c r="M135" s="40"/>
      <c r="N135" s="40"/>
      <c r="O135" s="40"/>
      <c r="P135" s="40"/>
      <c r="Q135" s="40"/>
      <c r="R135" s="40"/>
      <c r="S135" s="40"/>
      <c r="T135" s="40"/>
      <c r="U135" s="40"/>
      <c r="V135" s="40"/>
      <c r="W135" s="40"/>
      <c r="X135" s="41"/>
      <c r="Y135" s="41"/>
      <c r="Z135" s="41"/>
      <c r="AA135" s="41"/>
      <c r="AB135" s="41"/>
      <c r="AC135" s="41"/>
      <c r="AD135" s="41"/>
      <c r="AE135" s="42"/>
      <c r="AF135" s="41"/>
      <c r="AG135" s="41"/>
      <c r="AH135" s="41"/>
      <c r="AI135" s="41"/>
      <c r="AJ135" s="41"/>
      <c r="AK135" s="41"/>
      <c r="AL135" s="41"/>
      <c r="AM135" s="41"/>
      <c r="AN135" s="41"/>
      <c r="AO135" s="41"/>
      <c r="AP135" s="43"/>
      <c r="AQ135" s="43"/>
      <c r="AR135" s="43"/>
      <c r="AS135" s="43"/>
      <c r="AT135" s="44"/>
      <c r="AU135" s="44"/>
      <c r="AV135" s="44"/>
      <c r="AW135" s="44"/>
      <c r="AX135" s="44"/>
      <c r="AY135" s="44"/>
      <c r="AZ135" s="44"/>
      <c r="BA135" s="44"/>
      <c r="BB135" s="44"/>
      <c r="BC135" s="44"/>
      <c r="BD135" s="44"/>
      <c r="BE135" s="176"/>
      <c r="BF135" s="44"/>
    </row>
    <row r="136" spans="1:58" ht="28.5" hidden="1" customHeight="1" x14ac:dyDescent="0.15">
      <c r="A136" s="45"/>
      <c r="B136" s="46" t="s">
        <v>42</v>
      </c>
      <c r="C136" s="166"/>
      <c r="D136" s="166"/>
      <c r="E136" s="166"/>
      <c r="F136" s="44"/>
      <c r="G136" s="48"/>
      <c r="H136" s="44"/>
      <c r="I136" s="48"/>
      <c r="J136" s="48"/>
      <c r="K136" s="48"/>
      <c r="L136" s="48"/>
      <c r="M136" s="48"/>
      <c r="N136" s="48"/>
      <c r="O136" s="48"/>
      <c r="P136" s="48"/>
      <c r="Q136" s="48"/>
      <c r="R136" s="48"/>
      <c r="S136" s="48"/>
      <c r="T136" s="48"/>
      <c r="U136" s="48"/>
      <c r="V136" s="48"/>
      <c r="W136" s="48"/>
      <c r="X136" s="48"/>
      <c r="Y136" s="48"/>
      <c r="Z136" s="48"/>
      <c r="AA136" s="167"/>
      <c r="AB136" s="50"/>
      <c r="AC136" s="50"/>
      <c r="AD136" s="50"/>
      <c r="AE136" s="46" t="s">
        <v>43</v>
      </c>
      <c r="AF136" s="50"/>
      <c r="AG136" s="50"/>
      <c r="AH136" s="50"/>
      <c r="AI136" s="50"/>
      <c r="AJ136" s="50"/>
      <c r="AK136" s="50"/>
      <c r="AL136" s="50"/>
      <c r="AM136" s="50"/>
      <c r="AN136" s="50"/>
      <c r="AO136" s="50"/>
      <c r="AP136" s="50"/>
      <c r="AQ136" s="50"/>
      <c r="AR136" s="50"/>
      <c r="AS136" s="50"/>
      <c r="AT136" s="44"/>
      <c r="AU136" s="44"/>
      <c r="AV136" s="44" t="s">
        <v>44</v>
      </c>
      <c r="AW136" s="44"/>
      <c r="AX136" s="44"/>
      <c r="AY136" s="44" t="s">
        <v>45</v>
      </c>
      <c r="AZ136" s="44"/>
      <c r="BA136" s="44"/>
      <c r="BB136" s="44"/>
      <c r="BC136" s="44"/>
      <c r="BD136" s="44"/>
      <c r="BE136" s="176"/>
      <c r="BF136" s="44"/>
    </row>
    <row r="137" spans="1:58" ht="25.5" hidden="1" customHeight="1" x14ac:dyDescent="0.15">
      <c r="A137" s="45"/>
      <c r="B137" s="205" t="s">
        <v>46</v>
      </c>
      <c r="C137" s="206"/>
      <c r="D137" s="206"/>
      <c r="E137" s="207"/>
      <c r="F137" s="211" t="s">
        <v>47</v>
      </c>
      <c r="G137" s="211"/>
      <c r="H137" s="288"/>
      <c r="I137" s="288"/>
      <c r="J137" s="214" t="s">
        <v>48</v>
      </c>
      <c r="K137" s="214"/>
      <c r="L137" s="288"/>
      <c r="M137" s="288"/>
      <c r="N137" s="214" t="s">
        <v>49</v>
      </c>
      <c r="O137" s="248"/>
      <c r="P137" s="258" t="s">
        <v>50</v>
      </c>
      <c r="Q137" s="248"/>
      <c r="R137" s="260" t="s">
        <v>51</v>
      </c>
      <c r="S137" s="260"/>
      <c r="T137" s="288"/>
      <c r="U137" s="288"/>
      <c r="V137" s="214" t="s">
        <v>48</v>
      </c>
      <c r="W137" s="214"/>
      <c r="X137" s="288"/>
      <c r="Y137" s="288"/>
      <c r="Z137" s="214" t="s">
        <v>49</v>
      </c>
      <c r="AA137" s="248"/>
      <c r="AB137" s="44"/>
      <c r="AC137" s="44"/>
      <c r="AD137" s="44"/>
      <c r="AE137" s="250" t="s">
        <v>78</v>
      </c>
      <c r="AF137" s="251"/>
      <c r="AG137" s="251"/>
      <c r="AH137" s="251"/>
      <c r="AI137" s="252"/>
      <c r="AJ137" s="256">
        <f>ROUNDDOWN(AY137/60,0)</f>
        <v>0</v>
      </c>
      <c r="AK137" s="256"/>
      <c r="AL137" s="251" t="s">
        <v>53</v>
      </c>
      <c r="AM137" s="251"/>
      <c r="AN137" s="256">
        <f>AY137-AJ137*60</f>
        <v>0</v>
      </c>
      <c r="AO137" s="256"/>
      <c r="AP137" s="214" t="s">
        <v>49</v>
      </c>
      <c r="AQ137" s="248"/>
      <c r="AR137" s="50"/>
      <c r="AS137" s="44"/>
      <c r="AT137" s="244"/>
      <c r="AU137" s="244" t="s">
        <v>54</v>
      </c>
      <c r="AV137" s="245">
        <f>T137*60+X137</f>
        <v>0</v>
      </c>
      <c r="AW137" s="44"/>
      <c r="AX137" s="244" t="s">
        <v>55</v>
      </c>
      <c r="AY137" s="245">
        <f>(T137*60+X137)-(H137*60+L137)</f>
        <v>0</v>
      </c>
      <c r="AZ137" s="44"/>
      <c r="BA137" s="44"/>
      <c r="BB137" s="44"/>
      <c r="BC137" s="44"/>
      <c r="BD137" s="44"/>
      <c r="BE137" s="176"/>
      <c r="BF137" s="44"/>
    </row>
    <row r="138" spans="1:58" ht="35.25" hidden="1" customHeight="1" x14ac:dyDescent="0.15">
      <c r="A138" s="45"/>
      <c r="B138" s="208"/>
      <c r="C138" s="209"/>
      <c r="D138" s="209"/>
      <c r="E138" s="210"/>
      <c r="F138" s="211"/>
      <c r="G138" s="211"/>
      <c r="H138" s="289"/>
      <c r="I138" s="289"/>
      <c r="J138" s="215"/>
      <c r="K138" s="215"/>
      <c r="L138" s="289"/>
      <c r="M138" s="289"/>
      <c r="N138" s="215"/>
      <c r="O138" s="249"/>
      <c r="P138" s="259"/>
      <c r="Q138" s="249"/>
      <c r="R138" s="261"/>
      <c r="S138" s="261"/>
      <c r="T138" s="289"/>
      <c r="U138" s="289"/>
      <c r="V138" s="215"/>
      <c r="W138" s="215"/>
      <c r="X138" s="289"/>
      <c r="Y138" s="289"/>
      <c r="Z138" s="215"/>
      <c r="AA138" s="249"/>
      <c r="AB138" s="44"/>
      <c r="AC138" s="44"/>
      <c r="AD138" s="44"/>
      <c r="AE138" s="253"/>
      <c r="AF138" s="254"/>
      <c r="AG138" s="254"/>
      <c r="AH138" s="254"/>
      <c r="AI138" s="255"/>
      <c r="AJ138" s="257"/>
      <c r="AK138" s="257"/>
      <c r="AL138" s="254"/>
      <c r="AM138" s="254"/>
      <c r="AN138" s="257"/>
      <c r="AO138" s="257"/>
      <c r="AP138" s="215"/>
      <c r="AQ138" s="249"/>
      <c r="AR138" s="50"/>
      <c r="AS138" s="44"/>
      <c r="AT138" s="244"/>
      <c r="AU138" s="244"/>
      <c r="AV138" s="245"/>
      <c r="AW138" s="44"/>
      <c r="AX138" s="244"/>
      <c r="AY138" s="245"/>
      <c r="AZ138" s="44"/>
      <c r="BA138" s="44"/>
      <c r="BB138" s="44"/>
      <c r="BC138" s="44"/>
      <c r="BD138" s="44"/>
      <c r="BE138" s="176"/>
      <c r="BF138" s="44"/>
    </row>
    <row r="139" spans="1:58" ht="17.25" hidden="1" customHeight="1" x14ac:dyDescent="0.15">
      <c r="A139" s="45"/>
      <c r="B139" s="51"/>
      <c r="C139" s="51"/>
      <c r="D139" s="51"/>
      <c r="E139" s="51"/>
      <c r="F139" s="52"/>
      <c r="G139" s="52"/>
      <c r="H139" s="165"/>
      <c r="I139" s="52"/>
      <c r="J139" s="52"/>
      <c r="K139" s="52"/>
      <c r="L139" s="52"/>
      <c r="M139" s="52"/>
      <c r="N139" s="52"/>
      <c r="O139" s="52"/>
      <c r="P139" s="52"/>
      <c r="Q139" s="52"/>
      <c r="R139" s="52"/>
      <c r="S139" s="52"/>
      <c r="T139" s="52"/>
      <c r="U139" s="52"/>
      <c r="V139" s="52"/>
      <c r="W139" s="52"/>
      <c r="X139" s="50"/>
      <c r="Y139" s="50"/>
      <c r="Z139" s="48"/>
      <c r="AA139" s="167"/>
      <c r="AB139" s="50"/>
      <c r="AC139" s="50"/>
      <c r="AD139" s="50"/>
      <c r="AE139" s="54"/>
      <c r="AF139" s="54"/>
      <c r="AG139" s="54"/>
      <c r="AH139" s="54"/>
      <c r="AI139" s="54"/>
      <c r="AJ139" s="55" t="s">
        <v>56</v>
      </c>
      <c r="AK139" s="54"/>
      <c r="AL139" s="54"/>
      <c r="AM139" s="54"/>
      <c r="AN139" s="54"/>
      <c r="AO139" s="54"/>
      <c r="AP139" s="54"/>
      <c r="AQ139" s="54"/>
      <c r="AR139" s="50"/>
      <c r="AS139" s="44"/>
      <c r="AT139" s="44"/>
      <c r="AU139" s="44"/>
      <c r="AV139" s="44"/>
      <c r="AW139" s="44"/>
      <c r="AX139" s="44"/>
      <c r="AY139" s="44"/>
      <c r="AZ139" s="44"/>
      <c r="BA139" s="44"/>
      <c r="BB139" s="44"/>
      <c r="BC139" s="44"/>
      <c r="BD139" s="44"/>
      <c r="BE139" s="176"/>
      <c r="BF139" s="44"/>
    </row>
    <row r="140" spans="1:58" s="44" customFormat="1" ht="25.5" hidden="1" customHeight="1" x14ac:dyDescent="0.15">
      <c r="A140" s="45"/>
      <c r="B140" s="46"/>
      <c r="C140" s="166"/>
      <c r="D140" s="166"/>
      <c r="E140" s="166"/>
      <c r="F140" s="48"/>
      <c r="G140" s="48"/>
      <c r="H140" s="48"/>
      <c r="I140" s="48"/>
      <c r="J140" s="48"/>
      <c r="K140" s="48"/>
      <c r="L140" s="48"/>
      <c r="M140" s="48"/>
      <c r="N140" s="48"/>
      <c r="O140" s="48"/>
      <c r="P140" s="48"/>
      <c r="Q140" s="48"/>
      <c r="R140" s="48"/>
      <c r="S140" s="48"/>
      <c r="T140" s="48"/>
      <c r="U140" s="48"/>
      <c r="V140" s="48"/>
      <c r="W140" s="167"/>
      <c r="X140" s="50"/>
      <c r="Y140" s="50"/>
      <c r="Z140" s="48"/>
      <c r="AA140" s="167"/>
      <c r="AB140" s="50"/>
      <c r="AC140" s="50"/>
      <c r="AD140" s="50"/>
      <c r="AE140" s="54"/>
      <c r="AF140" s="54"/>
      <c r="AG140" s="54"/>
      <c r="AH140" s="54"/>
      <c r="AI140" s="54"/>
      <c r="AJ140" s="54"/>
      <c r="AK140" s="54"/>
      <c r="AL140" s="54"/>
      <c r="AM140" s="54"/>
      <c r="AN140" s="54"/>
      <c r="AO140" s="54"/>
      <c r="AP140" s="54"/>
      <c r="AQ140" s="54"/>
      <c r="AR140" s="50"/>
      <c r="AV140" s="58" t="s">
        <v>57</v>
      </c>
      <c r="AY140" s="44" t="s">
        <v>58</v>
      </c>
      <c r="BB140" s="44" t="s">
        <v>59</v>
      </c>
      <c r="BE140" s="176"/>
    </row>
    <row r="141" spans="1:58" s="63" customFormat="1" ht="25.5" hidden="1" customHeight="1" x14ac:dyDescent="0.15">
      <c r="A141" s="56"/>
      <c r="B141" s="57" t="s">
        <v>60</v>
      </c>
      <c r="C141" s="57"/>
      <c r="D141" s="57"/>
      <c r="E141" s="57"/>
      <c r="F141" s="57"/>
      <c r="G141" s="57"/>
      <c r="H141" s="57"/>
      <c r="I141" s="57"/>
      <c r="J141" s="57"/>
      <c r="K141" s="57"/>
      <c r="L141" s="57"/>
      <c r="M141" s="57"/>
      <c r="N141" s="57"/>
      <c r="O141" s="58"/>
      <c r="P141" s="57"/>
      <c r="Q141" s="57"/>
      <c r="R141" s="57"/>
      <c r="S141" s="57"/>
      <c r="T141" s="57"/>
      <c r="U141" s="28"/>
      <c r="V141" s="57"/>
      <c r="W141" s="57"/>
      <c r="X141" s="50"/>
      <c r="Y141" s="50"/>
      <c r="Z141" s="48"/>
      <c r="AA141" s="167"/>
      <c r="AB141" s="50"/>
      <c r="AC141" s="50"/>
      <c r="AD141" s="50"/>
      <c r="AE141" s="59" t="s">
        <v>61</v>
      </c>
      <c r="AF141" s="60"/>
      <c r="AG141" s="61"/>
      <c r="AH141" s="61"/>
      <c r="AI141" s="61"/>
      <c r="AJ141" s="61"/>
      <c r="AK141" s="61"/>
      <c r="AL141" s="61"/>
      <c r="AM141" s="61"/>
      <c r="AN141" s="54"/>
      <c r="AO141" s="54"/>
      <c r="AP141" s="54"/>
      <c r="AQ141" s="62"/>
      <c r="AR141" s="50"/>
      <c r="AS141" s="44"/>
      <c r="AT141" s="58"/>
      <c r="AU141" s="58"/>
      <c r="AV141" s="58" t="s">
        <v>62</v>
      </c>
      <c r="AW141" s="58"/>
      <c r="AX141" s="58"/>
      <c r="AY141" s="44" t="s">
        <v>63</v>
      </c>
      <c r="AZ141" s="58"/>
      <c r="BA141" s="44"/>
      <c r="BB141" s="44"/>
      <c r="BC141" s="58"/>
      <c r="BD141" s="44"/>
      <c r="BE141" s="182"/>
      <c r="BF141" s="58"/>
    </row>
    <row r="142" spans="1:58" ht="25.5" hidden="1" customHeight="1" x14ac:dyDescent="0.15">
      <c r="A142" s="45"/>
      <c r="B142" s="205" t="s">
        <v>79</v>
      </c>
      <c r="C142" s="206"/>
      <c r="D142" s="206"/>
      <c r="E142" s="207"/>
      <c r="F142" s="211" t="s">
        <v>47</v>
      </c>
      <c r="G142" s="211"/>
      <c r="H142" s="290"/>
      <c r="I142" s="288"/>
      <c r="J142" s="214" t="s">
        <v>48</v>
      </c>
      <c r="K142" s="214"/>
      <c r="L142" s="288"/>
      <c r="M142" s="288"/>
      <c r="N142" s="214" t="s">
        <v>49</v>
      </c>
      <c r="O142" s="248"/>
      <c r="P142" s="258" t="s">
        <v>50</v>
      </c>
      <c r="Q142" s="248"/>
      <c r="R142" s="260" t="s">
        <v>51</v>
      </c>
      <c r="S142" s="260"/>
      <c r="T142" s="290"/>
      <c r="U142" s="288"/>
      <c r="V142" s="214" t="s">
        <v>48</v>
      </c>
      <c r="W142" s="214"/>
      <c r="X142" s="288"/>
      <c r="Y142" s="288"/>
      <c r="Z142" s="214" t="s">
        <v>49</v>
      </c>
      <c r="AA142" s="248"/>
      <c r="AB142" s="50"/>
      <c r="AC142" s="50"/>
      <c r="AD142" s="50"/>
      <c r="AE142" s="285" t="s">
        <v>80</v>
      </c>
      <c r="AF142" s="214"/>
      <c r="AG142" s="214"/>
      <c r="AH142" s="214"/>
      <c r="AI142" s="248"/>
      <c r="AJ142" s="286">
        <f>ROUNDDOWN(AV147/60,0)</f>
        <v>0</v>
      </c>
      <c r="AK142" s="256"/>
      <c r="AL142" s="214" t="s">
        <v>48</v>
      </c>
      <c r="AM142" s="214"/>
      <c r="AN142" s="256">
        <f>AV147-AJ142*60</f>
        <v>0</v>
      </c>
      <c r="AO142" s="256"/>
      <c r="AP142" s="214" t="s">
        <v>49</v>
      </c>
      <c r="AQ142" s="248"/>
      <c r="AR142" s="50"/>
      <c r="AS142" s="64"/>
      <c r="AT142" s="44"/>
      <c r="AU142" s="244" t="s">
        <v>65</v>
      </c>
      <c r="AV142" s="245">
        <f>IF(AY142&lt;=BB142,BB142,AV137)</f>
        <v>1260</v>
      </c>
      <c r="AW142" s="284"/>
      <c r="AX142" s="244" t="s">
        <v>66</v>
      </c>
      <c r="AY142" s="245">
        <f>T142*60+X142</f>
        <v>0</v>
      </c>
      <c r="AZ142" s="284"/>
      <c r="BA142" s="244" t="s">
        <v>67</v>
      </c>
      <c r="BB142" s="245">
        <f>21*60</f>
        <v>1260</v>
      </c>
      <c r="BC142" s="44"/>
      <c r="BD142" s="44"/>
      <c r="BE142" s="176"/>
      <c r="BF142" s="44"/>
    </row>
    <row r="143" spans="1:58" ht="35.25" hidden="1" customHeight="1" x14ac:dyDescent="0.15">
      <c r="A143" s="45"/>
      <c r="B143" s="208"/>
      <c r="C143" s="209"/>
      <c r="D143" s="209"/>
      <c r="E143" s="210"/>
      <c r="F143" s="211"/>
      <c r="G143" s="211"/>
      <c r="H143" s="291"/>
      <c r="I143" s="289"/>
      <c r="J143" s="215"/>
      <c r="K143" s="215"/>
      <c r="L143" s="289"/>
      <c r="M143" s="289"/>
      <c r="N143" s="215"/>
      <c r="O143" s="249"/>
      <c r="P143" s="259"/>
      <c r="Q143" s="249"/>
      <c r="R143" s="261"/>
      <c r="S143" s="261"/>
      <c r="T143" s="291"/>
      <c r="U143" s="289"/>
      <c r="V143" s="215"/>
      <c r="W143" s="215"/>
      <c r="X143" s="289"/>
      <c r="Y143" s="289"/>
      <c r="Z143" s="215"/>
      <c r="AA143" s="249"/>
      <c r="AB143" s="44"/>
      <c r="AC143" s="44"/>
      <c r="AD143" s="44"/>
      <c r="AE143" s="259"/>
      <c r="AF143" s="215"/>
      <c r="AG143" s="215"/>
      <c r="AH143" s="215"/>
      <c r="AI143" s="249"/>
      <c r="AJ143" s="287"/>
      <c r="AK143" s="257"/>
      <c r="AL143" s="215"/>
      <c r="AM143" s="215"/>
      <c r="AN143" s="257"/>
      <c r="AO143" s="257"/>
      <c r="AP143" s="215"/>
      <c r="AQ143" s="249"/>
      <c r="AR143" s="50"/>
      <c r="AS143" s="64"/>
      <c r="AT143" s="44"/>
      <c r="AU143" s="244"/>
      <c r="AV143" s="245"/>
      <c r="AW143" s="284"/>
      <c r="AX143" s="244"/>
      <c r="AY143" s="245"/>
      <c r="AZ143" s="284"/>
      <c r="BA143" s="244"/>
      <c r="BB143" s="245"/>
      <c r="BC143" s="44"/>
      <c r="BD143" s="44"/>
      <c r="BE143" s="176"/>
      <c r="BF143" s="44"/>
    </row>
    <row r="144" spans="1:58" ht="17.25" hidden="1" customHeight="1" x14ac:dyDescent="0.15">
      <c r="A144" s="65"/>
      <c r="B144" s="51"/>
      <c r="C144" s="51"/>
      <c r="D144" s="51"/>
      <c r="E144" s="51"/>
      <c r="F144" s="44"/>
      <c r="G144" s="51"/>
      <c r="H144" s="165"/>
      <c r="I144" s="51"/>
      <c r="J144" s="51"/>
      <c r="K144" s="51"/>
      <c r="L144" s="51"/>
      <c r="M144" s="51"/>
      <c r="N144" s="51"/>
      <c r="O144" s="51"/>
      <c r="P144" s="66"/>
      <c r="Q144" s="51"/>
      <c r="R144" s="51"/>
      <c r="S144" s="51"/>
      <c r="T144" s="51"/>
      <c r="U144" s="51"/>
      <c r="V144" s="51"/>
      <c r="W144" s="51"/>
      <c r="X144" s="50"/>
      <c r="Y144" s="50"/>
      <c r="Z144" s="48"/>
      <c r="AA144" s="44"/>
      <c r="AB144" s="44"/>
      <c r="AC144" s="44"/>
      <c r="AD144" s="44"/>
      <c r="AE144" s="62"/>
      <c r="AF144" s="62"/>
      <c r="AG144" s="62"/>
      <c r="AH144" s="62"/>
      <c r="AI144" s="62"/>
      <c r="AJ144" s="55" t="s">
        <v>56</v>
      </c>
      <c r="AK144" s="62"/>
      <c r="AL144" s="62"/>
      <c r="AM144" s="62"/>
      <c r="AN144" s="62"/>
      <c r="AO144" s="62"/>
      <c r="AP144" s="62"/>
      <c r="AQ144" s="62"/>
      <c r="AR144" s="44"/>
      <c r="AS144" s="44"/>
      <c r="AT144" s="44"/>
      <c r="AU144" s="44"/>
      <c r="AV144" s="44"/>
      <c r="AW144" s="44"/>
      <c r="AX144" s="44"/>
      <c r="AY144" s="77" t="s">
        <v>68</v>
      </c>
      <c r="AZ144" s="44"/>
      <c r="BA144" s="44"/>
      <c r="BB144" s="44"/>
      <c r="BC144" s="44"/>
      <c r="BD144" s="44"/>
      <c r="BE144" s="176"/>
      <c r="BF144" s="44"/>
    </row>
    <row r="145" spans="1:58" ht="25.5" hidden="1" customHeight="1" x14ac:dyDescent="0.2">
      <c r="A145" s="65"/>
      <c r="B145" s="44"/>
      <c r="C145" s="262" t="s">
        <v>146</v>
      </c>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4"/>
      <c r="AC145" s="44"/>
      <c r="AD145" s="44"/>
      <c r="AE145" s="62"/>
      <c r="AF145" s="62"/>
      <c r="AG145" s="62"/>
      <c r="AH145" s="62"/>
      <c r="AI145" s="62"/>
      <c r="AJ145" s="62"/>
      <c r="AK145" s="62"/>
      <c r="AL145" s="62"/>
      <c r="AM145" s="62"/>
      <c r="AN145" s="62"/>
      <c r="AO145" s="62"/>
      <c r="AP145" s="62"/>
      <c r="AQ145" s="62"/>
      <c r="AR145" s="44"/>
      <c r="AS145" s="44"/>
      <c r="AT145" s="44"/>
      <c r="AU145" s="44"/>
      <c r="AV145" s="44"/>
      <c r="AW145" s="44"/>
      <c r="AX145" s="44"/>
      <c r="AY145" s="173" t="s">
        <v>147</v>
      </c>
      <c r="AZ145" s="44"/>
      <c r="BA145" s="44"/>
      <c r="BB145" s="44"/>
      <c r="BC145" s="44"/>
      <c r="BD145" s="44"/>
      <c r="BE145" s="176"/>
      <c r="BF145" s="44"/>
    </row>
    <row r="146" spans="1:58" ht="25.5" hidden="1" customHeight="1" x14ac:dyDescent="0.15">
      <c r="A146" s="65"/>
      <c r="B146" s="44"/>
      <c r="C146" s="265"/>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7"/>
      <c r="AC146" s="44"/>
      <c r="AD146" s="44"/>
      <c r="AE146" s="59" t="s">
        <v>69</v>
      </c>
      <c r="AF146" s="62"/>
      <c r="AG146" s="62"/>
      <c r="AH146" s="62"/>
      <c r="AI146" s="62"/>
      <c r="AJ146" s="62"/>
      <c r="AK146" s="62"/>
      <c r="AL146" s="62"/>
      <c r="AM146" s="62"/>
      <c r="AN146" s="62"/>
      <c r="AO146" s="62"/>
      <c r="AP146" s="62"/>
      <c r="AQ146" s="62"/>
      <c r="AR146" s="44"/>
      <c r="AS146" s="44"/>
      <c r="AT146" s="44"/>
      <c r="AU146" s="44"/>
      <c r="AV146" s="44" t="s">
        <v>70</v>
      </c>
      <c r="AW146" s="44"/>
      <c r="AX146" s="44"/>
      <c r="AY146" s="44" t="s">
        <v>71</v>
      </c>
      <c r="AZ146" s="174"/>
      <c r="BA146" s="44"/>
      <c r="BB146" s="44"/>
      <c r="BC146" s="44"/>
      <c r="BD146" s="44"/>
      <c r="BE146" s="176"/>
      <c r="BF146" s="44"/>
    </row>
    <row r="147" spans="1:58" s="63" customFormat="1" ht="25.5" hidden="1" customHeight="1" x14ac:dyDescent="0.15">
      <c r="A147" s="65"/>
      <c r="B147" s="44"/>
      <c r="C147" s="265"/>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7"/>
      <c r="AD147" s="50"/>
      <c r="AE147" s="250" t="s">
        <v>81</v>
      </c>
      <c r="AF147" s="271"/>
      <c r="AG147" s="271"/>
      <c r="AH147" s="271"/>
      <c r="AI147" s="271"/>
      <c r="AJ147" s="271"/>
      <c r="AK147" s="272"/>
      <c r="AL147" s="276">
        <f>IF(AY137=0,0,ROUNDUP(AV147/AY137,3))</f>
        <v>0</v>
      </c>
      <c r="AM147" s="277"/>
      <c r="AN147" s="277"/>
      <c r="AO147" s="277"/>
      <c r="AP147" s="277"/>
      <c r="AQ147" s="278"/>
      <c r="AR147" s="44"/>
      <c r="AS147" s="44"/>
      <c r="AT147" s="58"/>
      <c r="AU147" s="244" t="s">
        <v>73</v>
      </c>
      <c r="AV147" s="282">
        <f>IF(AV137-AV142&gt;0,AV137-AV142,0)</f>
        <v>0</v>
      </c>
      <c r="AW147" s="283" t="s">
        <v>74</v>
      </c>
      <c r="AX147" s="283"/>
      <c r="AY147" s="174"/>
      <c r="AZ147" s="174"/>
      <c r="BA147" s="58"/>
      <c r="BB147" s="58"/>
      <c r="BC147" s="58"/>
      <c r="BD147" s="58"/>
      <c r="BE147" s="182"/>
      <c r="BF147" s="58"/>
    </row>
    <row r="148" spans="1:58" ht="35.25" hidden="1" customHeight="1" x14ac:dyDescent="0.15">
      <c r="A148" s="80"/>
      <c r="B148" s="44"/>
      <c r="C148" s="265"/>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7"/>
      <c r="AC148" s="50"/>
      <c r="AD148" s="44"/>
      <c r="AE148" s="273"/>
      <c r="AF148" s="274"/>
      <c r="AG148" s="274"/>
      <c r="AH148" s="274"/>
      <c r="AI148" s="274"/>
      <c r="AJ148" s="274"/>
      <c r="AK148" s="275"/>
      <c r="AL148" s="279"/>
      <c r="AM148" s="280"/>
      <c r="AN148" s="280"/>
      <c r="AO148" s="280"/>
      <c r="AP148" s="280"/>
      <c r="AQ148" s="281"/>
      <c r="AR148" s="44"/>
      <c r="AS148" s="44"/>
      <c r="AT148" s="244"/>
      <c r="AU148" s="244"/>
      <c r="AV148" s="282"/>
      <c r="AW148" s="283"/>
      <c r="AX148" s="283"/>
      <c r="AY148" s="44"/>
      <c r="AZ148" s="44"/>
      <c r="BA148" s="44"/>
      <c r="BB148" s="44"/>
      <c r="BC148" s="44"/>
      <c r="BD148" s="44"/>
      <c r="BE148" s="176"/>
      <c r="BF148" s="44"/>
    </row>
    <row r="149" spans="1:58" ht="25.5" hidden="1" customHeight="1" x14ac:dyDescent="0.15">
      <c r="A149" s="80"/>
      <c r="B149" s="44"/>
      <c r="C149" s="268"/>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70"/>
      <c r="AC149" s="44"/>
      <c r="AD149" s="44"/>
      <c r="AE149" s="44"/>
      <c r="AF149" s="44"/>
      <c r="AG149" s="44"/>
      <c r="AH149" s="44"/>
      <c r="AI149" s="44"/>
      <c r="AJ149" s="44"/>
      <c r="AK149" s="68" t="s">
        <v>56</v>
      </c>
      <c r="AL149" s="44"/>
      <c r="AM149" s="50"/>
      <c r="AN149" s="50"/>
      <c r="AO149" s="50"/>
      <c r="AP149" s="44"/>
      <c r="AQ149" s="44"/>
      <c r="AR149" s="44"/>
      <c r="AS149" s="44"/>
      <c r="AT149" s="244"/>
      <c r="AU149" s="44"/>
      <c r="AV149" s="44"/>
      <c r="AW149" s="44"/>
      <c r="AX149" s="44"/>
      <c r="AY149" s="44"/>
      <c r="AZ149" s="44"/>
      <c r="BA149" s="44"/>
      <c r="BB149" s="44"/>
      <c r="BC149" s="44"/>
      <c r="BD149" s="44"/>
      <c r="BE149" s="176"/>
      <c r="BF149" s="44"/>
    </row>
    <row r="150" spans="1:58" ht="25.5" hidden="1" customHeight="1" x14ac:dyDescent="0.15">
      <c r="A150" s="65"/>
      <c r="B150" s="166"/>
      <c r="C150" s="67"/>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44"/>
      <c r="AD150" s="44"/>
      <c r="AE150" s="44"/>
      <c r="AF150" s="44"/>
      <c r="AG150" s="44"/>
      <c r="AH150" s="44"/>
      <c r="AI150" s="44"/>
      <c r="AJ150" s="44"/>
      <c r="AK150" s="70" t="s">
        <v>75</v>
      </c>
      <c r="AL150" s="44"/>
      <c r="AM150" s="50"/>
      <c r="AN150" s="50"/>
      <c r="AO150" s="50"/>
      <c r="AP150" s="44"/>
      <c r="AQ150" s="44"/>
      <c r="AR150" s="44"/>
      <c r="AS150" s="44"/>
      <c r="AT150" s="44"/>
      <c r="AU150" s="44"/>
      <c r="AV150" s="44"/>
      <c r="AW150" s="44"/>
      <c r="AX150" s="44"/>
      <c r="AY150" s="44"/>
      <c r="AZ150" s="44"/>
      <c r="BA150" s="44"/>
      <c r="BB150" s="44"/>
      <c r="BC150" s="44"/>
      <c r="BD150" s="44"/>
      <c r="BE150" s="176"/>
    </row>
    <row r="151" spans="1:58" ht="17.25" hidden="1" customHeight="1" x14ac:dyDescent="0.15">
      <c r="A151" s="52"/>
      <c r="B151" s="52"/>
      <c r="C151" s="52"/>
      <c r="D151" s="52"/>
      <c r="E151" s="52"/>
      <c r="F151" s="77"/>
      <c r="G151" s="52"/>
      <c r="H151" s="52"/>
      <c r="I151" s="52"/>
      <c r="J151" s="52"/>
      <c r="AK151" s="78"/>
      <c r="AM151" s="20"/>
      <c r="AN151" s="20"/>
      <c r="AO151" s="20"/>
      <c r="AT151" s="44"/>
      <c r="AU151" s="44"/>
      <c r="AV151" s="44"/>
      <c r="AW151" s="44"/>
      <c r="AX151" s="44"/>
      <c r="AY151" s="44"/>
      <c r="AZ151" s="44"/>
      <c r="BA151" s="44"/>
      <c r="BB151" s="44"/>
      <c r="BC151" s="44"/>
      <c r="BD151" s="44"/>
      <c r="BE151" s="176"/>
    </row>
    <row r="152" spans="1:58" ht="25.5" hidden="1" customHeight="1" x14ac:dyDescent="0.15">
      <c r="A152" s="199" t="s">
        <v>88</v>
      </c>
      <c r="B152" s="200"/>
      <c r="C152" s="200"/>
      <c r="D152" s="200"/>
      <c r="E152" s="200"/>
      <c r="F152" s="200"/>
      <c r="G152" s="200"/>
      <c r="H152" s="200"/>
      <c r="I152" s="201"/>
      <c r="J152" s="39"/>
      <c r="K152" s="79" t="s">
        <v>83</v>
      </c>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39"/>
      <c r="AP152" s="39"/>
      <c r="AQ152" s="39"/>
      <c r="AR152" s="39"/>
      <c r="AS152" s="39"/>
      <c r="AT152" s="44"/>
      <c r="AU152" s="44" t="s">
        <v>41</v>
      </c>
      <c r="AV152" s="50"/>
      <c r="AW152" s="50"/>
      <c r="AX152" s="50"/>
      <c r="AY152" s="50"/>
      <c r="AZ152" s="44"/>
      <c r="BA152" s="50"/>
      <c r="BB152" s="50"/>
      <c r="BC152" s="50"/>
      <c r="BD152" s="50"/>
      <c r="BE152" s="181"/>
      <c r="BF152" s="20"/>
    </row>
    <row r="153" spans="1:58" ht="17.25" hidden="1" customHeight="1" x14ac:dyDescent="0.15">
      <c r="A153" s="202"/>
      <c r="B153" s="203"/>
      <c r="C153" s="203"/>
      <c r="D153" s="203"/>
      <c r="E153" s="203"/>
      <c r="F153" s="203"/>
      <c r="G153" s="203"/>
      <c r="H153" s="203"/>
      <c r="I153" s="204"/>
      <c r="J153" s="40"/>
      <c r="K153" s="40"/>
      <c r="L153" s="40"/>
      <c r="M153" s="40"/>
      <c r="N153" s="40"/>
      <c r="O153" s="40"/>
      <c r="P153" s="40"/>
      <c r="Q153" s="40"/>
      <c r="R153" s="40"/>
      <c r="S153" s="40"/>
      <c r="T153" s="40"/>
      <c r="U153" s="40"/>
      <c r="V153" s="40"/>
      <c r="W153" s="40"/>
      <c r="X153" s="41"/>
      <c r="Y153" s="41"/>
      <c r="Z153" s="41"/>
      <c r="AA153" s="41"/>
      <c r="AB153" s="41"/>
      <c r="AC153" s="41"/>
      <c r="AD153" s="41"/>
      <c r="AE153" s="42"/>
      <c r="AF153" s="41"/>
      <c r="AG153" s="41"/>
      <c r="AH153" s="41"/>
      <c r="AI153" s="41"/>
      <c r="AJ153" s="41"/>
      <c r="AK153" s="41"/>
      <c r="AL153" s="41"/>
      <c r="AM153" s="41"/>
      <c r="AN153" s="41"/>
      <c r="AO153" s="41"/>
      <c r="AP153" s="43"/>
      <c r="AQ153" s="43"/>
      <c r="AR153" s="43"/>
      <c r="AS153" s="43"/>
      <c r="AT153" s="44"/>
      <c r="AU153" s="44"/>
      <c r="AV153" s="44"/>
      <c r="AW153" s="44"/>
      <c r="AX153" s="44"/>
      <c r="AY153" s="44"/>
      <c r="AZ153" s="44"/>
      <c r="BA153" s="44"/>
      <c r="BB153" s="44"/>
      <c r="BC153" s="44"/>
      <c r="BD153" s="44"/>
      <c r="BE153" s="176"/>
      <c r="BF153" s="44"/>
    </row>
    <row r="154" spans="1:58" ht="28.5" hidden="1" customHeight="1" x14ac:dyDescent="0.15">
      <c r="A154" s="45"/>
      <c r="B154" s="46" t="s">
        <v>42</v>
      </c>
      <c r="C154" s="166"/>
      <c r="D154" s="166"/>
      <c r="E154" s="166"/>
      <c r="F154" s="44"/>
      <c r="G154" s="48"/>
      <c r="H154" s="44"/>
      <c r="I154" s="48"/>
      <c r="J154" s="48"/>
      <c r="K154" s="48"/>
      <c r="L154" s="48"/>
      <c r="M154" s="48"/>
      <c r="N154" s="48"/>
      <c r="O154" s="48"/>
      <c r="P154" s="48"/>
      <c r="Q154" s="48"/>
      <c r="R154" s="48"/>
      <c r="S154" s="48"/>
      <c r="T154" s="48"/>
      <c r="U154" s="48"/>
      <c r="V154" s="48"/>
      <c r="W154" s="48"/>
      <c r="X154" s="48"/>
      <c r="Y154" s="48"/>
      <c r="Z154" s="48"/>
      <c r="AA154" s="167"/>
      <c r="AB154" s="50"/>
      <c r="AC154" s="50"/>
      <c r="AD154" s="50"/>
      <c r="AE154" s="46" t="s">
        <v>43</v>
      </c>
      <c r="AF154" s="50"/>
      <c r="AG154" s="50"/>
      <c r="AH154" s="50"/>
      <c r="AI154" s="50"/>
      <c r="AJ154" s="50"/>
      <c r="AK154" s="50"/>
      <c r="AL154" s="50"/>
      <c r="AM154" s="50"/>
      <c r="AN154" s="50"/>
      <c r="AO154" s="50"/>
      <c r="AP154" s="50"/>
      <c r="AQ154" s="50"/>
      <c r="AR154" s="50"/>
      <c r="AS154" s="50"/>
      <c r="AT154" s="44"/>
      <c r="AU154" s="44"/>
      <c r="AV154" s="44" t="s">
        <v>44</v>
      </c>
      <c r="AW154" s="44"/>
      <c r="AX154" s="44"/>
      <c r="AY154" s="44" t="s">
        <v>45</v>
      </c>
      <c r="AZ154" s="44"/>
      <c r="BA154" s="44"/>
      <c r="BB154" s="44"/>
      <c r="BC154" s="44"/>
      <c r="BD154" s="44"/>
      <c r="BE154" s="176"/>
      <c r="BF154" s="44"/>
    </row>
    <row r="155" spans="1:58" ht="25.5" hidden="1" customHeight="1" x14ac:dyDescent="0.15">
      <c r="A155" s="45"/>
      <c r="B155" s="205" t="s">
        <v>46</v>
      </c>
      <c r="C155" s="206"/>
      <c r="D155" s="206"/>
      <c r="E155" s="207"/>
      <c r="F155" s="211" t="s">
        <v>47</v>
      </c>
      <c r="G155" s="211"/>
      <c r="H155" s="288"/>
      <c r="I155" s="288"/>
      <c r="J155" s="214" t="s">
        <v>48</v>
      </c>
      <c r="K155" s="214"/>
      <c r="L155" s="288"/>
      <c r="M155" s="288"/>
      <c r="N155" s="214" t="s">
        <v>49</v>
      </c>
      <c r="O155" s="248"/>
      <c r="P155" s="258" t="s">
        <v>50</v>
      </c>
      <c r="Q155" s="248"/>
      <c r="R155" s="260" t="s">
        <v>51</v>
      </c>
      <c r="S155" s="260"/>
      <c r="T155" s="288"/>
      <c r="U155" s="288"/>
      <c r="V155" s="214" t="s">
        <v>48</v>
      </c>
      <c r="W155" s="214"/>
      <c r="X155" s="288"/>
      <c r="Y155" s="288"/>
      <c r="Z155" s="214" t="s">
        <v>49</v>
      </c>
      <c r="AA155" s="248"/>
      <c r="AB155" s="44"/>
      <c r="AC155" s="44"/>
      <c r="AD155" s="44"/>
      <c r="AE155" s="250" t="s">
        <v>78</v>
      </c>
      <c r="AF155" s="251"/>
      <c r="AG155" s="251"/>
      <c r="AH155" s="251"/>
      <c r="AI155" s="252"/>
      <c r="AJ155" s="256">
        <f>ROUNDDOWN(AY155/60,0)</f>
        <v>0</v>
      </c>
      <c r="AK155" s="256"/>
      <c r="AL155" s="251" t="s">
        <v>53</v>
      </c>
      <c r="AM155" s="251"/>
      <c r="AN155" s="256">
        <f>AY155-AJ155*60</f>
        <v>0</v>
      </c>
      <c r="AO155" s="256"/>
      <c r="AP155" s="214" t="s">
        <v>49</v>
      </c>
      <c r="AQ155" s="248"/>
      <c r="AR155" s="50"/>
      <c r="AS155" s="44"/>
      <c r="AT155" s="244"/>
      <c r="AU155" s="244" t="s">
        <v>54</v>
      </c>
      <c r="AV155" s="245">
        <f>T155*60+X155</f>
        <v>0</v>
      </c>
      <c r="AW155" s="44"/>
      <c r="AX155" s="244" t="s">
        <v>55</v>
      </c>
      <c r="AY155" s="245">
        <f>(T155*60+X155)-(H155*60+L155)</f>
        <v>0</v>
      </c>
      <c r="AZ155" s="44"/>
      <c r="BA155" s="44"/>
      <c r="BB155" s="44"/>
      <c r="BC155" s="44"/>
      <c r="BD155" s="44"/>
      <c r="BE155" s="176"/>
      <c r="BF155" s="44"/>
    </row>
    <row r="156" spans="1:58" ht="35.25" hidden="1" customHeight="1" x14ac:dyDescent="0.15">
      <c r="A156" s="45"/>
      <c r="B156" s="208"/>
      <c r="C156" s="209"/>
      <c r="D156" s="209"/>
      <c r="E156" s="210"/>
      <c r="F156" s="211"/>
      <c r="G156" s="211"/>
      <c r="H156" s="289"/>
      <c r="I156" s="289"/>
      <c r="J156" s="215"/>
      <c r="K156" s="215"/>
      <c r="L156" s="289"/>
      <c r="M156" s="289"/>
      <c r="N156" s="215"/>
      <c r="O156" s="249"/>
      <c r="P156" s="259"/>
      <c r="Q156" s="249"/>
      <c r="R156" s="261"/>
      <c r="S156" s="261"/>
      <c r="T156" s="289"/>
      <c r="U156" s="289"/>
      <c r="V156" s="215"/>
      <c r="W156" s="215"/>
      <c r="X156" s="289"/>
      <c r="Y156" s="289"/>
      <c r="Z156" s="215"/>
      <c r="AA156" s="249"/>
      <c r="AB156" s="44"/>
      <c r="AC156" s="44"/>
      <c r="AD156" s="44"/>
      <c r="AE156" s="253"/>
      <c r="AF156" s="254"/>
      <c r="AG156" s="254"/>
      <c r="AH156" s="254"/>
      <c r="AI156" s="255"/>
      <c r="AJ156" s="257"/>
      <c r="AK156" s="257"/>
      <c r="AL156" s="254"/>
      <c r="AM156" s="254"/>
      <c r="AN156" s="257"/>
      <c r="AO156" s="257"/>
      <c r="AP156" s="215"/>
      <c r="AQ156" s="249"/>
      <c r="AR156" s="50"/>
      <c r="AS156" s="44"/>
      <c r="AT156" s="244"/>
      <c r="AU156" s="244"/>
      <c r="AV156" s="245"/>
      <c r="AW156" s="44"/>
      <c r="AX156" s="244"/>
      <c r="AY156" s="245"/>
      <c r="AZ156" s="44"/>
      <c r="BA156" s="44"/>
      <c r="BB156" s="44"/>
      <c r="BC156" s="44"/>
      <c r="BD156" s="44"/>
      <c r="BE156" s="176"/>
      <c r="BF156" s="44"/>
    </row>
    <row r="157" spans="1:58" ht="17.25" hidden="1" customHeight="1" x14ac:dyDescent="0.15">
      <c r="A157" s="45"/>
      <c r="B157" s="51"/>
      <c r="C157" s="51"/>
      <c r="D157" s="51"/>
      <c r="E157" s="51"/>
      <c r="F157" s="52"/>
      <c r="G157" s="52"/>
      <c r="H157" s="165"/>
      <c r="I157" s="52"/>
      <c r="J157" s="52"/>
      <c r="K157" s="52"/>
      <c r="L157" s="52"/>
      <c r="M157" s="52"/>
      <c r="N157" s="52"/>
      <c r="O157" s="52"/>
      <c r="P157" s="52"/>
      <c r="Q157" s="52"/>
      <c r="R157" s="52"/>
      <c r="S157" s="52"/>
      <c r="T157" s="52"/>
      <c r="U157" s="52"/>
      <c r="V157" s="52"/>
      <c r="W157" s="52"/>
      <c r="X157" s="50"/>
      <c r="Y157" s="50"/>
      <c r="Z157" s="48"/>
      <c r="AA157" s="167"/>
      <c r="AB157" s="50"/>
      <c r="AC157" s="50"/>
      <c r="AD157" s="50"/>
      <c r="AE157" s="54"/>
      <c r="AF157" s="54"/>
      <c r="AG157" s="54"/>
      <c r="AH157" s="54"/>
      <c r="AI157" s="54"/>
      <c r="AJ157" s="55" t="s">
        <v>56</v>
      </c>
      <c r="AK157" s="54"/>
      <c r="AL157" s="54"/>
      <c r="AM157" s="54"/>
      <c r="AN157" s="54"/>
      <c r="AO157" s="54"/>
      <c r="AP157" s="54"/>
      <c r="AQ157" s="54"/>
      <c r="AR157" s="50"/>
      <c r="AS157" s="44"/>
      <c r="AT157" s="44"/>
      <c r="AU157" s="44"/>
      <c r="AV157" s="44"/>
      <c r="AW157" s="44"/>
      <c r="AX157" s="44"/>
      <c r="AY157" s="44"/>
      <c r="AZ157" s="44"/>
      <c r="BA157" s="44"/>
      <c r="BB157" s="44"/>
      <c r="BC157" s="44"/>
      <c r="BD157" s="44"/>
      <c r="BE157" s="176"/>
      <c r="BF157" s="44"/>
    </row>
    <row r="158" spans="1:58" s="44" customFormat="1" ht="25.5" hidden="1" customHeight="1" x14ac:dyDescent="0.15">
      <c r="A158" s="45"/>
      <c r="B158" s="46"/>
      <c r="C158" s="166"/>
      <c r="D158" s="166"/>
      <c r="E158" s="166"/>
      <c r="F158" s="48"/>
      <c r="G158" s="48"/>
      <c r="H158" s="48"/>
      <c r="I158" s="48"/>
      <c r="J158" s="48"/>
      <c r="K158" s="48"/>
      <c r="L158" s="48"/>
      <c r="M158" s="48"/>
      <c r="N158" s="48"/>
      <c r="O158" s="48"/>
      <c r="P158" s="48"/>
      <c r="Q158" s="48"/>
      <c r="R158" s="48"/>
      <c r="S158" s="48"/>
      <c r="T158" s="48"/>
      <c r="U158" s="48"/>
      <c r="V158" s="48"/>
      <c r="W158" s="167"/>
      <c r="X158" s="50"/>
      <c r="Y158" s="50"/>
      <c r="Z158" s="48"/>
      <c r="AA158" s="167"/>
      <c r="AB158" s="50"/>
      <c r="AC158" s="50"/>
      <c r="AD158" s="50"/>
      <c r="AE158" s="54"/>
      <c r="AF158" s="54"/>
      <c r="AG158" s="54"/>
      <c r="AH158" s="54"/>
      <c r="AI158" s="54"/>
      <c r="AJ158" s="54"/>
      <c r="AK158" s="54"/>
      <c r="AL158" s="54"/>
      <c r="AM158" s="54"/>
      <c r="AN158" s="54"/>
      <c r="AO158" s="54"/>
      <c r="AP158" s="54"/>
      <c r="AQ158" s="54"/>
      <c r="AR158" s="50"/>
      <c r="AV158" s="58" t="s">
        <v>57</v>
      </c>
      <c r="AY158" s="44" t="s">
        <v>58</v>
      </c>
      <c r="BB158" s="44" t="s">
        <v>59</v>
      </c>
      <c r="BE158" s="176"/>
    </row>
    <row r="159" spans="1:58" s="63" customFormat="1" ht="25.5" hidden="1" customHeight="1" x14ac:dyDescent="0.15">
      <c r="A159" s="56"/>
      <c r="B159" s="57" t="s">
        <v>60</v>
      </c>
      <c r="C159" s="57"/>
      <c r="D159" s="57"/>
      <c r="E159" s="57"/>
      <c r="F159" s="57"/>
      <c r="G159" s="57"/>
      <c r="H159" s="57"/>
      <c r="I159" s="57"/>
      <c r="J159" s="57"/>
      <c r="K159" s="57"/>
      <c r="L159" s="57"/>
      <c r="M159" s="57"/>
      <c r="N159" s="57"/>
      <c r="O159" s="58"/>
      <c r="P159" s="57"/>
      <c r="Q159" s="57"/>
      <c r="R159" s="57"/>
      <c r="S159" s="57"/>
      <c r="T159" s="57"/>
      <c r="U159" s="28"/>
      <c r="V159" s="57"/>
      <c r="W159" s="57"/>
      <c r="X159" s="50"/>
      <c r="Y159" s="50"/>
      <c r="Z159" s="48"/>
      <c r="AA159" s="167"/>
      <c r="AB159" s="50"/>
      <c r="AC159" s="50"/>
      <c r="AD159" s="50"/>
      <c r="AE159" s="59" t="s">
        <v>61</v>
      </c>
      <c r="AF159" s="60"/>
      <c r="AG159" s="61"/>
      <c r="AH159" s="61"/>
      <c r="AI159" s="61"/>
      <c r="AJ159" s="61"/>
      <c r="AK159" s="61"/>
      <c r="AL159" s="61"/>
      <c r="AM159" s="61"/>
      <c r="AN159" s="54"/>
      <c r="AO159" s="54"/>
      <c r="AP159" s="54"/>
      <c r="AQ159" s="62"/>
      <c r="AR159" s="50"/>
      <c r="AS159" s="44"/>
      <c r="AT159" s="58"/>
      <c r="AU159" s="58"/>
      <c r="AV159" s="58" t="s">
        <v>62</v>
      </c>
      <c r="AW159" s="58"/>
      <c r="AX159" s="58"/>
      <c r="AY159" s="44" t="s">
        <v>63</v>
      </c>
      <c r="AZ159" s="58"/>
      <c r="BA159" s="44"/>
      <c r="BB159" s="44"/>
      <c r="BC159" s="58"/>
      <c r="BD159" s="44"/>
      <c r="BE159" s="182"/>
      <c r="BF159" s="58"/>
    </row>
    <row r="160" spans="1:58" ht="25.5" hidden="1" customHeight="1" x14ac:dyDescent="0.15">
      <c r="A160" s="45"/>
      <c r="B160" s="205" t="s">
        <v>79</v>
      </c>
      <c r="C160" s="206"/>
      <c r="D160" s="206"/>
      <c r="E160" s="207"/>
      <c r="F160" s="211" t="s">
        <v>47</v>
      </c>
      <c r="G160" s="211"/>
      <c r="H160" s="290"/>
      <c r="I160" s="288"/>
      <c r="J160" s="214" t="s">
        <v>48</v>
      </c>
      <c r="K160" s="214"/>
      <c r="L160" s="288"/>
      <c r="M160" s="288"/>
      <c r="N160" s="214" t="s">
        <v>49</v>
      </c>
      <c r="O160" s="248"/>
      <c r="P160" s="258" t="s">
        <v>50</v>
      </c>
      <c r="Q160" s="248"/>
      <c r="R160" s="260" t="s">
        <v>51</v>
      </c>
      <c r="S160" s="260"/>
      <c r="T160" s="290"/>
      <c r="U160" s="288"/>
      <c r="V160" s="214" t="s">
        <v>48</v>
      </c>
      <c r="W160" s="214"/>
      <c r="X160" s="288"/>
      <c r="Y160" s="288"/>
      <c r="Z160" s="214" t="s">
        <v>49</v>
      </c>
      <c r="AA160" s="248"/>
      <c r="AB160" s="50"/>
      <c r="AC160" s="50"/>
      <c r="AD160" s="50"/>
      <c r="AE160" s="285" t="s">
        <v>80</v>
      </c>
      <c r="AF160" s="214"/>
      <c r="AG160" s="214"/>
      <c r="AH160" s="214"/>
      <c r="AI160" s="248"/>
      <c r="AJ160" s="286">
        <f>ROUNDDOWN(AV165/60,0)</f>
        <v>0</v>
      </c>
      <c r="AK160" s="256"/>
      <c r="AL160" s="214" t="s">
        <v>48</v>
      </c>
      <c r="AM160" s="214"/>
      <c r="AN160" s="256">
        <f>AV165-AJ160*60</f>
        <v>0</v>
      </c>
      <c r="AO160" s="256"/>
      <c r="AP160" s="214" t="s">
        <v>49</v>
      </c>
      <c r="AQ160" s="248"/>
      <c r="AR160" s="50"/>
      <c r="AS160" s="64"/>
      <c r="AT160" s="44"/>
      <c r="AU160" s="244" t="s">
        <v>65</v>
      </c>
      <c r="AV160" s="245">
        <f>IF(AY160&lt;=BB160,BB160,AV155)</f>
        <v>1260</v>
      </c>
      <c r="AW160" s="284"/>
      <c r="AX160" s="244" t="s">
        <v>66</v>
      </c>
      <c r="AY160" s="245">
        <f>T160*60+X160</f>
        <v>0</v>
      </c>
      <c r="AZ160" s="284"/>
      <c r="BA160" s="244" t="s">
        <v>67</v>
      </c>
      <c r="BB160" s="245">
        <f>21*60</f>
        <v>1260</v>
      </c>
      <c r="BC160" s="44"/>
      <c r="BD160" s="44"/>
      <c r="BE160" s="176"/>
      <c r="BF160" s="44"/>
    </row>
    <row r="161" spans="1:58" ht="35.25" hidden="1" customHeight="1" x14ac:dyDescent="0.15">
      <c r="A161" s="45"/>
      <c r="B161" s="208"/>
      <c r="C161" s="209"/>
      <c r="D161" s="209"/>
      <c r="E161" s="210"/>
      <c r="F161" s="211"/>
      <c r="G161" s="211"/>
      <c r="H161" s="291"/>
      <c r="I161" s="289"/>
      <c r="J161" s="215"/>
      <c r="K161" s="215"/>
      <c r="L161" s="289"/>
      <c r="M161" s="289"/>
      <c r="N161" s="215"/>
      <c r="O161" s="249"/>
      <c r="P161" s="259"/>
      <c r="Q161" s="249"/>
      <c r="R161" s="261"/>
      <c r="S161" s="261"/>
      <c r="T161" s="291"/>
      <c r="U161" s="289"/>
      <c r="V161" s="215"/>
      <c r="W161" s="215"/>
      <c r="X161" s="289"/>
      <c r="Y161" s="289"/>
      <c r="Z161" s="215"/>
      <c r="AA161" s="249"/>
      <c r="AB161" s="44"/>
      <c r="AC161" s="44"/>
      <c r="AD161" s="44"/>
      <c r="AE161" s="259"/>
      <c r="AF161" s="215"/>
      <c r="AG161" s="215"/>
      <c r="AH161" s="215"/>
      <c r="AI161" s="249"/>
      <c r="AJ161" s="287"/>
      <c r="AK161" s="257"/>
      <c r="AL161" s="215"/>
      <c r="AM161" s="215"/>
      <c r="AN161" s="257"/>
      <c r="AO161" s="257"/>
      <c r="AP161" s="215"/>
      <c r="AQ161" s="249"/>
      <c r="AR161" s="50"/>
      <c r="AS161" s="64"/>
      <c r="AT161" s="44"/>
      <c r="AU161" s="244"/>
      <c r="AV161" s="245"/>
      <c r="AW161" s="284"/>
      <c r="AX161" s="244"/>
      <c r="AY161" s="245"/>
      <c r="AZ161" s="284"/>
      <c r="BA161" s="244"/>
      <c r="BB161" s="245"/>
      <c r="BC161" s="44"/>
      <c r="BD161" s="44"/>
      <c r="BE161" s="176"/>
      <c r="BF161" s="44"/>
    </row>
    <row r="162" spans="1:58" ht="17.25" hidden="1" customHeight="1" x14ac:dyDescent="0.15">
      <c r="A162" s="65"/>
      <c r="B162" s="51"/>
      <c r="C162" s="51"/>
      <c r="D162" s="51"/>
      <c r="E162" s="51"/>
      <c r="F162" s="44"/>
      <c r="G162" s="51"/>
      <c r="H162" s="165"/>
      <c r="I162" s="51"/>
      <c r="J162" s="51"/>
      <c r="K162" s="51"/>
      <c r="L162" s="51"/>
      <c r="M162" s="51"/>
      <c r="N162" s="51"/>
      <c r="O162" s="51"/>
      <c r="P162" s="66"/>
      <c r="Q162" s="51"/>
      <c r="R162" s="51"/>
      <c r="S162" s="51"/>
      <c r="T162" s="51"/>
      <c r="U162" s="51"/>
      <c r="V162" s="51"/>
      <c r="W162" s="51"/>
      <c r="X162" s="50"/>
      <c r="Y162" s="50"/>
      <c r="Z162" s="48"/>
      <c r="AA162" s="44"/>
      <c r="AB162" s="44"/>
      <c r="AC162" s="44"/>
      <c r="AD162" s="44"/>
      <c r="AE162" s="62"/>
      <c r="AF162" s="62"/>
      <c r="AG162" s="62"/>
      <c r="AH162" s="62"/>
      <c r="AI162" s="62"/>
      <c r="AJ162" s="55" t="s">
        <v>56</v>
      </c>
      <c r="AK162" s="62"/>
      <c r="AL162" s="62"/>
      <c r="AM162" s="62"/>
      <c r="AN162" s="62"/>
      <c r="AO162" s="62"/>
      <c r="AP162" s="62"/>
      <c r="AQ162" s="62"/>
      <c r="AR162" s="44"/>
      <c r="AS162" s="44"/>
      <c r="AT162" s="44"/>
      <c r="AU162" s="44"/>
      <c r="AV162" s="44"/>
      <c r="AW162" s="44"/>
      <c r="AX162" s="44"/>
      <c r="AY162" s="77" t="s">
        <v>68</v>
      </c>
      <c r="AZ162" s="44"/>
      <c r="BA162" s="44"/>
      <c r="BB162" s="44"/>
      <c r="BC162" s="44"/>
      <c r="BD162" s="44"/>
      <c r="BE162" s="176"/>
      <c r="BF162" s="44"/>
    </row>
    <row r="163" spans="1:58" ht="25.5" hidden="1" customHeight="1" x14ac:dyDescent="0.2">
      <c r="A163" s="65"/>
      <c r="B163" s="44"/>
      <c r="C163" s="262" t="s">
        <v>146</v>
      </c>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4"/>
      <c r="AC163" s="44"/>
      <c r="AD163" s="44"/>
      <c r="AE163" s="62"/>
      <c r="AF163" s="62"/>
      <c r="AG163" s="62"/>
      <c r="AH163" s="62"/>
      <c r="AI163" s="62"/>
      <c r="AJ163" s="62"/>
      <c r="AK163" s="62"/>
      <c r="AL163" s="62"/>
      <c r="AM163" s="62"/>
      <c r="AN163" s="62"/>
      <c r="AO163" s="62"/>
      <c r="AP163" s="62"/>
      <c r="AQ163" s="62"/>
      <c r="AR163" s="44"/>
      <c r="AS163" s="44"/>
      <c r="AT163" s="44"/>
      <c r="AU163" s="44"/>
      <c r="AV163" s="44"/>
      <c r="AW163" s="44"/>
      <c r="AX163" s="44"/>
      <c r="AY163" s="173" t="s">
        <v>147</v>
      </c>
      <c r="AZ163" s="44"/>
      <c r="BA163" s="44"/>
      <c r="BB163" s="44"/>
      <c r="BC163" s="44"/>
      <c r="BD163" s="44"/>
      <c r="BE163" s="176"/>
      <c r="BF163" s="44"/>
    </row>
    <row r="164" spans="1:58" ht="25.5" hidden="1" customHeight="1" x14ac:dyDescent="0.15">
      <c r="A164" s="65"/>
      <c r="B164" s="44"/>
      <c r="C164" s="265"/>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7"/>
      <c r="AC164" s="44"/>
      <c r="AD164" s="44"/>
      <c r="AE164" s="59" t="s">
        <v>69</v>
      </c>
      <c r="AF164" s="62"/>
      <c r="AG164" s="62"/>
      <c r="AH164" s="62"/>
      <c r="AI164" s="62"/>
      <c r="AJ164" s="62"/>
      <c r="AK164" s="62"/>
      <c r="AL164" s="62"/>
      <c r="AM164" s="62"/>
      <c r="AN164" s="62"/>
      <c r="AO164" s="62"/>
      <c r="AP164" s="62"/>
      <c r="AQ164" s="62"/>
      <c r="AR164" s="44"/>
      <c r="AS164" s="44"/>
      <c r="AT164" s="44"/>
      <c r="AU164" s="44"/>
      <c r="AV164" s="44" t="s">
        <v>70</v>
      </c>
      <c r="AW164" s="44"/>
      <c r="AX164" s="44"/>
      <c r="AY164" s="44" t="s">
        <v>71</v>
      </c>
      <c r="AZ164" s="174"/>
      <c r="BA164" s="44"/>
      <c r="BB164" s="44"/>
      <c r="BC164" s="44"/>
      <c r="BD164" s="44"/>
      <c r="BE164" s="176"/>
      <c r="BF164" s="44"/>
    </row>
    <row r="165" spans="1:58" s="63" customFormat="1" ht="25.5" hidden="1" customHeight="1" x14ac:dyDescent="0.15">
      <c r="A165" s="65"/>
      <c r="B165" s="44"/>
      <c r="C165" s="265"/>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7"/>
      <c r="AD165" s="50"/>
      <c r="AE165" s="250" t="s">
        <v>81</v>
      </c>
      <c r="AF165" s="271"/>
      <c r="AG165" s="271"/>
      <c r="AH165" s="271"/>
      <c r="AI165" s="271"/>
      <c r="AJ165" s="271"/>
      <c r="AK165" s="272"/>
      <c r="AL165" s="276">
        <f>IF(AY155=0,0,ROUNDUP(AV165/AY155,3))</f>
        <v>0</v>
      </c>
      <c r="AM165" s="277"/>
      <c r="AN165" s="277"/>
      <c r="AO165" s="277"/>
      <c r="AP165" s="277"/>
      <c r="AQ165" s="278"/>
      <c r="AR165" s="44"/>
      <c r="AS165" s="44"/>
      <c r="AT165" s="58"/>
      <c r="AU165" s="244" t="s">
        <v>73</v>
      </c>
      <c r="AV165" s="282">
        <f>IF(AV155-AV160&gt;0,AV155-AV160,0)</f>
        <v>0</v>
      </c>
      <c r="AW165" s="283" t="s">
        <v>74</v>
      </c>
      <c r="AX165" s="283"/>
      <c r="AY165" s="174"/>
      <c r="AZ165" s="174"/>
      <c r="BA165" s="58"/>
      <c r="BB165" s="58"/>
      <c r="BC165" s="58"/>
      <c r="BD165" s="58"/>
      <c r="BE165" s="182"/>
      <c r="BF165" s="58"/>
    </row>
    <row r="166" spans="1:58" ht="35.25" hidden="1" customHeight="1" x14ac:dyDescent="0.15">
      <c r="A166" s="80"/>
      <c r="B166" s="44"/>
      <c r="C166" s="265"/>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7"/>
      <c r="AC166" s="50"/>
      <c r="AD166" s="44"/>
      <c r="AE166" s="273"/>
      <c r="AF166" s="274"/>
      <c r="AG166" s="274"/>
      <c r="AH166" s="274"/>
      <c r="AI166" s="274"/>
      <c r="AJ166" s="274"/>
      <c r="AK166" s="275"/>
      <c r="AL166" s="279"/>
      <c r="AM166" s="280"/>
      <c r="AN166" s="280"/>
      <c r="AO166" s="280"/>
      <c r="AP166" s="280"/>
      <c r="AQ166" s="281"/>
      <c r="AR166" s="44"/>
      <c r="AS166" s="44"/>
      <c r="AT166" s="244"/>
      <c r="AU166" s="244"/>
      <c r="AV166" s="282"/>
      <c r="AW166" s="283"/>
      <c r="AX166" s="283"/>
      <c r="AY166" s="44"/>
      <c r="AZ166" s="44"/>
      <c r="BA166" s="44"/>
      <c r="BB166" s="44"/>
      <c r="BC166" s="44"/>
      <c r="BD166" s="44"/>
      <c r="BE166" s="176"/>
      <c r="BF166" s="44"/>
    </row>
    <row r="167" spans="1:58" ht="25.5" hidden="1" customHeight="1" x14ac:dyDescent="0.15">
      <c r="A167" s="80"/>
      <c r="B167" s="44"/>
      <c r="C167" s="268"/>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70"/>
      <c r="AC167" s="44"/>
      <c r="AD167" s="44"/>
      <c r="AE167" s="44"/>
      <c r="AF167" s="44"/>
      <c r="AG167" s="44"/>
      <c r="AH167" s="44"/>
      <c r="AI167" s="44"/>
      <c r="AJ167" s="44"/>
      <c r="AK167" s="68" t="s">
        <v>56</v>
      </c>
      <c r="AL167" s="44"/>
      <c r="AM167" s="50"/>
      <c r="AN167" s="50"/>
      <c r="AO167" s="50"/>
      <c r="AP167" s="44"/>
      <c r="AQ167" s="44"/>
      <c r="AR167" s="44"/>
      <c r="AS167" s="44"/>
      <c r="AT167" s="244"/>
      <c r="AU167" s="44"/>
      <c r="AV167" s="44"/>
      <c r="AW167" s="44"/>
      <c r="AX167" s="44"/>
      <c r="AY167" s="44"/>
      <c r="AZ167" s="44"/>
      <c r="BA167" s="44"/>
      <c r="BB167" s="44"/>
      <c r="BC167" s="44"/>
      <c r="BD167" s="44"/>
      <c r="BE167" s="176"/>
      <c r="BF167" s="44"/>
    </row>
    <row r="168" spans="1:58" ht="25.5" hidden="1" customHeight="1" x14ac:dyDescent="0.15">
      <c r="A168" s="65"/>
      <c r="B168" s="166"/>
      <c r="C168" s="67"/>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44"/>
      <c r="AD168" s="44"/>
      <c r="AE168" s="44"/>
      <c r="AF168" s="44"/>
      <c r="AG168" s="44"/>
      <c r="AH168" s="44"/>
      <c r="AI168" s="44"/>
      <c r="AJ168" s="44"/>
      <c r="AK168" s="70" t="s">
        <v>75</v>
      </c>
      <c r="AL168" s="44"/>
      <c r="AM168" s="50"/>
      <c r="AN168" s="50"/>
      <c r="AO168" s="50"/>
      <c r="AP168" s="44"/>
      <c r="AQ168" s="44"/>
      <c r="AR168" s="44"/>
      <c r="AS168" s="44"/>
      <c r="AT168" s="44"/>
      <c r="AU168" s="44"/>
      <c r="AV168" s="44"/>
      <c r="AW168" s="44"/>
      <c r="AX168" s="44"/>
      <c r="AY168" s="44"/>
      <c r="AZ168" s="44"/>
      <c r="BA168" s="44"/>
      <c r="BB168" s="44"/>
      <c r="BC168" s="44"/>
      <c r="BD168" s="44"/>
      <c r="BE168" s="176"/>
    </row>
    <row r="169" spans="1:58" s="38" customFormat="1" ht="16.5" hidden="1" customHeight="1" x14ac:dyDescent="0.15">
      <c r="A169" s="36"/>
      <c r="B169" s="36"/>
      <c r="C169" s="37"/>
      <c r="F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U169" s="50"/>
      <c r="AV169" s="50"/>
      <c r="AW169" s="50"/>
      <c r="AX169" s="50"/>
      <c r="AY169" s="50"/>
      <c r="AZ169" s="50"/>
      <c r="BA169" s="50"/>
      <c r="BB169" s="50"/>
      <c r="BC169" s="50"/>
      <c r="BD169" s="50"/>
      <c r="BE169" s="181"/>
      <c r="BF169" s="20"/>
    </row>
    <row r="170" spans="1:58" ht="25.5" hidden="1" customHeight="1" x14ac:dyDescent="0.15">
      <c r="A170" s="199" t="s">
        <v>89</v>
      </c>
      <c r="B170" s="200"/>
      <c r="C170" s="200"/>
      <c r="D170" s="200"/>
      <c r="E170" s="200"/>
      <c r="F170" s="200"/>
      <c r="G170" s="200"/>
      <c r="H170" s="200"/>
      <c r="I170" s="201"/>
      <c r="J170" s="39"/>
      <c r="K170" s="79" t="s">
        <v>83</v>
      </c>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39"/>
      <c r="AP170" s="39"/>
      <c r="AQ170" s="39"/>
      <c r="AR170" s="39"/>
      <c r="AS170" s="39"/>
      <c r="AT170" s="44"/>
      <c r="AU170" s="44" t="s">
        <v>41</v>
      </c>
      <c r="AV170" s="50"/>
      <c r="AW170" s="50"/>
      <c r="AX170" s="50"/>
      <c r="AY170" s="50"/>
      <c r="AZ170" s="44"/>
      <c r="BA170" s="50"/>
      <c r="BB170" s="50"/>
      <c r="BC170" s="50"/>
      <c r="BD170" s="50"/>
      <c r="BE170" s="181"/>
      <c r="BF170" s="20"/>
    </row>
    <row r="171" spans="1:58" ht="17.25" hidden="1" customHeight="1" x14ac:dyDescent="0.15">
      <c r="A171" s="202"/>
      <c r="B171" s="203"/>
      <c r="C171" s="203"/>
      <c r="D171" s="203"/>
      <c r="E171" s="203"/>
      <c r="F171" s="203"/>
      <c r="G171" s="203"/>
      <c r="H171" s="203"/>
      <c r="I171" s="204"/>
      <c r="J171" s="40"/>
      <c r="K171" s="40"/>
      <c r="L171" s="40"/>
      <c r="M171" s="40"/>
      <c r="N171" s="40"/>
      <c r="O171" s="40"/>
      <c r="P171" s="40"/>
      <c r="Q171" s="40"/>
      <c r="R171" s="40"/>
      <c r="S171" s="40"/>
      <c r="T171" s="40"/>
      <c r="U171" s="40"/>
      <c r="V171" s="40"/>
      <c r="W171" s="40"/>
      <c r="X171" s="41"/>
      <c r="Y171" s="41"/>
      <c r="Z171" s="41"/>
      <c r="AA171" s="41"/>
      <c r="AB171" s="41"/>
      <c r="AC171" s="41"/>
      <c r="AD171" s="41"/>
      <c r="AE171" s="42"/>
      <c r="AF171" s="41"/>
      <c r="AG171" s="41"/>
      <c r="AH171" s="41"/>
      <c r="AI171" s="41"/>
      <c r="AJ171" s="41"/>
      <c r="AK171" s="41"/>
      <c r="AL171" s="41"/>
      <c r="AM171" s="41"/>
      <c r="AN171" s="41"/>
      <c r="AO171" s="41"/>
      <c r="AP171" s="43"/>
      <c r="AQ171" s="43"/>
      <c r="AR171" s="43"/>
      <c r="AS171" s="43"/>
      <c r="AT171" s="44"/>
      <c r="AU171" s="44"/>
      <c r="AV171" s="44"/>
      <c r="AW171" s="44"/>
      <c r="AX171" s="44"/>
      <c r="AY171" s="44"/>
      <c r="AZ171" s="44"/>
      <c r="BA171" s="44"/>
      <c r="BB171" s="44"/>
      <c r="BC171" s="44"/>
      <c r="BD171" s="44"/>
      <c r="BE171" s="176"/>
      <c r="BF171" s="44"/>
    </row>
    <row r="172" spans="1:58" ht="28.5" hidden="1" customHeight="1" x14ac:dyDescent="0.15">
      <c r="A172" s="45"/>
      <c r="B172" s="46" t="s">
        <v>42</v>
      </c>
      <c r="C172" s="166"/>
      <c r="D172" s="166"/>
      <c r="E172" s="166"/>
      <c r="F172" s="44"/>
      <c r="G172" s="48"/>
      <c r="H172" s="44"/>
      <c r="I172" s="48"/>
      <c r="J172" s="48"/>
      <c r="K172" s="48"/>
      <c r="L172" s="48"/>
      <c r="M172" s="48"/>
      <c r="N172" s="48"/>
      <c r="O172" s="48"/>
      <c r="P172" s="48"/>
      <c r="Q172" s="48"/>
      <c r="R172" s="48"/>
      <c r="S172" s="48"/>
      <c r="T172" s="48"/>
      <c r="U172" s="48"/>
      <c r="V172" s="48"/>
      <c r="W172" s="48"/>
      <c r="X172" s="48"/>
      <c r="Y172" s="48"/>
      <c r="Z172" s="48"/>
      <c r="AA172" s="167"/>
      <c r="AB172" s="50"/>
      <c r="AC172" s="50"/>
      <c r="AD172" s="50"/>
      <c r="AE172" s="46" t="s">
        <v>43</v>
      </c>
      <c r="AF172" s="50"/>
      <c r="AG172" s="50"/>
      <c r="AH172" s="50"/>
      <c r="AI172" s="50"/>
      <c r="AJ172" s="50"/>
      <c r="AK172" s="50"/>
      <c r="AL172" s="50"/>
      <c r="AM172" s="50"/>
      <c r="AN172" s="50"/>
      <c r="AO172" s="50"/>
      <c r="AP172" s="50"/>
      <c r="AQ172" s="50"/>
      <c r="AR172" s="50"/>
      <c r="AS172" s="50"/>
      <c r="AT172" s="44"/>
      <c r="AU172" s="44"/>
      <c r="AV172" s="44" t="s">
        <v>44</v>
      </c>
      <c r="AW172" s="44"/>
      <c r="AX172" s="44"/>
      <c r="AY172" s="44" t="s">
        <v>45</v>
      </c>
      <c r="AZ172" s="44"/>
      <c r="BA172" s="44"/>
      <c r="BB172" s="44"/>
      <c r="BC172" s="44"/>
      <c r="BD172" s="44"/>
      <c r="BE172" s="176"/>
      <c r="BF172" s="44"/>
    </row>
    <row r="173" spans="1:58" ht="25.5" hidden="1" customHeight="1" x14ac:dyDescent="0.15">
      <c r="A173" s="45"/>
      <c r="B173" s="205" t="s">
        <v>46</v>
      </c>
      <c r="C173" s="206"/>
      <c r="D173" s="206"/>
      <c r="E173" s="207"/>
      <c r="F173" s="211" t="s">
        <v>47</v>
      </c>
      <c r="G173" s="211"/>
      <c r="H173" s="288"/>
      <c r="I173" s="288"/>
      <c r="J173" s="214" t="s">
        <v>48</v>
      </c>
      <c r="K173" s="214"/>
      <c r="L173" s="288"/>
      <c r="M173" s="288"/>
      <c r="N173" s="214" t="s">
        <v>49</v>
      </c>
      <c r="O173" s="248"/>
      <c r="P173" s="258" t="s">
        <v>50</v>
      </c>
      <c r="Q173" s="248"/>
      <c r="R173" s="260" t="s">
        <v>51</v>
      </c>
      <c r="S173" s="260"/>
      <c r="T173" s="288"/>
      <c r="U173" s="288"/>
      <c r="V173" s="214" t="s">
        <v>48</v>
      </c>
      <c r="W173" s="214"/>
      <c r="X173" s="288"/>
      <c r="Y173" s="288"/>
      <c r="Z173" s="214" t="s">
        <v>49</v>
      </c>
      <c r="AA173" s="248"/>
      <c r="AB173" s="44"/>
      <c r="AC173" s="44"/>
      <c r="AD173" s="44"/>
      <c r="AE173" s="250" t="s">
        <v>52</v>
      </c>
      <c r="AF173" s="251"/>
      <c r="AG173" s="251"/>
      <c r="AH173" s="251"/>
      <c r="AI173" s="252"/>
      <c r="AJ173" s="256">
        <f>ROUNDDOWN(AY173/60,0)</f>
        <v>0</v>
      </c>
      <c r="AK173" s="256"/>
      <c r="AL173" s="251" t="s">
        <v>53</v>
      </c>
      <c r="AM173" s="251"/>
      <c r="AN173" s="256">
        <f>AY173-AJ173*60</f>
        <v>0</v>
      </c>
      <c r="AO173" s="256"/>
      <c r="AP173" s="214" t="s">
        <v>49</v>
      </c>
      <c r="AQ173" s="248"/>
      <c r="AR173" s="50"/>
      <c r="AS173" s="44"/>
      <c r="AT173" s="244"/>
      <c r="AU173" s="244" t="s">
        <v>54</v>
      </c>
      <c r="AV173" s="245">
        <f>T173*60+X173</f>
        <v>0</v>
      </c>
      <c r="AW173" s="44"/>
      <c r="AX173" s="244" t="s">
        <v>55</v>
      </c>
      <c r="AY173" s="245">
        <f>(T173*60+X173)-(H173*60+L173)</f>
        <v>0</v>
      </c>
      <c r="AZ173" s="44"/>
      <c r="BA173" s="44"/>
      <c r="BB173" s="44"/>
      <c r="BC173" s="44"/>
      <c r="BD173" s="44"/>
      <c r="BE173" s="176"/>
      <c r="BF173" s="44"/>
    </row>
    <row r="174" spans="1:58" ht="35.25" hidden="1" customHeight="1" x14ac:dyDescent="0.15">
      <c r="A174" s="45"/>
      <c r="B174" s="208"/>
      <c r="C174" s="209"/>
      <c r="D174" s="209"/>
      <c r="E174" s="210"/>
      <c r="F174" s="211"/>
      <c r="G174" s="211"/>
      <c r="H174" s="289"/>
      <c r="I174" s="289"/>
      <c r="J174" s="215"/>
      <c r="K174" s="215"/>
      <c r="L174" s="289"/>
      <c r="M174" s="289"/>
      <c r="N174" s="215"/>
      <c r="O174" s="249"/>
      <c r="P174" s="259"/>
      <c r="Q174" s="249"/>
      <c r="R174" s="261"/>
      <c r="S174" s="261"/>
      <c r="T174" s="289"/>
      <c r="U174" s="289"/>
      <c r="V174" s="215"/>
      <c r="W174" s="215"/>
      <c r="X174" s="289"/>
      <c r="Y174" s="289"/>
      <c r="Z174" s="215"/>
      <c r="AA174" s="249"/>
      <c r="AB174" s="44"/>
      <c r="AC174" s="44"/>
      <c r="AD174" s="44"/>
      <c r="AE174" s="253"/>
      <c r="AF174" s="254"/>
      <c r="AG174" s="254"/>
      <c r="AH174" s="254"/>
      <c r="AI174" s="255"/>
      <c r="AJ174" s="257"/>
      <c r="AK174" s="257"/>
      <c r="AL174" s="254"/>
      <c r="AM174" s="254"/>
      <c r="AN174" s="257"/>
      <c r="AO174" s="257"/>
      <c r="AP174" s="215"/>
      <c r="AQ174" s="249"/>
      <c r="AR174" s="50"/>
      <c r="AS174" s="44"/>
      <c r="AT174" s="244"/>
      <c r="AU174" s="244"/>
      <c r="AV174" s="245"/>
      <c r="AW174" s="44"/>
      <c r="AX174" s="244"/>
      <c r="AY174" s="245"/>
      <c r="AZ174" s="44"/>
      <c r="BA174" s="44"/>
      <c r="BB174" s="44"/>
      <c r="BC174" s="44"/>
      <c r="BD174" s="44"/>
      <c r="BE174" s="176"/>
      <c r="BF174" s="44"/>
    </row>
    <row r="175" spans="1:58" ht="17.25" hidden="1" customHeight="1" x14ac:dyDescent="0.15">
      <c r="A175" s="45"/>
      <c r="B175" s="51"/>
      <c r="C175" s="51"/>
      <c r="D175" s="51"/>
      <c r="E175" s="51"/>
      <c r="F175" s="52"/>
      <c r="G175" s="52"/>
      <c r="H175" s="165"/>
      <c r="I175" s="52"/>
      <c r="J175" s="52"/>
      <c r="K175" s="52"/>
      <c r="L175" s="52"/>
      <c r="M175" s="52"/>
      <c r="N175" s="52"/>
      <c r="O175" s="52"/>
      <c r="P175" s="52"/>
      <c r="Q175" s="52"/>
      <c r="R175" s="52"/>
      <c r="S175" s="52"/>
      <c r="T175" s="52"/>
      <c r="U175" s="52"/>
      <c r="V175" s="52"/>
      <c r="W175" s="52"/>
      <c r="X175" s="50"/>
      <c r="Y175" s="50"/>
      <c r="Z175" s="48"/>
      <c r="AA175" s="167"/>
      <c r="AB175" s="50"/>
      <c r="AC175" s="50"/>
      <c r="AD175" s="50"/>
      <c r="AE175" s="54"/>
      <c r="AF175" s="54"/>
      <c r="AG175" s="54"/>
      <c r="AH175" s="54"/>
      <c r="AI175" s="54"/>
      <c r="AJ175" s="55" t="s">
        <v>56</v>
      </c>
      <c r="AK175" s="54"/>
      <c r="AL175" s="54"/>
      <c r="AM175" s="54"/>
      <c r="AN175" s="54"/>
      <c r="AO175" s="54"/>
      <c r="AP175" s="54"/>
      <c r="AQ175" s="54"/>
      <c r="AR175" s="50"/>
      <c r="AS175" s="44"/>
      <c r="AT175" s="44"/>
      <c r="AU175" s="44"/>
      <c r="AV175" s="44"/>
      <c r="AW175" s="44"/>
      <c r="AX175" s="44"/>
      <c r="AY175" s="44"/>
      <c r="AZ175" s="44"/>
      <c r="BA175" s="44"/>
      <c r="BB175" s="44"/>
      <c r="BC175" s="44"/>
      <c r="BD175" s="44"/>
      <c r="BE175" s="176"/>
      <c r="BF175" s="44"/>
    </row>
    <row r="176" spans="1:58" s="44" customFormat="1" ht="25.5" hidden="1" customHeight="1" x14ac:dyDescent="0.15">
      <c r="A176" s="45"/>
      <c r="B176" s="46"/>
      <c r="C176" s="166"/>
      <c r="D176" s="166"/>
      <c r="E176" s="166"/>
      <c r="F176" s="48"/>
      <c r="G176" s="48"/>
      <c r="H176" s="48"/>
      <c r="I176" s="48"/>
      <c r="J176" s="48"/>
      <c r="K176" s="48"/>
      <c r="L176" s="48"/>
      <c r="M176" s="48"/>
      <c r="N176" s="48"/>
      <c r="O176" s="48"/>
      <c r="P176" s="48"/>
      <c r="Q176" s="48"/>
      <c r="R176" s="48"/>
      <c r="S176" s="48"/>
      <c r="T176" s="48"/>
      <c r="U176" s="48"/>
      <c r="V176" s="48"/>
      <c r="W176" s="167"/>
      <c r="X176" s="50"/>
      <c r="Y176" s="50"/>
      <c r="Z176" s="48"/>
      <c r="AA176" s="167"/>
      <c r="AB176" s="50"/>
      <c r="AC176" s="50"/>
      <c r="AD176" s="50"/>
      <c r="AE176" s="54"/>
      <c r="AF176" s="54"/>
      <c r="AG176" s="54"/>
      <c r="AH176" s="54"/>
      <c r="AI176" s="54"/>
      <c r="AJ176" s="54"/>
      <c r="AK176" s="54"/>
      <c r="AL176" s="54"/>
      <c r="AM176" s="54"/>
      <c r="AN176" s="54"/>
      <c r="AO176" s="54"/>
      <c r="AP176" s="54"/>
      <c r="AQ176" s="54"/>
      <c r="AR176" s="50"/>
      <c r="AV176" s="58" t="s">
        <v>57</v>
      </c>
      <c r="AY176" s="44" t="s">
        <v>58</v>
      </c>
      <c r="BB176" s="44" t="s">
        <v>59</v>
      </c>
      <c r="BE176" s="176"/>
    </row>
    <row r="177" spans="1:58" s="63" customFormat="1" ht="25.5" hidden="1" customHeight="1" x14ac:dyDescent="0.15">
      <c r="A177" s="56"/>
      <c r="B177" s="57" t="s">
        <v>60</v>
      </c>
      <c r="C177" s="57"/>
      <c r="D177" s="57"/>
      <c r="E177" s="57"/>
      <c r="F177" s="57"/>
      <c r="G177" s="57"/>
      <c r="H177" s="57"/>
      <c r="I177" s="57"/>
      <c r="J177" s="57"/>
      <c r="K177" s="57"/>
      <c r="L177" s="57"/>
      <c r="M177" s="57"/>
      <c r="N177" s="57"/>
      <c r="O177" s="58"/>
      <c r="P177" s="57"/>
      <c r="Q177" s="57"/>
      <c r="R177" s="57"/>
      <c r="S177" s="57"/>
      <c r="T177" s="57"/>
      <c r="U177" s="28"/>
      <c r="V177" s="57"/>
      <c r="W177" s="57"/>
      <c r="X177" s="50"/>
      <c r="Y177" s="50"/>
      <c r="Z177" s="48"/>
      <c r="AA177" s="167"/>
      <c r="AB177" s="50"/>
      <c r="AC177" s="50"/>
      <c r="AD177" s="50"/>
      <c r="AE177" s="59" t="s">
        <v>61</v>
      </c>
      <c r="AF177" s="60"/>
      <c r="AG177" s="61"/>
      <c r="AH177" s="61"/>
      <c r="AI177" s="61"/>
      <c r="AJ177" s="61"/>
      <c r="AK177" s="61"/>
      <c r="AL177" s="61"/>
      <c r="AM177" s="61"/>
      <c r="AN177" s="54"/>
      <c r="AO177" s="54"/>
      <c r="AP177" s="54"/>
      <c r="AQ177" s="62"/>
      <c r="AR177" s="50"/>
      <c r="AS177" s="44"/>
      <c r="AT177" s="58"/>
      <c r="AU177" s="58"/>
      <c r="AV177" s="58" t="s">
        <v>62</v>
      </c>
      <c r="AW177" s="58"/>
      <c r="AX177" s="58"/>
      <c r="AY177" s="44" t="s">
        <v>63</v>
      </c>
      <c r="AZ177" s="58"/>
      <c r="BA177" s="44"/>
      <c r="BB177" s="44"/>
      <c r="BC177" s="58"/>
      <c r="BD177" s="44"/>
      <c r="BE177" s="182"/>
      <c r="BF177" s="58"/>
    </row>
    <row r="178" spans="1:58" ht="25.5" hidden="1" customHeight="1" x14ac:dyDescent="0.15">
      <c r="A178" s="45"/>
      <c r="B178" s="205" t="s">
        <v>46</v>
      </c>
      <c r="C178" s="206"/>
      <c r="D178" s="206"/>
      <c r="E178" s="207"/>
      <c r="F178" s="211" t="s">
        <v>47</v>
      </c>
      <c r="G178" s="211"/>
      <c r="H178" s="290"/>
      <c r="I178" s="288"/>
      <c r="J178" s="214" t="s">
        <v>48</v>
      </c>
      <c r="K178" s="214"/>
      <c r="L178" s="288"/>
      <c r="M178" s="288"/>
      <c r="N178" s="214" t="s">
        <v>49</v>
      </c>
      <c r="O178" s="248"/>
      <c r="P178" s="258" t="s">
        <v>50</v>
      </c>
      <c r="Q178" s="248"/>
      <c r="R178" s="260" t="s">
        <v>51</v>
      </c>
      <c r="S178" s="260"/>
      <c r="T178" s="290"/>
      <c r="U178" s="288"/>
      <c r="V178" s="214" t="s">
        <v>48</v>
      </c>
      <c r="W178" s="214"/>
      <c r="X178" s="288"/>
      <c r="Y178" s="288"/>
      <c r="Z178" s="214" t="s">
        <v>49</v>
      </c>
      <c r="AA178" s="248"/>
      <c r="AB178" s="50"/>
      <c r="AC178" s="50"/>
      <c r="AD178" s="50"/>
      <c r="AE178" s="285" t="s">
        <v>64</v>
      </c>
      <c r="AF178" s="214"/>
      <c r="AG178" s="214"/>
      <c r="AH178" s="214"/>
      <c r="AI178" s="248"/>
      <c r="AJ178" s="286">
        <f>ROUNDDOWN(AV183/60,0)</f>
        <v>0</v>
      </c>
      <c r="AK178" s="256"/>
      <c r="AL178" s="214" t="s">
        <v>48</v>
      </c>
      <c r="AM178" s="214"/>
      <c r="AN178" s="256">
        <f>AV183-AJ178*60</f>
        <v>0</v>
      </c>
      <c r="AO178" s="256"/>
      <c r="AP178" s="214" t="s">
        <v>49</v>
      </c>
      <c r="AQ178" s="248"/>
      <c r="AR178" s="50"/>
      <c r="AS178" s="64"/>
      <c r="AT178" s="44"/>
      <c r="AU178" s="244" t="s">
        <v>65</v>
      </c>
      <c r="AV178" s="245">
        <f>IF(AY178&lt;=BB178,BB178,AV173)</f>
        <v>1260</v>
      </c>
      <c r="AW178" s="284"/>
      <c r="AX178" s="244" t="s">
        <v>66</v>
      </c>
      <c r="AY178" s="245">
        <f>T178*60+X178</f>
        <v>0</v>
      </c>
      <c r="AZ178" s="284"/>
      <c r="BA178" s="244" t="s">
        <v>67</v>
      </c>
      <c r="BB178" s="245">
        <f>21*60</f>
        <v>1260</v>
      </c>
      <c r="BC178" s="44"/>
      <c r="BD178" s="44"/>
      <c r="BE178" s="176"/>
      <c r="BF178" s="44"/>
    </row>
    <row r="179" spans="1:58" ht="35.25" hidden="1" customHeight="1" x14ac:dyDescent="0.15">
      <c r="A179" s="45"/>
      <c r="B179" s="208"/>
      <c r="C179" s="209"/>
      <c r="D179" s="209"/>
      <c r="E179" s="210"/>
      <c r="F179" s="211"/>
      <c r="G179" s="211"/>
      <c r="H179" s="291"/>
      <c r="I179" s="289"/>
      <c r="J179" s="215"/>
      <c r="K179" s="215"/>
      <c r="L179" s="289"/>
      <c r="M179" s="289"/>
      <c r="N179" s="215"/>
      <c r="O179" s="249"/>
      <c r="P179" s="259"/>
      <c r="Q179" s="249"/>
      <c r="R179" s="261"/>
      <c r="S179" s="261"/>
      <c r="T179" s="291"/>
      <c r="U179" s="289"/>
      <c r="V179" s="215"/>
      <c r="W179" s="215"/>
      <c r="X179" s="289"/>
      <c r="Y179" s="289"/>
      <c r="Z179" s="215"/>
      <c r="AA179" s="249"/>
      <c r="AB179" s="44"/>
      <c r="AC179" s="44"/>
      <c r="AD179" s="44"/>
      <c r="AE179" s="259"/>
      <c r="AF179" s="215"/>
      <c r="AG179" s="215"/>
      <c r="AH179" s="215"/>
      <c r="AI179" s="249"/>
      <c r="AJ179" s="287"/>
      <c r="AK179" s="257"/>
      <c r="AL179" s="215"/>
      <c r="AM179" s="215"/>
      <c r="AN179" s="257"/>
      <c r="AO179" s="257"/>
      <c r="AP179" s="215"/>
      <c r="AQ179" s="249"/>
      <c r="AR179" s="50"/>
      <c r="AS179" s="64"/>
      <c r="AT179" s="44"/>
      <c r="AU179" s="244"/>
      <c r="AV179" s="245"/>
      <c r="AW179" s="284"/>
      <c r="AX179" s="244"/>
      <c r="AY179" s="245"/>
      <c r="AZ179" s="284"/>
      <c r="BA179" s="244"/>
      <c r="BB179" s="245"/>
      <c r="BC179" s="44"/>
      <c r="BD179" s="44"/>
      <c r="BE179" s="176"/>
      <c r="BF179" s="44"/>
    </row>
    <row r="180" spans="1:58" ht="17.25" hidden="1" customHeight="1" x14ac:dyDescent="0.15">
      <c r="A180" s="65"/>
      <c r="B180" s="51"/>
      <c r="C180" s="51"/>
      <c r="D180" s="51"/>
      <c r="E180" s="51"/>
      <c r="F180" s="44"/>
      <c r="G180" s="51"/>
      <c r="H180" s="165"/>
      <c r="I180" s="51"/>
      <c r="J180" s="51"/>
      <c r="K180" s="51"/>
      <c r="L180" s="51"/>
      <c r="M180" s="51"/>
      <c r="N180" s="51"/>
      <c r="O180" s="51"/>
      <c r="P180" s="66"/>
      <c r="Q180" s="51"/>
      <c r="R180" s="51"/>
      <c r="S180" s="51"/>
      <c r="T180" s="51"/>
      <c r="U180" s="51"/>
      <c r="V180" s="51"/>
      <c r="W180" s="51"/>
      <c r="X180" s="50"/>
      <c r="Y180" s="50"/>
      <c r="Z180" s="48"/>
      <c r="AA180" s="44"/>
      <c r="AB180" s="44"/>
      <c r="AC180" s="44"/>
      <c r="AD180" s="44"/>
      <c r="AE180" s="62"/>
      <c r="AF180" s="62"/>
      <c r="AG180" s="62"/>
      <c r="AH180" s="62"/>
      <c r="AI180" s="62"/>
      <c r="AJ180" s="55" t="s">
        <v>56</v>
      </c>
      <c r="AK180" s="62"/>
      <c r="AL180" s="62"/>
      <c r="AM180" s="62"/>
      <c r="AN180" s="62"/>
      <c r="AO180" s="62"/>
      <c r="AP180" s="62"/>
      <c r="AQ180" s="62"/>
      <c r="AR180" s="44"/>
      <c r="AS180" s="44"/>
      <c r="AT180" s="44"/>
      <c r="AU180" s="44"/>
      <c r="AV180" s="44"/>
      <c r="AW180" s="44"/>
      <c r="AX180" s="44"/>
      <c r="AY180" s="77" t="s">
        <v>68</v>
      </c>
      <c r="AZ180" s="44"/>
      <c r="BA180" s="44"/>
      <c r="BB180" s="44"/>
      <c r="BC180" s="44"/>
      <c r="BD180" s="44"/>
      <c r="BE180" s="176"/>
      <c r="BF180" s="44"/>
    </row>
    <row r="181" spans="1:58" ht="25.5" hidden="1" customHeight="1" x14ac:dyDescent="0.2">
      <c r="A181" s="65"/>
      <c r="B181" s="44"/>
      <c r="C181" s="262" t="s">
        <v>146</v>
      </c>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4"/>
      <c r="AD181" s="44"/>
      <c r="AE181" s="62"/>
      <c r="AF181" s="62"/>
      <c r="AG181" s="62"/>
      <c r="AH181" s="62"/>
      <c r="AI181" s="62"/>
      <c r="AJ181" s="62"/>
      <c r="AK181" s="62"/>
      <c r="AL181" s="62"/>
      <c r="AM181" s="62"/>
      <c r="AN181" s="62"/>
      <c r="AO181" s="62"/>
      <c r="AP181" s="62"/>
      <c r="AQ181" s="62"/>
      <c r="AR181" s="44"/>
      <c r="AS181" s="44"/>
      <c r="AT181" s="44"/>
      <c r="AU181" s="44"/>
      <c r="AV181" s="44"/>
      <c r="AW181" s="44"/>
      <c r="AX181" s="44"/>
      <c r="AY181" s="173" t="s">
        <v>147</v>
      </c>
      <c r="AZ181" s="44"/>
      <c r="BA181" s="44"/>
      <c r="BB181" s="44"/>
      <c r="BC181" s="44"/>
      <c r="BD181" s="44"/>
      <c r="BE181" s="176"/>
      <c r="BF181" s="44"/>
    </row>
    <row r="182" spans="1:58" ht="25.5" hidden="1" customHeight="1" x14ac:dyDescent="0.15">
      <c r="A182" s="65"/>
      <c r="B182" s="44"/>
      <c r="C182" s="265"/>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7"/>
      <c r="AD182" s="44"/>
      <c r="AE182" s="59" t="s">
        <v>69</v>
      </c>
      <c r="AF182" s="62"/>
      <c r="AG182" s="62"/>
      <c r="AH182" s="62"/>
      <c r="AI182" s="62"/>
      <c r="AJ182" s="62"/>
      <c r="AK182" s="62"/>
      <c r="AL182" s="62"/>
      <c r="AM182" s="62"/>
      <c r="AN182" s="62"/>
      <c r="AO182" s="62"/>
      <c r="AP182" s="62"/>
      <c r="AQ182" s="62"/>
      <c r="AR182" s="44"/>
      <c r="AS182" s="44"/>
      <c r="AT182" s="44"/>
      <c r="AU182" s="44"/>
      <c r="AV182" s="44" t="s">
        <v>70</v>
      </c>
      <c r="AW182" s="44"/>
      <c r="AX182" s="44"/>
      <c r="AY182" s="44" t="s">
        <v>71</v>
      </c>
      <c r="AZ182" s="174"/>
      <c r="BA182" s="44"/>
      <c r="BB182" s="44"/>
      <c r="BC182" s="44"/>
      <c r="BD182" s="44"/>
      <c r="BE182" s="176"/>
      <c r="BF182" s="44"/>
    </row>
    <row r="183" spans="1:58" s="63" customFormat="1" ht="25.5" hidden="1" customHeight="1" x14ac:dyDescent="0.15">
      <c r="A183" s="65"/>
      <c r="B183" s="44"/>
      <c r="C183" s="265"/>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7"/>
      <c r="AC183" s="12"/>
      <c r="AD183" s="44"/>
      <c r="AE183" s="250" t="s">
        <v>72</v>
      </c>
      <c r="AF183" s="271"/>
      <c r="AG183" s="271"/>
      <c r="AH183" s="271"/>
      <c r="AI183" s="271"/>
      <c r="AJ183" s="271"/>
      <c r="AK183" s="272"/>
      <c r="AL183" s="276">
        <f>IF(AY173=0,0,ROUNDUP(AV183/AY173,3))</f>
        <v>0</v>
      </c>
      <c r="AM183" s="277"/>
      <c r="AN183" s="277"/>
      <c r="AO183" s="277"/>
      <c r="AP183" s="277"/>
      <c r="AQ183" s="278"/>
      <c r="AR183" s="44"/>
      <c r="AS183" s="44"/>
      <c r="AT183" s="58"/>
      <c r="AU183" s="244" t="s">
        <v>73</v>
      </c>
      <c r="AV183" s="282">
        <f>IF(AV173-AV178&gt;0,AV173-AV178,0)</f>
        <v>0</v>
      </c>
      <c r="AW183" s="283" t="s">
        <v>74</v>
      </c>
      <c r="AX183" s="283"/>
      <c r="AY183" s="174"/>
      <c r="AZ183" s="174"/>
      <c r="BA183" s="58"/>
      <c r="BB183" s="58"/>
      <c r="BC183" s="58"/>
      <c r="BD183" s="58"/>
      <c r="BE183" s="182"/>
      <c r="BF183" s="58"/>
    </row>
    <row r="184" spans="1:58" ht="35.25" hidden="1" customHeight="1" x14ac:dyDescent="0.15">
      <c r="A184" s="65"/>
      <c r="B184" s="44"/>
      <c r="C184" s="265"/>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c r="AA184" s="266"/>
      <c r="AB184" s="267"/>
      <c r="AD184" s="44"/>
      <c r="AE184" s="273"/>
      <c r="AF184" s="274"/>
      <c r="AG184" s="274"/>
      <c r="AH184" s="274"/>
      <c r="AI184" s="274"/>
      <c r="AJ184" s="274"/>
      <c r="AK184" s="275"/>
      <c r="AL184" s="279"/>
      <c r="AM184" s="280"/>
      <c r="AN184" s="280"/>
      <c r="AO184" s="280"/>
      <c r="AP184" s="280"/>
      <c r="AQ184" s="281"/>
      <c r="AR184" s="44"/>
      <c r="AS184" s="44"/>
      <c r="AT184" s="244"/>
      <c r="AU184" s="244"/>
      <c r="AV184" s="282"/>
      <c r="AW184" s="283"/>
      <c r="AX184" s="283"/>
      <c r="AY184" s="44"/>
      <c r="AZ184" s="44"/>
      <c r="BA184" s="44"/>
      <c r="BB184" s="44"/>
      <c r="BC184" s="44"/>
      <c r="BD184" s="44"/>
      <c r="BE184" s="176"/>
      <c r="BF184" s="44"/>
    </row>
    <row r="185" spans="1:58" ht="25.5" hidden="1" customHeight="1" x14ac:dyDescent="0.15">
      <c r="A185" s="65"/>
      <c r="B185" s="44"/>
      <c r="C185" s="268"/>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70"/>
      <c r="AD185" s="44"/>
      <c r="AE185" s="44"/>
      <c r="AF185" s="44"/>
      <c r="AG185" s="44"/>
      <c r="AH185" s="44"/>
      <c r="AI185" s="44"/>
      <c r="AJ185" s="44"/>
      <c r="AK185" s="68" t="s">
        <v>56</v>
      </c>
      <c r="AL185" s="44"/>
      <c r="AM185" s="50"/>
      <c r="AN185" s="50"/>
      <c r="AO185" s="50"/>
      <c r="AP185" s="44"/>
      <c r="AQ185" s="44"/>
      <c r="AR185" s="44"/>
      <c r="AS185" s="44"/>
      <c r="AT185" s="244"/>
      <c r="AU185" s="44"/>
      <c r="AV185" s="44"/>
      <c r="AW185" s="44"/>
      <c r="AX185" s="44"/>
      <c r="AY185" s="44"/>
      <c r="AZ185" s="44"/>
      <c r="BA185" s="44"/>
      <c r="BB185" s="44"/>
      <c r="BC185" s="44"/>
      <c r="BD185" s="44"/>
      <c r="BE185" s="176"/>
      <c r="BF185" s="44"/>
    </row>
    <row r="186" spans="1:58" ht="25.5" hidden="1" customHeight="1" x14ac:dyDescent="0.15">
      <c r="A186" s="65"/>
      <c r="B186" s="44"/>
      <c r="C186" s="67"/>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D186" s="44"/>
      <c r="AE186" s="44"/>
      <c r="AF186" s="44"/>
      <c r="AG186" s="44"/>
      <c r="AH186" s="44"/>
      <c r="AI186" s="44"/>
      <c r="AJ186" s="44"/>
      <c r="AK186" s="70" t="s">
        <v>75</v>
      </c>
      <c r="AL186" s="44"/>
      <c r="AM186" s="50"/>
      <c r="AN186" s="50"/>
      <c r="AO186" s="50"/>
      <c r="AP186" s="44"/>
      <c r="AQ186" s="44"/>
      <c r="AR186" s="44"/>
      <c r="AS186" s="44"/>
      <c r="AT186" s="44"/>
      <c r="AU186" s="44"/>
      <c r="AV186" s="44"/>
      <c r="AW186" s="44"/>
      <c r="AX186" s="44"/>
      <c r="AY186" s="44"/>
      <c r="AZ186" s="44"/>
      <c r="BA186" s="44"/>
      <c r="BB186" s="44"/>
      <c r="BC186" s="44"/>
      <c r="BD186" s="44"/>
      <c r="BE186" s="176"/>
    </row>
    <row r="187" spans="1:58" ht="17.25" hidden="1" customHeight="1" x14ac:dyDescent="0.15">
      <c r="A187" s="71"/>
      <c r="B187" s="72"/>
      <c r="C187" s="72"/>
      <c r="D187" s="72"/>
      <c r="E187" s="72"/>
      <c r="F187" s="73"/>
      <c r="G187" s="72"/>
      <c r="H187" s="72"/>
      <c r="I187" s="72"/>
      <c r="J187" s="72"/>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5"/>
      <c r="AL187" s="74"/>
      <c r="AM187" s="76"/>
      <c r="AN187" s="76"/>
      <c r="AO187" s="76"/>
      <c r="AP187" s="74"/>
      <c r="AQ187" s="74"/>
      <c r="AR187" s="74"/>
      <c r="AS187" s="74"/>
      <c r="AT187" s="44"/>
      <c r="AU187" s="44"/>
      <c r="AV187" s="44"/>
      <c r="AW187" s="44"/>
      <c r="AX187" s="44"/>
      <c r="AY187" s="44"/>
      <c r="AZ187" s="44"/>
      <c r="BA187" s="44"/>
      <c r="BB187" s="44"/>
      <c r="BC187" s="44"/>
      <c r="BD187" s="44"/>
      <c r="BE187" s="176"/>
    </row>
    <row r="188" spans="1:58" ht="17.25" hidden="1" customHeight="1" x14ac:dyDescent="0.15">
      <c r="A188" s="52"/>
      <c r="B188" s="52"/>
      <c r="C188" s="52"/>
      <c r="D188" s="52"/>
      <c r="E188" s="52"/>
      <c r="F188" s="77"/>
      <c r="G188" s="52"/>
      <c r="H188" s="52"/>
      <c r="I188" s="52"/>
      <c r="J188" s="52"/>
      <c r="AK188" s="78"/>
      <c r="AM188" s="20"/>
      <c r="AN188" s="20"/>
      <c r="AO188" s="20"/>
      <c r="AT188" s="44"/>
      <c r="AU188" s="44"/>
      <c r="AV188" s="44"/>
      <c r="AW188" s="44"/>
      <c r="AX188" s="44"/>
      <c r="AY188" s="44"/>
      <c r="AZ188" s="44"/>
      <c r="BA188" s="44"/>
      <c r="BB188" s="44"/>
      <c r="BC188" s="44"/>
      <c r="BD188" s="44"/>
      <c r="BE188" s="176"/>
    </row>
    <row r="189" spans="1:58" ht="25.5" hidden="1" customHeight="1" x14ac:dyDescent="0.15">
      <c r="A189" s="199" t="s">
        <v>90</v>
      </c>
      <c r="B189" s="200"/>
      <c r="C189" s="200"/>
      <c r="D189" s="200"/>
      <c r="E189" s="200"/>
      <c r="F189" s="200"/>
      <c r="G189" s="200"/>
      <c r="H189" s="200"/>
      <c r="I189" s="201"/>
      <c r="J189" s="39"/>
      <c r="K189" s="79" t="s">
        <v>83</v>
      </c>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39"/>
      <c r="AP189" s="39"/>
      <c r="AQ189" s="39"/>
      <c r="AR189" s="39"/>
      <c r="AS189" s="39"/>
      <c r="AT189" s="44"/>
      <c r="AU189" s="44" t="s">
        <v>41</v>
      </c>
      <c r="AV189" s="50"/>
      <c r="AW189" s="50"/>
      <c r="AX189" s="50"/>
      <c r="AY189" s="50"/>
      <c r="AZ189" s="44"/>
      <c r="BA189" s="50"/>
      <c r="BB189" s="50"/>
      <c r="BC189" s="50"/>
      <c r="BD189" s="50"/>
      <c r="BE189" s="181"/>
      <c r="BF189" s="20"/>
    </row>
    <row r="190" spans="1:58" ht="17.25" hidden="1" customHeight="1" x14ac:dyDescent="0.15">
      <c r="A190" s="202"/>
      <c r="B190" s="203"/>
      <c r="C190" s="203"/>
      <c r="D190" s="203"/>
      <c r="E190" s="203"/>
      <c r="F190" s="203"/>
      <c r="G190" s="203"/>
      <c r="H190" s="203"/>
      <c r="I190" s="204"/>
      <c r="J190" s="40"/>
      <c r="K190" s="40"/>
      <c r="L190" s="40"/>
      <c r="M190" s="40"/>
      <c r="N190" s="40"/>
      <c r="O190" s="40"/>
      <c r="P190" s="40"/>
      <c r="Q190" s="40"/>
      <c r="R190" s="40"/>
      <c r="S190" s="40"/>
      <c r="T190" s="40"/>
      <c r="U190" s="40"/>
      <c r="V190" s="40"/>
      <c r="W190" s="40"/>
      <c r="X190" s="41"/>
      <c r="Y190" s="41"/>
      <c r="Z190" s="41"/>
      <c r="AA190" s="41"/>
      <c r="AB190" s="41"/>
      <c r="AC190" s="41"/>
      <c r="AD190" s="41"/>
      <c r="AE190" s="42"/>
      <c r="AF190" s="41"/>
      <c r="AG190" s="41"/>
      <c r="AH190" s="41"/>
      <c r="AI190" s="41"/>
      <c r="AJ190" s="41"/>
      <c r="AK190" s="41"/>
      <c r="AL190" s="41"/>
      <c r="AM190" s="41"/>
      <c r="AN190" s="41"/>
      <c r="AO190" s="41"/>
      <c r="AP190" s="43"/>
      <c r="AQ190" s="43"/>
      <c r="AR190" s="43"/>
      <c r="AS190" s="43"/>
      <c r="AT190" s="44"/>
      <c r="AU190" s="44"/>
      <c r="AV190" s="44"/>
      <c r="AW190" s="44"/>
      <c r="AX190" s="44"/>
      <c r="AY190" s="44"/>
      <c r="AZ190" s="44"/>
      <c r="BA190" s="44"/>
      <c r="BB190" s="44"/>
      <c r="BC190" s="44"/>
      <c r="BD190" s="44"/>
      <c r="BE190" s="176"/>
      <c r="BF190" s="44"/>
    </row>
    <row r="191" spans="1:58" ht="28.5" hidden="1" customHeight="1" x14ac:dyDescent="0.15">
      <c r="A191" s="45"/>
      <c r="B191" s="46" t="s">
        <v>42</v>
      </c>
      <c r="C191" s="166"/>
      <c r="D191" s="166"/>
      <c r="E191" s="166"/>
      <c r="F191" s="44"/>
      <c r="G191" s="48"/>
      <c r="H191" s="44"/>
      <c r="I191" s="48"/>
      <c r="J191" s="48"/>
      <c r="K191" s="48"/>
      <c r="L191" s="48"/>
      <c r="M191" s="48"/>
      <c r="N191" s="48"/>
      <c r="O191" s="48"/>
      <c r="P191" s="48"/>
      <c r="Q191" s="48"/>
      <c r="R191" s="48"/>
      <c r="S191" s="48"/>
      <c r="T191" s="48"/>
      <c r="U191" s="48"/>
      <c r="V191" s="48"/>
      <c r="W191" s="48"/>
      <c r="X191" s="48"/>
      <c r="Y191" s="48"/>
      <c r="Z191" s="48"/>
      <c r="AA191" s="167"/>
      <c r="AB191" s="50"/>
      <c r="AC191" s="50"/>
      <c r="AD191" s="50"/>
      <c r="AE191" s="46" t="s">
        <v>43</v>
      </c>
      <c r="AF191" s="50"/>
      <c r="AG191" s="50"/>
      <c r="AH191" s="50"/>
      <c r="AI191" s="50"/>
      <c r="AJ191" s="50"/>
      <c r="AK191" s="50"/>
      <c r="AL191" s="50"/>
      <c r="AM191" s="50"/>
      <c r="AN191" s="50"/>
      <c r="AO191" s="50"/>
      <c r="AP191" s="50"/>
      <c r="AQ191" s="50"/>
      <c r="AR191" s="50"/>
      <c r="AS191" s="50"/>
      <c r="AT191" s="44"/>
      <c r="AU191" s="44"/>
      <c r="AV191" s="44" t="s">
        <v>44</v>
      </c>
      <c r="AW191" s="44"/>
      <c r="AX191" s="44"/>
      <c r="AY191" s="44" t="s">
        <v>45</v>
      </c>
      <c r="AZ191" s="44"/>
      <c r="BA191" s="44"/>
      <c r="BB191" s="44"/>
      <c r="BC191" s="44"/>
      <c r="BD191" s="44"/>
      <c r="BE191" s="176"/>
      <c r="BF191" s="44"/>
    </row>
    <row r="192" spans="1:58" ht="25.5" hidden="1" customHeight="1" x14ac:dyDescent="0.15">
      <c r="A192" s="45"/>
      <c r="B192" s="205" t="s">
        <v>46</v>
      </c>
      <c r="C192" s="206"/>
      <c r="D192" s="206"/>
      <c r="E192" s="207"/>
      <c r="F192" s="211" t="s">
        <v>47</v>
      </c>
      <c r="G192" s="211"/>
      <c r="H192" s="288"/>
      <c r="I192" s="288"/>
      <c r="J192" s="214" t="s">
        <v>48</v>
      </c>
      <c r="K192" s="214"/>
      <c r="L192" s="288"/>
      <c r="M192" s="288"/>
      <c r="N192" s="214" t="s">
        <v>49</v>
      </c>
      <c r="O192" s="248"/>
      <c r="P192" s="258" t="s">
        <v>50</v>
      </c>
      <c r="Q192" s="248"/>
      <c r="R192" s="260" t="s">
        <v>51</v>
      </c>
      <c r="S192" s="260"/>
      <c r="T192" s="288"/>
      <c r="U192" s="288"/>
      <c r="V192" s="214" t="s">
        <v>48</v>
      </c>
      <c r="W192" s="214"/>
      <c r="X192" s="288"/>
      <c r="Y192" s="288"/>
      <c r="Z192" s="214" t="s">
        <v>49</v>
      </c>
      <c r="AA192" s="248"/>
      <c r="AB192" s="44"/>
      <c r="AC192" s="44"/>
      <c r="AD192" s="44"/>
      <c r="AE192" s="250" t="s">
        <v>78</v>
      </c>
      <c r="AF192" s="251"/>
      <c r="AG192" s="251"/>
      <c r="AH192" s="251"/>
      <c r="AI192" s="252"/>
      <c r="AJ192" s="256">
        <f>ROUNDDOWN(AY192/60,0)</f>
        <v>0</v>
      </c>
      <c r="AK192" s="256"/>
      <c r="AL192" s="251" t="s">
        <v>53</v>
      </c>
      <c r="AM192" s="251"/>
      <c r="AN192" s="256">
        <f>AY192-AJ192*60</f>
        <v>0</v>
      </c>
      <c r="AO192" s="256"/>
      <c r="AP192" s="214" t="s">
        <v>49</v>
      </c>
      <c r="AQ192" s="248"/>
      <c r="AR192" s="50"/>
      <c r="AS192" s="44"/>
      <c r="AT192" s="244"/>
      <c r="AU192" s="244" t="s">
        <v>54</v>
      </c>
      <c r="AV192" s="245">
        <f>T192*60+X192</f>
        <v>0</v>
      </c>
      <c r="AW192" s="44"/>
      <c r="AX192" s="244" t="s">
        <v>55</v>
      </c>
      <c r="AY192" s="245">
        <f>(T192*60+X192)-(H192*60+L192)</f>
        <v>0</v>
      </c>
      <c r="AZ192" s="44"/>
      <c r="BA192" s="44"/>
      <c r="BB192" s="44"/>
      <c r="BC192" s="44"/>
      <c r="BD192" s="44"/>
      <c r="BE192" s="176"/>
      <c r="BF192" s="44"/>
    </row>
    <row r="193" spans="1:58" ht="35.25" hidden="1" customHeight="1" x14ac:dyDescent="0.15">
      <c r="A193" s="45"/>
      <c r="B193" s="208"/>
      <c r="C193" s="209"/>
      <c r="D193" s="209"/>
      <c r="E193" s="210"/>
      <c r="F193" s="211"/>
      <c r="G193" s="211"/>
      <c r="H193" s="289"/>
      <c r="I193" s="289"/>
      <c r="J193" s="215"/>
      <c r="K193" s="215"/>
      <c r="L193" s="289"/>
      <c r="M193" s="289"/>
      <c r="N193" s="215"/>
      <c r="O193" s="249"/>
      <c r="P193" s="259"/>
      <c r="Q193" s="249"/>
      <c r="R193" s="261"/>
      <c r="S193" s="261"/>
      <c r="T193" s="289"/>
      <c r="U193" s="289"/>
      <c r="V193" s="215"/>
      <c r="W193" s="215"/>
      <c r="X193" s="289"/>
      <c r="Y193" s="289"/>
      <c r="Z193" s="215"/>
      <c r="AA193" s="249"/>
      <c r="AB193" s="44"/>
      <c r="AC193" s="44"/>
      <c r="AD193" s="44"/>
      <c r="AE193" s="253"/>
      <c r="AF193" s="254"/>
      <c r="AG193" s="254"/>
      <c r="AH193" s="254"/>
      <c r="AI193" s="255"/>
      <c r="AJ193" s="257"/>
      <c r="AK193" s="257"/>
      <c r="AL193" s="254"/>
      <c r="AM193" s="254"/>
      <c r="AN193" s="257"/>
      <c r="AO193" s="257"/>
      <c r="AP193" s="215"/>
      <c r="AQ193" s="249"/>
      <c r="AR193" s="50"/>
      <c r="AS193" s="44"/>
      <c r="AT193" s="244"/>
      <c r="AU193" s="244"/>
      <c r="AV193" s="245"/>
      <c r="AW193" s="44"/>
      <c r="AX193" s="244"/>
      <c r="AY193" s="245"/>
      <c r="AZ193" s="44"/>
      <c r="BA193" s="44"/>
      <c r="BB193" s="44"/>
      <c r="BC193" s="44"/>
      <c r="BD193" s="44"/>
      <c r="BE193" s="176"/>
      <c r="BF193" s="44"/>
    </row>
    <row r="194" spans="1:58" ht="17.25" hidden="1" customHeight="1" x14ac:dyDescent="0.15">
      <c r="A194" s="45"/>
      <c r="B194" s="51"/>
      <c r="C194" s="51"/>
      <c r="D194" s="51"/>
      <c r="E194" s="51"/>
      <c r="F194" s="52"/>
      <c r="G194" s="52"/>
      <c r="H194" s="165"/>
      <c r="I194" s="52"/>
      <c r="J194" s="52"/>
      <c r="K194" s="52"/>
      <c r="L194" s="52"/>
      <c r="M194" s="52"/>
      <c r="N194" s="52"/>
      <c r="O194" s="52"/>
      <c r="P194" s="52"/>
      <c r="Q194" s="52"/>
      <c r="R194" s="52"/>
      <c r="S194" s="52"/>
      <c r="T194" s="52"/>
      <c r="U194" s="52"/>
      <c r="V194" s="52"/>
      <c r="W194" s="52"/>
      <c r="X194" s="50"/>
      <c r="Y194" s="50"/>
      <c r="Z194" s="48"/>
      <c r="AA194" s="167"/>
      <c r="AB194" s="50"/>
      <c r="AC194" s="50"/>
      <c r="AD194" s="50"/>
      <c r="AE194" s="54"/>
      <c r="AF194" s="54"/>
      <c r="AG194" s="54"/>
      <c r="AH194" s="54"/>
      <c r="AI194" s="54"/>
      <c r="AJ194" s="55" t="s">
        <v>56</v>
      </c>
      <c r="AK194" s="54"/>
      <c r="AL194" s="54"/>
      <c r="AM194" s="54"/>
      <c r="AN194" s="54"/>
      <c r="AO194" s="54"/>
      <c r="AP194" s="54"/>
      <c r="AQ194" s="54"/>
      <c r="AR194" s="50"/>
      <c r="AS194" s="44"/>
      <c r="AT194" s="44"/>
      <c r="AU194" s="44"/>
      <c r="AV194" s="44"/>
      <c r="AW194" s="44"/>
      <c r="AX194" s="44"/>
      <c r="AY194" s="44"/>
      <c r="AZ194" s="44"/>
      <c r="BA194" s="44"/>
      <c r="BB194" s="44"/>
      <c r="BC194" s="44"/>
      <c r="BD194" s="44"/>
      <c r="BE194" s="176"/>
      <c r="BF194" s="44"/>
    </row>
    <row r="195" spans="1:58" s="44" customFormat="1" ht="25.5" hidden="1" customHeight="1" x14ac:dyDescent="0.15">
      <c r="A195" s="45"/>
      <c r="B195" s="46"/>
      <c r="C195" s="166"/>
      <c r="D195" s="166"/>
      <c r="E195" s="166"/>
      <c r="F195" s="48"/>
      <c r="G195" s="48"/>
      <c r="H195" s="48"/>
      <c r="I195" s="48"/>
      <c r="J195" s="48"/>
      <c r="K195" s="48"/>
      <c r="L195" s="48"/>
      <c r="M195" s="48"/>
      <c r="N195" s="48"/>
      <c r="O195" s="48"/>
      <c r="P195" s="48"/>
      <c r="Q195" s="48"/>
      <c r="R195" s="48"/>
      <c r="S195" s="48"/>
      <c r="T195" s="48"/>
      <c r="U195" s="48"/>
      <c r="V195" s="48"/>
      <c r="W195" s="167"/>
      <c r="X195" s="50"/>
      <c r="Y195" s="50"/>
      <c r="Z195" s="48"/>
      <c r="AA195" s="167"/>
      <c r="AB195" s="50"/>
      <c r="AC195" s="50"/>
      <c r="AD195" s="50"/>
      <c r="AE195" s="54"/>
      <c r="AF195" s="54"/>
      <c r="AG195" s="54"/>
      <c r="AH195" s="54"/>
      <c r="AI195" s="54"/>
      <c r="AJ195" s="54"/>
      <c r="AK195" s="54"/>
      <c r="AL195" s="54"/>
      <c r="AM195" s="54"/>
      <c r="AN195" s="54"/>
      <c r="AO195" s="54"/>
      <c r="AP195" s="54"/>
      <c r="AQ195" s="54"/>
      <c r="AR195" s="50"/>
      <c r="AV195" s="58" t="s">
        <v>57</v>
      </c>
      <c r="AY195" s="44" t="s">
        <v>58</v>
      </c>
      <c r="BB195" s="44" t="s">
        <v>59</v>
      </c>
      <c r="BE195" s="176"/>
    </row>
    <row r="196" spans="1:58" s="63" customFormat="1" ht="25.5" hidden="1" customHeight="1" x14ac:dyDescent="0.15">
      <c r="A196" s="56"/>
      <c r="B196" s="57" t="s">
        <v>60</v>
      </c>
      <c r="C196" s="57"/>
      <c r="D196" s="57"/>
      <c r="E196" s="57"/>
      <c r="F196" s="57"/>
      <c r="G196" s="57"/>
      <c r="H196" s="57"/>
      <c r="I196" s="57"/>
      <c r="J196" s="57"/>
      <c r="K196" s="57"/>
      <c r="L196" s="57"/>
      <c r="M196" s="57"/>
      <c r="N196" s="57"/>
      <c r="O196" s="58"/>
      <c r="P196" s="57"/>
      <c r="Q196" s="57"/>
      <c r="R196" s="57"/>
      <c r="S196" s="57"/>
      <c r="T196" s="57"/>
      <c r="U196" s="28"/>
      <c r="V196" s="57"/>
      <c r="W196" s="57"/>
      <c r="X196" s="50"/>
      <c r="Y196" s="50"/>
      <c r="Z196" s="48"/>
      <c r="AA196" s="167"/>
      <c r="AB196" s="50"/>
      <c r="AC196" s="50"/>
      <c r="AD196" s="50"/>
      <c r="AE196" s="59" t="s">
        <v>61</v>
      </c>
      <c r="AF196" s="60"/>
      <c r="AG196" s="61"/>
      <c r="AH196" s="61"/>
      <c r="AI196" s="61"/>
      <c r="AJ196" s="61"/>
      <c r="AK196" s="61"/>
      <c r="AL196" s="61"/>
      <c r="AM196" s="61"/>
      <c r="AN196" s="54"/>
      <c r="AO196" s="54"/>
      <c r="AP196" s="54"/>
      <c r="AQ196" s="62"/>
      <c r="AR196" s="50"/>
      <c r="AS196" s="44"/>
      <c r="AT196" s="58"/>
      <c r="AU196" s="58"/>
      <c r="AV196" s="58" t="s">
        <v>62</v>
      </c>
      <c r="AW196" s="58"/>
      <c r="AX196" s="58"/>
      <c r="AY196" s="44" t="s">
        <v>63</v>
      </c>
      <c r="AZ196" s="58"/>
      <c r="BA196" s="44"/>
      <c r="BB196" s="44"/>
      <c r="BC196" s="58"/>
      <c r="BD196" s="44"/>
      <c r="BE196" s="182"/>
      <c r="BF196" s="58"/>
    </row>
    <row r="197" spans="1:58" ht="25.5" hidden="1" customHeight="1" x14ac:dyDescent="0.15">
      <c r="A197" s="45"/>
      <c r="B197" s="205" t="s">
        <v>79</v>
      </c>
      <c r="C197" s="206"/>
      <c r="D197" s="206"/>
      <c r="E197" s="207"/>
      <c r="F197" s="211" t="s">
        <v>47</v>
      </c>
      <c r="G197" s="211"/>
      <c r="H197" s="290"/>
      <c r="I197" s="288"/>
      <c r="J197" s="214" t="s">
        <v>48</v>
      </c>
      <c r="K197" s="214"/>
      <c r="L197" s="288"/>
      <c r="M197" s="288"/>
      <c r="N197" s="214" t="s">
        <v>49</v>
      </c>
      <c r="O197" s="248"/>
      <c r="P197" s="258" t="s">
        <v>50</v>
      </c>
      <c r="Q197" s="248"/>
      <c r="R197" s="260" t="s">
        <v>51</v>
      </c>
      <c r="S197" s="260"/>
      <c r="T197" s="290"/>
      <c r="U197" s="288"/>
      <c r="V197" s="214" t="s">
        <v>48</v>
      </c>
      <c r="W197" s="214"/>
      <c r="X197" s="288"/>
      <c r="Y197" s="288"/>
      <c r="Z197" s="214" t="s">
        <v>49</v>
      </c>
      <c r="AA197" s="248"/>
      <c r="AB197" s="50"/>
      <c r="AC197" s="50"/>
      <c r="AD197" s="50"/>
      <c r="AE197" s="285" t="s">
        <v>80</v>
      </c>
      <c r="AF197" s="214"/>
      <c r="AG197" s="214"/>
      <c r="AH197" s="214"/>
      <c r="AI197" s="248"/>
      <c r="AJ197" s="286">
        <f>ROUNDDOWN(AV202/60,0)</f>
        <v>0</v>
      </c>
      <c r="AK197" s="256"/>
      <c r="AL197" s="214" t="s">
        <v>48</v>
      </c>
      <c r="AM197" s="214"/>
      <c r="AN197" s="256">
        <f>AV202-AJ197*60</f>
        <v>0</v>
      </c>
      <c r="AO197" s="256"/>
      <c r="AP197" s="214" t="s">
        <v>49</v>
      </c>
      <c r="AQ197" s="248"/>
      <c r="AR197" s="50"/>
      <c r="AS197" s="64"/>
      <c r="AT197" s="44"/>
      <c r="AU197" s="244" t="s">
        <v>65</v>
      </c>
      <c r="AV197" s="245">
        <f>IF(AY197&lt;=BB197,BB197,AV192)</f>
        <v>1260</v>
      </c>
      <c r="AW197" s="284"/>
      <c r="AX197" s="244" t="s">
        <v>66</v>
      </c>
      <c r="AY197" s="245">
        <f>T197*60+X197</f>
        <v>0</v>
      </c>
      <c r="AZ197" s="284"/>
      <c r="BA197" s="244" t="s">
        <v>67</v>
      </c>
      <c r="BB197" s="245">
        <f>21*60</f>
        <v>1260</v>
      </c>
      <c r="BC197" s="44"/>
      <c r="BD197" s="44"/>
      <c r="BE197" s="176"/>
      <c r="BF197" s="44"/>
    </row>
    <row r="198" spans="1:58" ht="35.25" hidden="1" customHeight="1" x14ac:dyDescent="0.15">
      <c r="A198" s="45"/>
      <c r="B198" s="208"/>
      <c r="C198" s="209"/>
      <c r="D198" s="209"/>
      <c r="E198" s="210"/>
      <c r="F198" s="211"/>
      <c r="G198" s="211"/>
      <c r="H198" s="291"/>
      <c r="I198" s="289"/>
      <c r="J198" s="215"/>
      <c r="K198" s="215"/>
      <c r="L198" s="289"/>
      <c r="M198" s="289"/>
      <c r="N198" s="215"/>
      <c r="O198" s="249"/>
      <c r="P198" s="259"/>
      <c r="Q198" s="249"/>
      <c r="R198" s="261"/>
      <c r="S198" s="261"/>
      <c r="T198" s="291"/>
      <c r="U198" s="289"/>
      <c r="V198" s="215"/>
      <c r="W198" s="215"/>
      <c r="X198" s="289"/>
      <c r="Y198" s="289"/>
      <c r="Z198" s="215"/>
      <c r="AA198" s="249"/>
      <c r="AB198" s="44"/>
      <c r="AC198" s="44"/>
      <c r="AD198" s="44"/>
      <c r="AE198" s="259"/>
      <c r="AF198" s="215"/>
      <c r="AG198" s="215"/>
      <c r="AH198" s="215"/>
      <c r="AI198" s="249"/>
      <c r="AJ198" s="287"/>
      <c r="AK198" s="257"/>
      <c r="AL198" s="215"/>
      <c r="AM198" s="215"/>
      <c r="AN198" s="257"/>
      <c r="AO198" s="257"/>
      <c r="AP198" s="215"/>
      <c r="AQ198" s="249"/>
      <c r="AR198" s="50"/>
      <c r="AS198" s="64"/>
      <c r="AT198" s="44"/>
      <c r="AU198" s="244"/>
      <c r="AV198" s="245"/>
      <c r="AW198" s="284"/>
      <c r="AX198" s="244"/>
      <c r="AY198" s="245"/>
      <c r="AZ198" s="284"/>
      <c r="BA198" s="244"/>
      <c r="BB198" s="245"/>
      <c r="BC198" s="44"/>
      <c r="BD198" s="44"/>
      <c r="BE198" s="176"/>
      <c r="BF198" s="44"/>
    </row>
    <row r="199" spans="1:58" ht="17.25" hidden="1" customHeight="1" x14ac:dyDescent="0.15">
      <c r="A199" s="65"/>
      <c r="B199" s="51"/>
      <c r="C199" s="51"/>
      <c r="D199" s="51"/>
      <c r="E199" s="51"/>
      <c r="F199" s="44"/>
      <c r="G199" s="51"/>
      <c r="H199" s="165"/>
      <c r="I199" s="51"/>
      <c r="J199" s="51"/>
      <c r="K199" s="51"/>
      <c r="L199" s="51"/>
      <c r="M199" s="51"/>
      <c r="N199" s="51"/>
      <c r="O199" s="51"/>
      <c r="P199" s="66"/>
      <c r="Q199" s="51"/>
      <c r="R199" s="51"/>
      <c r="S199" s="51"/>
      <c r="T199" s="51"/>
      <c r="U199" s="51"/>
      <c r="V199" s="51"/>
      <c r="W199" s="51"/>
      <c r="X199" s="50"/>
      <c r="Y199" s="50"/>
      <c r="Z199" s="48"/>
      <c r="AA199" s="44"/>
      <c r="AB199" s="44"/>
      <c r="AC199" s="44"/>
      <c r="AD199" s="44"/>
      <c r="AE199" s="62"/>
      <c r="AF199" s="62"/>
      <c r="AG199" s="62"/>
      <c r="AH199" s="62"/>
      <c r="AI199" s="62"/>
      <c r="AJ199" s="55" t="s">
        <v>56</v>
      </c>
      <c r="AK199" s="62"/>
      <c r="AL199" s="62"/>
      <c r="AM199" s="62"/>
      <c r="AN199" s="62"/>
      <c r="AO199" s="62"/>
      <c r="AP199" s="62"/>
      <c r="AQ199" s="62"/>
      <c r="AR199" s="44"/>
      <c r="AS199" s="44"/>
      <c r="AT199" s="44"/>
      <c r="AU199" s="44"/>
      <c r="AV199" s="44"/>
      <c r="AW199" s="44"/>
      <c r="AX199" s="44"/>
      <c r="AY199" s="77" t="s">
        <v>68</v>
      </c>
      <c r="AZ199" s="44"/>
      <c r="BA199" s="44"/>
      <c r="BB199" s="44"/>
      <c r="BC199" s="44"/>
      <c r="BD199" s="44"/>
      <c r="BE199" s="176"/>
      <c r="BF199" s="44"/>
    </row>
    <row r="200" spans="1:58" ht="25.5" hidden="1" customHeight="1" x14ac:dyDescent="0.2">
      <c r="A200" s="65"/>
      <c r="B200" s="44"/>
      <c r="C200" s="262" t="s">
        <v>146</v>
      </c>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c r="AA200" s="263"/>
      <c r="AB200" s="264"/>
      <c r="AC200" s="44"/>
      <c r="AD200" s="44"/>
      <c r="AE200" s="62"/>
      <c r="AF200" s="62"/>
      <c r="AG200" s="62"/>
      <c r="AH200" s="62"/>
      <c r="AI200" s="62"/>
      <c r="AJ200" s="62"/>
      <c r="AK200" s="62"/>
      <c r="AL200" s="62"/>
      <c r="AM200" s="62"/>
      <c r="AN200" s="62"/>
      <c r="AO200" s="62"/>
      <c r="AP200" s="62"/>
      <c r="AQ200" s="62"/>
      <c r="AR200" s="44"/>
      <c r="AS200" s="44"/>
      <c r="AT200" s="44"/>
      <c r="AU200" s="44"/>
      <c r="AV200" s="44"/>
      <c r="AW200" s="44"/>
      <c r="AX200" s="44"/>
      <c r="AY200" s="173" t="s">
        <v>147</v>
      </c>
      <c r="AZ200" s="44"/>
      <c r="BA200" s="44"/>
      <c r="BB200" s="44"/>
      <c r="BC200" s="44"/>
      <c r="BD200" s="44"/>
      <c r="BE200" s="176"/>
      <c r="BF200" s="44"/>
    </row>
    <row r="201" spans="1:58" ht="25.5" hidden="1" customHeight="1" x14ac:dyDescent="0.15">
      <c r="A201" s="65"/>
      <c r="B201" s="44"/>
      <c r="C201" s="265"/>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7"/>
      <c r="AC201" s="44"/>
      <c r="AD201" s="44"/>
      <c r="AE201" s="59" t="s">
        <v>69</v>
      </c>
      <c r="AF201" s="62"/>
      <c r="AG201" s="62"/>
      <c r="AH201" s="62"/>
      <c r="AI201" s="62"/>
      <c r="AJ201" s="62"/>
      <c r="AK201" s="62"/>
      <c r="AL201" s="62"/>
      <c r="AM201" s="62"/>
      <c r="AN201" s="62"/>
      <c r="AO201" s="62"/>
      <c r="AP201" s="62"/>
      <c r="AQ201" s="62"/>
      <c r="AR201" s="44"/>
      <c r="AS201" s="44"/>
      <c r="AT201" s="44"/>
      <c r="AU201" s="44"/>
      <c r="AV201" s="44" t="s">
        <v>70</v>
      </c>
      <c r="AW201" s="44"/>
      <c r="AX201" s="44"/>
      <c r="AY201" s="44" t="s">
        <v>71</v>
      </c>
      <c r="AZ201" s="174"/>
      <c r="BA201" s="44"/>
      <c r="BB201" s="44"/>
      <c r="BC201" s="44"/>
      <c r="BD201" s="44"/>
      <c r="BE201" s="176"/>
      <c r="BF201" s="44"/>
    </row>
    <row r="202" spans="1:58" s="63" customFormat="1" ht="25.5" hidden="1" customHeight="1" x14ac:dyDescent="0.15">
      <c r="A202" s="65"/>
      <c r="B202" s="44"/>
      <c r="C202" s="265"/>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7"/>
      <c r="AD202" s="50"/>
      <c r="AE202" s="250" t="s">
        <v>81</v>
      </c>
      <c r="AF202" s="271"/>
      <c r="AG202" s="271"/>
      <c r="AH202" s="271"/>
      <c r="AI202" s="271"/>
      <c r="AJ202" s="271"/>
      <c r="AK202" s="272"/>
      <c r="AL202" s="276">
        <f>IF(AY192=0,0,ROUNDUP(AV202/AY192,3))</f>
        <v>0</v>
      </c>
      <c r="AM202" s="277"/>
      <c r="AN202" s="277"/>
      <c r="AO202" s="277"/>
      <c r="AP202" s="277"/>
      <c r="AQ202" s="278"/>
      <c r="AR202" s="44"/>
      <c r="AS202" s="44"/>
      <c r="AT202" s="58"/>
      <c r="AU202" s="244" t="s">
        <v>73</v>
      </c>
      <c r="AV202" s="282">
        <f>IF(AV192-AV197&gt;0,AV192-AV197,0)</f>
        <v>0</v>
      </c>
      <c r="AW202" s="283" t="s">
        <v>74</v>
      </c>
      <c r="AX202" s="283"/>
      <c r="AY202" s="174"/>
      <c r="AZ202" s="174"/>
      <c r="BA202" s="58"/>
      <c r="BB202" s="58"/>
      <c r="BC202" s="58"/>
      <c r="BD202" s="58"/>
      <c r="BE202" s="182"/>
      <c r="BF202" s="58"/>
    </row>
    <row r="203" spans="1:58" ht="35.25" hidden="1" customHeight="1" x14ac:dyDescent="0.15">
      <c r="A203" s="80"/>
      <c r="B203" s="44"/>
      <c r="C203" s="265"/>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7"/>
      <c r="AC203" s="50"/>
      <c r="AD203" s="44"/>
      <c r="AE203" s="273"/>
      <c r="AF203" s="274"/>
      <c r="AG203" s="274"/>
      <c r="AH203" s="274"/>
      <c r="AI203" s="274"/>
      <c r="AJ203" s="274"/>
      <c r="AK203" s="275"/>
      <c r="AL203" s="279"/>
      <c r="AM203" s="280"/>
      <c r="AN203" s="280"/>
      <c r="AO203" s="280"/>
      <c r="AP203" s="280"/>
      <c r="AQ203" s="281"/>
      <c r="AR203" s="44"/>
      <c r="AS203" s="44"/>
      <c r="AT203" s="244"/>
      <c r="AU203" s="244"/>
      <c r="AV203" s="282"/>
      <c r="AW203" s="283"/>
      <c r="AX203" s="283"/>
      <c r="AY203" s="44"/>
      <c r="AZ203" s="44"/>
      <c r="BA203" s="44"/>
      <c r="BB203" s="44"/>
      <c r="BC203" s="44"/>
      <c r="BD203" s="44"/>
      <c r="BE203" s="176"/>
      <c r="BF203" s="44"/>
    </row>
    <row r="204" spans="1:58" ht="25.5" hidden="1" customHeight="1" x14ac:dyDescent="0.15">
      <c r="A204" s="80"/>
      <c r="B204" s="44"/>
      <c r="C204" s="268"/>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70"/>
      <c r="AC204" s="44"/>
      <c r="AD204" s="44"/>
      <c r="AE204" s="44"/>
      <c r="AF204" s="44"/>
      <c r="AG204" s="44"/>
      <c r="AH204" s="44"/>
      <c r="AI204" s="44"/>
      <c r="AJ204" s="44"/>
      <c r="AK204" s="68" t="s">
        <v>56</v>
      </c>
      <c r="AL204" s="44"/>
      <c r="AM204" s="50"/>
      <c r="AN204" s="50"/>
      <c r="AO204" s="50"/>
      <c r="AP204" s="44"/>
      <c r="AQ204" s="44"/>
      <c r="AR204" s="44"/>
      <c r="AS204" s="44"/>
      <c r="AT204" s="244"/>
      <c r="AU204" s="44"/>
      <c r="AV204" s="44"/>
      <c r="AW204" s="44"/>
      <c r="AX204" s="44"/>
      <c r="AY204" s="44"/>
      <c r="AZ204" s="44"/>
      <c r="BA204" s="44"/>
      <c r="BB204" s="44"/>
      <c r="BC204" s="44"/>
      <c r="BD204" s="44"/>
      <c r="BE204" s="176"/>
      <c r="BF204" s="44"/>
    </row>
    <row r="205" spans="1:58" ht="25.5" hidden="1" customHeight="1" x14ac:dyDescent="0.15">
      <c r="A205" s="65"/>
      <c r="B205" s="166"/>
      <c r="C205" s="67"/>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44"/>
      <c r="AD205" s="44"/>
      <c r="AE205" s="44"/>
      <c r="AF205" s="44"/>
      <c r="AG205" s="44"/>
      <c r="AH205" s="44"/>
      <c r="AI205" s="44"/>
      <c r="AJ205" s="44"/>
      <c r="AK205" s="70" t="s">
        <v>75</v>
      </c>
      <c r="AL205" s="44"/>
      <c r="AM205" s="50"/>
      <c r="AN205" s="50"/>
      <c r="AO205" s="50"/>
      <c r="AP205" s="44"/>
      <c r="AQ205" s="44"/>
      <c r="AR205" s="44"/>
      <c r="AS205" s="44"/>
      <c r="AT205" s="44"/>
      <c r="AU205" s="44"/>
      <c r="AV205" s="44"/>
      <c r="AW205" s="44"/>
      <c r="AX205" s="44"/>
      <c r="AY205" s="44"/>
      <c r="AZ205" s="44"/>
      <c r="BA205" s="44"/>
      <c r="BB205" s="44"/>
      <c r="BC205" s="44"/>
      <c r="BD205" s="44"/>
      <c r="BE205" s="176"/>
    </row>
    <row r="206" spans="1:58" s="44" customFormat="1" ht="55.5" customHeight="1" x14ac:dyDescent="0.15">
      <c r="A206" s="72"/>
      <c r="B206" s="292" t="s">
        <v>91</v>
      </c>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74"/>
      <c r="AR206" s="74"/>
      <c r="AS206" s="74"/>
      <c r="BE206" s="176"/>
    </row>
    <row r="207" spans="1:58" s="20" customFormat="1" ht="28.5" customHeight="1" x14ac:dyDescent="0.15">
      <c r="A207" s="15" t="s">
        <v>134</v>
      </c>
      <c r="B207" s="16"/>
      <c r="C207" s="16"/>
      <c r="D207" s="17"/>
      <c r="E207" s="16"/>
      <c r="F207" s="16"/>
      <c r="G207" s="16"/>
      <c r="H207" s="16"/>
      <c r="I207" s="16"/>
      <c r="J207" s="16"/>
      <c r="K207" s="16"/>
      <c r="L207" s="81"/>
      <c r="M207" s="16"/>
      <c r="N207" s="16"/>
      <c r="O207" s="16"/>
      <c r="P207" s="16"/>
      <c r="Q207" s="16"/>
      <c r="R207" s="16"/>
      <c r="S207" s="16"/>
      <c r="T207" s="16"/>
      <c r="U207" s="16"/>
      <c r="V207" s="16"/>
      <c r="W207" s="16"/>
      <c r="X207" s="16"/>
      <c r="Y207" s="16"/>
      <c r="Z207" s="16"/>
      <c r="AA207" s="16"/>
      <c r="AB207" s="16"/>
      <c r="AC207" s="16"/>
      <c r="AD207" s="16"/>
      <c r="AE207" s="82"/>
      <c r="AF207" s="82"/>
      <c r="AG207" s="82"/>
      <c r="AH207" s="82"/>
      <c r="AI207" s="82"/>
      <c r="AJ207" s="82"/>
      <c r="AK207" s="16"/>
      <c r="AL207" s="82"/>
      <c r="AM207" s="16"/>
      <c r="AN207" s="16"/>
      <c r="AO207" s="16"/>
      <c r="AP207" s="82"/>
      <c r="AQ207" s="82"/>
      <c r="AR207" s="82"/>
      <c r="AS207" s="82"/>
      <c r="AT207" s="50"/>
      <c r="AU207" s="50"/>
      <c r="AV207" s="50"/>
      <c r="AW207" s="50"/>
      <c r="AX207" s="50"/>
      <c r="AY207" s="50"/>
      <c r="AZ207" s="50"/>
      <c r="BA207" s="50"/>
      <c r="BB207" s="50"/>
      <c r="BC207" s="50"/>
      <c r="BD207" s="50"/>
      <c r="BE207" s="181"/>
    </row>
    <row r="208" spans="1:58" ht="33" customHeight="1" x14ac:dyDescent="0.15">
      <c r="A208" s="83"/>
      <c r="B208" s="83"/>
      <c r="C208" s="83" t="s">
        <v>92</v>
      </c>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44"/>
      <c r="AU208" s="44"/>
      <c r="AV208" s="44"/>
      <c r="AW208" s="44"/>
      <c r="AX208" s="44"/>
      <c r="AY208" s="44"/>
      <c r="AZ208" s="44"/>
      <c r="BA208" s="44"/>
      <c r="BB208" s="44"/>
      <c r="BC208" s="44"/>
      <c r="BD208" s="44"/>
      <c r="BE208" s="176"/>
    </row>
    <row r="209" spans="3:57" ht="18.75" customHeight="1" x14ac:dyDescent="0.15">
      <c r="C209" s="293" t="s">
        <v>93</v>
      </c>
      <c r="D209" s="294"/>
      <c r="E209" s="294"/>
      <c r="F209" s="294"/>
      <c r="G209" s="294"/>
      <c r="H209" s="294"/>
      <c r="I209" s="295"/>
      <c r="J209" s="293" t="s">
        <v>94</v>
      </c>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5"/>
      <c r="AG209" s="299" t="s">
        <v>95</v>
      </c>
      <c r="AH209" s="299"/>
      <c r="AI209" s="299"/>
      <c r="AJ209" s="299"/>
      <c r="AK209" s="299"/>
      <c r="AL209" s="299"/>
      <c r="AM209" s="299"/>
      <c r="AN209" s="299"/>
      <c r="AO209" s="299"/>
      <c r="AT209" s="44"/>
      <c r="AU209" s="44"/>
      <c r="AV209" s="44"/>
      <c r="AW209" s="44"/>
      <c r="AX209" s="44"/>
      <c r="AY209" s="44"/>
      <c r="AZ209" s="44"/>
      <c r="BA209" s="44"/>
      <c r="BB209" s="44"/>
      <c r="BC209" s="44"/>
      <c r="BD209" s="44"/>
      <c r="BE209" s="176"/>
    </row>
    <row r="210" spans="3:57" x14ac:dyDescent="0.15">
      <c r="C210" s="296"/>
      <c r="D210" s="297"/>
      <c r="E210" s="297"/>
      <c r="F210" s="297"/>
      <c r="G210" s="297"/>
      <c r="H210" s="297"/>
      <c r="I210" s="298"/>
      <c r="J210" s="296"/>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8"/>
      <c r="AG210" s="299"/>
      <c r="AH210" s="299"/>
      <c r="AI210" s="299"/>
      <c r="AJ210" s="299"/>
      <c r="AK210" s="299"/>
      <c r="AL210" s="299"/>
      <c r="AM210" s="299"/>
      <c r="AN210" s="299"/>
      <c r="AO210" s="299"/>
      <c r="AT210" s="44"/>
      <c r="AU210" s="44"/>
      <c r="AV210" s="44"/>
      <c r="AW210" s="44"/>
      <c r="AX210" s="44"/>
      <c r="AY210" s="44"/>
      <c r="AZ210" s="44"/>
      <c r="BA210" s="44"/>
      <c r="BB210" s="44"/>
      <c r="BC210" s="44"/>
      <c r="BD210" s="44"/>
      <c r="BE210" s="176"/>
    </row>
    <row r="211" spans="3:57" ht="18.75" customHeight="1" x14ac:dyDescent="0.15">
      <c r="C211" s="300" t="s">
        <v>96</v>
      </c>
      <c r="D211" s="301"/>
      <c r="E211" s="301"/>
      <c r="F211" s="301"/>
      <c r="G211" s="301"/>
      <c r="H211" s="301"/>
      <c r="I211" s="302"/>
      <c r="J211" s="84" t="s">
        <v>97</v>
      </c>
      <c r="K211" s="85" t="s">
        <v>98</v>
      </c>
      <c r="L211" s="85"/>
      <c r="M211" s="85"/>
      <c r="N211" s="14"/>
      <c r="O211" s="86" t="s">
        <v>24</v>
      </c>
      <c r="P211" s="309">
        <v>1000</v>
      </c>
      <c r="Q211" s="309"/>
      <c r="R211" s="309"/>
      <c r="S211" s="86" t="s">
        <v>99</v>
      </c>
      <c r="T211" s="87"/>
      <c r="U211" s="87" t="s">
        <v>100</v>
      </c>
      <c r="V211" s="309">
        <v>1000</v>
      </c>
      <c r="W211" s="309"/>
      <c r="X211" s="309"/>
      <c r="Y211" s="87" t="s">
        <v>101</v>
      </c>
      <c r="Z211" s="87"/>
      <c r="AA211" s="88" t="s">
        <v>102</v>
      </c>
      <c r="AB211" s="88"/>
      <c r="AC211" s="88"/>
      <c r="AD211" s="87"/>
      <c r="AE211" s="87"/>
      <c r="AF211" s="14"/>
      <c r="AG211" s="89"/>
      <c r="AH211" s="90"/>
      <c r="AI211" s="90"/>
      <c r="AJ211" s="90"/>
      <c r="AK211" s="90"/>
      <c r="AL211" s="90"/>
      <c r="AM211" s="90"/>
      <c r="AN211" s="90"/>
      <c r="AO211" s="91"/>
      <c r="AP211" s="37"/>
      <c r="AQ211" s="37"/>
      <c r="AR211" s="37"/>
      <c r="AS211" s="37"/>
      <c r="AT211" s="44"/>
      <c r="AU211" s="44"/>
      <c r="AV211" s="44"/>
      <c r="AW211" s="44"/>
      <c r="AX211" s="44"/>
      <c r="AY211" s="44"/>
      <c r="AZ211" s="44"/>
      <c r="BA211" s="44"/>
      <c r="BB211" s="44"/>
      <c r="BC211" s="44"/>
      <c r="BD211" s="44"/>
      <c r="BE211" s="176"/>
    </row>
    <row r="212" spans="3:57" ht="18.75" customHeight="1" x14ac:dyDescent="0.15">
      <c r="C212" s="303"/>
      <c r="D212" s="304"/>
      <c r="E212" s="304"/>
      <c r="F212" s="304"/>
      <c r="G212" s="304"/>
      <c r="H212" s="304"/>
      <c r="I212" s="305"/>
      <c r="J212" s="92"/>
      <c r="K212" s="93"/>
      <c r="L212" s="62"/>
      <c r="M212" s="62"/>
      <c r="N212" s="62"/>
      <c r="O212" s="62"/>
      <c r="P212" s="62"/>
      <c r="Q212" s="62"/>
      <c r="R212" s="62"/>
      <c r="S212" s="62"/>
      <c r="T212" s="62"/>
      <c r="U212" s="62"/>
      <c r="V212" s="62"/>
      <c r="W212" s="62"/>
      <c r="X212" s="62"/>
      <c r="Y212" s="94"/>
      <c r="Z212" s="62"/>
      <c r="AA212" s="62"/>
      <c r="AB212" s="62"/>
      <c r="AC212" s="62"/>
      <c r="AD212" s="62"/>
      <c r="AE212" s="62"/>
      <c r="AF212" s="95" t="s">
        <v>103</v>
      </c>
      <c r="AG212" s="96"/>
      <c r="AH212" s="44"/>
      <c r="AI212" s="44"/>
      <c r="AJ212" s="44"/>
      <c r="AK212" s="44"/>
      <c r="AL212" s="44"/>
      <c r="AM212" s="44"/>
      <c r="AN212" s="44"/>
      <c r="AO212" s="97"/>
      <c r="AP212" s="37"/>
      <c r="AT212" s="44"/>
      <c r="AU212" s="44"/>
      <c r="AV212" s="44"/>
      <c r="AW212" s="44"/>
      <c r="AX212" s="44"/>
      <c r="AY212" s="44"/>
      <c r="AZ212" s="44"/>
      <c r="BA212" s="44"/>
      <c r="BB212" s="44"/>
      <c r="BC212" s="44"/>
      <c r="BD212" s="44"/>
      <c r="BE212" s="176"/>
    </row>
    <row r="213" spans="3:57" x14ac:dyDescent="0.15">
      <c r="C213" s="303"/>
      <c r="D213" s="304"/>
      <c r="E213" s="304"/>
      <c r="F213" s="304"/>
      <c r="G213" s="304"/>
      <c r="H213" s="304"/>
      <c r="I213" s="305"/>
      <c r="J213" s="98"/>
      <c r="K213" s="310">
        <v>20</v>
      </c>
      <c r="L213" s="310"/>
      <c r="M213" s="99"/>
      <c r="N213" s="37"/>
      <c r="O213" s="100" t="s">
        <v>104</v>
      </c>
      <c r="P213" s="101" t="str">
        <f>AA211</f>
        <v>加算単位</v>
      </c>
      <c r="Q213" s="101"/>
      <c r="R213" s="101"/>
      <c r="S213" s="14"/>
      <c r="T213" s="62" t="s">
        <v>25</v>
      </c>
      <c r="U213" s="310">
        <v>20</v>
      </c>
      <c r="V213" s="310"/>
      <c r="W213" s="99"/>
      <c r="X213" s="37"/>
      <c r="Y213" s="100" t="s">
        <v>105</v>
      </c>
      <c r="Z213" s="311" t="s">
        <v>55</v>
      </c>
      <c r="AA213" s="311"/>
      <c r="AB213" s="311"/>
      <c r="AC213" s="37" t="s">
        <v>106</v>
      </c>
      <c r="AD213" s="62"/>
      <c r="AE213" s="62"/>
      <c r="AF213" s="102"/>
      <c r="AG213" s="332" t="s">
        <v>107</v>
      </c>
      <c r="AH213" s="333"/>
      <c r="AI213" s="333"/>
      <c r="AJ213" s="333"/>
      <c r="AK213" s="333"/>
      <c r="AL213" s="334" t="s">
        <v>108</v>
      </c>
      <c r="AM213" s="334"/>
      <c r="AN213" s="334"/>
      <c r="AO213" s="335"/>
      <c r="AP213" s="44"/>
      <c r="AQ213" s="44"/>
      <c r="AR213" s="44"/>
      <c r="AS213" s="44"/>
      <c r="AT213" s="44"/>
      <c r="AU213" s="44"/>
      <c r="AV213" s="44"/>
      <c r="AW213" s="44"/>
      <c r="AX213" s="44"/>
      <c r="AY213" s="44"/>
      <c r="AZ213" s="44"/>
      <c r="BA213" s="44"/>
      <c r="BB213" s="44"/>
      <c r="BC213" s="44"/>
      <c r="BD213" s="44"/>
      <c r="BE213" s="176"/>
    </row>
    <row r="214" spans="3:57" x14ac:dyDescent="0.15">
      <c r="C214" s="303"/>
      <c r="D214" s="304"/>
      <c r="E214" s="304"/>
      <c r="F214" s="304"/>
      <c r="G214" s="304"/>
      <c r="H214" s="304"/>
      <c r="I214" s="305"/>
      <c r="J214" s="98"/>
      <c r="K214" s="103" t="s">
        <v>109</v>
      </c>
      <c r="L214" s="167"/>
      <c r="M214" s="99"/>
      <c r="N214" s="37"/>
      <c r="O214" s="100"/>
      <c r="P214" s="101"/>
      <c r="Q214" s="101"/>
      <c r="R214" s="101"/>
      <c r="S214" s="14"/>
      <c r="T214" s="62"/>
      <c r="U214" s="167"/>
      <c r="V214" s="167"/>
      <c r="W214" s="99"/>
      <c r="X214" s="37"/>
      <c r="Y214" s="100"/>
      <c r="Z214" s="164"/>
      <c r="AA214" s="164"/>
      <c r="AB214" s="164"/>
      <c r="AC214" s="37"/>
      <c r="AD214" s="62"/>
      <c r="AE214" s="62"/>
      <c r="AF214" s="102"/>
      <c r="AG214" s="332"/>
      <c r="AH214" s="333"/>
      <c r="AI214" s="333"/>
      <c r="AJ214" s="333"/>
      <c r="AK214" s="333"/>
      <c r="AL214" s="334"/>
      <c r="AM214" s="334"/>
      <c r="AN214" s="334"/>
      <c r="AO214" s="335"/>
      <c r="AP214" s="44"/>
      <c r="AQ214" s="44"/>
      <c r="AR214" s="44"/>
      <c r="AS214" s="44"/>
      <c r="AT214" s="44"/>
      <c r="AU214" s="44"/>
      <c r="AV214" s="44"/>
      <c r="AW214" s="44"/>
      <c r="AX214" s="44"/>
      <c r="AY214" s="44"/>
      <c r="AZ214" s="44"/>
      <c r="BA214" s="44"/>
      <c r="BB214" s="44"/>
      <c r="BC214" s="44"/>
      <c r="BD214" s="44"/>
      <c r="BE214" s="176"/>
    </row>
    <row r="215" spans="3:57" x14ac:dyDescent="0.15">
      <c r="C215" s="306"/>
      <c r="D215" s="307"/>
      <c r="E215" s="307"/>
      <c r="F215" s="307"/>
      <c r="G215" s="307"/>
      <c r="H215" s="307"/>
      <c r="I215" s="308"/>
      <c r="J215" s="105"/>
      <c r="K215" s="106"/>
      <c r="L215" s="107"/>
      <c r="M215" s="107"/>
      <c r="N215" s="107"/>
      <c r="O215" s="107"/>
      <c r="P215" s="108"/>
      <c r="Q215" s="109"/>
      <c r="R215" s="109"/>
      <c r="S215" s="14"/>
      <c r="T215" s="109"/>
      <c r="U215" s="109"/>
      <c r="V215" s="109"/>
      <c r="W215" s="109"/>
      <c r="X215" s="109"/>
      <c r="Y215" s="109"/>
      <c r="Z215" s="108"/>
      <c r="AA215" s="110"/>
      <c r="AB215" s="110"/>
      <c r="AC215" s="107"/>
      <c r="AD215" s="107"/>
      <c r="AE215" s="107"/>
      <c r="AF215" s="111"/>
      <c r="AG215" s="332"/>
      <c r="AH215" s="333"/>
      <c r="AI215" s="333"/>
      <c r="AJ215" s="333"/>
      <c r="AK215" s="333"/>
      <c r="AL215" s="334"/>
      <c r="AM215" s="334"/>
      <c r="AN215" s="334"/>
      <c r="AO215" s="335"/>
      <c r="AP215" s="44"/>
      <c r="AQ215" s="44"/>
      <c r="AR215" s="44"/>
      <c r="AS215" s="44"/>
      <c r="AT215" s="44"/>
      <c r="AU215" s="44"/>
      <c r="AV215" s="44"/>
      <c r="AW215" s="44"/>
      <c r="AX215" s="44"/>
      <c r="AY215" s="44"/>
      <c r="AZ215" s="44"/>
      <c r="BA215" s="44"/>
      <c r="BB215" s="44"/>
      <c r="BC215" s="44"/>
      <c r="BD215" s="44"/>
      <c r="BE215" s="176"/>
    </row>
    <row r="216" spans="3:57" ht="18.75" customHeight="1" x14ac:dyDescent="0.15">
      <c r="C216" s="300" t="s">
        <v>110</v>
      </c>
      <c r="D216" s="301"/>
      <c r="E216" s="301"/>
      <c r="F216" s="301"/>
      <c r="G216" s="301"/>
      <c r="H216" s="301"/>
      <c r="I216" s="302"/>
      <c r="K216" s="90"/>
      <c r="L216" s="90"/>
      <c r="R216" s="66"/>
      <c r="S216" s="66"/>
      <c r="T216" s="66"/>
      <c r="U216" s="66"/>
      <c r="V216" s="66"/>
      <c r="W216" s="66"/>
      <c r="X216" s="66"/>
      <c r="Y216" s="66"/>
      <c r="Z216" s="66"/>
      <c r="AA216" s="66"/>
      <c r="AB216" s="66"/>
      <c r="AC216" s="66"/>
      <c r="AD216" s="66"/>
      <c r="AE216" s="66"/>
      <c r="AF216" s="91"/>
      <c r="AG216" s="332"/>
      <c r="AH216" s="333"/>
      <c r="AI216" s="333"/>
      <c r="AJ216" s="333"/>
      <c r="AK216" s="333"/>
      <c r="AL216" s="334"/>
      <c r="AM216" s="334"/>
      <c r="AN216" s="334"/>
      <c r="AO216" s="335"/>
      <c r="AT216" s="44"/>
      <c r="AU216" s="44"/>
      <c r="AV216" s="44"/>
      <c r="AW216" s="44"/>
      <c r="AX216" s="44"/>
      <c r="AY216" s="44"/>
      <c r="AZ216" s="44"/>
      <c r="BA216" s="44"/>
      <c r="BB216" s="44"/>
      <c r="BC216" s="44"/>
      <c r="BD216" s="44"/>
      <c r="BE216" s="176"/>
    </row>
    <row r="217" spans="3:57" ht="18.75" customHeight="1" x14ac:dyDescent="0.15">
      <c r="C217" s="303"/>
      <c r="D217" s="304"/>
      <c r="E217" s="304"/>
      <c r="F217" s="304"/>
      <c r="G217" s="304"/>
      <c r="H217" s="304"/>
      <c r="I217" s="305"/>
      <c r="J217" s="96"/>
      <c r="K217" s="112" t="s">
        <v>111</v>
      </c>
      <c r="L217" s="113"/>
      <c r="N217" s="77"/>
      <c r="O217" s="77"/>
      <c r="P217" s="77"/>
      <c r="Q217" s="77"/>
      <c r="R217" s="77"/>
      <c r="S217" s="284">
        <v>4</v>
      </c>
      <c r="T217" s="284"/>
      <c r="U217" s="77"/>
      <c r="V217" s="37"/>
      <c r="W217" s="100" t="s">
        <v>105</v>
      </c>
      <c r="X217" s="336" t="s">
        <v>73</v>
      </c>
      <c r="Y217" s="336"/>
      <c r="Z217" s="336"/>
      <c r="AA217" s="12" t="s">
        <v>106</v>
      </c>
      <c r="AB217" s="44"/>
      <c r="AC217" s="44"/>
      <c r="AD217" s="44"/>
      <c r="AE217" s="114"/>
      <c r="AF217" s="97"/>
      <c r="AG217" s="332"/>
      <c r="AH217" s="333"/>
      <c r="AI217" s="333"/>
      <c r="AJ217" s="333"/>
      <c r="AK217" s="333"/>
      <c r="AL217" s="334"/>
      <c r="AM217" s="334"/>
      <c r="AN217" s="334"/>
      <c r="AO217" s="335"/>
      <c r="AT217" s="44"/>
      <c r="AU217" s="44"/>
      <c r="AV217" s="44"/>
      <c r="AW217" s="44"/>
      <c r="AX217" s="44"/>
      <c r="AY217" s="44"/>
      <c r="AZ217" s="44"/>
      <c r="BA217" s="44"/>
      <c r="BB217" s="44"/>
      <c r="BC217" s="44"/>
      <c r="BD217" s="44"/>
      <c r="BE217" s="176"/>
    </row>
    <row r="218" spans="3:57" ht="18.75" customHeight="1" x14ac:dyDescent="0.15">
      <c r="C218" s="303"/>
      <c r="D218" s="304"/>
      <c r="E218" s="304"/>
      <c r="F218" s="304"/>
      <c r="G218" s="304"/>
      <c r="H218" s="304"/>
      <c r="I218" s="305"/>
      <c r="J218" s="115"/>
      <c r="K218" s="93"/>
      <c r="L218" s="77"/>
      <c r="M218" s="112"/>
      <c r="N218" s="77"/>
      <c r="O218" s="77"/>
      <c r="P218" s="77"/>
      <c r="Q218" s="77"/>
      <c r="R218" s="77"/>
      <c r="S218" s="77"/>
      <c r="T218" s="77"/>
      <c r="U218" s="77"/>
      <c r="V218" s="77"/>
      <c r="W218" s="37"/>
      <c r="X218" s="116"/>
      <c r="Y218" s="37"/>
      <c r="AA218" s="37"/>
      <c r="AB218" s="37"/>
      <c r="AC218" s="37"/>
      <c r="AD218" s="37"/>
      <c r="AE218" s="37"/>
      <c r="AF218" s="117"/>
      <c r="AG218" s="118"/>
      <c r="AH218" s="119"/>
      <c r="AI218" s="119"/>
      <c r="AJ218" s="119"/>
      <c r="AK218" s="119"/>
      <c r="AL218" s="44"/>
      <c r="AM218" s="44"/>
      <c r="AN218" s="44"/>
      <c r="AO218" s="97"/>
      <c r="AT218" s="44"/>
      <c r="AU218" s="44"/>
      <c r="AV218" s="44"/>
      <c r="AW218" s="44"/>
      <c r="AX218" s="44"/>
      <c r="AY218" s="44"/>
      <c r="AZ218" s="44"/>
      <c r="BA218" s="44"/>
      <c r="BB218" s="44"/>
      <c r="BC218" s="44"/>
      <c r="BD218" s="44"/>
      <c r="BE218" s="176"/>
    </row>
    <row r="219" spans="3:57" ht="18.75" customHeight="1" x14ac:dyDescent="0.15">
      <c r="C219" s="306"/>
      <c r="D219" s="307"/>
      <c r="E219" s="307"/>
      <c r="F219" s="307"/>
      <c r="G219" s="307"/>
      <c r="H219" s="307"/>
      <c r="I219" s="308"/>
      <c r="J219" s="120"/>
      <c r="K219" s="121"/>
      <c r="L219" s="121"/>
      <c r="M219" s="121"/>
      <c r="N219" s="121"/>
      <c r="O219" s="121"/>
      <c r="P219" s="121"/>
      <c r="Q219" s="121"/>
      <c r="R219" s="121"/>
      <c r="S219" s="121"/>
      <c r="T219" s="121"/>
      <c r="U219" s="121"/>
      <c r="V219" s="122"/>
      <c r="W219" s="123"/>
      <c r="X219" s="123"/>
      <c r="Y219" s="123"/>
      <c r="Z219" s="123"/>
      <c r="AA219" s="123"/>
      <c r="AB219" s="123"/>
      <c r="AC219" s="123"/>
      <c r="AD219" s="123"/>
      <c r="AE219" s="123"/>
      <c r="AF219" s="124"/>
      <c r="AG219" s="125"/>
      <c r="AH219" s="126"/>
      <c r="AI219" s="126"/>
      <c r="AJ219" s="126"/>
      <c r="AK219" s="126"/>
      <c r="AL219" s="122"/>
      <c r="AM219" s="122"/>
      <c r="AN219" s="122"/>
      <c r="AO219" s="127"/>
      <c r="AT219" s="44"/>
      <c r="AU219" s="44"/>
      <c r="AV219" s="44"/>
      <c r="AW219" s="44"/>
      <c r="AX219" s="44"/>
      <c r="AY219" s="44"/>
      <c r="AZ219" s="44"/>
      <c r="BA219" s="44"/>
      <c r="BB219" s="44"/>
      <c r="BC219" s="44"/>
      <c r="BD219" s="44"/>
      <c r="BE219" s="176"/>
    </row>
    <row r="220" spans="3:57" x14ac:dyDescent="0.15">
      <c r="AH220" s="77"/>
      <c r="AI220" s="77"/>
      <c r="AJ220" s="77"/>
      <c r="AK220" s="77"/>
      <c r="AL220" s="77"/>
      <c r="AM220" s="77"/>
      <c r="AN220" s="77"/>
      <c r="AO220" s="77"/>
      <c r="AR220" s="172" t="s">
        <v>138</v>
      </c>
      <c r="AT220" s="44"/>
      <c r="AU220" s="44"/>
      <c r="AV220" s="44"/>
      <c r="AW220" s="44"/>
      <c r="AX220" s="44"/>
      <c r="AY220" s="44"/>
      <c r="AZ220" s="44"/>
      <c r="BA220" s="44"/>
      <c r="BB220" s="44"/>
      <c r="BC220" s="44"/>
      <c r="BD220" s="44"/>
      <c r="BE220" s="176"/>
    </row>
    <row r="221" spans="3:57" x14ac:dyDescent="0.15">
      <c r="C221" s="12" t="s">
        <v>112</v>
      </c>
      <c r="AG221" s="77"/>
      <c r="AH221" s="77"/>
      <c r="AI221" s="77"/>
      <c r="AJ221" s="77"/>
      <c r="AK221" s="77"/>
      <c r="AL221" s="77"/>
      <c r="AM221" s="77"/>
      <c r="AN221" s="77"/>
      <c r="AO221" s="77"/>
      <c r="AT221" s="44"/>
      <c r="AU221" s="44"/>
      <c r="AV221" s="44"/>
      <c r="AW221" s="44"/>
      <c r="AX221" s="44"/>
      <c r="AY221" s="44"/>
      <c r="AZ221" s="44"/>
      <c r="BA221" s="44"/>
      <c r="BB221" s="44"/>
      <c r="BC221" s="44"/>
      <c r="BD221" s="44"/>
      <c r="BE221" s="176"/>
    </row>
    <row r="222" spans="3:57" ht="39" customHeight="1" x14ac:dyDescent="0.15">
      <c r="C222" s="316" t="s">
        <v>113</v>
      </c>
      <c r="D222" s="317"/>
      <c r="E222" s="317"/>
      <c r="F222" s="317"/>
      <c r="G222" s="317"/>
      <c r="H222" s="317"/>
      <c r="I222" s="317"/>
      <c r="J222" s="318"/>
      <c r="K222" s="337">
        <v>2400</v>
      </c>
      <c r="L222" s="338"/>
      <c r="M222" s="338"/>
      <c r="N222" s="338"/>
      <c r="O222" s="338"/>
      <c r="P222" s="338"/>
      <c r="Q222" s="338"/>
      <c r="R222" s="338"/>
      <c r="S222" s="326" t="s">
        <v>114</v>
      </c>
      <c r="T222" s="326"/>
      <c r="U222" s="326"/>
      <c r="V222" s="327"/>
      <c r="W222" s="341" t="s">
        <v>139</v>
      </c>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3"/>
      <c r="AT222" s="44"/>
      <c r="AU222" s="44"/>
      <c r="AV222" s="44"/>
      <c r="AW222" s="44"/>
      <c r="AX222" s="44"/>
      <c r="AY222" s="44"/>
      <c r="AZ222" s="44"/>
      <c r="BA222" s="44"/>
      <c r="BB222" s="44"/>
      <c r="BC222" s="44"/>
      <c r="BD222" s="44"/>
      <c r="BE222" s="176"/>
    </row>
    <row r="223" spans="3:57" ht="39" customHeight="1" x14ac:dyDescent="0.15">
      <c r="C223" s="319"/>
      <c r="D223" s="320"/>
      <c r="E223" s="320"/>
      <c r="F223" s="320"/>
      <c r="G223" s="320"/>
      <c r="H223" s="320"/>
      <c r="I223" s="320"/>
      <c r="J223" s="321"/>
      <c r="K223" s="339"/>
      <c r="L223" s="340"/>
      <c r="M223" s="340"/>
      <c r="N223" s="340"/>
      <c r="O223" s="340"/>
      <c r="P223" s="340"/>
      <c r="Q223" s="340"/>
      <c r="R223" s="340"/>
      <c r="S223" s="328"/>
      <c r="T223" s="328"/>
      <c r="U223" s="328"/>
      <c r="V223" s="329"/>
      <c r="W223" s="344"/>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6"/>
      <c r="AT223" s="44"/>
      <c r="AU223" s="44"/>
      <c r="AV223" s="44"/>
      <c r="AW223" s="44"/>
      <c r="AX223" s="44"/>
      <c r="AY223" s="44"/>
      <c r="AZ223" s="44"/>
      <c r="BA223" s="44"/>
      <c r="BB223" s="44"/>
      <c r="BC223" s="44"/>
      <c r="BD223" s="44"/>
      <c r="BE223" s="176"/>
    </row>
    <row r="224" spans="3:57" ht="27" customHeight="1" x14ac:dyDescent="0.15">
      <c r="C224" s="316" t="s">
        <v>110</v>
      </c>
      <c r="D224" s="317"/>
      <c r="E224" s="317"/>
      <c r="F224" s="317"/>
      <c r="G224" s="317"/>
      <c r="H224" s="317"/>
      <c r="I224" s="317"/>
      <c r="J224" s="318"/>
      <c r="K224" s="322">
        <v>10</v>
      </c>
      <c r="L224" s="323"/>
      <c r="M224" s="323"/>
      <c r="N224" s="323"/>
      <c r="O224" s="323"/>
      <c r="P224" s="323"/>
      <c r="Q224" s="323"/>
      <c r="R224" s="323"/>
      <c r="S224" s="326"/>
      <c r="T224" s="326"/>
      <c r="U224" s="326"/>
      <c r="V224" s="327"/>
      <c r="W224" s="330" t="s">
        <v>115</v>
      </c>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2"/>
      <c r="AT224" s="44"/>
      <c r="AU224" s="44"/>
      <c r="AV224" s="44"/>
      <c r="AW224" s="44"/>
      <c r="AX224" s="44"/>
      <c r="AY224" s="44"/>
      <c r="AZ224" s="44"/>
      <c r="BA224" s="44"/>
      <c r="BB224" s="44"/>
      <c r="BC224" s="44"/>
      <c r="BD224" s="44"/>
      <c r="BE224" s="176"/>
    </row>
    <row r="225" spans="1:67" ht="27" customHeight="1" x14ac:dyDescent="0.15">
      <c r="C225" s="319"/>
      <c r="D225" s="320"/>
      <c r="E225" s="320"/>
      <c r="F225" s="320"/>
      <c r="G225" s="320"/>
      <c r="H225" s="320"/>
      <c r="I225" s="320"/>
      <c r="J225" s="321"/>
      <c r="K225" s="324"/>
      <c r="L225" s="325"/>
      <c r="M225" s="325"/>
      <c r="N225" s="325"/>
      <c r="O225" s="325"/>
      <c r="P225" s="325"/>
      <c r="Q225" s="325"/>
      <c r="R225" s="325"/>
      <c r="S225" s="328"/>
      <c r="T225" s="328"/>
      <c r="U225" s="328"/>
      <c r="V225" s="329"/>
      <c r="W225" s="226"/>
      <c r="X225" s="227"/>
      <c r="Y225" s="227"/>
      <c r="Z225" s="227"/>
      <c r="AA225" s="227"/>
      <c r="AB225" s="227"/>
      <c r="AC225" s="227"/>
      <c r="AD225" s="227"/>
      <c r="AE225" s="227"/>
      <c r="AF225" s="227"/>
      <c r="AG225" s="227"/>
      <c r="AH225" s="227"/>
      <c r="AI225" s="227"/>
      <c r="AJ225" s="227"/>
      <c r="AK225" s="227"/>
      <c r="AL225" s="227"/>
      <c r="AM225" s="227"/>
      <c r="AN225" s="227"/>
      <c r="AO225" s="227"/>
      <c r="AP225" s="227"/>
      <c r="AQ225" s="227"/>
      <c r="AR225" s="228"/>
      <c r="AT225" s="44"/>
      <c r="AU225" s="44"/>
      <c r="AV225" s="44"/>
      <c r="AW225" s="44"/>
      <c r="AX225" s="44"/>
      <c r="AY225" s="44"/>
      <c r="AZ225" s="44"/>
      <c r="BA225" s="44"/>
      <c r="BB225" s="44"/>
      <c r="BC225" s="44"/>
      <c r="BD225" s="44"/>
      <c r="BE225" s="176"/>
    </row>
    <row r="226" spans="1:67" s="14" customFormat="1" ht="18.75" customHeight="1" x14ac:dyDescent="0.15">
      <c r="C226" s="130"/>
      <c r="D226" s="130"/>
      <c r="E226" s="130"/>
      <c r="F226" s="130"/>
      <c r="G226" s="130"/>
      <c r="H226" s="130"/>
      <c r="I226" s="130"/>
      <c r="J226" s="131"/>
      <c r="K226" s="131"/>
      <c r="L226" s="131"/>
      <c r="M226" s="131"/>
      <c r="N226" s="131"/>
      <c r="O226" s="131"/>
      <c r="P226" s="131"/>
      <c r="Q226" s="131"/>
      <c r="R226" s="131"/>
      <c r="S226" s="132"/>
      <c r="T226" s="132"/>
      <c r="U226" s="132"/>
      <c r="V226" s="132"/>
      <c r="AS226" s="133"/>
      <c r="AT226" s="133"/>
      <c r="AU226" s="62"/>
      <c r="AV226" s="62"/>
      <c r="AW226" s="62"/>
      <c r="AX226" s="62"/>
      <c r="AY226" s="62"/>
      <c r="AZ226" s="62"/>
      <c r="BA226" s="62"/>
      <c r="BB226" s="62"/>
      <c r="BC226" s="62"/>
      <c r="BD226" s="62"/>
      <c r="BE226" s="177"/>
      <c r="BK226" s="12"/>
      <c r="BL226" s="12"/>
      <c r="BM226" s="12"/>
      <c r="BN226" s="12"/>
      <c r="BO226" s="12"/>
    </row>
    <row r="227" spans="1:67" ht="33" customHeight="1" x14ac:dyDescent="0.15">
      <c r="C227" s="83" t="s">
        <v>23</v>
      </c>
      <c r="D227" s="83"/>
      <c r="E227" s="83"/>
      <c r="F227" s="83"/>
      <c r="G227" s="83"/>
      <c r="H227" s="83"/>
      <c r="I227" s="83"/>
      <c r="J227" s="83"/>
      <c r="K227" s="83"/>
      <c r="L227" s="83"/>
      <c r="M227" s="83"/>
      <c r="N227" s="83"/>
      <c r="O227" s="83"/>
      <c r="P227" s="83"/>
      <c r="Q227" s="83"/>
      <c r="R227" s="83"/>
      <c r="S227" s="83"/>
      <c r="T227" s="83"/>
      <c r="U227" s="83"/>
      <c r="V227" s="83"/>
      <c r="W227" s="83"/>
      <c r="X227" s="83"/>
      <c r="Y227" s="83"/>
      <c r="AS227" s="83"/>
      <c r="AT227" s="44"/>
      <c r="AU227" s="44"/>
      <c r="AV227" s="44"/>
      <c r="AW227" s="44"/>
      <c r="AX227" s="44"/>
      <c r="AY227" s="44"/>
      <c r="AZ227" s="44"/>
      <c r="BA227" s="44"/>
      <c r="BB227" s="44"/>
      <c r="BC227" s="44"/>
      <c r="BD227" s="44"/>
      <c r="BE227" s="176"/>
    </row>
    <row r="228" spans="1:67" ht="24.95" customHeight="1" x14ac:dyDescent="0.15">
      <c r="C228" s="31" t="s">
        <v>21</v>
      </c>
      <c r="D228" s="135" t="s">
        <v>22</v>
      </c>
      <c r="AT228" s="44"/>
      <c r="AU228" s="22"/>
      <c r="AV228" s="22"/>
      <c r="AW228" s="22"/>
      <c r="AX228" s="22"/>
      <c r="AY228" s="22"/>
      <c r="AZ228" s="22"/>
      <c r="BA228" s="44"/>
      <c r="BB228" s="44"/>
      <c r="BC228" s="44"/>
      <c r="BD228" s="44"/>
      <c r="BE228" s="176"/>
    </row>
    <row r="229" spans="1:67" s="21" customFormat="1" ht="25.5" customHeight="1" x14ac:dyDescent="0.15">
      <c r="B229" s="136"/>
      <c r="C229" s="159" t="s">
        <v>21</v>
      </c>
      <c r="D229" s="312" t="s">
        <v>20</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136"/>
      <c r="AT229" s="22"/>
      <c r="AU229" s="44"/>
      <c r="AV229" s="44"/>
      <c r="AW229" s="44"/>
      <c r="AX229" s="44"/>
      <c r="AY229" s="44"/>
      <c r="AZ229" s="44"/>
      <c r="BA229" s="22"/>
      <c r="BB229" s="22"/>
      <c r="BC229" s="22"/>
      <c r="BD229" s="22"/>
      <c r="BE229" s="179"/>
    </row>
    <row r="230" spans="1:67" ht="23.25" customHeight="1" x14ac:dyDescent="0.15">
      <c r="B230" s="136"/>
      <c r="C230" s="159"/>
      <c r="D230" s="331" t="s">
        <v>143</v>
      </c>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44"/>
      <c r="AU230" s="175" t="s">
        <v>117</v>
      </c>
      <c r="AV230" s="22"/>
      <c r="AW230" s="68" t="s">
        <v>118</v>
      </c>
      <c r="AX230" s="22"/>
      <c r="AY230" s="44"/>
      <c r="AZ230" s="46"/>
      <c r="BA230" s="44"/>
      <c r="BB230" s="44"/>
      <c r="BC230" s="44"/>
      <c r="BD230" s="44"/>
      <c r="BE230" s="176"/>
    </row>
    <row r="231" spans="1:67" ht="23.25" customHeight="1" x14ac:dyDescent="0.15">
      <c r="B231" s="136"/>
      <c r="C231" s="159" t="s">
        <v>21</v>
      </c>
      <c r="D231" s="312" t="s">
        <v>144</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36"/>
      <c r="AT231" s="44"/>
      <c r="AU231" s="313" t="s">
        <v>98</v>
      </c>
      <c r="AV231" s="313"/>
      <c r="AW231" s="313"/>
      <c r="AX231" s="314">
        <f>K222</f>
        <v>2400</v>
      </c>
      <c r="AY231" s="314"/>
      <c r="AZ231" s="46"/>
      <c r="BA231" s="46"/>
      <c r="BB231" s="46"/>
      <c r="BC231" s="46"/>
      <c r="BD231" s="46"/>
      <c r="BE231" s="183"/>
    </row>
    <row r="232" spans="1:67" ht="23.25" customHeight="1" x14ac:dyDescent="0.15">
      <c r="B232" s="136"/>
      <c r="C232" s="159"/>
      <c r="D232" s="312" t="s">
        <v>145</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136"/>
      <c r="AT232" s="44"/>
      <c r="AU232" s="313"/>
      <c r="AV232" s="313"/>
      <c r="AW232" s="313"/>
      <c r="AX232" s="314"/>
      <c r="AY232" s="314"/>
      <c r="AZ232" s="46"/>
      <c r="BA232" s="46"/>
      <c r="BB232" s="46"/>
      <c r="BC232" s="46"/>
      <c r="BD232" s="46"/>
      <c r="BE232" s="183"/>
    </row>
    <row r="233" spans="1:67" s="137" customFormat="1" ht="28.5" customHeight="1" x14ac:dyDescent="0.15">
      <c r="D233" s="138" t="s">
        <v>19</v>
      </c>
      <c r="E233" s="139" t="s">
        <v>116</v>
      </c>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1"/>
      <c r="AR233" s="141"/>
      <c r="AS233" s="12"/>
      <c r="AT233" s="44"/>
      <c r="AU233" s="313"/>
      <c r="AV233" s="313"/>
      <c r="AW233" s="313"/>
      <c r="AX233" s="314"/>
      <c r="AY233" s="314"/>
      <c r="AZ233" s="46"/>
      <c r="BA233" s="46"/>
      <c r="BB233" s="46"/>
      <c r="BC233" s="46"/>
      <c r="BD233" s="46"/>
      <c r="BE233" s="183"/>
    </row>
    <row r="234" spans="1:67" s="137" customFormat="1" ht="28.5" customHeight="1" x14ac:dyDescent="0.15">
      <c r="D234" s="138" t="s">
        <v>19</v>
      </c>
      <c r="E234" s="31" t="s">
        <v>119</v>
      </c>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1"/>
      <c r="AR234" s="141"/>
      <c r="AS234" s="12"/>
      <c r="AT234" s="44"/>
      <c r="AU234" s="313" t="s">
        <v>110</v>
      </c>
      <c r="AV234" s="313"/>
      <c r="AW234" s="313"/>
      <c r="AX234" s="315">
        <f>K224</f>
        <v>10</v>
      </c>
      <c r="AY234" s="315"/>
      <c r="AZ234" s="46"/>
      <c r="BA234" s="46"/>
      <c r="BB234" s="46"/>
      <c r="BC234" s="46"/>
      <c r="BD234" s="46"/>
      <c r="BE234" s="183"/>
    </row>
    <row r="235" spans="1:67" s="137" customFormat="1" ht="28.5" customHeight="1" x14ac:dyDescent="0.15">
      <c r="C235" s="134" t="s">
        <v>21</v>
      </c>
      <c r="D235" s="142" t="s">
        <v>120</v>
      </c>
      <c r="E235" s="138"/>
      <c r="F235" s="31"/>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1"/>
      <c r="AR235" s="141"/>
      <c r="AS235" s="12"/>
      <c r="AT235" s="44"/>
      <c r="AU235" s="313"/>
      <c r="AV235" s="313"/>
      <c r="AW235" s="313"/>
      <c r="AX235" s="315"/>
      <c r="AY235" s="315"/>
      <c r="AZ235" s="46"/>
      <c r="BA235" s="46"/>
      <c r="BB235" s="46"/>
      <c r="BC235" s="46"/>
      <c r="BD235" s="46"/>
      <c r="BE235" s="183"/>
    </row>
    <row r="236" spans="1:67" s="137" customFormat="1" ht="28.5" customHeight="1" thickBot="1" x14ac:dyDescent="0.2">
      <c r="D236" s="31"/>
      <c r="E236" s="143"/>
      <c r="L236" s="144"/>
      <c r="M236" s="144"/>
      <c r="N236" s="144"/>
      <c r="O236" s="144"/>
      <c r="P236" s="144"/>
      <c r="Q236" s="144"/>
      <c r="R236" s="144"/>
      <c r="S236" s="144"/>
      <c r="T236" s="144"/>
      <c r="U236" s="144"/>
      <c r="V236" s="144"/>
      <c r="W236" s="144"/>
      <c r="X236" s="144"/>
      <c r="Y236" s="144"/>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68" t="s">
        <v>118</v>
      </c>
      <c r="AV236" s="46"/>
      <c r="AW236" s="46"/>
      <c r="AX236" s="68" t="s">
        <v>118</v>
      </c>
      <c r="AY236" s="46"/>
      <c r="AZ236" s="46"/>
      <c r="BA236" s="44"/>
      <c r="BB236" s="44"/>
      <c r="BC236" s="44"/>
      <c r="BD236" s="44"/>
      <c r="BE236" s="176"/>
    </row>
    <row r="237" spans="1:67" s="137" customFormat="1" ht="28.5" customHeight="1" x14ac:dyDescent="0.15">
      <c r="A237" s="12"/>
      <c r="B237" s="12"/>
      <c r="C237" s="293" t="s">
        <v>17</v>
      </c>
      <c r="D237" s="294"/>
      <c r="E237" s="294"/>
      <c r="F237" s="294"/>
      <c r="G237" s="294"/>
      <c r="H237" s="294"/>
      <c r="I237" s="392" t="s">
        <v>16</v>
      </c>
      <c r="J237" s="393"/>
      <c r="K237" s="394"/>
      <c r="L237" s="399" t="s">
        <v>121</v>
      </c>
      <c r="M237" s="294"/>
      <c r="N237" s="294"/>
      <c r="O237" s="294"/>
      <c r="P237" s="294"/>
      <c r="Q237" s="400"/>
      <c r="R237" s="401" t="s">
        <v>122</v>
      </c>
      <c r="S237" s="402"/>
      <c r="T237" s="402"/>
      <c r="U237" s="402"/>
      <c r="V237" s="402"/>
      <c r="W237" s="403"/>
      <c r="X237" s="399" t="s">
        <v>121</v>
      </c>
      <c r="Y237" s="294"/>
      <c r="Z237" s="294"/>
      <c r="AA237" s="294"/>
      <c r="AB237" s="294"/>
      <c r="AC237" s="400"/>
      <c r="AD237" s="407" t="s">
        <v>136</v>
      </c>
      <c r="AE237" s="408"/>
      <c r="AF237" s="408"/>
      <c r="AG237" s="408"/>
      <c r="AH237" s="408"/>
      <c r="AI237" s="409"/>
      <c r="AJ237" s="145"/>
      <c r="AK237" s="145"/>
      <c r="AL237" s="145"/>
      <c r="AM237" s="145"/>
      <c r="AN237" s="145"/>
      <c r="AO237" s="12"/>
      <c r="AP237" s="12"/>
      <c r="AQ237" s="12"/>
      <c r="AR237" s="12"/>
      <c r="AS237" s="12"/>
      <c r="AT237" s="44"/>
      <c r="AU237" s="365" t="s">
        <v>127</v>
      </c>
      <c r="AV237" s="365" t="s">
        <v>128</v>
      </c>
      <c r="AW237" s="44"/>
      <c r="AX237" s="366" t="s">
        <v>129</v>
      </c>
      <c r="AY237" s="367"/>
      <c r="AZ237" s="44"/>
      <c r="BA237" s="44"/>
      <c r="BB237" s="44"/>
      <c r="BC237" s="44"/>
      <c r="BD237" s="44"/>
      <c r="BE237" s="176"/>
      <c r="BF237" s="12"/>
    </row>
    <row r="238" spans="1:67" s="137" customFormat="1" ht="28.5" customHeight="1" x14ac:dyDescent="0.15">
      <c r="A238" s="12"/>
      <c r="B238" s="12"/>
      <c r="C238" s="391"/>
      <c r="D238" s="284"/>
      <c r="E238" s="284"/>
      <c r="F238" s="284"/>
      <c r="G238" s="284"/>
      <c r="H238" s="284"/>
      <c r="I238" s="395"/>
      <c r="J238" s="284"/>
      <c r="K238" s="396"/>
      <c r="L238" s="397"/>
      <c r="M238" s="297"/>
      <c r="N238" s="297"/>
      <c r="O238" s="297"/>
      <c r="P238" s="297"/>
      <c r="Q238" s="398"/>
      <c r="R238" s="404"/>
      <c r="S238" s="405"/>
      <c r="T238" s="405"/>
      <c r="U238" s="405"/>
      <c r="V238" s="405"/>
      <c r="W238" s="406"/>
      <c r="X238" s="397"/>
      <c r="Y238" s="297"/>
      <c r="Z238" s="297"/>
      <c r="AA238" s="297"/>
      <c r="AB238" s="297"/>
      <c r="AC238" s="398"/>
      <c r="AD238" s="407"/>
      <c r="AE238" s="408"/>
      <c r="AF238" s="408"/>
      <c r="AG238" s="408"/>
      <c r="AH238" s="408"/>
      <c r="AI238" s="409"/>
      <c r="AJ238" s="145"/>
      <c r="AK238" s="145"/>
      <c r="AL238" s="145"/>
      <c r="AM238" s="145"/>
      <c r="AN238" s="145"/>
      <c r="AO238" s="12"/>
      <c r="AP238" s="12"/>
      <c r="AQ238" s="12"/>
      <c r="AR238" s="12"/>
      <c r="AS238" s="12"/>
      <c r="AT238" s="44"/>
      <c r="AU238" s="365"/>
      <c r="AV238" s="365"/>
      <c r="AW238" s="44"/>
      <c r="AX238" s="367"/>
      <c r="AY238" s="367"/>
      <c r="AZ238" s="44"/>
      <c r="BA238" s="44"/>
      <c r="BB238" s="44"/>
      <c r="BC238" s="44"/>
      <c r="BD238" s="44"/>
      <c r="BE238" s="176"/>
      <c r="BF238" s="12"/>
      <c r="BG238" s="12"/>
      <c r="BH238" s="12"/>
    </row>
    <row r="239" spans="1:67" s="137" customFormat="1" ht="18.75" customHeight="1" x14ac:dyDescent="0.15">
      <c r="A239" s="12"/>
      <c r="B239" s="12"/>
      <c r="C239" s="391"/>
      <c r="D239" s="284"/>
      <c r="E239" s="284"/>
      <c r="F239" s="284"/>
      <c r="G239" s="284"/>
      <c r="H239" s="284"/>
      <c r="I239" s="395"/>
      <c r="J239" s="284"/>
      <c r="K239" s="396"/>
      <c r="L239" s="368" t="s">
        <v>123</v>
      </c>
      <c r="M239" s="369"/>
      <c r="N239" s="369"/>
      <c r="O239" s="369"/>
      <c r="P239" s="369"/>
      <c r="Q239" s="369"/>
      <c r="R239" s="374" t="s">
        <v>124</v>
      </c>
      <c r="S239" s="375"/>
      <c r="T239" s="376"/>
      <c r="U239" s="205" t="s">
        <v>125</v>
      </c>
      <c r="V239" s="375"/>
      <c r="W239" s="383"/>
      <c r="X239" s="369" t="s">
        <v>126</v>
      </c>
      <c r="Y239" s="369"/>
      <c r="Z239" s="369"/>
      <c r="AA239" s="369"/>
      <c r="AB239" s="369"/>
      <c r="AC239" s="388"/>
      <c r="AD239" s="407"/>
      <c r="AE239" s="408"/>
      <c r="AF239" s="408"/>
      <c r="AG239" s="408"/>
      <c r="AH239" s="408"/>
      <c r="AI239" s="409"/>
      <c r="AJ239" s="145"/>
      <c r="AK239" s="145"/>
      <c r="AL239" s="145"/>
      <c r="AM239" s="145"/>
      <c r="AN239" s="145"/>
      <c r="AO239" s="12"/>
      <c r="AP239" s="12"/>
      <c r="AQ239" s="12"/>
      <c r="AR239" s="12"/>
      <c r="AS239" s="12"/>
      <c r="AT239" s="44"/>
      <c r="AU239" s="284"/>
      <c r="AV239" s="313"/>
      <c r="AW239" s="44"/>
      <c r="AX239" s="367"/>
      <c r="AY239" s="367"/>
      <c r="AZ239" s="44"/>
      <c r="BA239" s="44"/>
      <c r="BB239" s="44"/>
      <c r="BC239" s="44"/>
      <c r="BD239" s="44"/>
      <c r="BE239" s="176"/>
      <c r="BF239" s="12"/>
      <c r="BG239" s="12"/>
      <c r="BH239" s="12"/>
    </row>
    <row r="240" spans="1:67" ht="24.95" customHeight="1" x14ac:dyDescent="0.15">
      <c r="C240" s="391"/>
      <c r="D240" s="284"/>
      <c r="E240" s="284"/>
      <c r="F240" s="284"/>
      <c r="G240" s="284"/>
      <c r="H240" s="284"/>
      <c r="I240" s="395"/>
      <c r="J240" s="284"/>
      <c r="K240" s="396"/>
      <c r="L240" s="370"/>
      <c r="M240" s="371"/>
      <c r="N240" s="371"/>
      <c r="O240" s="371"/>
      <c r="P240" s="371"/>
      <c r="Q240" s="371"/>
      <c r="R240" s="377"/>
      <c r="S240" s="378"/>
      <c r="T240" s="379"/>
      <c r="U240" s="384"/>
      <c r="V240" s="378"/>
      <c r="W240" s="385"/>
      <c r="X240" s="371"/>
      <c r="Y240" s="371"/>
      <c r="Z240" s="371"/>
      <c r="AA240" s="371"/>
      <c r="AB240" s="371"/>
      <c r="AC240" s="389"/>
      <c r="AD240" s="407"/>
      <c r="AE240" s="408"/>
      <c r="AF240" s="408"/>
      <c r="AG240" s="408"/>
      <c r="AH240" s="408"/>
      <c r="AI240" s="409"/>
      <c r="AJ240" s="145"/>
      <c r="AK240" s="145"/>
      <c r="AL240" s="145"/>
      <c r="AM240" s="145"/>
      <c r="AN240" s="145"/>
      <c r="AT240" s="44"/>
      <c r="AU240" s="284"/>
      <c r="AV240" s="313"/>
      <c r="AW240" s="44"/>
      <c r="AX240" s="367"/>
      <c r="AY240" s="367"/>
      <c r="AZ240" s="44"/>
      <c r="BA240" s="44"/>
      <c r="BB240" s="44"/>
      <c r="BC240" s="44"/>
      <c r="BD240" s="44"/>
      <c r="BE240" s="176"/>
    </row>
    <row r="241" spans="3:57" ht="24.95" customHeight="1" x14ac:dyDescent="0.15">
      <c r="C241" s="296"/>
      <c r="D241" s="297"/>
      <c r="E241" s="297"/>
      <c r="F241" s="297"/>
      <c r="G241" s="297"/>
      <c r="H241" s="297"/>
      <c r="I241" s="397"/>
      <c r="J241" s="297"/>
      <c r="K241" s="398"/>
      <c r="L241" s="372"/>
      <c r="M241" s="373"/>
      <c r="N241" s="373"/>
      <c r="O241" s="373"/>
      <c r="P241" s="373"/>
      <c r="Q241" s="373"/>
      <c r="R241" s="380"/>
      <c r="S241" s="381"/>
      <c r="T241" s="382"/>
      <c r="U241" s="386"/>
      <c r="V241" s="381"/>
      <c r="W241" s="387"/>
      <c r="X241" s="373"/>
      <c r="Y241" s="373"/>
      <c r="Z241" s="373"/>
      <c r="AA241" s="373"/>
      <c r="AB241" s="373"/>
      <c r="AC241" s="390"/>
      <c r="AD241" s="407"/>
      <c r="AE241" s="408"/>
      <c r="AF241" s="408"/>
      <c r="AG241" s="408"/>
      <c r="AH241" s="408"/>
      <c r="AI241" s="409"/>
      <c r="AJ241" s="145"/>
      <c r="AK241" s="145"/>
      <c r="AL241" s="145"/>
      <c r="AM241" s="145"/>
      <c r="AN241" s="145"/>
      <c r="AT241" s="44"/>
      <c r="AU241" s="284"/>
      <c r="AV241" s="313"/>
      <c r="AW241" s="44"/>
      <c r="AX241" s="367"/>
      <c r="AY241" s="367"/>
      <c r="AZ241" s="44"/>
      <c r="BA241" s="44"/>
      <c r="BB241" s="44"/>
      <c r="BC241" s="44"/>
      <c r="BD241" s="44"/>
      <c r="BE241" s="176"/>
    </row>
    <row r="242" spans="3:57" ht="11.25" customHeight="1" x14ac:dyDescent="0.15">
      <c r="C242" s="347">
        <v>4</v>
      </c>
      <c r="D242" s="350" t="s">
        <v>3</v>
      </c>
      <c r="E242" s="353">
        <v>25</v>
      </c>
      <c r="F242" s="353" t="s">
        <v>2</v>
      </c>
      <c r="G242" s="347" t="s">
        <v>12</v>
      </c>
      <c r="H242" s="353"/>
      <c r="I242" s="356" t="s">
        <v>152</v>
      </c>
      <c r="J242" s="357"/>
      <c r="K242" s="358"/>
      <c r="L242" s="411">
        <f>IF(AND(I242="○",AU242="●"),AX242,0)</f>
        <v>40</v>
      </c>
      <c r="M242" s="412"/>
      <c r="N242" s="412"/>
      <c r="O242" s="412"/>
      <c r="P242" s="412"/>
      <c r="Q242" s="413"/>
      <c r="R242" s="420"/>
      <c r="S242" s="421"/>
      <c r="T242" s="422"/>
      <c r="U242" s="429"/>
      <c r="V242" s="430"/>
      <c r="W242" s="431"/>
      <c r="X242" s="411">
        <f>IF(AND(I242="○",AU242="●"),$K$224*2,0)</f>
        <v>20</v>
      </c>
      <c r="Y242" s="412"/>
      <c r="Z242" s="412"/>
      <c r="AA242" s="412"/>
      <c r="AB242" s="412"/>
      <c r="AC242" s="432"/>
      <c r="AD242" s="444">
        <f>L242+X242</f>
        <v>60</v>
      </c>
      <c r="AE242" s="445"/>
      <c r="AF242" s="445"/>
      <c r="AG242" s="445"/>
      <c r="AH242" s="445"/>
      <c r="AI242" s="446"/>
      <c r="AJ242" s="162"/>
      <c r="AK242" s="162"/>
      <c r="AL242" s="162"/>
      <c r="AM242" s="162"/>
      <c r="AN242" s="162"/>
      <c r="AT242" s="44"/>
      <c r="AU242" s="284" t="str">
        <f>IF(OR(I242="×",AU246="×"),"×","●")</f>
        <v>●</v>
      </c>
      <c r="AV242" s="313" t="str">
        <f>IF(AU242="●",IF(I242="定","-",I242),"-")</f>
        <v>○</v>
      </c>
      <c r="AW242" s="44"/>
      <c r="AX242" s="410">
        <f>20+ROUNDDOWN(($AX$231-1000)/1000,0)*20</f>
        <v>40</v>
      </c>
      <c r="AY242" s="410"/>
      <c r="AZ242" s="44"/>
      <c r="BA242" s="44"/>
      <c r="BB242" s="44"/>
      <c r="BC242" s="44"/>
      <c r="BD242" s="44"/>
      <c r="BE242" s="176"/>
    </row>
    <row r="243" spans="3:57" ht="11.25" customHeight="1" x14ac:dyDescent="0.15">
      <c r="C243" s="348"/>
      <c r="D243" s="351"/>
      <c r="E243" s="354"/>
      <c r="F243" s="354"/>
      <c r="G243" s="348"/>
      <c r="H243" s="354"/>
      <c r="I243" s="359"/>
      <c r="J243" s="360"/>
      <c r="K243" s="361"/>
      <c r="L243" s="414"/>
      <c r="M243" s="415"/>
      <c r="N243" s="415"/>
      <c r="O243" s="415"/>
      <c r="P243" s="415"/>
      <c r="Q243" s="416"/>
      <c r="R243" s="423"/>
      <c r="S243" s="424"/>
      <c r="T243" s="425"/>
      <c r="U243" s="430"/>
      <c r="V243" s="430"/>
      <c r="W243" s="431"/>
      <c r="X243" s="414"/>
      <c r="Y243" s="415"/>
      <c r="Z243" s="415"/>
      <c r="AA243" s="415"/>
      <c r="AB243" s="415"/>
      <c r="AC243" s="433"/>
      <c r="AD243" s="444"/>
      <c r="AE243" s="445"/>
      <c r="AF243" s="445"/>
      <c r="AG243" s="445"/>
      <c r="AH243" s="445"/>
      <c r="AI243" s="446"/>
      <c r="AJ243" s="162"/>
      <c r="AK243" s="162"/>
      <c r="AL243" s="162"/>
      <c r="AM243" s="162"/>
      <c r="AN243" s="162"/>
      <c r="AT243" s="44"/>
      <c r="AU243" s="284"/>
      <c r="AV243" s="313"/>
      <c r="AW243" s="44"/>
      <c r="AX243" s="410"/>
      <c r="AY243" s="410"/>
      <c r="AZ243" s="44"/>
      <c r="BA243" s="44"/>
      <c r="BB243" s="44"/>
      <c r="BC243" s="44"/>
      <c r="BD243" s="44"/>
      <c r="BE243" s="176"/>
    </row>
    <row r="244" spans="3:57" ht="11.25" customHeight="1" x14ac:dyDescent="0.15">
      <c r="C244" s="348"/>
      <c r="D244" s="351"/>
      <c r="E244" s="354"/>
      <c r="F244" s="354"/>
      <c r="G244" s="348"/>
      <c r="H244" s="354"/>
      <c r="I244" s="359"/>
      <c r="J244" s="360"/>
      <c r="K244" s="361"/>
      <c r="L244" s="414"/>
      <c r="M244" s="415"/>
      <c r="N244" s="415"/>
      <c r="O244" s="415"/>
      <c r="P244" s="415"/>
      <c r="Q244" s="416"/>
      <c r="R244" s="423"/>
      <c r="S244" s="424"/>
      <c r="T244" s="425"/>
      <c r="U244" s="430"/>
      <c r="V244" s="430"/>
      <c r="W244" s="431"/>
      <c r="X244" s="414"/>
      <c r="Y244" s="415"/>
      <c r="Z244" s="415"/>
      <c r="AA244" s="415"/>
      <c r="AB244" s="415"/>
      <c r="AC244" s="433"/>
      <c r="AD244" s="444"/>
      <c r="AE244" s="445"/>
      <c r="AF244" s="445"/>
      <c r="AG244" s="445"/>
      <c r="AH244" s="445"/>
      <c r="AI244" s="446"/>
      <c r="AJ244" s="162"/>
      <c r="AK244" s="162"/>
      <c r="AL244" s="162"/>
      <c r="AM244" s="162"/>
      <c r="AN244" s="162"/>
      <c r="AT244" s="44"/>
      <c r="AU244" s="284"/>
      <c r="AV244" s="313"/>
      <c r="AW244" s="44"/>
      <c r="AX244" s="410"/>
      <c r="AY244" s="410"/>
      <c r="AZ244" s="44"/>
      <c r="BA244" s="44"/>
      <c r="BB244" s="44"/>
      <c r="BC244" s="44"/>
      <c r="BD244" s="44"/>
      <c r="BE244" s="176"/>
    </row>
    <row r="245" spans="3:57" ht="11.25" customHeight="1" x14ac:dyDescent="0.15">
      <c r="C245" s="349"/>
      <c r="D245" s="352"/>
      <c r="E245" s="355"/>
      <c r="F245" s="355"/>
      <c r="G245" s="349"/>
      <c r="H245" s="355"/>
      <c r="I245" s="362"/>
      <c r="J245" s="363"/>
      <c r="K245" s="364"/>
      <c r="L245" s="417"/>
      <c r="M245" s="418"/>
      <c r="N245" s="418"/>
      <c r="O245" s="418"/>
      <c r="P245" s="418"/>
      <c r="Q245" s="419"/>
      <c r="R245" s="426"/>
      <c r="S245" s="427"/>
      <c r="T245" s="428"/>
      <c r="U245" s="430"/>
      <c r="V245" s="430"/>
      <c r="W245" s="431"/>
      <c r="X245" s="417"/>
      <c r="Y245" s="418"/>
      <c r="Z245" s="418"/>
      <c r="AA245" s="418"/>
      <c r="AB245" s="418"/>
      <c r="AC245" s="434"/>
      <c r="AD245" s="444"/>
      <c r="AE245" s="445"/>
      <c r="AF245" s="445"/>
      <c r="AG245" s="445"/>
      <c r="AH245" s="445"/>
      <c r="AI245" s="446"/>
      <c r="AJ245" s="162"/>
      <c r="AK245" s="162"/>
      <c r="AL245" s="162"/>
      <c r="AM245" s="162"/>
      <c r="AN245" s="162"/>
      <c r="AT245" s="44"/>
      <c r="AU245" s="284"/>
      <c r="AV245" s="313"/>
      <c r="AW245" s="44"/>
      <c r="AX245" s="410"/>
      <c r="AY245" s="410"/>
      <c r="AZ245" s="44"/>
      <c r="BA245" s="44"/>
      <c r="BB245" s="44"/>
      <c r="BC245" s="44"/>
      <c r="BD245" s="44"/>
      <c r="BE245" s="176"/>
    </row>
    <row r="246" spans="3:57" ht="10.9" customHeight="1" x14ac:dyDescent="0.15">
      <c r="C246" s="347">
        <v>4</v>
      </c>
      <c r="D246" s="350" t="s">
        <v>3</v>
      </c>
      <c r="E246" s="353">
        <v>26</v>
      </c>
      <c r="F246" s="353" t="s">
        <v>2</v>
      </c>
      <c r="G246" s="347" t="s">
        <v>11</v>
      </c>
      <c r="H246" s="353"/>
      <c r="I246" s="356" t="s">
        <v>152</v>
      </c>
      <c r="J246" s="357"/>
      <c r="K246" s="358"/>
      <c r="L246" s="411">
        <f>IF(AND(I246="○",AU246="●"),AX246,0)</f>
        <v>40</v>
      </c>
      <c r="M246" s="412"/>
      <c r="N246" s="412"/>
      <c r="O246" s="412"/>
      <c r="P246" s="412"/>
      <c r="Q246" s="413"/>
      <c r="R246" s="420"/>
      <c r="S246" s="421"/>
      <c r="T246" s="422"/>
      <c r="U246" s="429"/>
      <c r="V246" s="430"/>
      <c r="W246" s="431"/>
      <c r="X246" s="411">
        <f t="shared" ref="X246" si="0">IF(AND(I246="○",AU246="●"),$K$224*2,0)</f>
        <v>20</v>
      </c>
      <c r="Y246" s="412"/>
      <c r="Z246" s="412"/>
      <c r="AA246" s="412"/>
      <c r="AB246" s="412"/>
      <c r="AC246" s="432"/>
      <c r="AD246" s="435">
        <f t="shared" ref="AD246" si="1">L246+X246</f>
        <v>60</v>
      </c>
      <c r="AE246" s="436"/>
      <c r="AF246" s="436"/>
      <c r="AG246" s="436"/>
      <c r="AH246" s="436"/>
      <c r="AI246" s="437"/>
      <c r="AJ246" s="162"/>
      <c r="AK246" s="162"/>
      <c r="AL246" s="162"/>
      <c r="AM246" s="162"/>
      <c r="AN246" s="162"/>
      <c r="AT246" s="44"/>
      <c r="AU246" s="284" t="str">
        <f>IF(OR(I246="×",AU250="×"),"×","●")</f>
        <v>●</v>
      </c>
      <c r="AV246" s="313" t="str">
        <f>IF(AU246="●",IF(I246="定","-",I246),"-")</f>
        <v>○</v>
      </c>
      <c r="AW246" s="44"/>
      <c r="AX246" s="410">
        <f>20+ROUNDDOWN(($AX$231-1000)/1000,0)*20</f>
        <v>40</v>
      </c>
      <c r="AY246" s="410"/>
      <c r="AZ246" s="44"/>
      <c r="BA246" s="44"/>
      <c r="BB246" s="44"/>
      <c r="BC246" s="44"/>
      <c r="BD246" s="44"/>
      <c r="BE246" s="176"/>
    </row>
    <row r="247" spans="3:57" ht="10.9" customHeight="1" x14ac:dyDescent="0.15">
      <c r="C247" s="348"/>
      <c r="D247" s="351"/>
      <c r="E247" s="354"/>
      <c r="F247" s="354"/>
      <c r="G247" s="348"/>
      <c r="H247" s="354"/>
      <c r="I247" s="359"/>
      <c r="J247" s="360"/>
      <c r="K247" s="361"/>
      <c r="L247" s="414"/>
      <c r="M247" s="415"/>
      <c r="N247" s="415"/>
      <c r="O247" s="415"/>
      <c r="P247" s="415"/>
      <c r="Q247" s="416"/>
      <c r="R247" s="423"/>
      <c r="S247" s="424"/>
      <c r="T247" s="425"/>
      <c r="U247" s="430"/>
      <c r="V247" s="430"/>
      <c r="W247" s="431"/>
      <c r="X247" s="414"/>
      <c r="Y247" s="415"/>
      <c r="Z247" s="415"/>
      <c r="AA247" s="415"/>
      <c r="AB247" s="415"/>
      <c r="AC247" s="433"/>
      <c r="AD247" s="438"/>
      <c r="AE247" s="439"/>
      <c r="AF247" s="439"/>
      <c r="AG247" s="439"/>
      <c r="AH247" s="439"/>
      <c r="AI247" s="440"/>
      <c r="AJ247" s="162"/>
      <c r="AK247" s="162"/>
      <c r="AL247" s="162"/>
      <c r="AM247" s="162"/>
      <c r="AN247" s="162"/>
      <c r="AT247" s="44"/>
      <c r="AU247" s="284"/>
      <c r="AV247" s="313"/>
      <c r="AW247" s="44"/>
      <c r="AX247" s="410"/>
      <c r="AY247" s="410"/>
      <c r="AZ247" s="44"/>
      <c r="BA247" s="44"/>
      <c r="BB247" s="44"/>
      <c r="BC247" s="44"/>
      <c r="BD247" s="44"/>
      <c r="BE247" s="176"/>
    </row>
    <row r="248" spans="3:57" ht="10.9" customHeight="1" x14ac:dyDescent="0.15">
      <c r="C248" s="348"/>
      <c r="D248" s="351"/>
      <c r="E248" s="354"/>
      <c r="F248" s="354"/>
      <c r="G248" s="348"/>
      <c r="H248" s="354"/>
      <c r="I248" s="359"/>
      <c r="J248" s="360"/>
      <c r="K248" s="361"/>
      <c r="L248" s="414"/>
      <c r="M248" s="415"/>
      <c r="N248" s="415"/>
      <c r="O248" s="415"/>
      <c r="P248" s="415"/>
      <c r="Q248" s="416"/>
      <c r="R248" s="423"/>
      <c r="S248" s="424"/>
      <c r="T248" s="425"/>
      <c r="U248" s="430"/>
      <c r="V248" s="430"/>
      <c r="W248" s="431"/>
      <c r="X248" s="414"/>
      <c r="Y248" s="415"/>
      <c r="Z248" s="415"/>
      <c r="AA248" s="415"/>
      <c r="AB248" s="415"/>
      <c r="AC248" s="433"/>
      <c r="AD248" s="438"/>
      <c r="AE248" s="439"/>
      <c r="AF248" s="439"/>
      <c r="AG248" s="439"/>
      <c r="AH248" s="439"/>
      <c r="AI248" s="440"/>
      <c r="AJ248" s="162"/>
      <c r="AK248" s="162"/>
      <c r="AL248" s="162"/>
      <c r="AM248" s="162"/>
      <c r="AN248" s="162"/>
      <c r="AT248" s="44"/>
      <c r="AU248" s="284"/>
      <c r="AV248" s="313"/>
      <c r="AW248" s="44"/>
      <c r="AX248" s="410"/>
      <c r="AY248" s="410"/>
      <c r="AZ248" s="44"/>
      <c r="BA248" s="44"/>
      <c r="BB248" s="44"/>
      <c r="BC248" s="44"/>
      <c r="BD248" s="44"/>
      <c r="BE248" s="176"/>
    </row>
    <row r="249" spans="3:57" ht="10.9" customHeight="1" x14ac:dyDescent="0.15">
      <c r="C249" s="349"/>
      <c r="D249" s="352"/>
      <c r="E249" s="355"/>
      <c r="F249" s="355"/>
      <c r="G249" s="349"/>
      <c r="H249" s="355"/>
      <c r="I249" s="362"/>
      <c r="J249" s="363"/>
      <c r="K249" s="364"/>
      <c r="L249" s="417"/>
      <c r="M249" s="418"/>
      <c r="N249" s="418"/>
      <c r="O249" s="418"/>
      <c r="P249" s="418"/>
      <c r="Q249" s="419"/>
      <c r="R249" s="426"/>
      <c r="S249" s="427"/>
      <c r="T249" s="428"/>
      <c r="U249" s="430"/>
      <c r="V249" s="430"/>
      <c r="W249" s="431"/>
      <c r="X249" s="417"/>
      <c r="Y249" s="418"/>
      <c r="Z249" s="418"/>
      <c r="AA249" s="418"/>
      <c r="AB249" s="418"/>
      <c r="AC249" s="434"/>
      <c r="AD249" s="441"/>
      <c r="AE249" s="442"/>
      <c r="AF249" s="442"/>
      <c r="AG249" s="442"/>
      <c r="AH249" s="442"/>
      <c r="AI249" s="443"/>
      <c r="AJ249" s="162"/>
      <c r="AK249" s="162"/>
      <c r="AL249" s="162"/>
      <c r="AM249" s="162"/>
      <c r="AN249" s="162"/>
      <c r="AT249" s="44"/>
      <c r="AU249" s="284"/>
      <c r="AV249" s="313"/>
      <c r="AW249" s="44"/>
      <c r="AX249" s="410"/>
      <c r="AY249" s="410"/>
      <c r="AZ249" s="44"/>
      <c r="BA249" s="44"/>
      <c r="BB249" s="44"/>
      <c r="BC249" s="44"/>
      <c r="BD249" s="44"/>
      <c r="BE249" s="176"/>
    </row>
    <row r="250" spans="3:57" ht="10.9" customHeight="1" x14ac:dyDescent="0.15">
      <c r="C250" s="347">
        <v>4</v>
      </c>
      <c r="D250" s="350" t="s">
        <v>3</v>
      </c>
      <c r="E250" s="353">
        <v>27</v>
      </c>
      <c r="F250" s="353" t="s">
        <v>2</v>
      </c>
      <c r="G250" s="347" t="s">
        <v>10</v>
      </c>
      <c r="H250" s="353"/>
      <c r="I250" s="356" t="s">
        <v>152</v>
      </c>
      <c r="J250" s="357"/>
      <c r="K250" s="358"/>
      <c r="L250" s="411">
        <f>IF(AND(I250="○",AU250="●"),AX250,0)</f>
        <v>40</v>
      </c>
      <c r="M250" s="412"/>
      <c r="N250" s="412"/>
      <c r="O250" s="412"/>
      <c r="P250" s="412"/>
      <c r="Q250" s="413"/>
      <c r="R250" s="420"/>
      <c r="S250" s="421"/>
      <c r="T250" s="422"/>
      <c r="U250" s="429"/>
      <c r="V250" s="430"/>
      <c r="W250" s="431"/>
      <c r="X250" s="411">
        <f t="shared" ref="X250" si="2">IF(AND(I250="○",AU250="●"),$K$224*2,0)</f>
        <v>20</v>
      </c>
      <c r="Y250" s="412"/>
      <c r="Z250" s="412"/>
      <c r="AA250" s="412"/>
      <c r="AB250" s="412"/>
      <c r="AC250" s="432"/>
      <c r="AD250" s="435">
        <f t="shared" ref="AD250" si="3">L250+X250</f>
        <v>60</v>
      </c>
      <c r="AE250" s="436"/>
      <c r="AF250" s="436"/>
      <c r="AG250" s="436"/>
      <c r="AH250" s="436"/>
      <c r="AI250" s="437"/>
      <c r="AJ250" s="162"/>
      <c r="AK250" s="162"/>
      <c r="AL250" s="162"/>
      <c r="AM250" s="162"/>
      <c r="AN250" s="162"/>
      <c r="AT250" s="44"/>
      <c r="AU250" s="284" t="str">
        <f>IF(OR(I250="×",AU254="×"),"×","●")</f>
        <v>●</v>
      </c>
      <c r="AV250" s="313" t="str">
        <f>IF(AU250="●",IF(I250="定","-",I250),"-")</f>
        <v>○</v>
      </c>
      <c r="AW250" s="44"/>
      <c r="AX250" s="410">
        <f>20+ROUNDDOWN(($AX$231-1000)/1000,0)*20</f>
        <v>40</v>
      </c>
      <c r="AY250" s="410"/>
      <c r="AZ250" s="44"/>
      <c r="BA250" s="44"/>
      <c r="BB250" s="44"/>
      <c r="BC250" s="44"/>
      <c r="BD250" s="44"/>
      <c r="BE250" s="176"/>
    </row>
    <row r="251" spans="3:57" ht="10.9" customHeight="1" x14ac:dyDescent="0.15">
      <c r="C251" s="348"/>
      <c r="D251" s="351"/>
      <c r="E251" s="354"/>
      <c r="F251" s="354"/>
      <c r="G251" s="348"/>
      <c r="H251" s="354"/>
      <c r="I251" s="359"/>
      <c r="J251" s="360"/>
      <c r="K251" s="361"/>
      <c r="L251" s="414"/>
      <c r="M251" s="415"/>
      <c r="N251" s="415"/>
      <c r="O251" s="415"/>
      <c r="P251" s="415"/>
      <c r="Q251" s="416"/>
      <c r="R251" s="423"/>
      <c r="S251" s="424"/>
      <c r="T251" s="425"/>
      <c r="U251" s="430"/>
      <c r="V251" s="430"/>
      <c r="W251" s="431"/>
      <c r="X251" s="414"/>
      <c r="Y251" s="415"/>
      <c r="Z251" s="415"/>
      <c r="AA251" s="415"/>
      <c r="AB251" s="415"/>
      <c r="AC251" s="433"/>
      <c r="AD251" s="438"/>
      <c r="AE251" s="439"/>
      <c r="AF251" s="439"/>
      <c r="AG251" s="439"/>
      <c r="AH251" s="439"/>
      <c r="AI251" s="440"/>
      <c r="AJ251" s="162"/>
      <c r="AK251" s="162"/>
      <c r="AL251" s="162"/>
      <c r="AM251" s="162"/>
      <c r="AN251" s="162"/>
      <c r="AT251" s="44"/>
      <c r="AU251" s="284"/>
      <c r="AV251" s="313"/>
      <c r="AW251" s="44"/>
      <c r="AX251" s="410"/>
      <c r="AY251" s="410"/>
      <c r="AZ251" s="44"/>
      <c r="BA251" s="44"/>
      <c r="BB251" s="44"/>
      <c r="BC251" s="44"/>
      <c r="BD251" s="44"/>
      <c r="BE251" s="176"/>
    </row>
    <row r="252" spans="3:57" ht="10.9" customHeight="1" x14ac:dyDescent="0.15">
      <c r="C252" s="348"/>
      <c r="D252" s="351"/>
      <c r="E252" s="354"/>
      <c r="F252" s="354"/>
      <c r="G252" s="348"/>
      <c r="H252" s="354"/>
      <c r="I252" s="359"/>
      <c r="J252" s="360"/>
      <c r="K252" s="361"/>
      <c r="L252" s="414"/>
      <c r="M252" s="415"/>
      <c r="N252" s="415"/>
      <c r="O252" s="415"/>
      <c r="P252" s="415"/>
      <c r="Q252" s="416"/>
      <c r="R252" s="423"/>
      <c r="S252" s="424"/>
      <c r="T252" s="425"/>
      <c r="U252" s="430"/>
      <c r="V252" s="430"/>
      <c r="W252" s="431"/>
      <c r="X252" s="414"/>
      <c r="Y252" s="415"/>
      <c r="Z252" s="415"/>
      <c r="AA252" s="415"/>
      <c r="AB252" s="415"/>
      <c r="AC252" s="433"/>
      <c r="AD252" s="438"/>
      <c r="AE252" s="439"/>
      <c r="AF252" s="439"/>
      <c r="AG252" s="439"/>
      <c r="AH252" s="439"/>
      <c r="AI252" s="440"/>
      <c r="AJ252" s="162"/>
      <c r="AK252" s="162"/>
      <c r="AL252" s="162"/>
      <c r="AM252" s="162"/>
      <c r="AN252" s="162"/>
      <c r="AT252" s="44"/>
      <c r="AU252" s="284"/>
      <c r="AV252" s="313"/>
      <c r="AW252" s="44"/>
      <c r="AX252" s="410"/>
      <c r="AY252" s="410"/>
      <c r="AZ252" s="44"/>
      <c r="BA252" s="44"/>
      <c r="BB252" s="44"/>
      <c r="BC252" s="44"/>
      <c r="BD252" s="44"/>
      <c r="BE252" s="176"/>
    </row>
    <row r="253" spans="3:57" ht="10.9" customHeight="1" x14ac:dyDescent="0.15">
      <c r="C253" s="349"/>
      <c r="D253" s="352"/>
      <c r="E253" s="355"/>
      <c r="F253" s="355"/>
      <c r="G253" s="349"/>
      <c r="H253" s="355"/>
      <c r="I253" s="362"/>
      <c r="J253" s="363"/>
      <c r="K253" s="364"/>
      <c r="L253" s="417"/>
      <c r="M253" s="418"/>
      <c r="N253" s="418"/>
      <c r="O253" s="418"/>
      <c r="P253" s="418"/>
      <c r="Q253" s="419"/>
      <c r="R253" s="426"/>
      <c r="S253" s="427"/>
      <c r="T253" s="428"/>
      <c r="U253" s="430"/>
      <c r="V253" s="430"/>
      <c r="W253" s="431"/>
      <c r="X253" s="417"/>
      <c r="Y253" s="418"/>
      <c r="Z253" s="418"/>
      <c r="AA253" s="418"/>
      <c r="AB253" s="418"/>
      <c r="AC253" s="434"/>
      <c r="AD253" s="441"/>
      <c r="AE253" s="442"/>
      <c r="AF253" s="442"/>
      <c r="AG253" s="442"/>
      <c r="AH253" s="442"/>
      <c r="AI253" s="443"/>
      <c r="AJ253" s="162"/>
      <c r="AK253" s="162"/>
      <c r="AL253" s="162"/>
      <c r="AM253" s="162"/>
      <c r="AN253" s="162"/>
      <c r="AT253" s="44"/>
      <c r="AU253" s="284"/>
      <c r="AV253" s="313"/>
      <c r="AW253" s="44"/>
      <c r="AX253" s="410"/>
      <c r="AY253" s="410"/>
      <c r="AZ253" s="44"/>
      <c r="BA253" s="44"/>
      <c r="BB253" s="44"/>
      <c r="BC253" s="44"/>
      <c r="BD253" s="44"/>
      <c r="BE253" s="176"/>
    </row>
    <row r="254" spans="3:57" ht="10.9" customHeight="1" x14ac:dyDescent="0.15">
      <c r="C254" s="347">
        <v>4</v>
      </c>
      <c r="D254" s="350" t="s">
        <v>3</v>
      </c>
      <c r="E254" s="353">
        <v>28</v>
      </c>
      <c r="F254" s="353" t="s">
        <v>2</v>
      </c>
      <c r="G254" s="347" t="s">
        <v>7</v>
      </c>
      <c r="H254" s="353"/>
      <c r="I254" s="356" t="s">
        <v>152</v>
      </c>
      <c r="J254" s="357"/>
      <c r="K254" s="358"/>
      <c r="L254" s="411">
        <f>IF(AND(I254="○",AU254="●"),AX254,0)</f>
        <v>40</v>
      </c>
      <c r="M254" s="412"/>
      <c r="N254" s="412"/>
      <c r="O254" s="412"/>
      <c r="P254" s="412"/>
      <c r="Q254" s="413"/>
      <c r="R254" s="420"/>
      <c r="S254" s="421"/>
      <c r="T254" s="422"/>
      <c r="U254" s="429"/>
      <c r="V254" s="430"/>
      <c r="W254" s="431"/>
      <c r="X254" s="411">
        <f t="shared" ref="X254" si="4">IF(AND(I254="○",AU254="●"),$K$224*2,0)</f>
        <v>20</v>
      </c>
      <c r="Y254" s="412"/>
      <c r="Z254" s="412"/>
      <c r="AA254" s="412"/>
      <c r="AB254" s="412"/>
      <c r="AC254" s="432"/>
      <c r="AD254" s="435">
        <f t="shared" ref="AD254" si="5">L254+X254</f>
        <v>60</v>
      </c>
      <c r="AE254" s="436"/>
      <c r="AF254" s="436"/>
      <c r="AG254" s="436"/>
      <c r="AH254" s="436"/>
      <c r="AI254" s="437"/>
      <c r="AJ254" s="162"/>
      <c r="AK254" s="162"/>
      <c r="AL254" s="162"/>
      <c r="AM254" s="162"/>
      <c r="AN254" s="162"/>
      <c r="AT254" s="44"/>
      <c r="AU254" s="284" t="str">
        <f>IF(OR(I254="×",AU258="×"),"×","●")</f>
        <v>●</v>
      </c>
      <c r="AV254" s="313" t="str">
        <f>IF(AU254="●",IF(I254="定","-",I254),"-")</f>
        <v>○</v>
      </c>
      <c r="AW254" s="44"/>
      <c r="AX254" s="410">
        <f>20+ROUNDDOWN(($AX$231-1000)/1000,0)*20</f>
        <v>40</v>
      </c>
      <c r="AY254" s="410"/>
      <c r="AZ254" s="44"/>
      <c r="BA254" s="44"/>
      <c r="BB254" s="44"/>
      <c r="BC254" s="44"/>
      <c r="BD254" s="44"/>
      <c r="BE254" s="176"/>
    </row>
    <row r="255" spans="3:57" ht="10.9" customHeight="1" x14ac:dyDescent="0.15">
      <c r="C255" s="348"/>
      <c r="D255" s="351"/>
      <c r="E255" s="354"/>
      <c r="F255" s="354"/>
      <c r="G255" s="348"/>
      <c r="H255" s="354"/>
      <c r="I255" s="359"/>
      <c r="J255" s="360"/>
      <c r="K255" s="361"/>
      <c r="L255" s="414"/>
      <c r="M255" s="415"/>
      <c r="N255" s="415"/>
      <c r="O255" s="415"/>
      <c r="P255" s="415"/>
      <c r="Q255" s="416"/>
      <c r="R255" s="423"/>
      <c r="S255" s="424"/>
      <c r="T255" s="425"/>
      <c r="U255" s="430"/>
      <c r="V255" s="430"/>
      <c r="W255" s="431"/>
      <c r="X255" s="414"/>
      <c r="Y255" s="415"/>
      <c r="Z255" s="415"/>
      <c r="AA255" s="415"/>
      <c r="AB255" s="415"/>
      <c r="AC255" s="433"/>
      <c r="AD255" s="438"/>
      <c r="AE255" s="439"/>
      <c r="AF255" s="439"/>
      <c r="AG255" s="439"/>
      <c r="AH255" s="439"/>
      <c r="AI255" s="440"/>
      <c r="AJ255" s="162"/>
      <c r="AK255" s="162"/>
      <c r="AL255" s="162"/>
      <c r="AM255" s="162"/>
      <c r="AN255" s="162"/>
      <c r="AT255" s="44"/>
      <c r="AU255" s="284"/>
      <c r="AV255" s="313"/>
      <c r="AW255" s="44"/>
      <c r="AX255" s="410"/>
      <c r="AY255" s="410"/>
      <c r="AZ255" s="44"/>
      <c r="BA255" s="44"/>
      <c r="BB255" s="44"/>
      <c r="BC255" s="44"/>
      <c r="BD255" s="44"/>
      <c r="BE255" s="176"/>
    </row>
    <row r="256" spans="3:57" ht="10.9" customHeight="1" x14ac:dyDescent="0.15">
      <c r="C256" s="348"/>
      <c r="D256" s="351"/>
      <c r="E256" s="354"/>
      <c r="F256" s="354"/>
      <c r="G256" s="348"/>
      <c r="H256" s="354"/>
      <c r="I256" s="359"/>
      <c r="J256" s="360"/>
      <c r="K256" s="361"/>
      <c r="L256" s="414"/>
      <c r="M256" s="415"/>
      <c r="N256" s="415"/>
      <c r="O256" s="415"/>
      <c r="P256" s="415"/>
      <c r="Q256" s="416"/>
      <c r="R256" s="423"/>
      <c r="S256" s="424"/>
      <c r="T256" s="425"/>
      <c r="U256" s="430"/>
      <c r="V256" s="430"/>
      <c r="W256" s="431"/>
      <c r="X256" s="414"/>
      <c r="Y256" s="415"/>
      <c r="Z256" s="415"/>
      <c r="AA256" s="415"/>
      <c r="AB256" s="415"/>
      <c r="AC256" s="433"/>
      <c r="AD256" s="438"/>
      <c r="AE256" s="439"/>
      <c r="AF256" s="439"/>
      <c r="AG256" s="439"/>
      <c r="AH256" s="439"/>
      <c r="AI256" s="440"/>
      <c r="AJ256" s="162"/>
      <c r="AK256" s="162"/>
      <c r="AL256" s="162"/>
      <c r="AM256" s="162"/>
      <c r="AN256" s="162"/>
      <c r="AT256" s="44"/>
      <c r="AU256" s="284"/>
      <c r="AV256" s="313"/>
      <c r="AW256" s="44"/>
      <c r="AX256" s="410"/>
      <c r="AY256" s="410"/>
      <c r="AZ256" s="44"/>
      <c r="BA256" s="44"/>
      <c r="BB256" s="44"/>
      <c r="BC256" s="44"/>
      <c r="BD256" s="44"/>
      <c r="BE256" s="176"/>
    </row>
    <row r="257" spans="3:57" ht="10.9" customHeight="1" x14ac:dyDescent="0.15">
      <c r="C257" s="349"/>
      <c r="D257" s="352"/>
      <c r="E257" s="355"/>
      <c r="F257" s="355"/>
      <c r="G257" s="349"/>
      <c r="H257" s="355"/>
      <c r="I257" s="362"/>
      <c r="J257" s="363"/>
      <c r="K257" s="364"/>
      <c r="L257" s="417"/>
      <c r="M257" s="418"/>
      <c r="N257" s="418"/>
      <c r="O257" s="418"/>
      <c r="P257" s="418"/>
      <c r="Q257" s="419"/>
      <c r="R257" s="426"/>
      <c r="S257" s="427"/>
      <c r="T257" s="428"/>
      <c r="U257" s="430"/>
      <c r="V257" s="430"/>
      <c r="W257" s="431"/>
      <c r="X257" s="417"/>
      <c r="Y257" s="418"/>
      <c r="Z257" s="418"/>
      <c r="AA257" s="418"/>
      <c r="AB257" s="418"/>
      <c r="AC257" s="434"/>
      <c r="AD257" s="441"/>
      <c r="AE257" s="442"/>
      <c r="AF257" s="442"/>
      <c r="AG257" s="442"/>
      <c r="AH257" s="442"/>
      <c r="AI257" s="443"/>
      <c r="AJ257" s="162"/>
      <c r="AK257" s="162"/>
      <c r="AL257" s="162"/>
      <c r="AM257" s="162"/>
      <c r="AN257" s="162"/>
      <c r="AT257" s="44"/>
      <c r="AU257" s="284"/>
      <c r="AV257" s="313"/>
      <c r="AW257" s="44"/>
      <c r="AX257" s="410"/>
      <c r="AY257" s="410"/>
      <c r="AZ257" s="44"/>
      <c r="BA257" s="44"/>
      <c r="BB257" s="44"/>
      <c r="BC257" s="44"/>
      <c r="BD257" s="44"/>
      <c r="BE257" s="176"/>
    </row>
    <row r="258" spans="3:57" ht="10.9" customHeight="1" x14ac:dyDescent="0.15">
      <c r="C258" s="347">
        <v>4</v>
      </c>
      <c r="D258" s="350" t="s">
        <v>3</v>
      </c>
      <c r="E258" s="353">
        <v>29</v>
      </c>
      <c r="F258" s="353" t="s">
        <v>2</v>
      </c>
      <c r="G258" s="347" t="s">
        <v>6</v>
      </c>
      <c r="H258" s="353"/>
      <c r="I258" s="356" t="s">
        <v>152</v>
      </c>
      <c r="J258" s="357"/>
      <c r="K258" s="358"/>
      <c r="L258" s="411">
        <f>IF(AND(I258="○",AU258="●"),AX258,0)</f>
        <v>40</v>
      </c>
      <c r="M258" s="412"/>
      <c r="N258" s="412"/>
      <c r="O258" s="412"/>
      <c r="P258" s="412"/>
      <c r="Q258" s="413"/>
      <c r="R258" s="420"/>
      <c r="S258" s="421"/>
      <c r="T258" s="422"/>
      <c r="U258" s="429"/>
      <c r="V258" s="430"/>
      <c r="W258" s="431"/>
      <c r="X258" s="411">
        <f t="shared" ref="X258" si="6">IF(AND(I258="○",AU258="●"),$K$224*2,0)</f>
        <v>20</v>
      </c>
      <c r="Y258" s="412"/>
      <c r="Z258" s="412"/>
      <c r="AA258" s="412"/>
      <c r="AB258" s="412"/>
      <c r="AC258" s="432"/>
      <c r="AD258" s="435">
        <f t="shared" ref="AD258" si="7">L258+X258</f>
        <v>60</v>
      </c>
      <c r="AE258" s="436"/>
      <c r="AF258" s="436"/>
      <c r="AG258" s="436"/>
      <c r="AH258" s="436"/>
      <c r="AI258" s="437"/>
      <c r="AJ258" s="162"/>
      <c r="AK258" s="162"/>
      <c r="AL258" s="162"/>
      <c r="AM258" s="162"/>
      <c r="AN258" s="162"/>
      <c r="AT258" s="44"/>
      <c r="AU258" s="284" t="str">
        <f>IF(OR(I258="×",AU262="×"),"×","●")</f>
        <v>●</v>
      </c>
      <c r="AV258" s="313" t="str">
        <f>IF(AU258="●",IF(I258="定","-",I258),"-")</f>
        <v>○</v>
      </c>
      <c r="AW258" s="44"/>
      <c r="AX258" s="410">
        <f>20+ROUNDDOWN(($AX$231-1000)/1000,0)*20</f>
        <v>40</v>
      </c>
      <c r="AY258" s="410"/>
      <c r="AZ258" s="44"/>
      <c r="BA258" s="44"/>
      <c r="BB258" s="44"/>
      <c r="BC258" s="44"/>
      <c r="BD258" s="44"/>
      <c r="BE258" s="176"/>
    </row>
    <row r="259" spans="3:57" ht="10.9" customHeight="1" x14ac:dyDescent="0.15">
      <c r="C259" s="348"/>
      <c r="D259" s="351"/>
      <c r="E259" s="354"/>
      <c r="F259" s="354"/>
      <c r="G259" s="348"/>
      <c r="H259" s="354"/>
      <c r="I259" s="359"/>
      <c r="J259" s="360"/>
      <c r="K259" s="361"/>
      <c r="L259" s="414"/>
      <c r="M259" s="415"/>
      <c r="N259" s="415"/>
      <c r="O259" s="415"/>
      <c r="P259" s="415"/>
      <c r="Q259" s="416"/>
      <c r="R259" s="423"/>
      <c r="S259" s="424"/>
      <c r="T259" s="425"/>
      <c r="U259" s="430"/>
      <c r="V259" s="430"/>
      <c r="W259" s="431"/>
      <c r="X259" s="414"/>
      <c r="Y259" s="415"/>
      <c r="Z259" s="415"/>
      <c r="AA259" s="415"/>
      <c r="AB259" s="415"/>
      <c r="AC259" s="433"/>
      <c r="AD259" s="438"/>
      <c r="AE259" s="439"/>
      <c r="AF259" s="439"/>
      <c r="AG259" s="439"/>
      <c r="AH259" s="439"/>
      <c r="AI259" s="440"/>
      <c r="AJ259" s="162"/>
      <c r="AK259" s="162"/>
      <c r="AL259" s="162"/>
      <c r="AM259" s="162"/>
      <c r="AN259" s="162"/>
      <c r="AT259" s="44"/>
      <c r="AU259" s="284"/>
      <c r="AV259" s="313"/>
      <c r="AW259" s="44"/>
      <c r="AX259" s="410"/>
      <c r="AY259" s="410"/>
      <c r="AZ259" s="44"/>
      <c r="BA259" s="44"/>
      <c r="BB259" s="44"/>
      <c r="BC259" s="44"/>
      <c r="BD259" s="44"/>
      <c r="BE259" s="176"/>
    </row>
    <row r="260" spans="3:57" ht="10.9" customHeight="1" x14ac:dyDescent="0.15">
      <c r="C260" s="348"/>
      <c r="D260" s="351"/>
      <c r="E260" s="354"/>
      <c r="F260" s="354"/>
      <c r="G260" s="348"/>
      <c r="H260" s="354"/>
      <c r="I260" s="359"/>
      <c r="J260" s="360"/>
      <c r="K260" s="361"/>
      <c r="L260" s="414"/>
      <c r="M260" s="415"/>
      <c r="N260" s="415"/>
      <c r="O260" s="415"/>
      <c r="P260" s="415"/>
      <c r="Q260" s="416"/>
      <c r="R260" s="423"/>
      <c r="S260" s="424"/>
      <c r="T260" s="425"/>
      <c r="U260" s="430"/>
      <c r="V260" s="430"/>
      <c r="W260" s="431"/>
      <c r="X260" s="414"/>
      <c r="Y260" s="415"/>
      <c r="Z260" s="415"/>
      <c r="AA260" s="415"/>
      <c r="AB260" s="415"/>
      <c r="AC260" s="433"/>
      <c r="AD260" s="438"/>
      <c r="AE260" s="439"/>
      <c r="AF260" s="439"/>
      <c r="AG260" s="439"/>
      <c r="AH260" s="439"/>
      <c r="AI260" s="440"/>
      <c r="AJ260" s="162"/>
      <c r="AK260" s="162"/>
      <c r="AL260" s="162"/>
      <c r="AM260" s="162"/>
      <c r="AN260" s="162"/>
      <c r="AT260" s="44"/>
      <c r="AU260" s="284"/>
      <c r="AV260" s="313"/>
      <c r="AW260" s="44"/>
      <c r="AX260" s="410"/>
      <c r="AY260" s="410"/>
      <c r="AZ260" s="44"/>
      <c r="BA260" s="44"/>
      <c r="BB260" s="44"/>
      <c r="BC260" s="44"/>
      <c r="BD260" s="44"/>
      <c r="BE260" s="176"/>
    </row>
    <row r="261" spans="3:57" ht="10.9" customHeight="1" x14ac:dyDescent="0.15">
      <c r="C261" s="349"/>
      <c r="D261" s="352"/>
      <c r="E261" s="355"/>
      <c r="F261" s="355"/>
      <c r="G261" s="349"/>
      <c r="H261" s="355"/>
      <c r="I261" s="362"/>
      <c r="J261" s="363"/>
      <c r="K261" s="364"/>
      <c r="L261" s="417"/>
      <c r="M261" s="418"/>
      <c r="N261" s="418"/>
      <c r="O261" s="418"/>
      <c r="P261" s="418"/>
      <c r="Q261" s="419"/>
      <c r="R261" s="426"/>
      <c r="S261" s="427"/>
      <c r="T261" s="428"/>
      <c r="U261" s="430"/>
      <c r="V261" s="430"/>
      <c r="W261" s="431"/>
      <c r="X261" s="417"/>
      <c r="Y261" s="418"/>
      <c r="Z261" s="418"/>
      <c r="AA261" s="418"/>
      <c r="AB261" s="418"/>
      <c r="AC261" s="434"/>
      <c r="AD261" s="441"/>
      <c r="AE261" s="442"/>
      <c r="AF261" s="442"/>
      <c r="AG261" s="442"/>
      <c r="AH261" s="442"/>
      <c r="AI261" s="443"/>
      <c r="AJ261" s="162"/>
      <c r="AK261" s="162"/>
      <c r="AL261" s="162"/>
      <c r="AM261" s="162"/>
      <c r="AN261" s="162"/>
      <c r="AT261" s="44"/>
      <c r="AU261" s="284"/>
      <c r="AV261" s="313"/>
      <c r="AW261" s="44"/>
      <c r="AX261" s="410"/>
      <c r="AY261" s="410"/>
      <c r="AZ261" s="44"/>
      <c r="BA261" s="44"/>
      <c r="BB261" s="44"/>
      <c r="BC261" s="44"/>
      <c r="BD261" s="44"/>
      <c r="BE261" s="176"/>
    </row>
    <row r="262" spans="3:57" ht="10.9" customHeight="1" x14ac:dyDescent="0.15">
      <c r="C262" s="347">
        <v>4</v>
      </c>
      <c r="D262" s="350" t="s">
        <v>3</v>
      </c>
      <c r="E262" s="353">
        <v>30</v>
      </c>
      <c r="F262" s="353" t="s">
        <v>2</v>
      </c>
      <c r="G262" s="347" t="s">
        <v>5</v>
      </c>
      <c r="H262" s="353"/>
      <c r="I262" s="356" t="s">
        <v>152</v>
      </c>
      <c r="J262" s="357"/>
      <c r="K262" s="358"/>
      <c r="L262" s="411">
        <f>IF(AND(I262="○",AU262="●"),AX262,0)</f>
        <v>40</v>
      </c>
      <c r="M262" s="412"/>
      <c r="N262" s="412"/>
      <c r="O262" s="412"/>
      <c r="P262" s="412"/>
      <c r="Q262" s="413"/>
      <c r="R262" s="420"/>
      <c r="S262" s="421"/>
      <c r="T262" s="422"/>
      <c r="U262" s="429"/>
      <c r="V262" s="430"/>
      <c r="W262" s="431"/>
      <c r="X262" s="411">
        <f t="shared" ref="X262" si="8">IF(AND(I262="○",AU262="●"),$K$224*2,0)</f>
        <v>20</v>
      </c>
      <c r="Y262" s="412"/>
      <c r="Z262" s="412"/>
      <c r="AA262" s="412"/>
      <c r="AB262" s="412"/>
      <c r="AC262" s="432"/>
      <c r="AD262" s="435">
        <f t="shared" ref="AD262" si="9">L262+X262</f>
        <v>60</v>
      </c>
      <c r="AE262" s="436"/>
      <c r="AF262" s="436"/>
      <c r="AG262" s="436"/>
      <c r="AH262" s="436"/>
      <c r="AI262" s="437"/>
      <c r="AJ262" s="162"/>
      <c r="AK262" s="162"/>
      <c r="AL262" s="162"/>
      <c r="AM262" s="162"/>
      <c r="AN262" s="162"/>
      <c r="AT262" s="44"/>
      <c r="AU262" s="284" t="str">
        <f>IF(OR(I262="×",AU266="×"),"×","●")</f>
        <v>●</v>
      </c>
      <c r="AV262" s="313" t="str">
        <f>IF(AU262="●",IF(I262="定","-",I262),"-")</f>
        <v>○</v>
      </c>
      <c r="AW262" s="44"/>
      <c r="AX262" s="410">
        <f>20+ROUNDDOWN(($AX$231-1000)/1000,0)*20</f>
        <v>40</v>
      </c>
      <c r="AY262" s="410"/>
      <c r="AZ262" s="44"/>
      <c r="BA262" s="44"/>
      <c r="BB262" s="44"/>
      <c r="BC262" s="44"/>
      <c r="BD262" s="44"/>
      <c r="BE262" s="176"/>
    </row>
    <row r="263" spans="3:57" ht="10.9" customHeight="1" x14ac:dyDescent="0.15">
      <c r="C263" s="348"/>
      <c r="D263" s="351"/>
      <c r="E263" s="354"/>
      <c r="F263" s="354"/>
      <c r="G263" s="348"/>
      <c r="H263" s="354"/>
      <c r="I263" s="359"/>
      <c r="J263" s="360"/>
      <c r="K263" s="361"/>
      <c r="L263" s="414"/>
      <c r="M263" s="415"/>
      <c r="N263" s="415"/>
      <c r="O263" s="415"/>
      <c r="P263" s="415"/>
      <c r="Q263" s="416"/>
      <c r="R263" s="423"/>
      <c r="S263" s="424"/>
      <c r="T263" s="425"/>
      <c r="U263" s="430"/>
      <c r="V263" s="430"/>
      <c r="W263" s="431"/>
      <c r="X263" s="414"/>
      <c r="Y263" s="415"/>
      <c r="Z263" s="415"/>
      <c r="AA263" s="415"/>
      <c r="AB263" s="415"/>
      <c r="AC263" s="433"/>
      <c r="AD263" s="438"/>
      <c r="AE263" s="439"/>
      <c r="AF263" s="439"/>
      <c r="AG263" s="439"/>
      <c r="AH263" s="439"/>
      <c r="AI263" s="440"/>
      <c r="AJ263" s="162"/>
      <c r="AK263" s="162"/>
      <c r="AL263" s="162"/>
      <c r="AM263" s="162"/>
      <c r="AN263" s="162"/>
      <c r="AT263" s="44"/>
      <c r="AU263" s="284"/>
      <c r="AV263" s="313"/>
      <c r="AW263" s="44"/>
      <c r="AX263" s="410"/>
      <c r="AY263" s="410"/>
      <c r="AZ263" s="44"/>
      <c r="BA263" s="44"/>
      <c r="BB263" s="44"/>
      <c r="BC263" s="44"/>
      <c r="BD263" s="44"/>
      <c r="BE263" s="176"/>
    </row>
    <row r="264" spans="3:57" ht="10.9" customHeight="1" x14ac:dyDescent="0.15">
      <c r="C264" s="348"/>
      <c r="D264" s="351"/>
      <c r="E264" s="354"/>
      <c r="F264" s="354"/>
      <c r="G264" s="348"/>
      <c r="H264" s="354"/>
      <c r="I264" s="359"/>
      <c r="J264" s="360"/>
      <c r="K264" s="361"/>
      <c r="L264" s="414"/>
      <c r="M264" s="415"/>
      <c r="N264" s="415"/>
      <c r="O264" s="415"/>
      <c r="P264" s="415"/>
      <c r="Q264" s="416"/>
      <c r="R264" s="423"/>
      <c r="S264" s="424"/>
      <c r="T264" s="425"/>
      <c r="U264" s="430"/>
      <c r="V264" s="430"/>
      <c r="W264" s="431"/>
      <c r="X264" s="414"/>
      <c r="Y264" s="415"/>
      <c r="Z264" s="415"/>
      <c r="AA264" s="415"/>
      <c r="AB264" s="415"/>
      <c r="AC264" s="433"/>
      <c r="AD264" s="438"/>
      <c r="AE264" s="439"/>
      <c r="AF264" s="439"/>
      <c r="AG264" s="439"/>
      <c r="AH264" s="439"/>
      <c r="AI264" s="440"/>
      <c r="AJ264" s="162"/>
      <c r="AK264" s="162"/>
      <c r="AL264" s="162"/>
      <c r="AM264" s="162"/>
      <c r="AN264" s="162"/>
      <c r="AT264" s="44"/>
      <c r="AU264" s="284"/>
      <c r="AV264" s="313"/>
      <c r="AW264" s="44"/>
      <c r="AX264" s="410"/>
      <c r="AY264" s="410"/>
      <c r="AZ264" s="44"/>
      <c r="BA264" s="44"/>
      <c r="BB264" s="44"/>
      <c r="BC264" s="44"/>
      <c r="BD264" s="44"/>
      <c r="BE264" s="176"/>
    </row>
    <row r="265" spans="3:57" ht="10.9" customHeight="1" x14ac:dyDescent="0.15">
      <c r="C265" s="349"/>
      <c r="D265" s="352"/>
      <c r="E265" s="355"/>
      <c r="F265" s="355"/>
      <c r="G265" s="349"/>
      <c r="H265" s="355"/>
      <c r="I265" s="362"/>
      <c r="J265" s="363"/>
      <c r="K265" s="364"/>
      <c r="L265" s="417"/>
      <c r="M265" s="418"/>
      <c r="N265" s="418"/>
      <c r="O265" s="418"/>
      <c r="P265" s="418"/>
      <c r="Q265" s="419"/>
      <c r="R265" s="426"/>
      <c r="S265" s="427"/>
      <c r="T265" s="428"/>
      <c r="U265" s="430"/>
      <c r="V265" s="430"/>
      <c r="W265" s="431"/>
      <c r="X265" s="417"/>
      <c r="Y265" s="418"/>
      <c r="Z265" s="418"/>
      <c r="AA265" s="418"/>
      <c r="AB265" s="418"/>
      <c r="AC265" s="434"/>
      <c r="AD265" s="441"/>
      <c r="AE265" s="442"/>
      <c r="AF265" s="442"/>
      <c r="AG265" s="442"/>
      <c r="AH265" s="442"/>
      <c r="AI265" s="443"/>
      <c r="AJ265" s="162"/>
      <c r="AK265" s="162"/>
      <c r="AL265" s="162"/>
      <c r="AM265" s="162"/>
      <c r="AN265" s="162"/>
      <c r="AT265" s="44"/>
      <c r="AU265" s="284"/>
      <c r="AV265" s="313"/>
      <c r="AW265" s="44"/>
      <c r="AX265" s="410"/>
      <c r="AY265" s="410"/>
      <c r="AZ265" s="44"/>
      <c r="BA265" s="44"/>
      <c r="BB265" s="44"/>
      <c r="BC265" s="44"/>
      <c r="BD265" s="44"/>
      <c r="BE265" s="176"/>
    </row>
    <row r="266" spans="3:57" ht="10.9" customHeight="1" x14ac:dyDescent="0.15">
      <c r="C266" s="347">
        <v>5</v>
      </c>
      <c r="D266" s="350" t="s">
        <v>3</v>
      </c>
      <c r="E266" s="353">
        <v>1</v>
      </c>
      <c r="F266" s="353" t="s">
        <v>2</v>
      </c>
      <c r="G266" s="347" t="s">
        <v>4</v>
      </c>
      <c r="H266" s="353"/>
      <c r="I266" s="356" t="s">
        <v>152</v>
      </c>
      <c r="J266" s="357"/>
      <c r="K266" s="358"/>
      <c r="L266" s="411">
        <f>IF(AND(I266="○",AU266="●"),AX266,0)</f>
        <v>40</v>
      </c>
      <c r="M266" s="412"/>
      <c r="N266" s="412"/>
      <c r="O266" s="412"/>
      <c r="P266" s="412"/>
      <c r="Q266" s="413"/>
      <c r="R266" s="420"/>
      <c r="S266" s="421"/>
      <c r="T266" s="422"/>
      <c r="U266" s="429"/>
      <c r="V266" s="430"/>
      <c r="W266" s="431"/>
      <c r="X266" s="411">
        <f t="shared" ref="X266" si="10">IF(AND(I266="○",AU266="●"),$K$224*2,0)</f>
        <v>20</v>
      </c>
      <c r="Y266" s="412"/>
      <c r="Z266" s="412"/>
      <c r="AA266" s="412"/>
      <c r="AB266" s="412"/>
      <c r="AC266" s="432"/>
      <c r="AD266" s="435">
        <f t="shared" ref="AD266" si="11">L266+X266</f>
        <v>60</v>
      </c>
      <c r="AE266" s="436"/>
      <c r="AF266" s="436"/>
      <c r="AG266" s="436"/>
      <c r="AH266" s="436"/>
      <c r="AI266" s="437"/>
      <c r="AJ266" s="162"/>
      <c r="AK266" s="162"/>
      <c r="AL266" s="162"/>
      <c r="AM266" s="162"/>
      <c r="AN266" s="162"/>
      <c r="AT266" s="44"/>
      <c r="AU266" s="284" t="str">
        <f>IF(OR(I266="×",AU270="×"),"×","●")</f>
        <v>●</v>
      </c>
      <c r="AV266" s="313" t="str">
        <f>IF(AU266="●",IF(I266="定","-",I266),"-")</f>
        <v>○</v>
      </c>
      <c r="AW266" s="44"/>
      <c r="AX266" s="410">
        <f>20+ROUNDDOWN(($AX$231-1000)/1000,0)*20</f>
        <v>40</v>
      </c>
      <c r="AY266" s="410"/>
      <c r="AZ266" s="44"/>
      <c r="BA266" s="44"/>
      <c r="BB266" s="44"/>
      <c r="BC266" s="44"/>
      <c r="BD266" s="44"/>
      <c r="BE266" s="176"/>
    </row>
    <row r="267" spans="3:57" ht="10.9" customHeight="1" x14ac:dyDescent="0.15">
      <c r="C267" s="348"/>
      <c r="D267" s="351"/>
      <c r="E267" s="354"/>
      <c r="F267" s="354"/>
      <c r="G267" s="348"/>
      <c r="H267" s="354"/>
      <c r="I267" s="359"/>
      <c r="J267" s="360"/>
      <c r="K267" s="361"/>
      <c r="L267" s="414"/>
      <c r="M267" s="415"/>
      <c r="N267" s="415"/>
      <c r="O267" s="415"/>
      <c r="P267" s="415"/>
      <c r="Q267" s="416"/>
      <c r="R267" s="423"/>
      <c r="S267" s="424"/>
      <c r="T267" s="425"/>
      <c r="U267" s="430"/>
      <c r="V267" s="430"/>
      <c r="W267" s="431"/>
      <c r="X267" s="414"/>
      <c r="Y267" s="415"/>
      <c r="Z267" s="415"/>
      <c r="AA267" s="415"/>
      <c r="AB267" s="415"/>
      <c r="AC267" s="433"/>
      <c r="AD267" s="438"/>
      <c r="AE267" s="439"/>
      <c r="AF267" s="439"/>
      <c r="AG267" s="439"/>
      <c r="AH267" s="439"/>
      <c r="AI267" s="440"/>
      <c r="AJ267" s="162"/>
      <c r="AK267" s="162"/>
      <c r="AL267" s="162"/>
      <c r="AM267" s="162"/>
      <c r="AN267" s="162"/>
      <c r="AT267" s="44"/>
      <c r="AU267" s="284"/>
      <c r="AV267" s="313"/>
      <c r="AW267" s="44"/>
      <c r="AX267" s="410"/>
      <c r="AY267" s="410"/>
      <c r="AZ267" s="44"/>
      <c r="BA267" s="44"/>
      <c r="BB267" s="44"/>
      <c r="BC267" s="44"/>
      <c r="BD267" s="44"/>
      <c r="BE267" s="176"/>
    </row>
    <row r="268" spans="3:57" ht="10.9" customHeight="1" x14ac:dyDescent="0.15">
      <c r="C268" s="348"/>
      <c r="D268" s="351"/>
      <c r="E268" s="354"/>
      <c r="F268" s="354"/>
      <c r="G268" s="348"/>
      <c r="H268" s="354"/>
      <c r="I268" s="359"/>
      <c r="J268" s="360"/>
      <c r="K268" s="361"/>
      <c r="L268" s="414"/>
      <c r="M268" s="415"/>
      <c r="N268" s="415"/>
      <c r="O268" s="415"/>
      <c r="P268" s="415"/>
      <c r="Q268" s="416"/>
      <c r="R268" s="423"/>
      <c r="S268" s="424"/>
      <c r="T268" s="425"/>
      <c r="U268" s="430"/>
      <c r="V268" s="430"/>
      <c r="W268" s="431"/>
      <c r="X268" s="414"/>
      <c r="Y268" s="415"/>
      <c r="Z268" s="415"/>
      <c r="AA268" s="415"/>
      <c r="AB268" s="415"/>
      <c r="AC268" s="433"/>
      <c r="AD268" s="438"/>
      <c r="AE268" s="439"/>
      <c r="AF268" s="439"/>
      <c r="AG268" s="439"/>
      <c r="AH268" s="439"/>
      <c r="AI268" s="440"/>
      <c r="AJ268" s="162"/>
      <c r="AK268" s="162"/>
      <c r="AL268" s="162"/>
      <c r="AM268" s="162"/>
      <c r="AN268" s="162"/>
      <c r="AT268" s="44"/>
      <c r="AU268" s="284"/>
      <c r="AV268" s="313"/>
      <c r="AW268" s="44"/>
      <c r="AX268" s="410"/>
      <c r="AY268" s="410"/>
      <c r="AZ268" s="44"/>
      <c r="BA268" s="44"/>
      <c r="BB268" s="44"/>
      <c r="BC268" s="44"/>
      <c r="BD268" s="44"/>
      <c r="BE268" s="176"/>
    </row>
    <row r="269" spans="3:57" ht="10.9" customHeight="1" x14ac:dyDescent="0.15">
      <c r="C269" s="349"/>
      <c r="D269" s="352"/>
      <c r="E269" s="355"/>
      <c r="F269" s="355"/>
      <c r="G269" s="349"/>
      <c r="H269" s="355"/>
      <c r="I269" s="362"/>
      <c r="J269" s="363"/>
      <c r="K269" s="364"/>
      <c r="L269" s="417"/>
      <c r="M269" s="418"/>
      <c r="N269" s="418"/>
      <c r="O269" s="418"/>
      <c r="P269" s="418"/>
      <c r="Q269" s="419"/>
      <c r="R269" s="426"/>
      <c r="S269" s="427"/>
      <c r="T269" s="428"/>
      <c r="U269" s="430"/>
      <c r="V269" s="430"/>
      <c r="W269" s="431"/>
      <c r="X269" s="417"/>
      <c r="Y269" s="418"/>
      <c r="Z269" s="418"/>
      <c r="AA269" s="418"/>
      <c r="AB269" s="418"/>
      <c r="AC269" s="434"/>
      <c r="AD269" s="441"/>
      <c r="AE269" s="442"/>
      <c r="AF269" s="442"/>
      <c r="AG269" s="442"/>
      <c r="AH269" s="442"/>
      <c r="AI269" s="443"/>
      <c r="AJ269" s="162"/>
      <c r="AK269" s="162"/>
      <c r="AL269" s="162"/>
      <c r="AM269" s="162"/>
      <c r="AN269" s="162"/>
      <c r="AT269" s="44"/>
      <c r="AU269" s="284"/>
      <c r="AV269" s="313"/>
      <c r="AW269" s="44"/>
      <c r="AX269" s="410"/>
      <c r="AY269" s="410"/>
      <c r="AZ269" s="44"/>
      <c r="BA269" s="44"/>
      <c r="BB269" s="44"/>
      <c r="BC269" s="44"/>
      <c r="BD269" s="44"/>
      <c r="BE269" s="176"/>
    </row>
    <row r="270" spans="3:57" ht="10.9" customHeight="1" x14ac:dyDescent="0.15">
      <c r="C270" s="347">
        <v>5</v>
      </c>
      <c r="D270" s="350" t="s">
        <v>3</v>
      </c>
      <c r="E270" s="353">
        <v>2</v>
      </c>
      <c r="F270" s="353" t="s">
        <v>2</v>
      </c>
      <c r="G270" s="347" t="s">
        <v>1</v>
      </c>
      <c r="H270" s="353"/>
      <c r="I270" s="356" t="s">
        <v>152</v>
      </c>
      <c r="J270" s="357"/>
      <c r="K270" s="358"/>
      <c r="L270" s="411">
        <f>IF(AND(I270="○",AU270="●"),AX270,0)</f>
        <v>40</v>
      </c>
      <c r="M270" s="412"/>
      <c r="N270" s="412"/>
      <c r="O270" s="412"/>
      <c r="P270" s="412"/>
      <c r="Q270" s="413"/>
      <c r="R270" s="420"/>
      <c r="S270" s="421"/>
      <c r="T270" s="422"/>
      <c r="U270" s="429"/>
      <c r="V270" s="430"/>
      <c r="W270" s="431"/>
      <c r="X270" s="411">
        <f t="shared" ref="X270" si="12">IF(AND(I270="○",AU270="●"),$K$224*2,0)</f>
        <v>20</v>
      </c>
      <c r="Y270" s="412"/>
      <c r="Z270" s="412"/>
      <c r="AA270" s="412"/>
      <c r="AB270" s="412"/>
      <c r="AC270" s="432"/>
      <c r="AD270" s="435">
        <f t="shared" ref="AD270" si="13">L270+X270</f>
        <v>60</v>
      </c>
      <c r="AE270" s="436"/>
      <c r="AF270" s="436"/>
      <c r="AG270" s="436"/>
      <c r="AH270" s="436"/>
      <c r="AI270" s="437"/>
      <c r="AJ270" s="162"/>
      <c r="AK270" s="162"/>
      <c r="AL270" s="162"/>
      <c r="AM270" s="162"/>
      <c r="AN270" s="162"/>
      <c r="AT270" s="44"/>
      <c r="AU270" s="284" t="str">
        <f>IF(OR(I270="×",AU274="×"),"×","●")</f>
        <v>●</v>
      </c>
      <c r="AV270" s="313" t="str">
        <f>IF(AU270="●",IF(I270="定","-",I270),"-")</f>
        <v>○</v>
      </c>
      <c r="AW270" s="44"/>
      <c r="AX270" s="410">
        <f>20+ROUNDDOWN(($AX$231-1000)/1000,0)*20</f>
        <v>40</v>
      </c>
      <c r="AY270" s="410"/>
      <c r="AZ270" s="44"/>
      <c r="BA270" s="44"/>
      <c r="BB270" s="44"/>
      <c r="BC270" s="44"/>
      <c r="BD270" s="44"/>
      <c r="BE270" s="176"/>
    </row>
    <row r="271" spans="3:57" ht="10.9" customHeight="1" x14ac:dyDescent="0.15">
      <c r="C271" s="348"/>
      <c r="D271" s="351"/>
      <c r="E271" s="354"/>
      <c r="F271" s="354"/>
      <c r="G271" s="348"/>
      <c r="H271" s="354"/>
      <c r="I271" s="359"/>
      <c r="J271" s="360"/>
      <c r="K271" s="361"/>
      <c r="L271" s="414"/>
      <c r="M271" s="415"/>
      <c r="N271" s="415"/>
      <c r="O271" s="415"/>
      <c r="P271" s="415"/>
      <c r="Q271" s="416"/>
      <c r="R271" s="423"/>
      <c r="S271" s="424"/>
      <c r="T271" s="425"/>
      <c r="U271" s="430"/>
      <c r="V271" s="430"/>
      <c r="W271" s="431"/>
      <c r="X271" s="414"/>
      <c r="Y271" s="415"/>
      <c r="Z271" s="415"/>
      <c r="AA271" s="415"/>
      <c r="AB271" s="415"/>
      <c r="AC271" s="433"/>
      <c r="AD271" s="438"/>
      <c r="AE271" s="439"/>
      <c r="AF271" s="439"/>
      <c r="AG271" s="439"/>
      <c r="AH271" s="439"/>
      <c r="AI271" s="440"/>
      <c r="AJ271" s="162"/>
      <c r="AK271" s="162"/>
      <c r="AL271" s="162"/>
      <c r="AM271" s="162"/>
      <c r="AN271" s="162"/>
      <c r="AT271" s="44"/>
      <c r="AU271" s="284"/>
      <c r="AV271" s="313"/>
      <c r="AW271" s="44"/>
      <c r="AX271" s="410"/>
      <c r="AY271" s="410"/>
      <c r="AZ271" s="44"/>
      <c r="BA271" s="44"/>
      <c r="BB271" s="44"/>
      <c r="BC271" s="44"/>
      <c r="BD271" s="44"/>
      <c r="BE271" s="176"/>
    </row>
    <row r="272" spans="3:57" ht="10.9" customHeight="1" x14ac:dyDescent="0.15">
      <c r="C272" s="348"/>
      <c r="D272" s="351"/>
      <c r="E272" s="354"/>
      <c r="F272" s="354"/>
      <c r="G272" s="348"/>
      <c r="H272" s="354"/>
      <c r="I272" s="359"/>
      <c r="J272" s="360"/>
      <c r="K272" s="361"/>
      <c r="L272" s="414"/>
      <c r="M272" s="415"/>
      <c r="N272" s="415"/>
      <c r="O272" s="415"/>
      <c r="P272" s="415"/>
      <c r="Q272" s="416"/>
      <c r="R272" s="423"/>
      <c r="S272" s="424"/>
      <c r="T272" s="425"/>
      <c r="U272" s="430"/>
      <c r="V272" s="430"/>
      <c r="W272" s="431"/>
      <c r="X272" s="414"/>
      <c r="Y272" s="415"/>
      <c r="Z272" s="415"/>
      <c r="AA272" s="415"/>
      <c r="AB272" s="415"/>
      <c r="AC272" s="433"/>
      <c r="AD272" s="438"/>
      <c r="AE272" s="439"/>
      <c r="AF272" s="439"/>
      <c r="AG272" s="439"/>
      <c r="AH272" s="439"/>
      <c r="AI272" s="440"/>
      <c r="AJ272" s="162"/>
      <c r="AK272" s="162"/>
      <c r="AL272" s="162"/>
      <c r="AM272" s="162"/>
      <c r="AN272" s="162"/>
      <c r="AT272" s="44"/>
      <c r="AU272" s="284"/>
      <c r="AV272" s="313"/>
      <c r="AW272" s="44"/>
      <c r="AX272" s="410"/>
      <c r="AY272" s="410"/>
      <c r="AZ272" s="44"/>
      <c r="BA272" s="44"/>
      <c r="BB272" s="44"/>
      <c r="BC272" s="44"/>
      <c r="BD272" s="44"/>
      <c r="BE272" s="176"/>
    </row>
    <row r="273" spans="3:57" ht="10.9" customHeight="1" x14ac:dyDescent="0.15">
      <c r="C273" s="349"/>
      <c r="D273" s="352"/>
      <c r="E273" s="355"/>
      <c r="F273" s="355"/>
      <c r="G273" s="349"/>
      <c r="H273" s="355"/>
      <c r="I273" s="362"/>
      <c r="J273" s="363"/>
      <c r="K273" s="364"/>
      <c r="L273" s="417"/>
      <c r="M273" s="418"/>
      <c r="N273" s="418"/>
      <c r="O273" s="418"/>
      <c r="P273" s="418"/>
      <c r="Q273" s="419"/>
      <c r="R273" s="426"/>
      <c r="S273" s="427"/>
      <c r="T273" s="428"/>
      <c r="U273" s="430"/>
      <c r="V273" s="430"/>
      <c r="W273" s="431"/>
      <c r="X273" s="417"/>
      <c r="Y273" s="418"/>
      <c r="Z273" s="418"/>
      <c r="AA273" s="418"/>
      <c r="AB273" s="418"/>
      <c r="AC273" s="434"/>
      <c r="AD273" s="441"/>
      <c r="AE273" s="442"/>
      <c r="AF273" s="442"/>
      <c r="AG273" s="442"/>
      <c r="AH273" s="442"/>
      <c r="AI273" s="443"/>
      <c r="AJ273" s="162"/>
      <c r="AK273" s="162"/>
      <c r="AL273" s="162"/>
      <c r="AM273" s="162"/>
      <c r="AN273" s="162"/>
      <c r="AT273" s="44"/>
      <c r="AU273" s="284"/>
      <c r="AV273" s="313"/>
      <c r="AW273" s="44"/>
      <c r="AX273" s="410"/>
      <c r="AY273" s="410"/>
      <c r="AZ273" s="44"/>
      <c r="BA273" s="44"/>
      <c r="BB273" s="44"/>
      <c r="BC273" s="44"/>
      <c r="BD273" s="44"/>
      <c r="BE273" s="176"/>
    </row>
    <row r="274" spans="3:57" ht="10.9" customHeight="1" x14ac:dyDescent="0.15">
      <c r="C274" s="347">
        <v>5</v>
      </c>
      <c r="D274" s="350" t="s">
        <v>3</v>
      </c>
      <c r="E274" s="353">
        <v>3</v>
      </c>
      <c r="F274" s="353" t="s">
        <v>2</v>
      </c>
      <c r="G274" s="347" t="s">
        <v>9</v>
      </c>
      <c r="H274" s="353"/>
      <c r="I274" s="356" t="s">
        <v>152</v>
      </c>
      <c r="J274" s="357"/>
      <c r="K274" s="358"/>
      <c r="L274" s="411">
        <f>IF(AND(I274="○",AU274="●"),AX274,0)</f>
        <v>40</v>
      </c>
      <c r="M274" s="412"/>
      <c r="N274" s="412"/>
      <c r="O274" s="412"/>
      <c r="P274" s="412"/>
      <c r="Q274" s="413"/>
      <c r="R274" s="420"/>
      <c r="S274" s="421"/>
      <c r="T274" s="422"/>
      <c r="U274" s="429"/>
      <c r="V274" s="430"/>
      <c r="W274" s="431"/>
      <c r="X274" s="411">
        <f t="shared" ref="X274" si="14">IF(AND(I274="○",AU274="●"),$K$224*2,0)</f>
        <v>20</v>
      </c>
      <c r="Y274" s="412"/>
      <c r="Z274" s="412"/>
      <c r="AA274" s="412"/>
      <c r="AB274" s="412"/>
      <c r="AC274" s="432"/>
      <c r="AD274" s="435">
        <f t="shared" ref="AD274" si="15">L274+X274</f>
        <v>60</v>
      </c>
      <c r="AE274" s="436"/>
      <c r="AF274" s="436"/>
      <c r="AG274" s="436"/>
      <c r="AH274" s="436"/>
      <c r="AI274" s="437"/>
      <c r="AJ274" s="162"/>
      <c r="AK274" s="162"/>
      <c r="AL274" s="162"/>
      <c r="AM274" s="162"/>
      <c r="AN274" s="162"/>
      <c r="AT274" s="44"/>
      <c r="AU274" s="284" t="str">
        <f>IF(OR(I274="×",AU278="×"),"×","●")</f>
        <v>●</v>
      </c>
      <c r="AV274" s="313" t="str">
        <f>IF(AU274="●",IF(I274="定","-",I274),"-")</f>
        <v>○</v>
      </c>
      <c r="AW274" s="44"/>
      <c r="AX274" s="410">
        <f>20+ROUNDDOWN(($AX$231-1000)/1000,0)*20</f>
        <v>40</v>
      </c>
      <c r="AY274" s="410"/>
      <c r="AZ274" s="44"/>
      <c r="BA274" s="44"/>
      <c r="BB274" s="44"/>
      <c r="BC274" s="44"/>
      <c r="BD274" s="44"/>
      <c r="BE274" s="176"/>
    </row>
    <row r="275" spans="3:57" ht="10.9" customHeight="1" x14ac:dyDescent="0.15">
      <c r="C275" s="348"/>
      <c r="D275" s="351"/>
      <c r="E275" s="354"/>
      <c r="F275" s="354"/>
      <c r="G275" s="348"/>
      <c r="H275" s="354"/>
      <c r="I275" s="359"/>
      <c r="J275" s="360"/>
      <c r="K275" s="361"/>
      <c r="L275" s="414"/>
      <c r="M275" s="415"/>
      <c r="N275" s="415"/>
      <c r="O275" s="415"/>
      <c r="P275" s="415"/>
      <c r="Q275" s="416"/>
      <c r="R275" s="423"/>
      <c r="S275" s="424"/>
      <c r="T275" s="425"/>
      <c r="U275" s="430"/>
      <c r="V275" s="430"/>
      <c r="W275" s="431"/>
      <c r="X275" s="414"/>
      <c r="Y275" s="415"/>
      <c r="Z275" s="415"/>
      <c r="AA275" s="415"/>
      <c r="AB275" s="415"/>
      <c r="AC275" s="433"/>
      <c r="AD275" s="438"/>
      <c r="AE275" s="439"/>
      <c r="AF275" s="439"/>
      <c r="AG275" s="439"/>
      <c r="AH275" s="439"/>
      <c r="AI275" s="440"/>
      <c r="AJ275" s="162"/>
      <c r="AK275" s="162"/>
      <c r="AL275" s="162"/>
      <c r="AM275" s="162"/>
      <c r="AN275" s="162"/>
      <c r="AT275" s="44"/>
      <c r="AU275" s="284"/>
      <c r="AV275" s="313"/>
      <c r="AW275" s="44"/>
      <c r="AX275" s="410"/>
      <c r="AY275" s="410"/>
      <c r="AZ275" s="44"/>
      <c r="BA275" s="44"/>
      <c r="BB275" s="44"/>
      <c r="BC275" s="44"/>
      <c r="BD275" s="44"/>
      <c r="BE275" s="176"/>
    </row>
    <row r="276" spans="3:57" ht="10.9" customHeight="1" x14ac:dyDescent="0.15">
      <c r="C276" s="348"/>
      <c r="D276" s="351"/>
      <c r="E276" s="354"/>
      <c r="F276" s="354"/>
      <c r="G276" s="348"/>
      <c r="H276" s="354"/>
      <c r="I276" s="359"/>
      <c r="J276" s="360"/>
      <c r="K276" s="361"/>
      <c r="L276" s="414"/>
      <c r="M276" s="415"/>
      <c r="N276" s="415"/>
      <c r="O276" s="415"/>
      <c r="P276" s="415"/>
      <c r="Q276" s="416"/>
      <c r="R276" s="423"/>
      <c r="S276" s="424"/>
      <c r="T276" s="425"/>
      <c r="U276" s="430"/>
      <c r="V276" s="430"/>
      <c r="W276" s="431"/>
      <c r="X276" s="414"/>
      <c r="Y276" s="415"/>
      <c r="Z276" s="415"/>
      <c r="AA276" s="415"/>
      <c r="AB276" s="415"/>
      <c r="AC276" s="433"/>
      <c r="AD276" s="438"/>
      <c r="AE276" s="439"/>
      <c r="AF276" s="439"/>
      <c r="AG276" s="439"/>
      <c r="AH276" s="439"/>
      <c r="AI276" s="440"/>
      <c r="AJ276" s="162"/>
      <c r="AK276" s="162"/>
      <c r="AL276" s="162"/>
      <c r="AM276" s="162"/>
      <c r="AN276" s="162"/>
      <c r="AT276" s="44"/>
      <c r="AU276" s="284"/>
      <c r="AV276" s="313"/>
      <c r="AW276" s="44"/>
      <c r="AX276" s="410"/>
      <c r="AY276" s="410"/>
      <c r="AZ276" s="44"/>
      <c r="BA276" s="44"/>
      <c r="BB276" s="44"/>
      <c r="BC276" s="44"/>
      <c r="BD276" s="44"/>
      <c r="BE276" s="176"/>
    </row>
    <row r="277" spans="3:57" ht="10.9" customHeight="1" x14ac:dyDescent="0.15">
      <c r="C277" s="349"/>
      <c r="D277" s="352"/>
      <c r="E277" s="355"/>
      <c r="F277" s="355"/>
      <c r="G277" s="349"/>
      <c r="H277" s="355"/>
      <c r="I277" s="362"/>
      <c r="J277" s="363"/>
      <c r="K277" s="364"/>
      <c r="L277" s="417"/>
      <c r="M277" s="418"/>
      <c r="N277" s="418"/>
      <c r="O277" s="418"/>
      <c r="P277" s="418"/>
      <c r="Q277" s="419"/>
      <c r="R277" s="426"/>
      <c r="S277" s="427"/>
      <c r="T277" s="428"/>
      <c r="U277" s="430"/>
      <c r="V277" s="430"/>
      <c r="W277" s="431"/>
      <c r="X277" s="417"/>
      <c r="Y277" s="418"/>
      <c r="Z277" s="418"/>
      <c r="AA277" s="418"/>
      <c r="AB277" s="418"/>
      <c r="AC277" s="434"/>
      <c r="AD277" s="441"/>
      <c r="AE277" s="442"/>
      <c r="AF277" s="442"/>
      <c r="AG277" s="442"/>
      <c r="AH277" s="442"/>
      <c r="AI277" s="443"/>
      <c r="AJ277" s="162"/>
      <c r="AK277" s="162"/>
      <c r="AL277" s="162"/>
      <c r="AM277" s="162"/>
      <c r="AN277" s="162"/>
      <c r="AT277" s="44"/>
      <c r="AU277" s="284"/>
      <c r="AV277" s="313"/>
      <c r="AW277" s="44"/>
      <c r="AX277" s="410"/>
      <c r="AY277" s="410"/>
      <c r="AZ277" s="44"/>
      <c r="BA277" s="44"/>
      <c r="BB277" s="44"/>
      <c r="BC277" s="44"/>
      <c r="BD277" s="44"/>
      <c r="BE277" s="176"/>
    </row>
    <row r="278" spans="3:57" ht="10.9" customHeight="1" x14ac:dyDescent="0.15">
      <c r="C278" s="347">
        <v>5</v>
      </c>
      <c r="D278" s="350" t="s">
        <v>3</v>
      </c>
      <c r="E278" s="353">
        <v>4</v>
      </c>
      <c r="F278" s="353" t="s">
        <v>2</v>
      </c>
      <c r="G278" s="347" t="s">
        <v>8</v>
      </c>
      <c r="H278" s="353"/>
      <c r="I278" s="356" t="s">
        <v>152</v>
      </c>
      <c r="J278" s="357"/>
      <c r="K278" s="358"/>
      <c r="L278" s="411">
        <f>IF(AND(I278="○",AU278="●"),AX278,0)</f>
        <v>40</v>
      </c>
      <c r="M278" s="412"/>
      <c r="N278" s="412"/>
      <c r="O278" s="412"/>
      <c r="P278" s="412"/>
      <c r="Q278" s="413"/>
      <c r="R278" s="420"/>
      <c r="S278" s="421"/>
      <c r="T278" s="422"/>
      <c r="U278" s="429"/>
      <c r="V278" s="430"/>
      <c r="W278" s="431"/>
      <c r="X278" s="411">
        <f t="shared" ref="X278" si="16">IF(AND(I278="○",AU278="●"),$K$224*2,0)</f>
        <v>20</v>
      </c>
      <c r="Y278" s="412"/>
      <c r="Z278" s="412"/>
      <c r="AA278" s="412"/>
      <c r="AB278" s="412"/>
      <c r="AC278" s="432"/>
      <c r="AD278" s="435">
        <f t="shared" ref="AD278" si="17">L278+X278</f>
        <v>60</v>
      </c>
      <c r="AE278" s="436"/>
      <c r="AF278" s="436"/>
      <c r="AG278" s="436"/>
      <c r="AH278" s="436"/>
      <c r="AI278" s="437"/>
      <c r="AJ278" s="162"/>
      <c r="AK278" s="162"/>
      <c r="AL278" s="162"/>
      <c r="AM278" s="162"/>
      <c r="AN278" s="162"/>
      <c r="AT278" s="44"/>
      <c r="AU278" s="284" t="str">
        <f>IF(OR(I278="×",AU282="×"),"×","●")</f>
        <v>●</v>
      </c>
      <c r="AV278" s="313" t="str">
        <f>IF(AU278="●",IF(I278="定","-",I278),"-")</f>
        <v>○</v>
      </c>
      <c r="AW278" s="44"/>
      <c r="AX278" s="410">
        <f>20+ROUNDDOWN(($AX$231-1000)/1000,0)*20</f>
        <v>40</v>
      </c>
      <c r="AY278" s="410"/>
      <c r="AZ278" s="44"/>
      <c r="BA278" s="44"/>
      <c r="BB278" s="44"/>
      <c r="BC278" s="44"/>
      <c r="BD278" s="44"/>
      <c r="BE278" s="176"/>
    </row>
    <row r="279" spans="3:57" ht="10.9" customHeight="1" x14ac:dyDescent="0.15">
      <c r="C279" s="348"/>
      <c r="D279" s="351"/>
      <c r="E279" s="354"/>
      <c r="F279" s="354"/>
      <c r="G279" s="348"/>
      <c r="H279" s="354"/>
      <c r="I279" s="359"/>
      <c r="J279" s="360"/>
      <c r="K279" s="361"/>
      <c r="L279" s="414"/>
      <c r="M279" s="415"/>
      <c r="N279" s="415"/>
      <c r="O279" s="415"/>
      <c r="P279" s="415"/>
      <c r="Q279" s="416"/>
      <c r="R279" s="423"/>
      <c r="S279" s="424"/>
      <c r="T279" s="425"/>
      <c r="U279" s="430"/>
      <c r="V279" s="430"/>
      <c r="W279" s="431"/>
      <c r="X279" s="414"/>
      <c r="Y279" s="415"/>
      <c r="Z279" s="415"/>
      <c r="AA279" s="415"/>
      <c r="AB279" s="415"/>
      <c r="AC279" s="433"/>
      <c r="AD279" s="438"/>
      <c r="AE279" s="439"/>
      <c r="AF279" s="439"/>
      <c r="AG279" s="439"/>
      <c r="AH279" s="439"/>
      <c r="AI279" s="440"/>
      <c r="AJ279" s="162"/>
      <c r="AK279" s="162"/>
      <c r="AL279" s="162"/>
      <c r="AM279" s="162"/>
      <c r="AN279" s="162"/>
      <c r="AT279" s="44"/>
      <c r="AU279" s="284"/>
      <c r="AV279" s="313"/>
      <c r="AW279" s="44"/>
      <c r="AX279" s="410"/>
      <c r="AY279" s="410"/>
      <c r="AZ279" s="44"/>
      <c r="BA279" s="44"/>
      <c r="BB279" s="44"/>
      <c r="BC279" s="44"/>
      <c r="BD279" s="44"/>
      <c r="BE279" s="176"/>
    </row>
    <row r="280" spans="3:57" ht="10.9" customHeight="1" x14ac:dyDescent="0.15">
      <c r="C280" s="348"/>
      <c r="D280" s="351"/>
      <c r="E280" s="354"/>
      <c r="F280" s="354"/>
      <c r="G280" s="348"/>
      <c r="H280" s="354"/>
      <c r="I280" s="359"/>
      <c r="J280" s="360"/>
      <c r="K280" s="361"/>
      <c r="L280" s="414"/>
      <c r="M280" s="415"/>
      <c r="N280" s="415"/>
      <c r="O280" s="415"/>
      <c r="P280" s="415"/>
      <c r="Q280" s="416"/>
      <c r="R280" s="423"/>
      <c r="S280" s="424"/>
      <c r="T280" s="425"/>
      <c r="U280" s="430"/>
      <c r="V280" s="430"/>
      <c r="W280" s="431"/>
      <c r="X280" s="414"/>
      <c r="Y280" s="415"/>
      <c r="Z280" s="415"/>
      <c r="AA280" s="415"/>
      <c r="AB280" s="415"/>
      <c r="AC280" s="433"/>
      <c r="AD280" s="438"/>
      <c r="AE280" s="439"/>
      <c r="AF280" s="439"/>
      <c r="AG280" s="439"/>
      <c r="AH280" s="439"/>
      <c r="AI280" s="440"/>
      <c r="AJ280" s="162"/>
      <c r="AK280" s="162"/>
      <c r="AL280" s="162"/>
      <c r="AM280" s="162"/>
      <c r="AN280" s="162"/>
      <c r="AT280" s="44"/>
      <c r="AU280" s="284"/>
      <c r="AV280" s="313"/>
      <c r="AW280" s="44"/>
      <c r="AX280" s="410"/>
      <c r="AY280" s="410"/>
      <c r="AZ280" s="44"/>
      <c r="BA280" s="44"/>
      <c r="BB280" s="44"/>
      <c r="BC280" s="44"/>
      <c r="BD280" s="44"/>
      <c r="BE280" s="176"/>
    </row>
    <row r="281" spans="3:57" ht="10.9" customHeight="1" x14ac:dyDescent="0.15">
      <c r="C281" s="349"/>
      <c r="D281" s="352"/>
      <c r="E281" s="355"/>
      <c r="F281" s="355"/>
      <c r="G281" s="349"/>
      <c r="H281" s="355"/>
      <c r="I281" s="362"/>
      <c r="J281" s="363"/>
      <c r="K281" s="364"/>
      <c r="L281" s="417"/>
      <c r="M281" s="418"/>
      <c r="N281" s="418"/>
      <c r="O281" s="418"/>
      <c r="P281" s="418"/>
      <c r="Q281" s="419"/>
      <c r="R281" s="426"/>
      <c r="S281" s="427"/>
      <c r="T281" s="428"/>
      <c r="U281" s="430"/>
      <c r="V281" s="430"/>
      <c r="W281" s="431"/>
      <c r="X281" s="417"/>
      <c r="Y281" s="418"/>
      <c r="Z281" s="418"/>
      <c r="AA281" s="418"/>
      <c r="AB281" s="418"/>
      <c r="AC281" s="434"/>
      <c r="AD281" s="441"/>
      <c r="AE281" s="442"/>
      <c r="AF281" s="442"/>
      <c r="AG281" s="442"/>
      <c r="AH281" s="442"/>
      <c r="AI281" s="443"/>
      <c r="AJ281" s="162"/>
      <c r="AK281" s="162"/>
      <c r="AL281" s="162"/>
      <c r="AM281" s="162"/>
      <c r="AN281" s="162"/>
      <c r="AT281" s="44"/>
      <c r="AU281" s="284"/>
      <c r="AV281" s="313"/>
      <c r="AW281" s="44"/>
      <c r="AX281" s="410"/>
      <c r="AY281" s="410"/>
      <c r="AZ281" s="44"/>
      <c r="BA281" s="44"/>
      <c r="BB281" s="44"/>
      <c r="BC281" s="44"/>
      <c r="BD281" s="44"/>
      <c r="BE281" s="176"/>
    </row>
    <row r="282" spans="3:57" ht="10.9" customHeight="1" x14ac:dyDescent="0.15">
      <c r="C282" s="347">
        <v>5</v>
      </c>
      <c r="D282" s="350" t="s">
        <v>3</v>
      </c>
      <c r="E282" s="353">
        <v>5</v>
      </c>
      <c r="F282" s="353" t="s">
        <v>2</v>
      </c>
      <c r="G282" s="347" t="s">
        <v>7</v>
      </c>
      <c r="H282" s="353"/>
      <c r="I282" s="356" t="s">
        <v>152</v>
      </c>
      <c r="J282" s="357"/>
      <c r="K282" s="358"/>
      <c r="L282" s="411">
        <f>IF(AND(I282="○",AU282="●"),AX282,0)</f>
        <v>40</v>
      </c>
      <c r="M282" s="412"/>
      <c r="N282" s="412"/>
      <c r="O282" s="412"/>
      <c r="P282" s="412"/>
      <c r="Q282" s="413"/>
      <c r="R282" s="420"/>
      <c r="S282" s="421"/>
      <c r="T282" s="422"/>
      <c r="U282" s="429"/>
      <c r="V282" s="430"/>
      <c r="W282" s="431"/>
      <c r="X282" s="411">
        <f t="shared" ref="X282" si="18">IF(AND(I282="○",AU282="●"),$K$224*2,0)</f>
        <v>20</v>
      </c>
      <c r="Y282" s="412"/>
      <c r="Z282" s="412"/>
      <c r="AA282" s="412"/>
      <c r="AB282" s="412"/>
      <c r="AC282" s="432"/>
      <c r="AD282" s="435">
        <f t="shared" ref="AD282" si="19">L282+X282</f>
        <v>60</v>
      </c>
      <c r="AE282" s="436"/>
      <c r="AF282" s="436"/>
      <c r="AG282" s="436"/>
      <c r="AH282" s="436"/>
      <c r="AI282" s="437"/>
      <c r="AJ282" s="162"/>
      <c r="AK282" s="162"/>
      <c r="AL282" s="162"/>
      <c r="AM282" s="162"/>
      <c r="AN282" s="162"/>
      <c r="AT282" s="44"/>
      <c r="AU282" s="284" t="str">
        <f>IF(OR(I282="×",AU286="×"),"×","●")</f>
        <v>●</v>
      </c>
      <c r="AV282" s="313" t="str">
        <f>IF(AU282="●",IF(I282="定","-",I282),"-")</f>
        <v>○</v>
      </c>
      <c r="AW282" s="44"/>
      <c r="AX282" s="410">
        <f>20+ROUNDDOWN(($AX$231-1000)/1000,0)*20</f>
        <v>40</v>
      </c>
      <c r="AY282" s="410"/>
      <c r="AZ282" s="44"/>
      <c r="BA282" s="44"/>
      <c r="BB282" s="44"/>
      <c r="BC282" s="44"/>
      <c r="BD282" s="44"/>
      <c r="BE282" s="176"/>
    </row>
    <row r="283" spans="3:57" ht="10.9" customHeight="1" x14ac:dyDescent="0.15">
      <c r="C283" s="348"/>
      <c r="D283" s="351"/>
      <c r="E283" s="354"/>
      <c r="F283" s="354"/>
      <c r="G283" s="348"/>
      <c r="H283" s="354"/>
      <c r="I283" s="359"/>
      <c r="J283" s="360"/>
      <c r="K283" s="361"/>
      <c r="L283" s="414"/>
      <c r="M283" s="415"/>
      <c r="N283" s="415"/>
      <c r="O283" s="415"/>
      <c r="P283" s="415"/>
      <c r="Q283" s="416"/>
      <c r="R283" s="423"/>
      <c r="S283" s="424"/>
      <c r="T283" s="425"/>
      <c r="U283" s="430"/>
      <c r="V283" s="430"/>
      <c r="W283" s="431"/>
      <c r="X283" s="414"/>
      <c r="Y283" s="415"/>
      <c r="Z283" s="415"/>
      <c r="AA283" s="415"/>
      <c r="AB283" s="415"/>
      <c r="AC283" s="433"/>
      <c r="AD283" s="438"/>
      <c r="AE283" s="439"/>
      <c r="AF283" s="439"/>
      <c r="AG283" s="439"/>
      <c r="AH283" s="439"/>
      <c r="AI283" s="440"/>
      <c r="AJ283" s="162"/>
      <c r="AK283" s="162"/>
      <c r="AL283" s="162"/>
      <c r="AM283" s="162"/>
      <c r="AN283" s="162"/>
      <c r="AT283" s="44"/>
      <c r="AU283" s="284"/>
      <c r="AV283" s="313"/>
      <c r="AW283" s="44"/>
      <c r="AX283" s="410"/>
      <c r="AY283" s="410"/>
      <c r="AZ283" s="44"/>
      <c r="BA283" s="44"/>
      <c r="BB283" s="44"/>
      <c r="BC283" s="44"/>
      <c r="BD283" s="44"/>
      <c r="BE283" s="176"/>
    </row>
    <row r="284" spans="3:57" ht="10.9" customHeight="1" x14ac:dyDescent="0.15">
      <c r="C284" s="348"/>
      <c r="D284" s="351"/>
      <c r="E284" s="354"/>
      <c r="F284" s="354"/>
      <c r="G284" s="348"/>
      <c r="H284" s="354"/>
      <c r="I284" s="359"/>
      <c r="J284" s="360"/>
      <c r="K284" s="361"/>
      <c r="L284" s="414"/>
      <c r="M284" s="415"/>
      <c r="N284" s="415"/>
      <c r="O284" s="415"/>
      <c r="P284" s="415"/>
      <c r="Q284" s="416"/>
      <c r="R284" s="423"/>
      <c r="S284" s="424"/>
      <c r="T284" s="425"/>
      <c r="U284" s="430"/>
      <c r="V284" s="430"/>
      <c r="W284" s="431"/>
      <c r="X284" s="414"/>
      <c r="Y284" s="415"/>
      <c r="Z284" s="415"/>
      <c r="AA284" s="415"/>
      <c r="AB284" s="415"/>
      <c r="AC284" s="433"/>
      <c r="AD284" s="438"/>
      <c r="AE284" s="439"/>
      <c r="AF284" s="439"/>
      <c r="AG284" s="439"/>
      <c r="AH284" s="439"/>
      <c r="AI284" s="440"/>
      <c r="AJ284" s="162"/>
      <c r="AK284" s="162"/>
      <c r="AL284" s="162"/>
      <c r="AM284" s="162"/>
      <c r="AN284" s="162"/>
      <c r="AT284" s="44"/>
      <c r="AU284" s="284"/>
      <c r="AV284" s="313"/>
      <c r="AW284" s="44"/>
      <c r="AX284" s="410"/>
      <c r="AY284" s="410"/>
      <c r="AZ284" s="44"/>
      <c r="BA284" s="44"/>
      <c r="BB284" s="44"/>
      <c r="BC284" s="44"/>
      <c r="BD284" s="44"/>
      <c r="BE284" s="176"/>
    </row>
    <row r="285" spans="3:57" ht="10.9" customHeight="1" x14ac:dyDescent="0.15">
      <c r="C285" s="349"/>
      <c r="D285" s="352"/>
      <c r="E285" s="355"/>
      <c r="F285" s="355"/>
      <c r="G285" s="349"/>
      <c r="H285" s="355"/>
      <c r="I285" s="362"/>
      <c r="J285" s="363"/>
      <c r="K285" s="364"/>
      <c r="L285" s="417"/>
      <c r="M285" s="418"/>
      <c r="N285" s="418"/>
      <c r="O285" s="418"/>
      <c r="P285" s="418"/>
      <c r="Q285" s="419"/>
      <c r="R285" s="426"/>
      <c r="S285" s="427"/>
      <c r="T285" s="428"/>
      <c r="U285" s="430"/>
      <c r="V285" s="430"/>
      <c r="W285" s="431"/>
      <c r="X285" s="417"/>
      <c r="Y285" s="418"/>
      <c r="Z285" s="418"/>
      <c r="AA285" s="418"/>
      <c r="AB285" s="418"/>
      <c r="AC285" s="434"/>
      <c r="AD285" s="441"/>
      <c r="AE285" s="442"/>
      <c r="AF285" s="442"/>
      <c r="AG285" s="442"/>
      <c r="AH285" s="442"/>
      <c r="AI285" s="443"/>
      <c r="AJ285" s="162"/>
      <c r="AK285" s="162"/>
      <c r="AL285" s="162"/>
      <c r="AM285" s="162"/>
      <c r="AN285" s="162"/>
      <c r="AT285" s="44"/>
      <c r="AU285" s="284"/>
      <c r="AV285" s="313"/>
      <c r="AW285" s="44"/>
      <c r="AX285" s="410"/>
      <c r="AY285" s="410"/>
      <c r="AZ285" s="44"/>
      <c r="BA285" s="44"/>
      <c r="BB285" s="44"/>
      <c r="BC285" s="44"/>
      <c r="BD285" s="44"/>
      <c r="BE285" s="176"/>
    </row>
    <row r="286" spans="3:57" ht="10.9" customHeight="1" x14ac:dyDescent="0.15">
      <c r="C286" s="347">
        <v>5</v>
      </c>
      <c r="D286" s="350" t="s">
        <v>3</v>
      </c>
      <c r="E286" s="353">
        <v>6</v>
      </c>
      <c r="F286" s="353" t="s">
        <v>2</v>
      </c>
      <c r="G286" s="347" t="s">
        <v>6</v>
      </c>
      <c r="H286" s="353"/>
      <c r="I286" s="356" t="s">
        <v>152</v>
      </c>
      <c r="J286" s="357"/>
      <c r="K286" s="358"/>
      <c r="L286" s="411">
        <f>IF(AND(I286="○",AU286="●"),AX286,0)</f>
        <v>40</v>
      </c>
      <c r="M286" s="412"/>
      <c r="N286" s="412"/>
      <c r="O286" s="412"/>
      <c r="P286" s="412"/>
      <c r="Q286" s="413"/>
      <c r="R286" s="420"/>
      <c r="S286" s="421"/>
      <c r="T286" s="422"/>
      <c r="U286" s="429"/>
      <c r="V286" s="430"/>
      <c r="W286" s="431"/>
      <c r="X286" s="411">
        <f t="shared" ref="X286" si="20">IF(AND(I286="○",AU286="●"),$K$224*2,0)</f>
        <v>20</v>
      </c>
      <c r="Y286" s="412"/>
      <c r="Z286" s="412"/>
      <c r="AA286" s="412"/>
      <c r="AB286" s="412"/>
      <c r="AC286" s="432"/>
      <c r="AD286" s="435">
        <f t="shared" ref="AD286" si="21">L286+X286</f>
        <v>60</v>
      </c>
      <c r="AE286" s="436"/>
      <c r="AF286" s="436"/>
      <c r="AG286" s="436"/>
      <c r="AH286" s="436"/>
      <c r="AI286" s="437"/>
      <c r="AJ286" s="162"/>
      <c r="AK286" s="162"/>
      <c r="AL286" s="162"/>
      <c r="AM286" s="162"/>
      <c r="AN286" s="162"/>
      <c r="AT286" s="44"/>
      <c r="AU286" s="284" t="str">
        <f>IF(OR(I286="×",AU290="×"),"×","●")</f>
        <v>●</v>
      </c>
      <c r="AV286" s="313" t="str">
        <f>IF(AU286="●",IF(I286="定","-",I286),"-")</f>
        <v>○</v>
      </c>
      <c r="AW286" s="44"/>
      <c r="AX286" s="410">
        <f>20+ROUNDDOWN(($AX$231-1000)/1000,0)*20</f>
        <v>40</v>
      </c>
      <c r="AY286" s="410"/>
      <c r="AZ286" s="44"/>
      <c r="BA286" s="44"/>
      <c r="BB286" s="44"/>
      <c r="BC286" s="44"/>
      <c r="BD286" s="44"/>
      <c r="BE286" s="176"/>
    </row>
    <row r="287" spans="3:57" ht="10.9" customHeight="1" x14ac:dyDescent="0.15">
      <c r="C287" s="348"/>
      <c r="D287" s="351"/>
      <c r="E287" s="354"/>
      <c r="F287" s="354"/>
      <c r="G287" s="348"/>
      <c r="H287" s="354"/>
      <c r="I287" s="359"/>
      <c r="J287" s="360"/>
      <c r="K287" s="361"/>
      <c r="L287" s="414"/>
      <c r="M287" s="415"/>
      <c r="N287" s="415"/>
      <c r="O287" s="415"/>
      <c r="P287" s="415"/>
      <c r="Q287" s="416"/>
      <c r="R287" s="423"/>
      <c r="S287" s="424"/>
      <c r="T287" s="425"/>
      <c r="U287" s="430"/>
      <c r="V287" s="430"/>
      <c r="W287" s="431"/>
      <c r="X287" s="414"/>
      <c r="Y287" s="415"/>
      <c r="Z287" s="415"/>
      <c r="AA287" s="415"/>
      <c r="AB287" s="415"/>
      <c r="AC287" s="433"/>
      <c r="AD287" s="438"/>
      <c r="AE287" s="439"/>
      <c r="AF287" s="439"/>
      <c r="AG287" s="439"/>
      <c r="AH287" s="439"/>
      <c r="AI287" s="440"/>
      <c r="AJ287" s="162"/>
      <c r="AK287" s="162"/>
      <c r="AL287" s="162"/>
      <c r="AM287" s="162"/>
      <c r="AN287" s="162"/>
      <c r="AT287" s="44"/>
      <c r="AU287" s="284"/>
      <c r="AV287" s="313"/>
      <c r="AW287" s="44"/>
      <c r="AX287" s="410"/>
      <c r="AY287" s="410"/>
      <c r="AZ287" s="44"/>
      <c r="BA287" s="44"/>
      <c r="BB287" s="44"/>
      <c r="BC287" s="44"/>
      <c r="BD287" s="44"/>
      <c r="BE287" s="176"/>
    </row>
    <row r="288" spans="3:57" ht="10.9" customHeight="1" x14ac:dyDescent="0.15">
      <c r="C288" s="348"/>
      <c r="D288" s="351"/>
      <c r="E288" s="354"/>
      <c r="F288" s="354"/>
      <c r="G288" s="348"/>
      <c r="H288" s="354"/>
      <c r="I288" s="359"/>
      <c r="J288" s="360"/>
      <c r="K288" s="361"/>
      <c r="L288" s="414"/>
      <c r="M288" s="415"/>
      <c r="N288" s="415"/>
      <c r="O288" s="415"/>
      <c r="P288" s="415"/>
      <c r="Q288" s="416"/>
      <c r="R288" s="423"/>
      <c r="S288" s="424"/>
      <c r="T288" s="425"/>
      <c r="U288" s="430"/>
      <c r="V288" s="430"/>
      <c r="W288" s="431"/>
      <c r="X288" s="414"/>
      <c r="Y288" s="415"/>
      <c r="Z288" s="415"/>
      <c r="AA288" s="415"/>
      <c r="AB288" s="415"/>
      <c r="AC288" s="433"/>
      <c r="AD288" s="438"/>
      <c r="AE288" s="439"/>
      <c r="AF288" s="439"/>
      <c r="AG288" s="439"/>
      <c r="AH288" s="439"/>
      <c r="AI288" s="440"/>
      <c r="AJ288" s="162"/>
      <c r="AK288" s="162"/>
      <c r="AL288" s="162"/>
      <c r="AM288" s="162"/>
      <c r="AN288" s="162"/>
      <c r="AT288" s="44"/>
      <c r="AU288" s="284"/>
      <c r="AV288" s="313"/>
      <c r="AW288" s="44"/>
      <c r="AX288" s="410"/>
      <c r="AY288" s="410"/>
      <c r="AZ288" s="44"/>
      <c r="BA288" s="44"/>
      <c r="BB288" s="44"/>
      <c r="BC288" s="44"/>
      <c r="BD288" s="44"/>
      <c r="BE288" s="176"/>
    </row>
    <row r="289" spans="3:57" ht="10.9" customHeight="1" x14ac:dyDescent="0.15">
      <c r="C289" s="349"/>
      <c r="D289" s="352"/>
      <c r="E289" s="355"/>
      <c r="F289" s="355"/>
      <c r="G289" s="349"/>
      <c r="H289" s="355"/>
      <c r="I289" s="362"/>
      <c r="J289" s="363"/>
      <c r="K289" s="364"/>
      <c r="L289" s="417"/>
      <c r="M289" s="418"/>
      <c r="N289" s="418"/>
      <c r="O289" s="418"/>
      <c r="P289" s="418"/>
      <c r="Q289" s="419"/>
      <c r="R289" s="426"/>
      <c r="S289" s="427"/>
      <c r="T289" s="428"/>
      <c r="U289" s="430"/>
      <c r="V289" s="430"/>
      <c r="W289" s="431"/>
      <c r="X289" s="417"/>
      <c r="Y289" s="418"/>
      <c r="Z289" s="418"/>
      <c r="AA289" s="418"/>
      <c r="AB289" s="418"/>
      <c r="AC289" s="434"/>
      <c r="AD289" s="441"/>
      <c r="AE289" s="442"/>
      <c r="AF289" s="442"/>
      <c r="AG289" s="442"/>
      <c r="AH289" s="442"/>
      <c r="AI289" s="443"/>
      <c r="AJ289" s="162"/>
      <c r="AK289" s="162"/>
      <c r="AL289" s="162"/>
      <c r="AM289" s="162"/>
      <c r="AN289" s="162"/>
      <c r="AT289" s="44"/>
      <c r="AU289" s="284"/>
      <c r="AV289" s="313"/>
      <c r="AW289" s="44"/>
      <c r="AX289" s="410"/>
      <c r="AY289" s="410"/>
      <c r="AZ289" s="44"/>
      <c r="BA289" s="44"/>
      <c r="BB289" s="44"/>
      <c r="BC289" s="44"/>
      <c r="BD289" s="44"/>
      <c r="BE289" s="176"/>
    </row>
    <row r="290" spans="3:57" ht="10.9" customHeight="1" x14ac:dyDescent="0.15">
      <c r="C290" s="347">
        <v>5</v>
      </c>
      <c r="D290" s="350" t="s">
        <v>3</v>
      </c>
      <c r="E290" s="353">
        <v>7</v>
      </c>
      <c r="F290" s="353" t="s">
        <v>2</v>
      </c>
      <c r="G290" s="347" t="s">
        <v>5</v>
      </c>
      <c r="H290" s="353"/>
      <c r="I290" s="356" t="s">
        <v>152</v>
      </c>
      <c r="J290" s="357"/>
      <c r="K290" s="358"/>
      <c r="L290" s="411">
        <f>IF(AND(I290="○",AU290="●"),AX290,0)</f>
        <v>40</v>
      </c>
      <c r="M290" s="412"/>
      <c r="N290" s="412"/>
      <c r="O290" s="412"/>
      <c r="P290" s="412"/>
      <c r="Q290" s="413"/>
      <c r="R290" s="420"/>
      <c r="S290" s="421"/>
      <c r="T290" s="422"/>
      <c r="U290" s="429"/>
      <c r="V290" s="430"/>
      <c r="W290" s="431"/>
      <c r="X290" s="411">
        <f t="shared" ref="X290" si="22">IF(AND(I290="○",AU290="●"),$K$224*2,0)</f>
        <v>20</v>
      </c>
      <c r="Y290" s="412"/>
      <c r="Z290" s="412"/>
      <c r="AA290" s="412"/>
      <c r="AB290" s="412"/>
      <c r="AC290" s="432"/>
      <c r="AD290" s="435">
        <f t="shared" ref="AD290" si="23">L290+X290</f>
        <v>60</v>
      </c>
      <c r="AE290" s="436"/>
      <c r="AF290" s="436"/>
      <c r="AG290" s="436"/>
      <c r="AH290" s="436"/>
      <c r="AI290" s="437"/>
      <c r="AJ290" s="162"/>
      <c r="AK290" s="162"/>
      <c r="AL290" s="162"/>
      <c r="AM290" s="162"/>
      <c r="AN290" s="162"/>
      <c r="AT290" s="44"/>
      <c r="AU290" s="284" t="str">
        <f>IF(OR(I290="×",AU294="×"),"×","●")</f>
        <v>●</v>
      </c>
      <c r="AV290" s="313" t="str">
        <f>IF(AU290="●",IF(I290="定","-",I290),"-")</f>
        <v>○</v>
      </c>
      <c r="AW290" s="44"/>
      <c r="AX290" s="410">
        <f>20+ROUNDDOWN(($AX$231-1000)/1000,0)*20</f>
        <v>40</v>
      </c>
      <c r="AY290" s="410"/>
      <c r="AZ290" s="44"/>
      <c r="BA290" s="44"/>
      <c r="BB290" s="44"/>
      <c r="BC290" s="44"/>
      <c r="BD290" s="44"/>
      <c r="BE290" s="176"/>
    </row>
    <row r="291" spans="3:57" ht="10.9" customHeight="1" x14ac:dyDescent="0.15">
      <c r="C291" s="348"/>
      <c r="D291" s="351"/>
      <c r="E291" s="354"/>
      <c r="F291" s="354"/>
      <c r="G291" s="348"/>
      <c r="H291" s="354"/>
      <c r="I291" s="359"/>
      <c r="J291" s="360"/>
      <c r="K291" s="361"/>
      <c r="L291" s="414"/>
      <c r="M291" s="415"/>
      <c r="N291" s="415"/>
      <c r="O291" s="415"/>
      <c r="P291" s="415"/>
      <c r="Q291" s="416"/>
      <c r="R291" s="423"/>
      <c r="S291" s="424"/>
      <c r="T291" s="425"/>
      <c r="U291" s="430"/>
      <c r="V291" s="430"/>
      <c r="W291" s="431"/>
      <c r="X291" s="414"/>
      <c r="Y291" s="415"/>
      <c r="Z291" s="415"/>
      <c r="AA291" s="415"/>
      <c r="AB291" s="415"/>
      <c r="AC291" s="433"/>
      <c r="AD291" s="438"/>
      <c r="AE291" s="439"/>
      <c r="AF291" s="439"/>
      <c r="AG291" s="439"/>
      <c r="AH291" s="439"/>
      <c r="AI291" s="440"/>
      <c r="AJ291" s="162"/>
      <c r="AK291" s="162"/>
      <c r="AL291" s="162"/>
      <c r="AM291" s="162"/>
      <c r="AN291" s="162"/>
      <c r="AT291" s="44"/>
      <c r="AU291" s="284"/>
      <c r="AV291" s="313"/>
      <c r="AW291" s="44"/>
      <c r="AX291" s="410"/>
      <c r="AY291" s="410"/>
      <c r="AZ291" s="44"/>
      <c r="BA291" s="44"/>
      <c r="BB291" s="44"/>
      <c r="BC291" s="44"/>
      <c r="BD291" s="44"/>
      <c r="BE291" s="176"/>
    </row>
    <row r="292" spans="3:57" ht="10.9" customHeight="1" x14ac:dyDescent="0.15">
      <c r="C292" s="348"/>
      <c r="D292" s="351"/>
      <c r="E292" s="354"/>
      <c r="F292" s="354"/>
      <c r="G292" s="348"/>
      <c r="H292" s="354"/>
      <c r="I292" s="359"/>
      <c r="J292" s="360"/>
      <c r="K292" s="361"/>
      <c r="L292" s="414"/>
      <c r="M292" s="415"/>
      <c r="N292" s="415"/>
      <c r="O292" s="415"/>
      <c r="P292" s="415"/>
      <c r="Q292" s="416"/>
      <c r="R292" s="423"/>
      <c r="S292" s="424"/>
      <c r="T292" s="425"/>
      <c r="U292" s="430"/>
      <c r="V292" s="430"/>
      <c r="W292" s="431"/>
      <c r="X292" s="414"/>
      <c r="Y292" s="415"/>
      <c r="Z292" s="415"/>
      <c r="AA292" s="415"/>
      <c r="AB292" s="415"/>
      <c r="AC292" s="433"/>
      <c r="AD292" s="438"/>
      <c r="AE292" s="439"/>
      <c r="AF292" s="439"/>
      <c r="AG292" s="439"/>
      <c r="AH292" s="439"/>
      <c r="AI292" s="440"/>
      <c r="AJ292" s="162"/>
      <c r="AK292" s="162"/>
      <c r="AL292" s="162"/>
      <c r="AM292" s="162"/>
      <c r="AN292" s="162"/>
      <c r="AT292" s="44"/>
      <c r="AU292" s="284"/>
      <c r="AV292" s="313"/>
      <c r="AW292" s="44"/>
      <c r="AX292" s="410"/>
      <c r="AY292" s="410"/>
      <c r="AZ292" s="44"/>
      <c r="BA292" s="44"/>
      <c r="BB292" s="44"/>
      <c r="BC292" s="44"/>
      <c r="BD292" s="44"/>
      <c r="BE292" s="176"/>
    </row>
    <row r="293" spans="3:57" ht="10.9" customHeight="1" x14ac:dyDescent="0.15">
      <c r="C293" s="349"/>
      <c r="D293" s="352"/>
      <c r="E293" s="355"/>
      <c r="F293" s="355"/>
      <c r="G293" s="349"/>
      <c r="H293" s="355"/>
      <c r="I293" s="362"/>
      <c r="J293" s="363"/>
      <c r="K293" s="364"/>
      <c r="L293" s="417"/>
      <c r="M293" s="418"/>
      <c r="N293" s="418"/>
      <c r="O293" s="418"/>
      <c r="P293" s="418"/>
      <c r="Q293" s="419"/>
      <c r="R293" s="426"/>
      <c r="S293" s="427"/>
      <c r="T293" s="428"/>
      <c r="U293" s="430"/>
      <c r="V293" s="430"/>
      <c r="W293" s="431"/>
      <c r="X293" s="417"/>
      <c r="Y293" s="418"/>
      <c r="Z293" s="418"/>
      <c r="AA293" s="418"/>
      <c r="AB293" s="418"/>
      <c r="AC293" s="434"/>
      <c r="AD293" s="441"/>
      <c r="AE293" s="442"/>
      <c r="AF293" s="442"/>
      <c r="AG293" s="442"/>
      <c r="AH293" s="442"/>
      <c r="AI293" s="443"/>
      <c r="AJ293" s="162"/>
      <c r="AK293" s="162"/>
      <c r="AL293" s="162"/>
      <c r="AM293" s="162"/>
      <c r="AN293" s="162"/>
      <c r="AT293" s="44"/>
      <c r="AU293" s="284"/>
      <c r="AV293" s="313"/>
      <c r="AW293" s="44"/>
      <c r="AX293" s="410"/>
      <c r="AY293" s="410"/>
      <c r="AZ293" s="44"/>
      <c r="BA293" s="44"/>
      <c r="BB293" s="44"/>
      <c r="BC293" s="44"/>
      <c r="BD293" s="44"/>
      <c r="BE293" s="176"/>
    </row>
    <row r="294" spans="3:57" ht="10.9" customHeight="1" x14ac:dyDescent="0.15">
      <c r="C294" s="347">
        <v>5</v>
      </c>
      <c r="D294" s="350" t="s">
        <v>3</v>
      </c>
      <c r="E294" s="353">
        <v>8</v>
      </c>
      <c r="F294" s="353" t="s">
        <v>2</v>
      </c>
      <c r="G294" s="347" t="s">
        <v>4</v>
      </c>
      <c r="H294" s="353"/>
      <c r="I294" s="356" t="s">
        <v>152</v>
      </c>
      <c r="J294" s="357"/>
      <c r="K294" s="358"/>
      <c r="L294" s="411">
        <f>IF(AND(I294="○",AU294="●"),AX294,0)</f>
        <v>40</v>
      </c>
      <c r="M294" s="412"/>
      <c r="N294" s="412"/>
      <c r="O294" s="412"/>
      <c r="P294" s="412"/>
      <c r="Q294" s="413"/>
      <c r="R294" s="420"/>
      <c r="S294" s="421"/>
      <c r="T294" s="422"/>
      <c r="U294" s="429"/>
      <c r="V294" s="430"/>
      <c r="W294" s="431"/>
      <c r="X294" s="411">
        <f t="shared" ref="X294" si="24">IF(AND(I294="○",AU294="●"),$K$224*2,0)</f>
        <v>20</v>
      </c>
      <c r="Y294" s="412"/>
      <c r="Z294" s="412"/>
      <c r="AA294" s="412"/>
      <c r="AB294" s="412"/>
      <c r="AC294" s="432"/>
      <c r="AD294" s="435">
        <f t="shared" ref="AD294" si="25">L294+X294</f>
        <v>60</v>
      </c>
      <c r="AE294" s="436"/>
      <c r="AF294" s="436"/>
      <c r="AG294" s="436"/>
      <c r="AH294" s="436"/>
      <c r="AI294" s="437"/>
      <c r="AJ294" s="162"/>
      <c r="AK294" s="162"/>
      <c r="AL294" s="162"/>
      <c r="AM294" s="162"/>
      <c r="AN294" s="162"/>
      <c r="AT294" s="44"/>
      <c r="AU294" s="284" t="str">
        <f>IF(OR(I294="×",AU298="×"),"×","●")</f>
        <v>●</v>
      </c>
      <c r="AV294" s="313" t="str">
        <f>IF(AU294="●",IF(I294="定","-",I294),"-")</f>
        <v>○</v>
      </c>
      <c r="AW294" s="44"/>
      <c r="AX294" s="410">
        <f>20+ROUNDDOWN(($AX$231-1000)/1000,0)*20</f>
        <v>40</v>
      </c>
      <c r="AY294" s="410"/>
      <c r="AZ294" s="44"/>
      <c r="BA294" s="44"/>
      <c r="BB294" s="44"/>
      <c r="BC294" s="44"/>
      <c r="BD294" s="44"/>
      <c r="BE294" s="176"/>
    </row>
    <row r="295" spans="3:57" ht="10.9" customHeight="1" x14ac:dyDescent="0.15">
      <c r="C295" s="348"/>
      <c r="D295" s="351"/>
      <c r="E295" s="354"/>
      <c r="F295" s="354"/>
      <c r="G295" s="348"/>
      <c r="H295" s="354"/>
      <c r="I295" s="359"/>
      <c r="J295" s="360"/>
      <c r="K295" s="361"/>
      <c r="L295" s="414"/>
      <c r="M295" s="415"/>
      <c r="N295" s="415"/>
      <c r="O295" s="415"/>
      <c r="P295" s="415"/>
      <c r="Q295" s="416"/>
      <c r="R295" s="423"/>
      <c r="S295" s="424"/>
      <c r="T295" s="425"/>
      <c r="U295" s="430"/>
      <c r="V295" s="430"/>
      <c r="W295" s="431"/>
      <c r="X295" s="414"/>
      <c r="Y295" s="415"/>
      <c r="Z295" s="415"/>
      <c r="AA295" s="415"/>
      <c r="AB295" s="415"/>
      <c r="AC295" s="433"/>
      <c r="AD295" s="438"/>
      <c r="AE295" s="439"/>
      <c r="AF295" s="439"/>
      <c r="AG295" s="439"/>
      <c r="AH295" s="439"/>
      <c r="AI295" s="440"/>
      <c r="AJ295" s="162"/>
      <c r="AK295" s="162"/>
      <c r="AL295" s="162"/>
      <c r="AM295" s="162"/>
      <c r="AN295" s="162"/>
      <c r="AT295" s="44"/>
      <c r="AU295" s="284"/>
      <c r="AV295" s="313"/>
      <c r="AW295" s="44"/>
      <c r="AX295" s="410"/>
      <c r="AY295" s="410"/>
      <c r="AZ295" s="44"/>
      <c r="BA295" s="44"/>
      <c r="BB295" s="44"/>
      <c r="BC295" s="44"/>
      <c r="BD295" s="44"/>
      <c r="BE295" s="176"/>
    </row>
    <row r="296" spans="3:57" ht="10.9" customHeight="1" x14ac:dyDescent="0.15">
      <c r="C296" s="348"/>
      <c r="D296" s="351"/>
      <c r="E296" s="354"/>
      <c r="F296" s="354"/>
      <c r="G296" s="348"/>
      <c r="H296" s="354"/>
      <c r="I296" s="359"/>
      <c r="J296" s="360"/>
      <c r="K296" s="361"/>
      <c r="L296" s="414"/>
      <c r="M296" s="415"/>
      <c r="N296" s="415"/>
      <c r="O296" s="415"/>
      <c r="P296" s="415"/>
      <c r="Q296" s="416"/>
      <c r="R296" s="423"/>
      <c r="S296" s="424"/>
      <c r="T296" s="425"/>
      <c r="U296" s="430"/>
      <c r="V296" s="430"/>
      <c r="W296" s="431"/>
      <c r="X296" s="414"/>
      <c r="Y296" s="415"/>
      <c r="Z296" s="415"/>
      <c r="AA296" s="415"/>
      <c r="AB296" s="415"/>
      <c r="AC296" s="433"/>
      <c r="AD296" s="438"/>
      <c r="AE296" s="439"/>
      <c r="AF296" s="439"/>
      <c r="AG296" s="439"/>
      <c r="AH296" s="439"/>
      <c r="AI296" s="440"/>
      <c r="AJ296" s="162"/>
      <c r="AK296" s="162"/>
      <c r="AL296" s="162"/>
      <c r="AM296" s="162"/>
      <c r="AN296" s="162"/>
      <c r="AT296" s="44"/>
      <c r="AU296" s="284"/>
      <c r="AV296" s="313"/>
      <c r="AW296" s="44"/>
      <c r="AX296" s="410"/>
      <c r="AY296" s="410"/>
      <c r="AZ296" s="44"/>
      <c r="BA296" s="44"/>
      <c r="BB296" s="44"/>
      <c r="BC296" s="44"/>
      <c r="BD296" s="44"/>
      <c r="BE296" s="176"/>
    </row>
    <row r="297" spans="3:57" ht="10.9" customHeight="1" x14ac:dyDescent="0.15">
      <c r="C297" s="349"/>
      <c r="D297" s="352"/>
      <c r="E297" s="355"/>
      <c r="F297" s="355"/>
      <c r="G297" s="349"/>
      <c r="H297" s="355"/>
      <c r="I297" s="362"/>
      <c r="J297" s="363"/>
      <c r="K297" s="364"/>
      <c r="L297" s="417"/>
      <c r="M297" s="418"/>
      <c r="N297" s="418"/>
      <c r="O297" s="418"/>
      <c r="P297" s="418"/>
      <c r="Q297" s="419"/>
      <c r="R297" s="426"/>
      <c r="S297" s="427"/>
      <c r="T297" s="428"/>
      <c r="U297" s="430"/>
      <c r="V297" s="430"/>
      <c r="W297" s="431"/>
      <c r="X297" s="417"/>
      <c r="Y297" s="418"/>
      <c r="Z297" s="418"/>
      <c r="AA297" s="418"/>
      <c r="AB297" s="418"/>
      <c r="AC297" s="434"/>
      <c r="AD297" s="441"/>
      <c r="AE297" s="442"/>
      <c r="AF297" s="442"/>
      <c r="AG297" s="442"/>
      <c r="AH297" s="442"/>
      <c r="AI297" s="443"/>
      <c r="AJ297" s="162"/>
      <c r="AK297" s="162"/>
      <c r="AL297" s="162"/>
      <c r="AM297" s="162"/>
      <c r="AN297" s="162"/>
      <c r="AT297" s="44"/>
      <c r="AU297" s="284"/>
      <c r="AV297" s="313"/>
      <c r="AW297" s="44"/>
      <c r="AX297" s="410"/>
      <c r="AY297" s="410"/>
      <c r="AZ297" s="44"/>
      <c r="BA297" s="44"/>
      <c r="BB297" s="44"/>
      <c r="BC297" s="44"/>
      <c r="BD297" s="44"/>
      <c r="BE297" s="176"/>
    </row>
    <row r="298" spans="3:57" ht="10.9" customHeight="1" x14ac:dyDescent="0.15">
      <c r="C298" s="347">
        <v>5</v>
      </c>
      <c r="D298" s="350" t="s">
        <v>3</v>
      </c>
      <c r="E298" s="353">
        <v>9</v>
      </c>
      <c r="F298" s="353" t="s">
        <v>2</v>
      </c>
      <c r="G298" s="347" t="s">
        <v>1</v>
      </c>
      <c r="H298" s="353"/>
      <c r="I298" s="356" t="s">
        <v>152</v>
      </c>
      <c r="J298" s="357"/>
      <c r="K298" s="358"/>
      <c r="L298" s="411">
        <f>IF(AND(I298="○",AU298="●"),AX298,0)</f>
        <v>40</v>
      </c>
      <c r="M298" s="412"/>
      <c r="N298" s="412"/>
      <c r="O298" s="412"/>
      <c r="P298" s="412"/>
      <c r="Q298" s="413"/>
      <c r="R298" s="420"/>
      <c r="S298" s="421"/>
      <c r="T298" s="422"/>
      <c r="U298" s="429"/>
      <c r="V298" s="430"/>
      <c r="W298" s="431"/>
      <c r="X298" s="411">
        <f t="shared" ref="X298" si="26">IF(AND(I298="○",AU298="●"),$K$224*2,0)</f>
        <v>20</v>
      </c>
      <c r="Y298" s="412"/>
      <c r="Z298" s="412"/>
      <c r="AA298" s="412"/>
      <c r="AB298" s="412"/>
      <c r="AC298" s="432"/>
      <c r="AD298" s="435">
        <f t="shared" ref="AD298" si="27">L298+X298</f>
        <v>60</v>
      </c>
      <c r="AE298" s="436"/>
      <c r="AF298" s="436"/>
      <c r="AG298" s="436"/>
      <c r="AH298" s="436"/>
      <c r="AI298" s="437"/>
      <c r="AJ298" s="162"/>
      <c r="AK298" s="162"/>
      <c r="AL298" s="162"/>
      <c r="AM298" s="162"/>
      <c r="AN298" s="162"/>
      <c r="AT298" s="44"/>
      <c r="AU298" s="284" t="str">
        <f>IF(OR(I298="×",AU302="×"),"×","●")</f>
        <v>●</v>
      </c>
      <c r="AV298" s="313" t="str">
        <f>IF(AU298="●",IF(I298="定","-",I298),"-")</f>
        <v>○</v>
      </c>
      <c r="AW298" s="44"/>
      <c r="AX298" s="410">
        <f>20+ROUNDDOWN(($AX$231-1000)/1000,0)*20</f>
        <v>40</v>
      </c>
      <c r="AY298" s="410"/>
      <c r="AZ298" s="44"/>
      <c r="BA298" s="44"/>
      <c r="BB298" s="44"/>
      <c r="BC298" s="44"/>
      <c r="BD298" s="44"/>
      <c r="BE298" s="176"/>
    </row>
    <row r="299" spans="3:57" ht="10.9" customHeight="1" x14ac:dyDescent="0.15">
      <c r="C299" s="348"/>
      <c r="D299" s="351"/>
      <c r="E299" s="354"/>
      <c r="F299" s="354"/>
      <c r="G299" s="348"/>
      <c r="H299" s="354"/>
      <c r="I299" s="359"/>
      <c r="J299" s="360"/>
      <c r="K299" s="361"/>
      <c r="L299" s="414"/>
      <c r="M299" s="415"/>
      <c r="N299" s="415"/>
      <c r="O299" s="415"/>
      <c r="P299" s="415"/>
      <c r="Q299" s="416"/>
      <c r="R299" s="423"/>
      <c r="S299" s="424"/>
      <c r="T299" s="425"/>
      <c r="U299" s="430"/>
      <c r="V299" s="430"/>
      <c r="W299" s="431"/>
      <c r="X299" s="414"/>
      <c r="Y299" s="415"/>
      <c r="Z299" s="415"/>
      <c r="AA299" s="415"/>
      <c r="AB299" s="415"/>
      <c r="AC299" s="433"/>
      <c r="AD299" s="438"/>
      <c r="AE299" s="439"/>
      <c r="AF299" s="439"/>
      <c r="AG299" s="439"/>
      <c r="AH299" s="439"/>
      <c r="AI299" s="440"/>
      <c r="AJ299" s="162"/>
      <c r="AK299" s="162"/>
      <c r="AL299" s="162"/>
      <c r="AM299" s="162"/>
      <c r="AN299" s="162"/>
      <c r="AT299" s="44"/>
      <c r="AU299" s="284"/>
      <c r="AV299" s="313"/>
      <c r="AW299" s="44"/>
      <c r="AX299" s="410"/>
      <c r="AY299" s="410"/>
      <c r="AZ299" s="44"/>
      <c r="BA299" s="44"/>
      <c r="BB299" s="44"/>
      <c r="BC299" s="44"/>
      <c r="BD299" s="44"/>
      <c r="BE299" s="176"/>
    </row>
    <row r="300" spans="3:57" ht="10.9" customHeight="1" x14ac:dyDescent="0.15">
      <c r="C300" s="348"/>
      <c r="D300" s="351"/>
      <c r="E300" s="354"/>
      <c r="F300" s="354"/>
      <c r="G300" s="348"/>
      <c r="H300" s="354"/>
      <c r="I300" s="359"/>
      <c r="J300" s="360"/>
      <c r="K300" s="361"/>
      <c r="L300" s="414"/>
      <c r="M300" s="415"/>
      <c r="N300" s="415"/>
      <c r="O300" s="415"/>
      <c r="P300" s="415"/>
      <c r="Q300" s="416"/>
      <c r="R300" s="423"/>
      <c r="S300" s="424"/>
      <c r="T300" s="425"/>
      <c r="U300" s="430"/>
      <c r="V300" s="430"/>
      <c r="W300" s="431"/>
      <c r="X300" s="414"/>
      <c r="Y300" s="415"/>
      <c r="Z300" s="415"/>
      <c r="AA300" s="415"/>
      <c r="AB300" s="415"/>
      <c r="AC300" s="433"/>
      <c r="AD300" s="438"/>
      <c r="AE300" s="439"/>
      <c r="AF300" s="439"/>
      <c r="AG300" s="439"/>
      <c r="AH300" s="439"/>
      <c r="AI300" s="440"/>
      <c r="AJ300" s="162"/>
      <c r="AK300" s="162"/>
      <c r="AL300" s="162"/>
      <c r="AM300" s="162"/>
      <c r="AN300" s="162"/>
      <c r="AT300" s="44"/>
      <c r="AU300" s="284"/>
      <c r="AV300" s="313"/>
      <c r="AW300" s="44"/>
      <c r="AX300" s="410"/>
      <c r="AY300" s="410"/>
      <c r="AZ300" s="44"/>
      <c r="BA300" s="44"/>
      <c r="BB300" s="44"/>
      <c r="BC300" s="44"/>
      <c r="BD300" s="44"/>
      <c r="BE300" s="176"/>
    </row>
    <row r="301" spans="3:57" ht="10.9" customHeight="1" x14ac:dyDescent="0.15">
      <c r="C301" s="349"/>
      <c r="D301" s="352"/>
      <c r="E301" s="355"/>
      <c r="F301" s="355"/>
      <c r="G301" s="349"/>
      <c r="H301" s="355"/>
      <c r="I301" s="362"/>
      <c r="J301" s="363"/>
      <c r="K301" s="364"/>
      <c r="L301" s="417"/>
      <c r="M301" s="418"/>
      <c r="N301" s="418"/>
      <c r="O301" s="418"/>
      <c r="P301" s="418"/>
      <c r="Q301" s="419"/>
      <c r="R301" s="426"/>
      <c r="S301" s="427"/>
      <c r="T301" s="428"/>
      <c r="U301" s="430"/>
      <c r="V301" s="430"/>
      <c r="W301" s="431"/>
      <c r="X301" s="417"/>
      <c r="Y301" s="418"/>
      <c r="Z301" s="418"/>
      <c r="AA301" s="418"/>
      <c r="AB301" s="418"/>
      <c r="AC301" s="434"/>
      <c r="AD301" s="441"/>
      <c r="AE301" s="442"/>
      <c r="AF301" s="442"/>
      <c r="AG301" s="442"/>
      <c r="AH301" s="442"/>
      <c r="AI301" s="443"/>
      <c r="AJ301" s="162"/>
      <c r="AK301" s="162"/>
      <c r="AL301" s="162"/>
      <c r="AM301" s="162"/>
      <c r="AN301" s="162"/>
      <c r="AT301" s="44"/>
      <c r="AU301" s="284"/>
      <c r="AV301" s="313"/>
      <c r="AW301" s="44"/>
      <c r="AX301" s="410"/>
      <c r="AY301" s="410"/>
      <c r="AZ301" s="44"/>
      <c r="BA301" s="44"/>
      <c r="BB301" s="44"/>
      <c r="BC301" s="44"/>
      <c r="BD301" s="44"/>
      <c r="BE301" s="176"/>
    </row>
    <row r="302" spans="3:57" ht="10.9" customHeight="1" x14ac:dyDescent="0.15">
      <c r="C302" s="347">
        <v>5</v>
      </c>
      <c r="D302" s="350" t="s">
        <v>3</v>
      </c>
      <c r="E302" s="353">
        <v>10</v>
      </c>
      <c r="F302" s="353" t="s">
        <v>2</v>
      </c>
      <c r="G302" s="347" t="s">
        <v>9</v>
      </c>
      <c r="H302" s="353"/>
      <c r="I302" s="356" t="s">
        <v>152</v>
      </c>
      <c r="J302" s="357"/>
      <c r="K302" s="358"/>
      <c r="L302" s="411">
        <f>IF(AND(I302="○",AU302="●"),AX302,0)</f>
        <v>40</v>
      </c>
      <c r="M302" s="412"/>
      <c r="N302" s="412"/>
      <c r="O302" s="412"/>
      <c r="P302" s="412"/>
      <c r="Q302" s="413"/>
      <c r="R302" s="420"/>
      <c r="S302" s="421"/>
      <c r="T302" s="422"/>
      <c r="U302" s="429"/>
      <c r="V302" s="430"/>
      <c r="W302" s="431"/>
      <c r="X302" s="411">
        <f t="shared" ref="X302" si="28">IF(AND(I302="○",AU302="●"),$K$224*2,0)</f>
        <v>20</v>
      </c>
      <c r="Y302" s="412"/>
      <c r="Z302" s="412"/>
      <c r="AA302" s="412"/>
      <c r="AB302" s="412"/>
      <c r="AC302" s="432"/>
      <c r="AD302" s="435">
        <f t="shared" ref="AD302" si="29">L302+X302</f>
        <v>60</v>
      </c>
      <c r="AE302" s="436"/>
      <c r="AF302" s="436"/>
      <c r="AG302" s="436"/>
      <c r="AH302" s="436"/>
      <c r="AI302" s="437"/>
      <c r="AJ302" s="162"/>
      <c r="AK302" s="162"/>
      <c r="AL302" s="162"/>
      <c r="AM302" s="162"/>
      <c r="AN302" s="162"/>
      <c r="AT302" s="44"/>
      <c r="AU302" s="284" t="str">
        <f>IF(OR(I302="×",AU306="×"),"×","●")</f>
        <v>●</v>
      </c>
      <c r="AV302" s="313" t="str">
        <f>IF(AU302="●",IF(I302="定","-",I302),"-")</f>
        <v>○</v>
      </c>
      <c r="AW302" s="44"/>
      <c r="AX302" s="410">
        <f>20+ROUNDDOWN(($AX$231-1000)/1000,0)*20</f>
        <v>40</v>
      </c>
      <c r="AY302" s="410"/>
      <c r="AZ302" s="44"/>
      <c r="BA302" s="44"/>
      <c r="BB302" s="44"/>
      <c r="BC302" s="44"/>
      <c r="BD302" s="44"/>
      <c r="BE302" s="176"/>
    </row>
    <row r="303" spans="3:57" ht="10.9" customHeight="1" x14ac:dyDescent="0.15">
      <c r="C303" s="348"/>
      <c r="D303" s="351"/>
      <c r="E303" s="354"/>
      <c r="F303" s="354"/>
      <c r="G303" s="348"/>
      <c r="H303" s="354"/>
      <c r="I303" s="359"/>
      <c r="J303" s="360"/>
      <c r="K303" s="361"/>
      <c r="L303" s="414"/>
      <c r="M303" s="415"/>
      <c r="N303" s="415"/>
      <c r="O303" s="415"/>
      <c r="P303" s="415"/>
      <c r="Q303" s="416"/>
      <c r="R303" s="423"/>
      <c r="S303" s="424"/>
      <c r="T303" s="425"/>
      <c r="U303" s="430"/>
      <c r="V303" s="430"/>
      <c r="W303" s="431"/>
      <c r="X303" s="414"/>
      <c r="Y303" s="415"/>
      <c r="Z303" s="415"/>
      <c r="AA303" s="415"/>
      <c r="AB303" s="415"/>
      <c r="AC303" s="433"/>
      <c r="AD303" s="438"/>
      <c r="AE303" s="439"/>
      <c r="AF303" s="439"/>
      <c r="AG303" s="439"/>
      <c r="AH303" s="439"/>
      <c r="AI303" s="440"/>
      <c r="AJ303" s="162"/>
      <c r="AK303" s="162"/>
      <c r="AL303" s="162"/>
      <c r="AM303" s="162"/>
      <c r="AN303" s="162"/>
      <c r="AT303" s="44"/>
      <c r="AU303" s="284"/>
      <c r="AV303" s="313"/>
      <c r="AW303" s="44"/>
      <c r="AX303" s="410"/>
      <c r="AY303" s="410"/>
      <c r="AZ303" s="44"/>
      <c r="BA303" s="44"/>
      <c r="BB303" s="44"/>
      <c r="BC303" s="44"/>
      <c r="BD303" s="44"/>
      <c r="BE303" s="176"/>
    </row>
    <row r="304" spans="3:57" ht="10.9" customHeight="1" x14ac:dyDescent="0.15">
      <c r="C304" s="348"/>
      <c r="D304" s="351"/>
      <c r="E304" s="354"/>
      <c r="F304" s="354"/>
      <c r="G304" s="348"/>
      <c r="H304" s="354"/>
      <c r="I304" s="359"/>
      <c r="J304" s="360"/>
      <c r="K304" s="361"/>
      <c r="L304" s="414"/>
      <c r="M304" s="415"/>
      <c r="N304" s="415"/>
      <c r="O304" s="415"/>
      <c r="P304" s="415"/>
      <c r="Q304" s="416"/>
      <c r="R304" s="423"/>
      <c r="S304" s="424"/>
      <c r="T304" s="425"/>
      <c r="U304" s="430"/>
      <c r="V304" s="430"/>
      <c r="W304" s="431"/>
      <c r="X304" s="414"/>
      <c r="Y304" s="415"/>
      <c r="Z304" s="415"/>
      <c r="AA304" s="415"/>
      <c r="AB304" s="415"/>
      <c r="AC304" s="433"/>
      <c r="AD304" s="438"/>
      <c r="AE304" s="439"/>
      <c r="AF304" s="439"/>
      <c r="AG304" s="439"/>
      <c r="AH304" s="439"/>
      <c r="AI304" s="440"/>
      <c r="AJ304" s="162"/>
      <c r="AK304" s="162"/>
      <c r="AL304" s="162"/>
      <c r="AM304" s="162"/>
      <c r="AN304" s="162"/>
      <c r="AT304" s="44"/>
      <c r="AU304" s="284"/>
      <c r="AV304" s="313"/>
      <c r="AW304" s="44"/>
      <c r="AX304" s="410"/>
      <c r="AY304" s="410"/>
      <c r="AZ304" s="44"/>
      <c r="BA304" s="44"/>
      <c r="BB304" s="44"/>
      <c r="BC304" s="44"/>
      <c r="BD304" s="44"/>
      <c r="BE304" s="176"/>
    </row>
    <row r="305" spans="3:57" ht="10.9" customHeight="1" x14ac:dyDescent="0.15">
      <c r="C305" s="349"/>
      <c r="D305" s="352"/>
      <c r="E305" s="355"/>
      <c r="F305" s="355"/>
      <c r="G305" s="349"/>
      <c r="H305" s="355"/>
      <c r="I305" s="362"/>
      <c r="J305" s="363"/>
      <c r="K305" s="364"/>
      <c r="L305" s="417"/>
      <c r="M305" s="418"/>
      <c r="N305" s="418"/>
      <c r="O305" s="418"/>
      <c r="P305" s="418"/>
      <c r="Q305" s="419"/>
      <c r="R305" s="426"/>
      <c r="S305" s="427"/>
      <c r="T305" s="428"/>
      <c r="U305" s="430"/>
      <c r="V305" s="430"/>
      <c r="W305" s="431"/>
      <c r="X305" s="417"/>
      <c r="Y305" s="418"/>
      <c r="Z305" s="418"/>
      <c r="AA305" s="418"/>
      <c r="AB305" s="418"/>
      <c r="AC305" s="434"/>
      <c r="AD305" s="441"/>
      <c r="AE305" s="442"/>
      <c r="AF305" s="442"/>
      <c r="AG305" s="442"/>
      <c r="AH305" s="442"/>
      <c r="AI305" s="443"/>
      <c r="AJ305" s="162"/>
      <c r="AK305" s="162"/>
      <c r="AL305" s="162"/>
      <c r="AM305" s="162"/>
      <c r="AN305" s="162"/>
      <c r="AT305" s="44"/>
      <c r="AU305" s="284"/>
      <c r="AV305" s="313"/>
      <c r="AW305" s="44"/>
      <c r="AX305" s="410"/>
      <c r="AY305" s="410"/>
      <c r="AZ305" s="44"/>
      <c r="BA305" s="44"/>
      <c r="BB305" s="44"/>
      <c r="BC305" s="44"/>
      <c r="BD305" s="44"/>
      <c r="BE305" s="176"/>
    </row>
    <row r="306" spans="3:57" ht="10.9" customHeight="1" x14ac:dyDescent="0.15">
      <c r="C306" s="347">
        <v>5</v>
      </c>
      <c r="D306" s="350" t="s">
        <v>3</v>
      </c>
      <c r="E306" s="353">
        <v>11</v>
      </c>
      <c r="F306" s="353" t="s">
        <v>2</v>
      </c>
      <c r="G306" s="347" t="s">
        <v>8</v>
      </c>
      <c r="H306" s="353"/>
      <c r="I306" s="356" t="s">
        <v>152</v>
      </c>
      <c r="J306" s="357"/>
      <c r="K306" s="358"/>
      <c r="L306" s="411">
        <f>IF(AND(I306="○",AU306="●"),AX306,0)</f>
        <v>40</v>
      </c>
      <c r="M306" s="412"/>
      <c r="N306" s="412"/>
      <c r="O306" s="412"/>
      <c r="P306" s="412"/>
      <c r="Q306" s="413"/>
      <c r="R306" s="420"/>
      <c r="S306" s="421"/>
      <c r="T306" s="422"/>
      <c r="U306" s="429"/>
      <c r="V306" s="430"/>
      <c r="W306" s="431"/>
      <c r="X306" s="411">
        <f t="shared" ref="X306" si="30">IF(AND(I306="○",AU306="●"),$K$224*2,0)</f>
        <v>20</v>
      </c>
      <c r="Y306" s="412"/>
      <c r="Z306" s="412"/>
      <c r="AA306" s="412"/>
      <c r="AB306" s="412"/>
      <c r="AC306" s="432"/>
      <c r="AD306" s="435">
        <f t="shared" ref="AD306" si="31">L306+X306</f>
        <v>60</v>
      </c>
      <c r="AE306" s="436"/>
      <c r="AF306" s="436"/>
      <c r="AG306" s="436"/>
      <c r="AH306" s="436"/>
      <c r="AI306" s="437"/>
      <c r="AJ306" s="162"/>
      <c r="AK306" s="162"/>
      <c r="AL306" s="162"/>
      <c r="AM306" s="162"/>
      <c r="AN306" s="162"/>
      <c r="AT306" s="44"/>
      <c r="AU306" s="284" t="str">
        <f>IF(I306="×","×","●")</f>
        <v>●</v>
      </c>
      <c r="AV306" s="313" t="str">
        <f>IF(AU306="●",IF(I306="定","-",I306),"-")</f>
        <v>○</v>
      </c>
      <c r="AW306" s="44"/>
      <c r="AX306" s="410">
        <f>20+ROUNDDOWN(($AX$231-1000)/1000,0)*20</f>
        <v>40</v>
      </c>
      <c r="AY306" s="410"/>
      <c r="AZ306" s="44"/>
      <c r="BA306" s="44"/>
      <c r="BB306" s="44"/>
      <c r="BC306" s="44"/>
      <c r="BD306" s="44"/>
      <c r="BE306" s="176"/>
    </row>
    <row r="307" spans="3:57" ht="10.9" customHeight="1" x14ac:dyDescent="0.15">
      <c r="C307" s="348"/>
      <c r="D307" s="351"/>
      <c r="E307" s="354"/>
      <c r="F307" s="354"/>
      <c r="G307" s="348"/>
      <c r="H307" s="354"/>
      <c r="I307" s="359"/>
      <c r="J307" s="360"/>
      <c r="K307" s="361"/>
      <c r="L307" s="414"/>
      <c r="M307" s="415"/>
      <c r="N307" s="415"/>
      <c r="O307" s="415"/>
      <c r="P307" s="415"/>
      <c r="Q307" s="416"/>
      <c r="R307" s="423"/>
      <c r="S307" s="424"/>
      <c r="T307" s="425"/>
      <c r="U307" s="430"/>
      <c r="V307" s="430"/>
      <c r="W307" s="431"/>
      <c r="X307" s="414"/>
      <c r="Y307" s="415"/>
      <c r="Z307" s="415"/>
      <c r="AA307" s="415"/>
      <c r="AB307" s="415"/>
      <c r="AC307" s="433"/>
      <c r="AD307" s="438"/>
      <c r="AE307" s="439"/>
      <c r="AF307" s="439"/>
      <c r="AG307" s="439"/>
      <c r="AH307" s="439"/>
      <c r="AI307" s="440"/>
      <c r="AJ307" s="162"/>
      <c r="AK307" s="162"/>
      <c r="AL307" s="162"/>
      <c r="AM307" s="162"/>
      <c r="AN307" s="162"/>
      <c r="AT307" s="44"/>
      <c r="AU307" s="284"/>
      <c r="AV307" s="313"/>
      <c r="AW307" s="44"/>
      <c r="AX307" s="410"/>
      <c r="AY307" s="410"/>
      <c r="AZ307" s="44"/>
      <c r="BA307" s="44"/>
      <c r="BB307" s="44"/>
      <c r="BC307" s="44"/>
      <c r="BD307" s="44"/>
      <c r="BE307" s="176"/>
    </row>
    <row r="308" spans="3:57" ht="10.9" customHeight="1" x14ac:dyDescent="0.15">
      <c r="C308" s="348"/>
      <c r="D308" s="351"/>
      <c r="E308" s="354"/>
      <c r="F308" s="354"/>
      <c r="G308" s="348"/>
      <c r="H308" s="354"/>
      <c r="I308" s="359"/>
      <c r="J308" s="360"/>
      <c r="K308" s="361"/>
      <c r="L308" s="414"/>
      <c r="M308" s="415"/>
      <c r="N308" s="415"/>
      <c r="O308" s="415"/>
      <c r="P308" s="415"/>
      <c r="Q308" s="416"/>
      <c r="R308" s="423"/>
      <c r="S308" s="424"/>
      <c r="T308" s="425"/>
      <c r="U308" s="430"/>
      <c r="V308" s="430"/>
      <c r="W308" s="431"/>
      <c r="X308" s="414"/>
      <c r="Y308" s="415"/>
      <c r="Z308" s="415"/>
      <c r="AA308" s="415"/>
      <c r="AB308" s="415"/>
      <c r="AC308" s="433"/>
      <c r="AD308" s="438"/>
      <c r="AE308" s="439"/>
      <c r="AF308" s="439"/>
      <c r="AG308" s="439"/>
      <c r="AH308" s="439"/>
      <c r="AI308" s="440"/>
      <c r="AJ308" s="162"/>
      <c r="AK308" s="162"/>
      <c r="AL308" s="162"/>
      <c r="AM308" s="162"/>
      <c r="AN308" s="162"/>
      <c r="AT308" s="44"/>
      <c r="AU308" s="284"/>
      <c r="AV308" s="313"/>
      <c r="AW308" s="44"/>
      <c r="AX308" s="410"/>
      <c r="AY308" s="410"/>
      <c r="AZ308" s="44"/>
      <c r="BA308" s="44"/>
      <c r="BB308" s="44"/>
      <c r="BC308" s="44"/>
      <c r="BD308" s="44"/>
      <c r="BE308" s="176"/>
    </row>
    <row r="309" spans="3:57" ht="10.9" customHeight="1" x14ac:dyDescent="0.15">
      <c r="C309" s="348"/>
      <c r="D309" s="351"/>
      <c r="E309" s="354"/>
      <c r="F309" s="354"/>
      <c r="G309" s="348"/>
      <c r="H309" s="354"/>
      <c r="I309" s="362"/>
      <c r="J309" s="363"/>
      <c r="K309" s="364"/>
      <c r="L309" s="414"/>
      <c r="M309" s="415"/>
      <c r="N309" s="415"/>
      <c r="O309" s="415"/>
      <c r="P309" s="415"/>
      <c r="Q309" s="416"/>
      <c r="R309" s="423"/>
      <c r="S309" s="424"/>
      <c r="T309" s="425"/>
      <c r="U309" s="472"/>
      <c r="V309" s="472"/>
      <c r="W309" s="473"/>
      <c r="X309" s="414"/>
      <c r="Y309" s="415"/>
      <c r="Z309" s="415"/>
      <c r="AA309" s="415"/>
      <c r="AB309" s="415"/>
      <c r="AC309" s="433"/>
      <c r="AD309" s="438"/>
      <c r="AE309" s="439"/>
      <c r="AF309" s="439"/>
      <c r="AG309" s="439"/>
      <c r="AH309" s="439"/>
      <c r="AI309" s="440"/>
      <c r="AJ309" s="162"/>
      <c r="AK309" s="162"/>
      <c r="AL309" s="162"/>
      <c r="AM309" s="162"/>
      <c r="AN309" s="162"/>
      <c r="AT309" s="44"/>
      <c r="AU309" s="284"/>
      <c r="AV309" s="313"/>
      <c r="AW309" s="44"/>
      <c r="AX309" s="410"/>
      <c r="AY309" s="410"/>
      <c r="AZ309" s="44"/>
      <c r="BA309" s="44"/>
      <c r="BB309" s="44"/>
      <c r="BC309" s="44"/>
      <c r="BD309" s="44"/>
      <c r="BE309" s="176"/>
    </row>
    <row r="310" spans="3:57" ht="10.9" customHeight="1" x14ac:dyDescent="0.15">
      <c r="C310" s="454" t="s">
        <v>130</v>
      </c>
      <c r="D310" s="455"/>
      <c r="E310" s="455"/>
      <c r="F310" s="455"/>
      <c r="G310" s="455"/>
      <c r="H310" s="455"/>
      <c r="I310" s="455"/>
      <c r="J310" s="455"/>
      <c r="K310" s="455"/>
      <c r="L310" s="455"/>
      <c r="M310" s="455"/>
      <c r="N310" s="455"/>
      <c r="O310" s="455"/>
      <c r="P310" s="455"/>
      <c r="Q310" s="455"/>
      <c r="R310" s="455"/>
      <c r="S310" s="455"/>
      <c r="T310" s="455"/>
      <c r="U310" s="455"/>
      <c r="V310" s="455"/>
      <c r="W310" s="456"/>
      <c r="X310" s="463">
        <f>SUM($AD242:$AI309)</f>
        <v>1020</v>
      </c>
      <c r="Y310" s="463"/>
      <c r="Z310" s="463"/>
      <c r="AA310" s="463"/>
      <c r="AB310" s="463"/>
      <c r="AC310" s="463"/>
      <c r="AD310" s="463"/>
      <c r="AE310" s="463"/>
      <c r="AF310" s="466" t="s">
        <v>106</v>
      </c>
      <c r="AG310" s="466"/>
      <c r="AH310" s="466"/>
      <c r="AI310" s="467"/>
      <c r="AJ310" s="163"/>
      <c r="AK310" s="163"/>
      <c r="AL310" s="163"/>
      <c r="AM310" s="163"/>
      <c r="AN310" s="163"/>
      <c r="AT310" s="44"/>
      <c r="AU310" s="313"/>
      <c r="AV310" s="313"/>
      <c r="AW310" s="44"/>
      <c r="AX310" s="313">
        <f>COUNTIF(AW77:AW309,"●")</f>
        <v>0</v>
      </c>
      <c r="AY310" s="313">
        <f>COUNTIF(AX77:AX309,"○")+COUNTIF(AX77:AX309,"△")</f>
        <v>0</v>
      </c>
      <c r="AZ310" s="44"/>
      <c r="BA310" s="44"/>
      <c r="BB310" s="44"/>
      <c r="BC310" s="44"/>
      <c r="BD310" s="44"/>
      <c r="BE310" s="176"/>
    </row>
    <row r="311" spans="3:57" ht="10.9" customHeight="1" x14ac:dyDescent="0.15">
      <c r="C311" s="457"/>
      <c r="D311" s="458"/>
      <c r="E311" s="458"/>
      <c r="F311" s="458"/>
      <c r="G311" s="458"/>
      <c r="H311" s="458"/>
      <c r="I311" s="458"/>
      <c r="J311" s="458"/>
      <c r="K311" s="458"/>
      <c r="L311" s="458"/>
      <c r="M311" s="458"/>
      <c r="N311" s="458"/>
      <c r="O311" s="458"/>
      <c r="P311" s="458"/>
      <c r="Q311" s="458"/>
      <c r="R311" s="458"/>
      <c r="S311" s="458"/>
      <c r="T311" s="458"/>
      <c r="U311" s="458"/>
      <c r="V311" s="458"/>
      <c r="W311" s="459"/>
      <c r="X311" s="464"/>
      <c r="Y311" s="464"/>
      <c r="Z311" s="464"/>
      <c r="AA311" s="464"/>
      <c r="AB311" s="464"/>
      <c r="AC311" s="464"/>
      <c r="AD311" s="464"/>
      <c r="AE311" s="464"/>
      <c r="AF311" s="468"/>
      <c r="AG311" s="468"/>
      <c r="AH311" s="468"/>
      <c r="AI311" s="469"/>
      <c r="AJ311" s="163"/>
      <c r="AK311" s="163"/>
      <c r="AL311" s="163"/>
      <c r="AM311" s="163"/>
      <c r="AN311" s="163"/>
      <c r="AT311" s="44"/>
      <c r="AU311" s="313"/>
      <c r="AV311" s="313"/>
      <c r="AW311" s="44"/>
      <c r="AX311" s="313"/>
      <c r="AY311" s="313"/>
      <c r="AZ311" s="44"/>
      <c r="BA311" s="44"/>
      <c r="BB311" s="44"/>
      <c r="BC311" s="44"/>
      <c r="BD311" s="44"/>
      <c r="BE311" s="176"/>
    </row>
    <row r="312" spans="3:57" ht="10.9" customHeight="1" x14ac:dyDescent="0.15">
      <c r="C312" s="457"/>
      <c r="D312" s="458"/>
      <c r="E312" s="458"/>
      <c r="F312" s="458"/>
      <c r="G312" s="458"/>
      <c r="H312" s="458"/>
      <c r="I312" s="458"/>
      <c r="J312" s="458"/>
      <c r="K312" s="458"/>
      <c r="L312" s="458"/>
      <c r="M312" s="458"/>
      <c r="N312" s="458"/>
      <c r="O312" s="458"/>
      <c r="P312" s="458"/>
      <c r="Q312" s="458"/>
      <c r="R312" s="458"/>
      <c r="S312" s="458"/>
      <c r="T312" s="458"/>
      <c r="U312" s="458"/>
      <c r="V312" s="458"/>
      <c r="W312" s="459"/>
      <c r="X312" s="464"/>
      <c r="Y312" s="464"/>
      <c r="Z312" s="464"/>
      <c r="AA312" s="464"/>
      <c r="AB312" s="464"/>
      <c r="AC312" s="464"/>
      <c r="AD312" s="464"/>
      <c r="AE312" s="464"/>
      <c r="AF312" s="468"/>
      <c r="AG312" s="468"/>
      <c r="AH312" s="468"/>
      <c r="AI312" s="469"/>
      <c r="AJ312" s="163"/>
      <c r="AK312" s="163"/>
      <c r="AL312" s="163"/>
      <c r="AM312" s="163"/>
      <c r="AN312" s="163"/>
      <c r="AT312" s="44"/>
      <c r="AU312" s="313"/>
      <c r="AV312" s="313"/>
      <c r="AW312" s="44"/>
      <c r="AX312" s="313"/>
      <c r="AY312" s="313"/>
      <c r="AZ312" s="44"/>
      <c r="BA312" s="44"/>
      <c r="BB312" s="44"/>
      <c r="BC312" s="44"/>
      <c r="BD312" s="44"/>
      <c r="BE312" s="176"/>
    </row>
    <row r="313" spans="3:57" ht="14.1" customHeight="1" x14ac:dyDescent="0.15">
      <c r="C313" s="460"/>
      <c r="D313" s="461"/>
      <c r="E313" s="461"/>
      <c r="F313" s="461"/>
      <c r="G313" s="461"/>
      <c r="H313" s="461"/>
      <c r="I313" s="461"/>
      <c r="J313" s="461"/>
      <c r="K313" s="461"/>
      <c r="L313" s="461"/>
      <c r="M313" s="461"/>
      <c r="N313" s="461"/>
      <c r="O313" s="461"/>
      <c r="P313" s="461"/>
      <c r="Q313" s="461"/>
      <c r="R313" s="461"/>
      <c r="S313" s="461"/>
      <c r="T313" s="461"/>
      <c r="U313" s="461"/>
      <c r="V313" s="461"/>
      <c r="W313" s="462"/>
      <c r="X313" s="465"/>
      <c r="Y313" s="465"/>
      <c r="Z313" s="465"/>
      <c r="AA313" s="465"/>
      <c r="AB313" s="465"/>
      <c r="AC313" s="465"/>
      <c r="AD313" s="465"/>
      <c r="AE313" s="465"/>
      <c r="AF313" s="470"/>
      <c r="AG313" s="470"/>
      <c r="AH313" s="470"/>
      <c r="AI313" s="471"/>
      <c r="AJ313" s="163"/>
      <c r="AK313" s="163"/>
      <c r="AL313" s="163"/>
      <c r="AM313" s="163"/>
      <c r="AN313" s="163"/>
      <c r="AT313" s="44"/>
      <c r="AU313" s="313"/>
      <c r="AV313" s="313"/>
      <c r="AW313" s="44"/>
      <c r="AX313" s="313"/>
      <c r="AY313" s="313"/>
      <c r="AZ313" s="44"/>
      <c r="BA313" s="44"/>
      <c r="BB313" s="44"/>
      <c r="BC313" s="44"/>
      <c r="BD313" s="44"/>
      <c r="BE313" s="176"/>
    </row>
    <row r="314" spans="3:57" ht="10.9" customHeight="1" x14ac:dyDescent="0.15">
      <c r="C314" s="447">
        <v>5</v>
      </c>
      <c r="D314" s="449" t="s">
        <v>3</v>
      </c>
      <c r="E314" s="451">
        <v>12</v>
      </c>
      <c r="F314" s="451" t="s">
        <v>2</v>
      </c>
      <c r="G314" s="447" t="s">
        <v>7</v>
      </c>
      <c r="H314" s="451"/>
      <c r="I314" s="453" t="s">
        <v>153</v>
      </c>
      <c r="J314" s="360"/>
      <c r="K314" s="361"/>
      <c r="L314" s="477">
        <f>IF(AND(I314="△",AU314="●"),AX314*U314,0)</f>
        <v>5.72</v>
      </c>
      <c r="M314" s="478"/>
      <c r="N314" s="478"/>
      <c r="O314" s="478"/>
      <c r="P314" s="478"/>
      <c r="Q314" s="479"/>
      <c r="R314" s="491">
        <v>1</v>
      </c>
      <c r="S314" s="492"/>
      <c r="T314" s="493"/>
      <c r="U314" s="497">
        <f>IF(R314=1,$AL$36,IF(R314=2,$AL$55,IF(R314=3,$AL$73,IF(R314=4,$AL$92,IF(R314=5,$AL$110,IF(R314=6,$AL$128,IF(R314=7,$AL$147,IF(R314=8,$AL$165,IF(R314=9,$AL$183,IF(R314=10,$AL$202,0))))))))))</f>
        <v>0.14299999999999999</v>
      </c>
      <c r="V314" s="498"/>
      <c r="W314" s="499"/>
      <c r="X314" s="480">
        <v>0.66666666666666663</v>
      </c>
      <c r="Y314" s="481"/>
      <c r="Z314" s="481"/>
      <c r="AA314" s="481"/>
      <c r="AB314" s="481"/>
      <c r="AC314" s="502"/>
      <c r="AD314" s="435">
        <f t="shared" ref="AD314" si="32">IF(I314="△",ROUNDUP(L314+X314,1),0)</f>
        <v>6.3999999999999995</v>
      </c>
      <c r="AE314" s="436"/>
      <c r="AF314" s="436"/>
      <c r="AG314" s="436"/>
      <c r="AH314" s="436"/>
      <c r="AI314" s="437"/>
      <c r="AJ314" s="162"/>
      <c r="AK314" s="162"/>
      <c r="AL314" s="162"/>
      <c r="AM314" s="162"/>
      <c r="AN314" s="162"/>
      <c r="AT314" s="44"/>
      <c r="AU314" s="284" t="str">
        <f>IF(OR(I314="×",AU318="×"),"×","●")</f>
        <v>●</v>
      </c>
      <c r="AV314" s="313" t="str">
        <f>IF(AU314="●",IF(I314="定","-",I314),"-")</f>
        <v>△</v>
      </c>
      <c r="AW314" s="44"/>
      <c r="AX314" s="410">
        <f>20+ROUNDDOWN(($AX$231-1000)/1000,0)*20</f>
        <v>40</v>
      </c>
      <c r="AY314" s="410"/>
      <c r="AZ314" s="44"/>
      <c r="BA314" s="44"/>
      <c r="BB314" s="44"/>
      <c r="BC314" s="44"/>
      <c r="BD314" s="44"/>
      <c r="BE314" s="176"/>
    </row>
    <row r="315" spans="3:57" ht="10.9" customHeight="1" x14ac:dyDescent="0.15">
      <c r="C315" s="447"/>
      <c r="D315" s="449"/>
      <c r="E315" s="451"/>
      <c r="F315" s="451"/>
      <c r="G315" s="447"/>
      <c r="H315" s="451"/>
      <c r="I315" s="453"/>
      <c r="J315" s="360"/>
      <c r="K315" s="361"/>
      <c r="L315" s="480"/>
      <c r="M315" s="481"/>
      <c r="N315" s="481"/>
      <c r="O315" s="481"/>
      <c r="P315" s="481"/>
      <c r="Q315" s="482"/>
      <c r="R315" s="491"/>
      <c r="S315" s="492"/>
      <c r="T315" s="493"/>
      <c r="U315" s="500"/>
      <c r="V315" s="500"/>
      <c r="W315" s="501"/>
      <c r="X315" s="480"/>
      <c r="Y315" s="481"/>
      <c r="Z315" s="481"/>
      <c r="AA315" s="481"/>
      <c r="AB315" s="481"/>
      <c r="AC315" s="502"/>
      <c r="AD315" s="438"/>
      <c r="AE315" s="439"/>
      <c r="AF315" s="439"/>
      <c r="AG315" s="439"/>
      <c r="AH315" s="439"/>
      <c r="AI315" s="440"/>
      <c r="AJ315" s="162"/>
      <c r="AK315" s="162"/>
      <c r="AL315" s="162"/>
      <c r="AM315" s="162"/>
      <c r="AN315" s="162"/>
      <c r="AT315" s="44"/>
      <c r="AU315" s="284"/>
      <c r="AV315" s="313"/>
      <c r="AW315" s="44"/>
      <c r="AX315" s="410"/>
      <c r="AY315" s="410"/>
      <c r="AZ315" s="44"/>
      <c r="BA315" s="44"/>
      <c r="BB315" s="44"/>
      <c r="BC315" s="44"/>
      <c r="BD315" s="44"/>
      <c r="BE315" s="176"/>
    </row>
    <row r="316" spans="3:57" ht="10.9" customHeight="1" x14ac:dyDescent="0.15">
      <c r="C316" s="447"/>
      <c r="D316" s="449"/>
      <c r="E316" s="451"/>
      <c r="F316" s="451"/>
      <c r="G316" s="447"/>
      <c r="H316" s="451"/>
      <c r="I316" s="453"/>
      <c r="J316" s="360"/>
      <c r="K316" s="361"/>
      <c r="L316" s="480"/>
      <c r="M316" s="481"/>
      <c r="N316" s="481"/>
      <c r="O316" s="481"/>
      <c r="P316" s="481"/>
      <c r="Q316" s="482"/>
      <c r="R316" s="491"/>
      <c r="S316" s="492"/>
      <c r="T316" s="493"/>
      <c r="U316" s="500"/>
      <c r="V316" s="500"/>
      <c r="W316" s="501"/>
      <c r="X316" s="480"/>
      <c r="Y316" s="481"/>
      <c r="Z316" s="481"/>
      <c r="AA316" s="481"/>
      <c r="AB316" s="481"/>
      <c r="AC316" s="502"/>
      <c r="AD316" s="438"/>
      <c r="AE316" s="439"/>
      <c r="AF316" s="439"/>
      <c r="AG316" s="439"/>
      <c r="AH316" s="439"/>
      <c r="AI316" s="440"/>
      <c r="AJ316" s="162"/>
      <c r="AK316" s="162"/>
      <c r="AL316" s="162"/>
      <c r="AM316" s="162"/>
      <c r="AN316" s="162"/>
      <c r="AT316" s="44"/>
      <c r="AU316" s="284"/>
      <c r="AV316" s="313"/>
      <c r="AW316" s="44"/>
      <c r="AX316" s="410"/>
      <c r="AY316" s="410"/>
      <c r="AZ316" s="44"/>
      <c r="BA316" s="44"/>
      <c r="BB316" s="44"/>
      <c r="BC316" s="44"/>
      <c r="BD316" s="44"/>
      <c r="BE316" s="176"/>
    </row>
    <row r="317" spans="3:57" ht="10.9" customHeight="1" x14ac:dyDescent="0.15">
      <c r="C317" s="448"/>
      <c r="D317" s="450"/>
      <c r="E317" s="452"/>
      <c r="F317" s="452"/>
      <c r="G317" s="448"/>
      <c r="H317" s="452"/>
      <c r="I317" s="362"/>
      <c r="J317" s="363"/>
      <c r="K317" s="364"/>
      <c r="L317" s="483"/>
      <c r="M317" s="484"/>
      <c r="N317" s="484"/>
      <c r="O317" s="484"/>
      <c r="P317" s="484"/>
      <c r="Q317" s="485"/>
      <c r="R317" s="494"/>
      <c r="S317" s="495"/>
      <c r="T317" s="496"/>
      <c r="U317" s="500"/>
      <c r="V317" s="500"/>
      <c r="W317" s="501"/>
      <c r="X317" s="483"/>
      <c r="Y317" s="484"/>
      <c r="Z317" s="484"/>
      <c r="AA317" s="484"/>
      <c r="AB317" s="484"/>
      <c r="AC317" s="503"/>
      <c r="AD317" s="441"/>
      <c r="AE317" s="442"/>
      <c r="AF317" s="442"/>
      <c r="AG317" s="442"/>
      <c r="AH317" s="442"/>
      <c r="AI317" s="443"/>
      <c r="AJ317" s="162"/>
      <c r="AK317" s="162"/>
      <c r="AL317" s="162"/>
      <c r="AM317" s="162"/>
      <c r="AN317" s="162"/>
      <c r="AT317" s="44"/>
      <c r="AU317" s="284"/>
      <c r="AV317" s="313"/>
      <c r="AW317" s="44"/>
      <c r="AX317" s="410"/>
      <c r="AY317" s="410"/>
      <c r="AZ317" s="44"/>
      <c r="BA317" s="44"/>
      <c r="BB317" s="44"/>
      <c r="BC317" s="44"/>
      <c r="BD317" s="44"/>
      <c r="BE317" s="176"/>
    </row>
    <row r="318" spans="3:57" ht="10.9" customHeight="1" x14ac:dyDescent="0.15">
      <c r="C318" s="474">
        <v>5</v>
      </c>
      <c r="D318" s="475" t="s">
        <v>3</v>
      </c>
      <c r="E318" s="476">
        <v>13</v>
      </c>
      <c r="F318" s="476" t="s">
        <v>2</v>
      </c>
      <c r="G318" s="474" t="s">
        <v>6</v>
      </c>
      <c r="H318" s="476"/>
      <c r="I318" s="453" t="s">
        <v>153</v>
      </c>
      <c r="J318" s="360"/>
      <c r="K318" s="361"/>
      <c r="L318" s="477">
        <f>IF(AND(I318="△",AU318="●"),AX318*U318,0)</f>
        <v>5.72</v>
      </c>
      <c r="M318" s="478"/>
      <c r="N318" s="478"/>
      <c r="O318" s="478"/>
      <c r="P318" s="478"/>
      <c r="Q318" s="479"/>
      <c r="R318" s="491">
        <v>1</v>
      </c>
      <c r="S318" s="492"/>
      <c r="T318" s="493"/>
      <c r="U318" s="497">
        <f t="shared" ref="U318" si="33">IF(R318=1,$AL$36,IF(R318=2,$AL$55,IF(R318=3,$AL$73,IF(R318=4,$AL$92,IF(R318=5,$AL$110,IF(R318=6,$AL$128,IF(R318=7,$AL$147,IF(R318=8,$AL$165,IF(R318=9,$AL$183,IF(R318=10,$AL$202,0))))))))))</f>
        <v>0.14299999999999999</v>
      </c>
      <c r="V318" s="498"/>
      <c r="W318" s="499"/>
      <c r="X318" s="480">
        <v>0.66666666666666663</v>
      </c>
      <c r="Y318" s="481"/>
      <c r="Z318" s="481"/>
      <c r="AA318" s="481"/>
      <c r="AB318" s="481"/>
      <c r="AC318" s="502"/>
      <c r="AD318" s="435">
        <f t="shared" ref="AD318" si="34">IF(I318="△",ROUNDUP(L318+X318,1),0)</f>
        <v>6.3999999999999995</v>
      </c>
      <c r="AE318" s="436"/>
      <c r="AF318" s="436"/>
      <c r="AG318" s="436"/>
      <c r="AH318" s="436"/>
      <c r="AI318" s="437"/>
      <c r="AJ318" s="162"/>
      <c r="AK318" s="162"/>
      <c r="AL318" s="162"/>
      <c r="AM318" s="162"/>
      <c r="AN318" s="162"/>
      <c r="AT318" s="44"/>
      <c r="AU318" s="284" t="str">
        <f>IF(OR(I318="×",AU322="×"),"×","●")</f>
        <v>●</v>
      </c>
      <c r="AV318" s="313" t="str">
        <f>IF(AU318="●",IF(I318="定","-",I318),"-")</f>
        <v>△</v>
      </c>
      <c r="AW318" s="44"/>
      <c r="AX318" s="410">
        <f>20+ROUNDDOWN(($AX$231-1000)/1000,0)*20</f>
        <v>40</v>
      </c>
      <c r="AY318" s="410"/>
      <c r="AZ318" s="44"/>
      <c r="BA318" s="44"/>
      <c r="BB318" s="44"/>
      <c r="BC318" s="44"/>
      <c r="BD318" s="44"/>
      <c r="BE318" s="176"/>
    </row>
    <row r="319" spans="3:57" ht="10.9" customHeight="1" x14ac:dyDescent="0.15">
      <c r="C319" s="447"/>
      <c r="D319" s="449"/>
      <c r="E319" s="451"/>
      <c r="F319" s="451"/>
      <c r="G319" s="447"/>
      <c r="H319" s="451"/>
      <c r="I319" s="453"/>
      <c r="J319" s="360"/>
      <c r="K319" s="361"/>
      <c r="L319" s="480"/>
      <c r="M319" s="481"/>
      <c r="N319" s="481"/>
      <c r="O319" s="481"/>
      <c r="P319" s="481"/>
      <c r="Q319" s="482"/>
      <c r="R319" s="491"/>
      <c r="S319" s="492"/>
      <c r="T319" s="493"/>
      <c r="U319" s="500"/>
      <c r="V319" s="500"/>
      <c r="W319" s="501"/>
      <c r="X319" s="480"/>
      <c r="Y319" s="481"/>
      <c r="Z319" s="481"/>
      <c r="AA319" s="481"/>
      <c r="AB319" s="481"/>
      <c r="AC319" s="502"/>
      <c r="AD319" s="438"/>
      <c r="AE319" s="439"/>
      <c r="AF319" s="439"/>
      <c r="AG319" s="439"/>
      <c r="AH319" s="439"/>
      <c r="AI319" s="440"/>
      <c r="AJ319" s="162"/>
      <c r="AK319" s="162"/>
      <c r="AL319" s="162"/>
      <c r="AM319" s="162"/>
      <c r="AN319" s="162"/>
      <c r="AT319" s="44"/>
      <c r="AU319" s="284"/>
      <c r="AV319" s="313"/>
      <c r="AW319" s="44"/>
      <c r="AX319" s="410"/>
      <c r="AY319" s="410"/>
      <c r="AZ319" s="44"/>
      <c r="BA319" s="44"/>
      <c r="BB319" s="44"/>
      <c r="BC319" s="44"/>
      <c r="BD319" s="44"/>
      <c r="BE319" s="176"/>
    </row>
    <row r="320" spans="3:57" ht="10.9" customHeight="1" x14ac:dyDescent="0.15">
      <c r="C320" s="447"/>
      <c r="D320" s="449"/>
      <c r="E320" s="451"/>
      <c r="F320" s="451"/>
      <c r="G320" s="447"/>
      <c r="H320" s="451"/>
      <c r="I320" s="453"/>
      <c r="J320" s="360"/>
      <c r="K320" s="361"/>
      <c r="L320" s="480"/>
      <c r="M320" s="481"/>
      <c r="N320" s="481"/>
      <c r="O320" s="481"/>
      <c r="P320" s="481"/>
      <c r="Q320" s="482"/>
      <c r="R320" s="491"/>
      <c r="S320" s="492"/>
      <c r="T320" s="493"/>
      <c r="U320" s="500"/>
      <c r="V320" s="500"/>
      <c r="W320" s="501"/>
      <c r="X320" s="480"/>
      <c r="Y320" s="481"/>
      <c r="Z320" s="481"/>
      <c r="AA320" s="481"/>
      <c r="AB320" s="481"/>
      <c r="AC320" s="502"/>
      <c r="AD320" s="438"/>
      <c r="AE320" s="439"/>
      <c r="AF320" s="439"/>
      <c r="AG320" s="439"/>
      <c r="AH320" s="439"/>
      <c r="AI320" s="440"/>
      <c r="AJ320" s="162"/>
      <c r="AK320" s="162"/>
      <c r="AL320" s="162"/>
      <c r="AM320" s="162"/>
      <c r="AN320" s="162"/>
      <c r="AT320" s="44"/>
      <c r="AU320" s="284"/>
      <c r="AV320" s="313"/>
      <c r="AW320" s="44"/>
      <c r="AX320" s="410"/>
      <c r="AY320" s="410"/>
      <c r="AZ320" s="44"/>
      <c r="BA320" s="44"/>
      <c r="BB320" s="44"/>
      <c r="BC320" s="44"/>
      <c r="BD320" s="44"/>
      <c r="BE320" s="176"/>
    </row>
    <row r="321" spans="3:57" ht="10.9" customHeight="1" x14ac:dyDescent="0.15">
      <c r="C321" s="448"/>
      <c r="D321" s="450"/>
      <c r="E321" s="452"/>
      <c r="F321" s="452"/>
      <c r="G321" s="448"/>
      <c r="H321" s="452"/>
      <c r="I321" s="362"/>
      <c r="J321" s="363"/>
      <c r="K321" s="364"/>
      <c r="L321" s="483"/>
      <c r="M321" s="484"/>
      <c r="N321" s="484"/>
      <c r="O321" s="484"/>
      <c r="P321" s="484"/>
      <c r="Q321" s="485"/>
      <c r="R321" s="494"/>
      <c r="S321" s="495"/>
      <c r="T321" s="496"/>
      <c r="U321" s="500"/>
      <c r="V321" s="500"/>
      <c r="W321" s="501"/>
      <c r="X321" s="483"/>
      <c r="Y321" s="484"/>
      <c r="Z321" s="484"/>
      <c r="AA321" s="484"/>
      <c r="AB321" s="484"/>
      <c r="AC321" s="503"/>
      <c r="AD321" s="441"/>
      <c r="AE321" s="442"/>
      <c r="AF321" s="442"/>
      <c r="AG321" s="442"/>
      <c r="AH321" s="442"/>
      <c r="AI321" s="443"/>
      <c r="AJ321" s="162"/>
      <c r="AK321" s="162"/>
      <c r="AL321" s="162"/>
      <c r="AM321" s="162"/>
      <c r="AN321" s="162"/>
      <c r="AT321" s="44"/>
      <c r="AU321" s="284"/>
      <c r="AV321" s="313"/>
      <c r="AW321" s="44"/>
      <c r="AX321" s="410"/>
      <c r="AY321" s="410"/>
      <c r="AZ321" s="44"/>
      <c r="BA321" s="44"/>
      <c r="BB321" s="44"/>
      <c r="BC321" s="44"/>
      <c r="BD321" s="44"/>
      <c r="BE321" s="176"/>
    </row>
    <row r="322" spans="3:57" ht="10.9" customHeight="1" x14ac:dyDescent="0.15">
      <c r="C322" s="474">
        <v>5</v>
      </c>
      <c r="D322" s="475" t="s">
        <v>3</v>
      </c>
      <c r="E322" s="476">
        <v>14</v>
      </c>
      <c r="F322" s="476" t="s">
        <v>2</v>
      </c>
      <c r="G322" s="474" t="s">
        <v>5</v>
      </c>
      <c r="H322" s="476"/>
      <c r="I322" s="453" t="s">
        <v>153</v>
      </c>
      <c r="J322" s="360"/>
      <c r="K322" s="361"/>
      <c r="L322" s="477">
        <f>IF(AND(I322="△",AU322="●"),AX322*U322,0)</f>
        <v>8</v>
      </c>
      <c r="M322" s="478"/>
      <c r="N322" s="478"/>
      <c r="O322" s="478"/>
      <c r="P322" s="478"/>
      <c r="Q322" s="479"/>
      <c r="R322" s="453">
        <v>2</v>
      </c>
      <c r="S322" s="486"/>
      <c r="T322" s="487"/>
      <c r="U322" s="497">
        <f t="shared" ref="U322" si="35">IF(R322=1,$AL$36,IF(R322=2,$AL$55,IF(R322=3,$AL$73,IF(R322=4,$AL$92,IF(R322=5,$AL$110,IF(R322=6,$AL$128,IF(R322=7,$AL$147,IF(R322=8,$AL$165,IF(R322=9,$AL$183,IF(R322=10,$AL$202,0))))))))))</f>
        <v>0.2</v>
      </c>
      <c r="V322" s="498"/>
      <c r="W322" s="499"/>
      <c r="X322" s="480">
        <v>0.5714285714285714</v>
      </c>
      <c r="Y322" s="481"/>
      <c r="Z322" s="481"/>
      <c r="AA322" s="481"/>
      <c r="AB322" s="481"/>
      <c r="AC322" s="502"/>
      <c r="AD322" s="435">
        <f>IF(I322="△",ROUNDUP(L322+X322,1),0)</f>
        <v>8.6</v>
      </c>
      <c r="AE322" s="436"/>
      <c r="AF322" s="436"/>
      <c r="AG322" s="436"/>
      <c r="AH322" s="436"/>
      <c r="AI322" s="437"/>
      <c r="AJ322" s="162"/>
      <c r="AK322" s="162"/>
      <c r="AL322" s="162"/>
      <c r="AM322" s="162"/>
      <c r="AN322" s="162"/>
      <c r="AT322" s="44"/>
      <c r="AU322" s="284" t="str">
        <f>IF(OR(I322="×",AU326="×"),"×","●")</f>
        <v>●</v>
      </c>
      <c r="AV322" s="313" t="str">
        <f>IF(AU322="●",IF(I322="定","-",I322),"-")</f>
        <v>△</v>
      </c>
      <c r="AW322" s="44"/>
      <c r="AX322" s="410">
        <f>20+ROUNDDOWN(($AX$231-1000)/1000,0)*20</f>
        <v>40</v>
      </c>
      <c r="AY322" s="410"/>
      <c r="AZ322" s="44"/>
      <c r="BA322" s="44"/>
      <c r="BB322" s="44"/>
      <c r="BC322" s="44"/>
      <c r="BD322" s="44"/>
      <c r="BE322" s="176"/>
    </row>
    <row r="323" spans="3:57" ht="10.9" customHeight="1" x14ac:dyDescent="0.15">
      <c r="C323" s="447"/>
      <c r="D323" s="449"/>
      <c r="E323" s="451"/>
      <c r="F323" s="451"/>
      <c r="G323" s="447"/>
      <c r="H323" s="451"/>
      <c r="I323" s="453"/>
      <c r="J323" s="360"/>
      <c r="K323" s="361"/>
      <c r="L323" s="480"/>
      <c r="M323" s="481"/>
      <c r="N323" s="481"/>
      <c r="O323" s="481"/>
      <c r="P323" s="481"/>
      <c r="Q323" s="482"/>
      <c r="R323" s="453"/>
      <c r="S323" s="486"/>
      <c r="T323" s="487"/>
      <c r="U323" s="500"/>
      <c r="V323" s="500"/>
      <c r="W323" s="501"/>
      <c r="X323" s="480"/>
      <c r="Y323" s="481"/>
      <c r="Z323" s="481"/>
      <c r="AA323" s="481"/>
      <c r="AB323" s="481"/>
      <c r="AC323" s="502"/>
      <c r="AD323" s="438"/>
      <c r="AE323" s="439"/>
      <c r="AF323" s="439"/>
      <c r="AG323" s="439"/>
      <c r="AH323" s="439"/>
      <c r="AI323" s="440"/>
      <c r="AJ323" s="162"/>
      <c r="AK323" s="162"/>
      <c r="AL323" s="162"/>
      <c r="AM323" s="162"/>
      <c r="AN323" s="162"/>
      <c r="AT323" s="44"/>
      <c r="AU323" s="284"/>
      <c r="AV323" s="313"/>
      <c r="AW323" s="44"/>
      <c r="AX323" s="410"/>
      <c r="AY323" s="410"/>
      <c r="AZ323" s="44"/>
      <c r="BA323" s="44"/>
      <c r="BB323" s="44"/>
      <c r="BC323" s="44"/>
      <c r="BD323" s="44"/>
      <c r="BE323" s="176"/>
    </row>
    <row r="324" spans="3:57" ht="10.9" customHeight="1" x14ac:dyDescent="0.15">
      <c r="C324" s="447"/>
      <c r="D324" s="449"/>
      <c r="E324" s="451"/>
      <c r="F324" s="451"/>
      <c r="G324" s="447"/>
      <c r="H324" s="451"/>
      <c r="I324" s="453"/>
      <c r="J324" s="360"/>
      <c r="K324" s="361"/>
      <c r="L324" s="480"/>
      <c r="M324" s="481"/>
      <c r="N324" s="481"/>
      <c r="O324" s="481"/>
      <c r="P324" s="481"/>
      <c r="Q324" s="482"/>
      <c r="R324" s="453"/>
      <c r="S324" s="486"/>
      <c r="T324" s="487"/>
      <c r="U324" s="500"/>
      <c r="V324" s="500"/>
      <c r="W324" s="501"/>
      <c r="X324" s="480"/>
      <c r="Y324" s="481"/>
      <c r="Z324" s="481"/>
      <c r="AA324" s="481"/>
      <c r="AB324" s="481"/>
      <c r="AC324" s="502"/>
      <c r="AD324" s="438"/>
      <c r="AE324" s="439"/>
      <c r="AF324" s="439"/>
      <c r="AG324" s="439"/>
      <c r="AH324" s="439"/>
      <c r="AI324" s="440"/>
      <c r="AJ324" s="162"/>
      <c r="AK324" s="162"/>
      <c r="AL324" s="162"/>
      <c r="AM324" s="162"/>
      <c r="AN324" s="162"/>
      <c r="AT324" s="44"/>
      <c r="AU324" s="284"/>
      <c r="AV324" s="313"/>
      <c r="AW324" s="44"/>
      <c r="AX324" s="410"/>
      <c r="AY324" s="410"/>
      <c r="AZ324" s="44"/>
      <c r="BA324" s="44"/>
      <c r="BB324" s="44"/>
      <c r="BC324" s="44"/>
      <c r="BD324" s="44"/>
      <c r="BE324" s="176"/>
    </row>
    <row r="325" spans="3:57" ht="10.9" customHeight="1" x14ac:dyDescent="0.15">
      <c r="C325" s="448"/>
      <c r="D325" s="450"/>
      <c r="E325" s="452"/>
      <c r="F325" s="452"/>
      <c r="G325" s="448"/>
      <c r="H325" s="452"/>
      <c r="I325" s="362"/>
      <c r="J325" s="363"/>
      <c r="K325" s="364"/>
      <c r="L325" s="483"/>
      <c r="M325" s="484"/>
      <c r="N325" s="484"/>
      <c r="O325" s="484"/>
      <c r="P325" s="484"/>
      <c r="Q325" s="485"/>
      <c r="R325" s="488"/>
      <c r="S325" s="489"/>
      <c r="T325" s="490"/>
      <c r="U325" s="500"/>
      <c r="V325" s="500"/>
      <c r="W325" s="501"/>
      <c r="X325" s="483"/>
      <c r="Y325" s="484"/>
      <c r="Z325" s="484"/>
      <c r="AA325" s="484"/>
      <c r="AB325" s="484"/>
      <c r="AC325" s="503"/>
      <c r="AD325" s="441"/>
      <c r="AE325" s="442"/>
      <c r="AF325" s="442"/>
      <c r="AG325" s="442"/>
      <c r="AH325" s="442"/>
      <c r="AI325" s="443"/>
      <c r="AJ325" s="162"/>
      <c r="AK325" s="162"/>
      <c r="AL325" s="162"/>
      <c r="AM325" s="162"/>
      <c r="AN325" s="162"/>
      <c r="AT325" s="44"/>
      <c r="AU325" s="284"/>
      <c r="AV325" s="313"/>
      <c r="AW325" s="44"/>
      <c r="AX325" s="410"/>
      <c r="AY325" s="410"/>
      <c r="AZ325" s="44"/>
      <c r="BA325" s="44"/>
      <c r="BB325" s="44"/>
      <c r="BC325" s="44"/>
      <c r="BD325" s="44"/>
      <c r="BE325" s="176"/>
    </row>
    <row r="326" spans="3:57" ht="10.9" customHeight="1" x14ac:dyDescent="0.15">
      <c r="C326" s="474">
        <v>5</v>
      </c>
      <c r="D326" s="475" t="s">
        <v>3</v>
      </c>
      <c r="E326" s="476">
        <v>15</v>
      </c>
      <c r="F326" s="476" t="s">
        <v>2</v>
      </c>
      <c r="G326" s="474" t="s">
        <v>4</v>
      </c>
      <c r="H326" s="476"/>
      <c r="I326" s="453" t="s">
        <v>153</v>
      </c>
      <c r="J326" s="360"/>
      <c r="K326" s="361"/>
      <c r="L326" s="477">
        <f>IF(AND(I326="△",AU326="●"),AX326*U326,0)</f>
        <v>8</v>
      </c>
      <c r="M326" s="478"/>
      <c r="N326" s="478"/>
      <c r="O326" s="478"/>
      <c r="P326" s="478"/>
      <c r="Q326" s="479"/>
      <c r="R326" s="453">
        <v>2</v>
      </c>
      <c r="S326" s="486"/>
      <c r="T326" s="487"/>
      <c r="U326" s="497">
        <f t="shared" ref="U326" si="36">IF(R326=1,$AL$36,IF(R326=2,$AL$55,IF(R326=3,$AL$73,IF(R326=4,$AL$92,IF(R326=5,$AL$110,IF(R326=6,$AL$128,IF(R326=7,$AL$147,IF(R326=8,$AL$165,IF(R326=9,$AL$183,IF(R326=10,$AL$202,0))))))))))</f>
        <v>0.2</v>
      </c>
      <c r="V326" s="498"/>
      <c r="W326" s="499"/>
      <c r="X326" s="480">
        <v>0.5714285714285714</v>
      </c>
      <c r="Y326" s="481"/>
      <c r="Z326" s="481"/>
      <c r="AA326" s="481"/>
      <c r="AB326" s="481"/>
      <c r="AC326" s="502"/>
      <c r="AD326" s="435">
        <f t="shared" ref="AD326" si="37">IF(I326="△",ROUNDUP(L326+X326,1),0)</f>
        <v>8.6</v>
      </c>
      <c r="AE326" s="436"/>
      <c r="AF326" s="436"/>
      <c r="AG326" s="436"/>
      <c r="AH326" s="436"/>
      <c r="AI326" s="437"/>
      <c r="AJ326" s="162"/>
      <c r="AK326" s="162"/>
      <c r="AL326" s="162"/>
      <c r="AM326" s="162"/>
      <c r="AN326" s="162"/>
      <c r="AT326" s="44"/>
      <c r="AU326" s="284" t="str">
        <f>IF(OR(I326="×",AU330="×"),"×","●")</f>
        <v>●</v>
      </c>
      <c r="AV326" s="313" t="str">
        <f>IF(AU326="●",IF(I326="定","-",I326),"-")</f>
        <v>△</v>
      </c>
      <c r="AW326" s="44"/>
      <c r="AX326" s="410">
        <f>20+ROUNDDOWN(($AX$231-1000)/1000,0)*20</f>
        <v>40</v>
      </c>
      <c r="AY326" s="410"/>
      <c r="AZ326" s="44"/>
      <c r="BA326" s="44"/>
      <c r="BB326" s="44"/>
      <c r="BC326" s="44"/>
      <c r="BD326" s="44"/>
      <c r="BE326" s="176"/>
    </row>
    <row r="327" spans="3:57" ht="10.9" customHeight="1" x14ac:dyDescent="0.15">
      <c r="C327" s="447"/>
      <c r="D327" s="449"/>
      <c r="E327" s="451"/>
      <c r="F327" s="451"/>
      <c r="G327" s="447"/>
      <c r="H327" s="451"/>
      <c r="I327" s="453"/>
      <c r="J327" s="360"/>
      <c r="K327" s="361"/>
      <c r="L327" s="480"/>
      <c r="M327" s="481"/>
      <c r="N327" s="481"/>
      <c r="O327" s="481"/>
      <c r="P327" s="481"/>
      <c r="Q327" s="482"/>
      <c r="R327" s="453"/>
      <c r="S327" s="486"/>
      <c r="T327" s="487"/>
      <c r="U327" s="500"/>
      <c r="V327" s="500"/>
      <c r="W327" s="501"/>
      <c r="X327" s="480"/>
      <c r="Y327" s="481"/>
      <c r="Z327" s="481"/>
      <c r="AA327" s="481"/>
      <c r="AB327" s="481"/>
      <c r="AC327" s="502"/>
      <c r="AD327" s="438"/>
      <c r="AE327" s="439"/>
      <c r="AF327" s="439"/>
      <c r="AG327" s="439"/>
      <c r="AH327" s="439"/>
      <c r="AI327" s="440"/>
      <c r="AJ327" s="162"/>
      <c r="AK327" s="162"/>
      <c r="AL327" s="162"/>
      <c r="AM327" s="162"/>
      <c r="AN327" s="162"/>
      <c r="AT327" s="44"/>
      <c r="AU327" s="284"/>
      <c r="AV327" s="313"/>
      <c r="AW327" s="44"/>
      <c r="AX327" s="410"/>
      <c r="AY327" s="410"/>
      <c r="AZ327" s="44"/>
      <c r="BA327" s="44"/>
      <c r="BB327" s="44"/>
      <c r="BC327" s="44"/>
      <c r="BD327" s="44"/>
      <c r="BE327" s="176"/>
    </row>
    <row r="328" spans="3:57" ht="10.9" customHeight="1" x14ac:dyDescent="0.15">
      <c r="C328" s="447"/>
      <c r="D328" s="449"/>
      <c r="E328" s="451"/>
      <c r="F328" s="451"/>
      <c r="G328" s="447"/>
      <c r="H328" s="451"/>
      <c r="I328" s="453"/>
      <c r="J328" s="360"/>
      <c r="K328" s="361"/>
      <c r="L328" s="480"/>
      <c r="M328" s="481"/>
      <c r="N328" s="481"/>
      <c r="O328" s="481"/>
      <c r="P328" s="481"/>
      <c r="Q328" s="482"/>
      <c r="R328" s="453"/>
      <c r="S328" s="486"/>
      <c r="T328" s="487"/>
      <c r="U328" s="500"/>
      <c r="V328" s="500"/>
      <c r="W328" s="501"/>
      <c r="X328" s="480"/>
      <c r="Y328" s="481"/>
      <c r="Z328" s="481"/>
      <c r="AA328" s="481"/>
      <c r="AB328" s="481"/>
      <c r="AC328" s="502"/>
      <c r="AD328" s="438"/>
      <c r="AE328" s="439"/>
      <c r="AF328" s="439"/>
      <c r="AG328" s="439"/>
      <c r="AH328" s="439"/>
      <c r="AI328" s="440"/>
      <c r="AJ328" s="162"/>
      <c r="AK328" s="162"/>
      <c r="AL328" s="162"/>
      <c r="AM328" s="162"/>
      <c r="AN328" s="162"/>
      <c r="AT328" s="44"/>
      <c r="AU328" s="284"/>
      <c r="AV328" s="313"/>
      <c r="AW328" s="44"/>
      <c r="AX328" s="410"/>
      <c r="AY328" s="410"/>
      <c r="AZ328" s="44"/>
      <c r="BA328" s="44"/>
      <c r="BB328" s="44"/>
      <c r="BC328" s="44"/>
      <c r="BD328" s="44"/>
      <c r="BE328" s="176"/>
    </row>
    <row r="329" spans="3:57" ht="10.9" customHeight="1" x14ac:dyDescent="0.15">
      <c r="C329" s="448"/>
      <c r="D329" s="450"/>
      <c r="E329" s="452"/>
      <c r="F329" s="452"/>
      <c r="G329" s="448"/>
      <c r="H329" s="452"/>
      <c r="I329" s="362"/>
      <c r="J329" s="363"/>
      <c r="K329" s="364"/>
      <c r="L329" s="483"/>
      <c r="M329" s="484"/>
      <c r="N329" s="484"/>
      <c r="O329" s="484"/>
      <c r="P329" s="484"/>
      <c r="Q329" s="485"/>
      <c r="R329" s="488"/>
      <c r="S329" s="489"/>
      <c r="T329" s="490"/>
      <c r="U329" s="500"/>
      <c r="V329" s="500"/>
      <c r="W329" s="501"/>
      <c r="X329" s="483"/>
      <c r="Y329" s="484"/>
      <c r="Z329" s="484"/>
      <c r="AA329" s="484"/>
      <c r="AB329" s="484"/>
      <c r="AC329" s="503"/>
      <c r="AD329" s="441"/>
      <c r="AE329" s="442"/>
      <c r="AF329" s="442"/>
      <c r="AG329" s="442"/>
      <c r="AH329" s="442"/>
      <c r="AI329" s="443"/>
      <c r="AJ329" s="162"/>
      <c r="AK329" s="162"/>
      <c r="AL329" s="162"/>
      <c r="AM329" s="162"/>
      <c r="AN329" s="162"/>
      <c r="AT329" s="44"/>
      <c r="AU329" s="284"/>
      <c r="AV329" s="313"/>
      <c r="AW329" s="44"/>
      <c r="AX329" s="410"/>
      <c r="AY329" s="410"/>
      <c r="AZ329" s="44"/>
      <c r="BA329" s="44"/>
      <c r="BB329" s="44"/>
      <c r="BC329" s="44"/>
      <c r="BD329" s="44"/>
      <c r="BE329" s="176"/>
    </row>
    <row r="330" spans="3:57" ht="10.9" customHeight="1" x14ac:dyDescent="0.15">
      <c r="C330" s="474">
        <v>5</v>
      </c>
      <c r="D330" s="475" t="s">
        <v>3</v>
      </c>
      <c r="E330" s="476">
        <v>16</v>
      </c>
      <c r="F330" s="476" t="s">
        <v>2</v>
      </c>
      <c r="G330" s="474" t="s">
        <v>1</v>
      </c>
      <c r="H330" s="476"/>
      <c r="I330" s="453" t="s">
        <v>153</v>
      </c>
      <c r="J330" s="360"/>
      <c r="K330" s="361"/>
      <c r="L330" s="477">
        <f>IF(AND(I330="△",AU330="●"),AX330*U330,0)</f>
        <v>5.72</v>
      </c>
      <c r="M330" s="478"/>
      <c r="N330" s="478"/>
      <c r="O330" s="478"/>
      <c r="P330" s="478"/>
      <c r="Q330" s="479"/>
      <c r="R330" s="491">
        <v>1</v>
      </c>
      <c r="S330" s="492"/>
      <c r="T330" s="493"/>
      <c r="U330" s="497">
        <f t="shared" ref="U330" si="38">IF(R330=1,$AL$36,IF(R330=2,$AL$55,IF(R330=3,$AL$73,IF(R330=4,$AL$92,IF(R330=5,$AL$110,IF(R330=6,$AL$128,IF(R330=7,$AL$147,IF(R330=8,$AL$165,IF(R330=9,$AL$183,IF(R330=10,$AL$202,0))))))))))</f>
        <v>0.14299999999999999</v>
      </c>
      <c r="V330" s="498"/>
      <c r="W330" s="499"/>
      <c r="X330" s="480">
        <v>0.66666666666666663</v>
      </c>
      <c r="Y330" s="481"/>
      <c r="Z330" s="481"/>
      <c r="AA330" s="481"/>
      <c r="AB330" s="481"/>
      <c r="AC330" s="502"/>
      <c r="AD330" s="435">
        <f t="shared" ref="AD330" si="39">IF(I330="△",ROUNDUP(L330+X330,1),0)</f>
        <v>6.3999999999999995</v>
      </c>
      <c r="AE330" s="436"/>
      <c r="AF330" s="436"/>
      <c r="AG330" s="436"/>
      <c r="AH330" s="436"/>
      <c r="AI330" s="437"/>
      <c r="AJ330" s="162"/>
      <c r="AK330" s="162"/>
      <c r="AL330" s="162"/>
      <c r="AM330" s="162"/>
      <c r="AN330" s="162"/>
      <c r="AT330" s="44"/>
      <c r="AU330" s="284" t="str">
        <f>IF(OR(I330="×",AU334="×"),"×","●")</f>
        <v>●</v>
      </c>
      <c r="AV330" s="313" t="str">
        <f>IF(AU330="●",IF(I330="定","-",I330),"-")</f>
        <v>△</v>
      </c>
      <c r="AW330" s="44"/>
      <c r="AX330" s="410">
        <f>20+ROUNDDOWN(($AX$231-1000)/1000,0)*20</f>
        <v>40</v>
      </c>
      <c r="AY330" s="410"/>
      <c r="AZ330" s="44"/>
      <c r="BA330" s="44"/>
      <c r="BB330" s="44"/>
      <c r="BC330" s="44"/>
      <c r="BD330" s="44"/>
      <c r="BE330" s="176"/>
    </row>
    <row r="331" spans="3:57" ht="10.9" customHeight="1" x14ac:dyDescent="0.15">
      <c r="C331" s="447"/>
      <c r="D331" s="449"/>
      <c r="E331" s="451"/>
      <c r="F331" s="451"/>
      <c r="G331" s="447"/>
      <c r="H331" s="451"/>
      <c r="I331" s="453"/>
      <c r="J331" s="360"/>
      <c r="K331" s="361"/>
      <c r="L331" s="480"/>
      <c r="M331" s="481"/>
      <c r="N331" s="481"/>
      <c r="O331" s="481"/>
      <c r="P331" s="481"/>
      <c r="Q331" s="482"/>
      <c r="R331" s="491"/>
      <c r="S331" s="492"/>
      <c r="T331" s="493"/>
      <c r="U331" s="500"/>
      <c r="V331" s="500"/>
      <c r="W331" s="501"/>
      <c r="X331" s="480"/>
      <c r="Y331" s="481"/>
      <c r="Z331" s="481"/>
      <c r="AA331" s="481"/>
      <c r="AB331" s="481"/>
      <c r="AC331" s="502"/>
      <c r="AD331" s="438"/>
      <c r="AE331" s="439"/>
      <c r="AF331" s="439"/>
      <c r="AG331" s="439"/>
      <c r="AH331" s="439"/>
      <c r="AI331" s="440"/>
      <c r="AJ331" s="162"/>
      <c r="AK331" s="162"/>
      <c r="AL331" s="162"/>
      <c r="AM331" s="162"/>
      <c r="AN331" s="162"/>
      <c r="AT331" s="44"/>
      <c r="AU331" s="284"/>
      <c r="AV331" s="313"/>
      <c r="AW331" s="44"/>
      <c r="AX331" s="410"/>
      <c r="AY331" s="410"/>
      <c r="AZ331" s="44"/>
      <c r="BA331" s="44"/>
      <c r="BB331" s="44"/>
      <c r="BC331" s="44"/>
      <c r="BD331" s="44"/>
      <c r="BE331" s="176"/>
    </row>
    <row r="332" spans="3:57" ht="10.9" customHeight="1" x14ac:dyDescent="0.15">
      <c r="C332" s="447"/>
      <c r="D332" s="449"/>
      <c r="E332" s="451"/>
      <c r="F332" s="451"/>
      <c r="G332" s="447"/>
      <c r="H332" s="451"/>
      <c r="I332" s="453"/>
      <c r="J332" s="360"/>
      <c r="K332" s="361"/>
      <c r="L332" s="480"/>
      <c r="M332" s="481"/>
      <c r="N332" s="481"/>
      <c r="O332" s="481"/>
      <c r="P332" s="481"/>
      <c r="Q332" s="482"/>
      <c r="R332" s="491"/>
      <c r="S332" s="492"/>
      <c r="T332" s="493"/>
      <c r="U332" s="500"/>
      <c r="V332" s="500"/>
      <c r="W332" s="501"/>
      <c r="X332" s="480"/>
      <c r="Y332" s="481"/>
      <c r="Z332" s="481"/>
      <c r="AA332" s="481"/>
      <c r="AB332" s="481"/>
      <c r="AC332" s="502"/>
      <c r="AD332" s="438"/>
      <c r="AE332" s="439"/>
      <c r="AF332" s="439"/>
      <c r="AG332" s="439"/>
      <c r="AH332" s="439"/>
      <c r="AI332" s="440"/>
      <c r="AJ332" s="162"/>
      <c r="AK332" s="162"/>
      <c r="AL332" s="162"/>
      <c r="AM332" s="162"/>
      <c r="AN332" s="162"/>
      <c r="AT332" s="44"/>
      <c r="AU332" s="284"/>
      <c r="AV332" s="313"/>
      <c r="AW332" s="44"/>
      <c r="AX332" s="410"/>
      <c r="AY332" s="410"/>
      <c r="AZ332" s="44"/>
      <c r="BA332" s="44"/>
      <c r="BB332" s="44"/>
      <c r="BC332" s="44"/>
      <c r="BD332" s="44"/>
      <c r="BE332" s="176"/>
    </row>
    <row r="333" spans="3:57" ht="10.9" customHeight="1" x14ac:dyDescent="0.15">
      <c r="C333" s="448"/>
      <c r="D333" s="450"/>
      <c r="E333" s="452"/>
      <c r="F333" s="452"/>
      <c r="G333" s="448"/>
      <c r="H333" s="452"/>
      <c r="I333" s="362"/>
      <c r="J333" s="363"/>
      <c r="K333" s="364"/>
      <c r="L333" s="483"/>
      <c r="M333" s="484"/>
      <c r="N333" s="484"/>
      <c r="O333" s="484"/>
      <c r="P333" s="484"/>
      <c r="Q333" s="485"/>
      <c r="R333" s="494"/>
      <c r="S333" s="495"/>
      <c r="T333" s="496"/>
      <c r="U333" s="500"/>
      <c r="V333" s="500"/>
      <c r="W333" s="501"/>
      <c r="X333" s="483"/>
      <c r="Y333" s="484"/>
      <c r="Z333" s="484"/>
      <c r="AA333" s="484"/>
      <c r="AB333" s="484"/>
      <c r="AC333" s="503"/>
      <c r="AD333" s="441"/>
      <c r="AE333" s="442"/>
      <c r="AF333" s="442"/>
      <c r="AG333" s="442"/>
      <c r="AH333" s="442"/>
      <c r="AI333" s="443"/>
      <c r="AJ333" s="162"/>
      <c r="AK333" s="162"/>
      <c r="AL333" s="162"/>
      <c r="AM333" s="162"/>
      <c r="AN333" s="162"/>
      <c r="AT333" s="44"/>
      <c r="AU333" s="284"/>
      <c r="AV333" s="313"/>
      <c r="AW333" s="44"/>
      <c r="AX333" s="410"/>
      <c r="AY333" s="410"/>
      <c r="AZ333" s="44"/>
      <c r="BA333" s="44"/>
      <c r="BB333" s="44"/>
      <c r="BC333" s="44"/>
      <c r="BD333" s="44"/>
      <c r="BE333" s="176"/>
    </row>
    <row r="334" spans="3:57" ht="10.9" customHeight="1" x14ac:dyDescent="0.15">
      <c r="C334" s="474">
        <v>5</v>
      </c>
      <c r="D334" s="475" t="s">
        <v>3</v>
      </c>
      <c r="E334" s="476">
        <v>17</v>
      </c>
      <c r="F334" s="476" t="s">
        <v>2</v>
      </c>
      <c r="G334" s="474" t="s">
        <v>9</v>
      </c>
      <c r="H334" s="476"/>
      <c r="I334" s="453" t="s">
        <v>153</v>
      </c>
      <c r="J334" s="360"/>
      <c r="K334" s="361"/>
      <c r="L334" s="477">
        <f>IF(AND(I334="△",AU334="●"),AX334*U334,0)</f>
        <v>5.72</v>
      </c>
      <c r="M334" s="478"/>
      <c r="N334" s="478"/>
      <c r="O334" s="478"/>
      <c r="P334" s="478"/>
      <c r="Q334" s="479"/>
      <c r="R334" s="491">
        <v>1</v>
      </c>
      <c r="S334" s="492"/>
      <c r="T334" s="493"/>
      <c r="U334" s="497">
        <f t="shared" ref="U334" si="40">IF(R334=1,$AL$36,IF(R334=2,$AL$55,IF(R334=3,$AL$73,IF(R334=4,$AL$92,IF(R334=5,$AL$110,IF(R334=6,$AL$128,IF(R334=7,$AL$147,IF(R334=8,$AL$165,IF(R334=9,$AL$183,IF(R334=10,$AL$202,0))))))))))</f>
        <v>0.14299999999999999</v>
      </c>
      <c r="V334" s="498"/>
      <c r="W334" s="499"/>
      <c r="X334" s="480">
        <v>0.66666666666666663</v>
      </c>
      <c r="Y334" s="481"/>
      <c r="Z334" s="481"/>
      <c r="AA334" s="481"/>
      <c r="AB334" s="481"/>
      <c r="AC334" s="502"/>
      <c r="AD334" s="435">
        <f t="shared" ref="AD334" si="41">IF(I334="△",ROUNDUP(L334+X334,1),0)</f>
        <v>6.3999999999999995</v>
      </c>
      <c r="AE334" s="436"/>
      <c r="AF334" s="436"/>
      <c r="AG334" s="436"/>
      <c r="AH334" s="436"/>
      <c r="AI334" s="437"/>
      <c r="AJ334" s="162"/>
      <c r="AK334" s="162"/>
      <c r="AL334" s="162"/>
      <c r="AM334" s="162"/>
      <c r="AN334" s="162"/>
      <c r="AT334" s="44"/>
      <c r="AU334" s="284" t="str">
        <f>IF(OR(I334="×",AU338="×"),"×","●")</f>
        <v>●</v>
      </c>
      <c r="AV334" s="313" t="str">
        <f>IF(AU334="●",IF(I334="定","-",I334),"-")</f>
        <v>△</v>
      </c>
      <c r="AW334" s="44"/>
      <c r="AX334" s="410">
        <f>20+ROUNDDOWN(($AX$231-1000)/1000,0)*20</f>
        <v>40</v>
      </c>
      <c r="AY334" s="410"/>
      <c r="AZ334" s="44"/>
      <c r="BA334" s="44"/>
      <c r="BB334" s="44"/>
      <c r="BC334" s="44"/>
      <c r="BD334" s="44"/>
      <c r="BE334" s="176"/>
    </row>
    <row r="335" spans="3:57" ht="10.9" customHeight="1" x14ac:dyDescent="0.15">
      <c r="C335" s="447"/>
      <c r="D335" s="449"/>
      <c r="E335" s="451"/>
      <c r="F335" s="451"/>
      <c r="G335" s="447"/>
      <c r="H335" s="451"/>
      <c r="I335" s="453"/>
      <c r="J335" s="360"/>
      <c r="K335" s="361"/>
      <c r="L335" s="480"/>
      <c r="M335" s="481"/>
      <c r="N335" s="481"/>
      <c r="O335" s="481"/>
      <c r="P335" s="481"/>
      <c r="Q335" s="482"/>
      <c r="R335" s="491"/>
      <c r="S335" s="492"/>
      <c r="T335" s="493"/>
      <c r="U335" s="500"/>
      <c r="V335" s="500"/>
      <c r="W335" s="501"/>
      <c r="X335" s="480"/>
      <c r="Y335" s="481"/>
      <c r="Z335" s="481"/>
      <c r="AA335" s="481"/>
      <c r="AB335" s="481"/>
      <c r="AC335" s="502"/>
      <c r="AD335" s="438"/>
      <c r="AE335" s="439"/>
      <c r="AF335" s="439"/>
      <c r="AG335" s="439"/>
      <c r="AH335" s="439"/>
      <c r="AI335" s="440"/>
      <c r="AJ335" s="162"/>
      <c r="AK335" s="162"/>
      <c r="AL335" s="162"/>
      <c r="AM335" s="162"/>
      <c r="AN335" s="162"/>
      <c r="AT335" s="44"/>
      <c r="AU335" s="284"/>
      <c r="AV335" s="313"/>
      <c r="AW335" s="44"/>
      <c r="AX335" s="410"/>
      <c r="AY335" s="410"/>
      <c r="AZ335" s="44"/>
      <c r="BA335" s="44"/>
      <c r="BB335" s="44"/>
      <c r="BC335" s="44"/>
      <c r="BD335" s="44"/>
      <c r="BE335" s="176"/>
    </row>
    <row r="336" spans="3:57" ht="10.9" customHeight="1" x14ac:dyDescent="0.15">
      <c r="C336" s="447"/>
      <c r="D336" s="449"/>
      <c r="E336" s="451"/>
      <c r="F336" s="451"/>
      <c r="G336" s="447"/>
      <c r="H336" s="451"/>
      <c r="I336" s="453"/>
      <c r="J336" s="360"/>
      <c r="K336" s="361"/>
      <c r="L336" s="480"/>
      <c r="M336" s="481"/>
      <c r="N336" s="481"/>
      <c r="O336" s="481"/>
      <c r="P336" s="481"/>
      <c r="Q336" s="482"/>
      <c r="R336" s="491"/>
      <c r="S336" s="492"/>
      <c r="T336" s="493"/>
      <c r="U336" s="500"/>
      <c r="V336" s="500"/>
      <c r="W336" s="501"/>
      <c r="X336" s="480"/>
      <c r="Y336" s="481"/>
      <c r="Z336" s="481"/>
      <c r="AA336" s="481"/>
      <c r="AB336" s="481"/>
      <c r="AC336" s="502"/>
      <c r="AD336" s="438"/>
      <c r="AE336" s="439"/>
      <c r="AF336" s="439"/>
      <c r="AG336" s="439"/>
      <c r="AH336" s="439"/>
      <c r="AI336" s="440"/>
      <c r="AJ336" s="162"/>
      <c r="AK336" s="162"/>
      <c r="AL336" s="162"/>
      <c r="AM336" s="162"/>
      <c r="AN336" s="162"/>
      <c r="AT336" s="44"/>
      <c r="AU336" s="284"/>
      <c r="AV336" s="313"/>
      <c r="AW336" s="44"/>
      <c r="AX336" s="410"/>
      <c r="AY336" s="410"/>
      <c r="AZ336" s="44"/>
      <c r="BA336" s="44"/>
      <c r="BB336" s="44"/>
      <c r="BC336" s="44"/>
      <c r="BD336" s="44"/>
      <c r="BE336" s="176"/>
    </row>
    <row r="337" spans="3:57" ht="10.9" customHeight="1" x14ac:dyDescent="0.15">
      <c r="C337" s="448"/>
      <c r="D337" s="450"/>
      <c r="E337" s="452"/>
      <c r="F337" s="452"/>
      <c r="G337" s="448"/>
      <c r="H337" s="452"/>
      <c r="I337" s="362"/>
      <c r="J337" s="363"/>
      <c r="K337" s="364"/>
      <c r="L337" s="483"/>
      <c r="M337" s="484"/>
      <c r="N337" s="484"/>
      <c r="O337" s="484"/>
      <c r="P337" s="484"/>
      <c r="Q337" s="485"/>
      <c r="R337" s="494"/>
      <c r="S337" s="495"/>
      <c r="T337" s="496"/>
      <c r="U337" s="500"/>
      <c r="V337" s="500"/>
      <c r="W337" s="501"/>
      <c r="X337" s="483"/>
      <c r="Y337" s="484"/>
      <c r="Z337" s="484"/>
      <c r="AA337" s="484"/>
      <c r="AB337" s="484"/>
      <c r="AC337" s="503"/>
      <c r="AD337" s="441"/>
      <c r="AE337" s="442"/>
      <c r="AF337" s="442"/>
      <c r="AG337" s="442"/>
      <c r="AH337" s="442"/>
      <c r="AI337" s="443"/>
      <c r="AJ337" s="162"/>
      <c r="AK337" s="162"/>
      <c r="AL337" s="162"/>
      <c r="AM337" s="162"/>
      <c r="AN337" s="162"/>
      <c r="AT337" s="44"/>
      <c r="AU337" s="284"/>
      <c r="AV337" s="313"/>
      <c r="AW337" s="44"/>
      <c r="AX337" s="410"/>
      <c r="AY337" s="410"/>
      <c r="AZ337" s="44"/>
      <c r="BA337" s="44"/>
      <c r="BB337" s="44"/>
      <c r="BC337" s="44"/>
      <c r="BD337" s="44"/>
      <c r="BE337" s="176"/>
    </row>
    <row r="338" spans="3:57" ht="10.9" customHeight="1" x14ac:dyDescent="0.15">
      <c r="C338" s="474">
        <v>5</v>
      </c>
      <c r="D338" s="475" t="s">
        <v>3</v>
      </c>
      <c r="E338" s="476">
        <v>18</v>
      </c>
      <c r="F338" s="476" t="s">
        <v>2</v>
      </c>
      <c r="G338" s="474" t="s">
        <v>8</v>
      </c>
      <c r="H338" s="476"/>
      <c r="I338" s="453" t="s">
        <v>153</v>
      </c>
      <c r="J338" s="360"/>
      <c r="K338" s="361"/>
      <c r="L338" s="477">
        <f>IF(AND(I338="△",AU338="●"),AX338*U338,0)</f>
        <v>5.72</v>
      </c>
      <c r="M338" s="478"/>
      <c r="N338" s="478"/>
      <c r="O338" s="478"/>
      <c r="P338" s="478"/>
      <c r="Q338" s="479"/>
      <c r="R338" s="491">
        <v>1</v>
      </c>
      <c r="S338" s="492"/>
      <c r="T338" s="493"/>
      <c r="U338" s="497">
        <f t="shared" ref="U338" si="42">IF(R338=1,$AL$36,IF(R338=2,$AL$55,IF(R338=3,$AL$73,IF(R338=4,$AL$92,IF(R338=5,$AL$110,IF(R338=6,$AL$128,IF(R338=7,$AL$147,IF(R338=8,$AL$165,IF(R338=9,$AL$183,IF(R338=10,$AL$202,0))))))))))</f>
        <v>0.14299999999999999</v>
      </c>
      <c r="V338" s="498"/>
      <c r="W338" s="499"/>
      <c r="X338" s="480">
        <v>0.66666666666666663</v>
      </c>
      <c r="Y338" s="481"/>
      <c r="Z338" s="481"/>
      <c r="AA338" s="481"/>
      <c r="AB338" s="481"/>
      <c r="AC338" s="502"/>
      <c r="AD338" s="435">
        <f t="shared" ref="AD338" si="43">IF(I338="△",ROUNDUP(L338+X338,1),0)</f>
        <v>6.3999999999999995</v>
      </c>
      <c r="AE338" s="436"/>
      <c r="AF338" s="436"/>
      <c r="AG338" s="436"/>
      <c r="AH338" s="436"/>
      <c r="AI338" s="437"/>
      <c r="AJ338" s="162"/>
      <c r="AK338" s="162"/>
      <c r="AL338" s="162"/>
      <c r="AM338" s="162"/>
      <c r="AN338" s="162"/>
      <c r="AT338" s="44"/>
      <c r="AU338" s="284" t="str">
        <f>IF(OR(I338="×",AU342="×"),"×","●")</f>
        <v>●</v>
      </c>
      <c r="AV338" s="313" t="str">
        <f>IF(AU338="●",IF(I338="定","-",I338),"-")</f>
        <v>△</v>
      </c>
      <c r="AW338" s="44"/>
      <c r="AX338" s="410">
        <f>20+ROUNDDOWN(($AX$231-1000)/1000,0)*20</f>
        <v>40</v>
      </c>
      <c r="AY338" s="410"/>
      <c r="AZ338" s="44"/>
      <c r="BA338" s="44"/>
      <c r="BB338" s="44"/>
      <c r="BC338" s="44"/>
      <c r="BD338" s="44"/>
      <c r="BE338" s="176"/>
    </row>
    <row r="339" spans="3:57" ht="10.9" customHeight="1" x14ac:dyDescent="0.15">
      <c r="C339" s="447"/>
      <c r="D339" s="449"/>
      <c r="E339" s="451"/>
      <c r="F339" s="451"/>
      <c r="G339" s="447"/>
      <c r="H339" s="451"/>
      <c r="I339" s="453"/>
      <c r="J339" s="360"/>
      <c r="K339" s="361"/>
      <c r="L339" s="480"/>
      <c r="M339" s="481"/>
      <c r="N339" s="481"/>
      <c r="O339" s="481"/>
      <c r="P339" s="481"/>
      <c r="Q339" s="482"/>
      <c r="R339" s="491"/>
      <c r="S339" s="492"/>
      <c r="T339" s="493"/>
      <c r="U339" s="500"/>
      <c r="V339" s="500"/>
      <c r="W339" s="501"/>
      <c r="X339" s="480"/>
      <c r="Y339" s="481"/>
      <c r="Z339" s="481"/>
      <c r="AA339" s="481"/>
      <c r="AB339" s="481"/>
      <c r="AC339" s="502"/>
      <c r="AD339" s="438"/>
      <c r="AE339" s="439"/>
      <c r="AF339" s="439"/>
      <c r="AG339" s="439"/>
      <c r="AH339" s="439"/>
      <c r="AI339" s="440"/>
      <c r="AJ339" s="162"/>
      <c r="AK339" s="162"/>
      <c r="AL339" s="162"/>
      <c r="AM339" s="162"/>
      <c r="AN339" s="162"/>
      <c r="AT339" s="44"/>
      <c r="AU339" s="284"/>
      <c r="AV339" s="313"/>
      <c r="AW339" s="44"/>
      <c r="AX339" s="410"/>
      <c r="AY339" s="410"/>
      <c r="AZ339" s="44"/>
      <c r="BA339" s="44"/>
      <c r="BB339" s="44"/>
      <c r="BC339" s="44"/>
      <c r="BD339" s="44"/>
      <c r="BE339" s="176"/>
    </row>
    <row r="340" spans="3:57" ht="10.9" customHeight="1" x14ac:dyDescent="0.15">
      <c r="C340" s="447"/>
      <c r="D340" s="449"/>
      <c r="E340" s="451"/>
      <c r="F340" s="451"/>
      <c r="G340" s="447"/>
      <c r="H340" s="451"/>
      <c r="I340" s="453"/>
      <c r="J340" s="360"/>
      <c r="K340" s="361"/>
      <c r="L340" s="480"/>
      <c r="M340" s="481"/>
      <c r="N340" s="481"/>
      <c r="O340" s="481"/>
      <c r="P340" s="481"/>
      <c r="Q340" s="482"/>
      <c r="R340" s="491"/>
      <c r="S340" s="492"/>
      <c r="T340" s="493"/>
      <c r="U340" s="500"/>
      <c r="V340" s="500"/>
      <c r="W340" s="501"/>
      <c r="X340" s="480"/>
      <c r="Y340" s="481"/>
      <c r="Z340" s="481"/>
      <c r="AA340" s="481"/>
      <c r="AB340" s="481"/>
      <c r="AC340" s="502"/>
      <c r="AD340" s="438"/>
      <c r="AE340" s="439"/>
      <c r="AF340" s="439"/>
      <c r="AG340" s="439"/>
      <c r="AH340" s="439"/>
      <c r="AI340" s="440"/>
      <c r="AJ340" s="162"/>
      <c r="AK340" s="162"/>
      <c r="AL340" s="162"/>
      <c r="AM340" s="162"/>
      <c r="AN340" s="162"/>
      <c r="AT340" s="44"/>
      <c r="AU340" s="284"/>
      <c r="AV340" s="313"/>
      <c r="AW340" s="44"/>
      <c r="AX340" s="410"/>
      <c r="AY340" s="410"/>
      <c r="AZ340" s="44"/>
      <c r="BA340" s="44"/>
      <c r="BB340" s="44"/>
      <c r="BC340" s="44"/>
      <c r="BD340" s="44"/>
      <c r="BE340" s="176"/>
    </row>
    <row r="341" spans="3:57" ht="10.9" customHeight="1" x14ac:dyDescent="0.15">
      <c r="C341" s="448"/>
      <c r="D341" s="450"/>
      <c r="E341" s="452"/>
      <c r="F341" s="452"/>
      <c r="G341" s="448"/>
      <c r="H341" s="452"/>
      <c r="I341" s="362"/>
      <c r="J341" s="363"/>
      <c r="K341" s="364"/>
      <c r="L341" s="483"/>
      <c r="M341" s="484"/>
      <c r="N341" s="484"/>
      <c r="O341" s="484"/>
      <c r="P341" s="484"/>
      <c r="Q341" s="485"/>
      <c r="R341" s="494"/>
      <c r="S341" s="495"/>
      <c r="T341" s="496"/>
      <c r="U341" s="500"/>
      <c r="V341" s="500"/>
      <c r="W341" s="501"/>
      <c r="X341" s="483"/>
      <c r="Y341" s="484"/>
      <c r="Z341" s="484"/>
      <c r="AA341" s="484"/>
      <c r="AB341" s="484"/>
      <c r="AC341" s="503"/>
      <c r="AD341" s="441"/>
      <c r="AE341" s="442"/>
      <c r="AF341" s="442"/>
      <c r="AG341" s="442"/>
      <c r="AH341" s="442"/>
      <c r="AI341" s="443"/>
      <c r="AJ341" s="162"/>
      <c r="AK341" s="162"/>
      <c r="AL341" s="162"/>
      <c r="AM341" s="162"/>
      <c r="AN341" s="162"/>
      <c r="AT341" s="44"/>
      <c r="AU341" s="284"/>
      <c r="AV341" s="313"/>
      <c r="AW341" s="44"/>
      <c r="AX341" s="410"/>
      <c r="AY341" s="410"/>
      <c r="AZ341" s="44"/>
      <c r="BA341" s="44"/>
      <c r="BB341" s="44"/>
      <c r="BC341" s="44"/>
      <c r="BD341" s="44"/>
      <c r="BE341" s="176"/>
    </row>
    <row r="342" spans="3:57" ht="10.9" customHeight="1" x14ac:dyDescent="0.15">
      <c r="C342" s="474">
        <v>5</v>
      </c>
      <c r="D342" s="475" t="s">
        <v>3</v>
      </c>
      <c r="E342" s="476">
        <v>19</v>
      </c>
      <c r="F342" s="476" t="s">
        <v>2</v>
      </c>
      <c r="G342" s="474" t="s">
        <v>7</v>
      </c>
      <c r="H342" s="476"/>
      <c r="I342" s="453" t="s">
        <v>153</v>
      </c>
      <c r="J342" s="360"/>
      <c r="K342" s="361"/>
      <c r="L342" s="477">
        <f>IF(AND(I342="△",AU342="●"),AX342*U342,0)</f>
        <v>5.72</v>
      </c>
      <c r="M342" s="478"/>
      <c r="N342" s="478"/>
      <c r="O342" s="478"/>
      <c r="P342" s="478"/>
      <c r="Q342" s="479"/>
      <c r="R342" s="491">
        <v>1</v>
      </c>
      <c r="S342" s="492"/>
      <c r="T342" s="493"/>
      <c r="U342" s="497">
        <f t="shared" ref="U342" si="44">IF(R342=1,$AL$36,IF(R342=2,$AL$55,IF(R342=3,$AL$73,IF(R342=4,$AL$92,IF(R342=5,$AL$110,IF(R342=6,$AL$128,IF(R342=7,$AL$147,IF(R342=8,$AL$165,IF(R342=9,$AL$183,IF(R342=10,$AL$202,0))))))))))</f>
        <v>0.14299999999999999</v>
      </c>
      <c r="V342" s="498"/>
      <c r="W342" s="499"/>
      <c r="X342" s="480">
        <v>0.66666666666666663</v>
      </c>
      <c r="Y342" s="481"/>
      <c r="Z342" s="481"/>
      <c r="AA342" s="481"/>
      <c r="AB342" s="481"/>
      <c r="AC342" s="502"/>
      <c r="AD342" s="435">
        <f t="shared" ref="AD342" si="45">IF(I342="△",ROUNDUP(L342+X342,1),0)</f>
        <v>6.3999999999999995</v>
      </c>
      <c r="AE342" s="436"/>
      <c r="AF342" s="436"/>
      <c r="AG342" s="436"/>
      <c r="AH342" s="436"/>
      <c r="AI342" s="437"/>
      <c r="AJ342" s="162"/>
      <c r="AK342" s="162"/>
      <c r="AL342" s="162"/>
      <c r="AM342" s="162"/>
      <c r="AN342" s="162"/>
      <c r="AT342" s="44"/>
      <c r="AU342" s="284" t="str">
        <f>IF(OR(I342="×",AU346="×"),"×","●")</f>
        <v>●</v>
      </c>
      <c r="AV342" s="313" t="str">
        <f>IF(AU342="●",IF(I342="定","-",I342),"-")</f>
        <v>△</v>
      </c>
      <c r="AW342" s="44"/>
      <c r="AX342" s="410">
        <f>20+ROUNDDOWN(($AX$231-1000)/1000,0)*20</f>
        <v>40</v>
      </c>
      <c r="AY342" s="410"/>
      <c r="AZ342" s="44"/>
      <c r="BA342" s="44"/>
      <c r="BB342" s="44"/>
      <c r="BC342" s="44"/>
      <c r="BD342" s="44"/>
      <c r="BE342" s="176"/>
    </row>
    <row r="343" spans="3:57" ht="10.9" customHeight="1" x14ac:dyDescent="0.15">
      <c r="C343" s="447"/>
      <c r="D343" s="449"/>
      <c r="E343" s="451"/>
      <c r="F343" s="451"/>
      <c r="G343" s="447"/>
      <c r="H343" s="451"/>
      <c r="I343" s="453"/>
      <c r="J343" s="360"/>
      <c r="K343" s="361"/>
      <c r="L343" s="480"/>
      <c r="M343" s="481"/>
      <c r="N343" s="481"/>
      <c r="O343" s="481"/>
      <c r="P343" s="481"/>
      <c r="Q343" s="482"/>
      <c r="R343" s="491"/>
      <c r="S343" s="492"/>
      <c r="T343" s="493"/>
      <c r="U343" s="500"/>
      <c r="V343" s="500"/>
      <c r="W343" s="501"/>
      <c r="X343" s="480"/>
      <c r="Y343" s="481"/>
      <c r="Z343" s="481"/>
      <c r="AA343" s="481"/>
      <c r="AB343" s="481"/>
      <c r="AC343" s="502"/>
      <c r="AD343" s="438"/>
      <c r="AE343" s="439"/>
      <c r="AF343" s="439"/>
      <c r="AG343" s="439"/>
      <c r="AH343" s="439"/>
      <c r="AI343" s="440"/>
      <c r="AJ343" s="162"/>
      <c r="AK343" s="162"/>
      <c r="AL343" s="162"/>
      <c r="AM343" s="162"/>
      <c r="AN343" s="162"/>
      <c r="AT343" s="44"/>
      <c r="AU343" s="284"/>
      <c r="AV343" s="313"/>
      <c r="AW343" s="44"/>
      <c r="AX343" s="410"/>
      <c r="AY343" s="410"/>
      <c r="AZ343" s="44"/>
      <c r="BA343" s="44"/>
      <c r="BB343" s="44"/>
      <c r="BC343" s="44"/>
      <c r="BD343" s="44"/>
      <c r="BE343" s="176"/>
    </row>
    <row r="344" spans="3:57" ht="10.9" customHeight="1" x14ac:dyDescent="0.15">
      <c r="C344" s="447"/>
      <c r="D344" s="449"/>
      <c r="E344" s="451"/>
      <c r="F344" s="451"/>
      <c r="G344" s="447"/>
      <c r="H344" s="451"/>
      <c r="I344" s="453"/>
      <c r="J344" s="360"/>
      <c r="K344" s="361"/>
      <c r="L344" s="480"/>
      <c r="M344" s="481"/>
      <c r="N344" s="481"/>
      <c r="O344" s="481"/>
      <c r="P344" s="481"/>
      <c r="Q344" s="482"/>
      <c r="R344" s="491"/>
      <c r="S344" s="492"/>
      <c r="T344" s="493"/>
      <c r="U344" s="500"/>
      <c r="V344" s="500"/>
      <c r="W344" s="501"/>
      <c r="X344" s="480"/>
      <c r="Y344" s="481"/>
      <c r="Z344" s="481"/>
      <c r="AA344" s="481"/>
      <c r="AB344" s="481"/>
      <c r="AC344" s="502"/>
      <c r="AD344" s="438"/>
      <c r="AE344" s="439"/>
      <c r="AF344" s="439"/>
      <c r="AG344" s="439"/>
      <c r="AH344" s="439"/>
      <c r="AI344" s="440"/>
      <c r="AJ344" s="162"/>
      <c r="AK344" s="162"/>
      <c r="AL344" s="162"/>
      <c r="AM344" s="162"/>
      <c r="AN344" s="162"/>
      <c r="AT344" s="44"/>
      <c r="AU344" s="284"/>
      <c r="AV344" s="313"/>
      <c r="AW344" s="44"/>
      <c r="AX344" s="410"/>
      <c r="AY344" s="410"/>
      <c r="AZ344" s="44"/>
      <c r="BA344" s="44"/>
      <c r="BB344" s="44"/>
      <c r="BC344" s="44"/>
      <c r="BD344" s="44"/>
      <c r="BE344" s="176"/>
    </row>
    <row r="345" spans="3:57" ht="10.9" customHeight="1" x14ac:dyDescent="0.15">
      <c r="C345" s="448"/>
      <c r="D345" s="450"/>
      <c r="E345" s="452"/>
      <c r="F345" s="452"/>
      <c r="G345" s="448"/>
      <c r="H345" s="452"/>
      <c r="I345" s="362"/>
      <c r="J345" s="363"/>
      <c r="K345" s="364"/>
      <c r="L345" s="483"/>
      <c r="M345" s="484"/>
      <c r="N345" s="484"/>
      <c r="O345" s="484"/>
      <c r="P345" s="484"/>
      <c r="Q345" s="485"/>
      <c r="R345" s="494"/>
      <c r="S345" s="495"/>
      <c r="T345" s="496"/>
      <c r="U345" s="500"/>
      <c r="V345" s="500"/>
      <c r="W345" s="501"/>
      <c r="X345" s="483"/>
      <c r="Y345" s="484"/>
      <c r="Z345" s="484"/>
      <c r="AA345" s="484"/>
      <c r="AB345" s="484"/>
      <c r="AC345" s="503"/>
      <c r="AD345" s="441"/>
      <c r="AE345" s="442"/>
      <c r="AF345" s="442"/>
      <c r="AG345" s="442"/>
      <c r="AH345" s="442"/>
      <c r="AI345" s="443"/>
      <c r="AJ345" s="162"/>
      <c r="AK345" s="162"/>
      <c r="AL345" s="162"/>
      <c r="AM345" s="162"/>
      <c r="AN345" s="162"/>
      <c r="AT345" s="44"/>
      <c r="AU345" s="284"/>
      <c r="AV345" s="313"/>
      <c r="AW345" s="44"/>
      <c r="AX345" s="410"/>
      <c r="AY345" s="410"/>
      <c r="AZ345" s="44"/>
      <c r="BA345" s="44"/>
      <c r="BB345" s="44"/>
      <c r="BC345" s="44"/>
      <c r="BD345" s="44"/>
      <c r="BE345" s="176"/>
    </row>
    <row r="346" spans="3:57" ht="10.9" customHeight="1" x14ac:dyDescent="0.15">
      <c r="C346" s="474">
        <v>5</v>
      </c>
      <c r="D346" s="475" t="s">
        <v>3</v>
      </c>
      <c r="E346" s="476">
        <v>20</v>
      </c>
      <c r="F346" s="476" t="s">
        <v>2</v>
      </c>
      <c r="G346" s="474" t="s">
        <v>6</v>
      </c>
      <c r="H346" s="476"/>
      <c r="I346" s="453" t="s">
        <v>153</v>
      </c>
      <c r="J346" s="360"/>
      <c r="K346" s="361"/>
      <c r="L346" s="477">
        <f>IF(AND(I346="△",AU346="●"),AX346*U346,0)</f>
        <v>5.72</v>
      </c>
      <c r="M346" s="478"/>
      <c r="N346" s="478"/>
      <c r="O346" s="478"/>
      <c r="P346" s="478"/>
      <c r="Q346" s="479"/>
      <c r="R346" s="491">
        <v>1</v>
      </c>
      <c r="S346" s="492"/>
      <c r="T346" s="493"/>
      <c r="U346" s="497">
        <f t="shared" ref="U346" si="46">IF(R346=1,$AL$36,IF(R346=2,$AL$55,IF(R346=3,$AL$73,IF(R346=4,$AL$92,IF(R346=5,$AL$110,IF(R346=6,$AL$128,IF(R346=7,$AL$147,IF(R346=8,$AL$165,IF(R346=9,$AL$183,IF(R346=10,$AL$202,0))))))))))</f>
        <v>0.14299999999999999</v>
      </c>
      <c r="V346" s="498"/>
      <c r="W346" s="499"/>
      <c r="X346" s="480">
        <v>0.66666666666666663</v>
      </c>
      <c r="Y346" s="481"/>
      <c r="Z346" s="481"/>
      <c r="AA346" s="481"/>
      <c r="AB346" s="481"/>
      <c r="AC346" s="502"/>
      <c r="AD346" s="435">
        <f t="shared" ref="AD346" si="47">IF(I346="△",ROUNDUP(L346+X346,1),0)</f>
        <v>6.3999999999999995</v>
      </c>
      <c r="AE346" s="436"/>
      <c r="AF346" s="436"/>
      <c r="AG346" s="436"/>
      <c r="AH346" s="436"/>
      <c r="AI346" s="437"/>
      <c r="AJ346" s="162"/>
      <c r="AK346" s="162"/>
      <c r="AL346" s="162"/>
      <c r="AM346" s="162"/>
      <c r="AN346" s="162"/>
      <c r="AT346" s="44"/>
      <c r="AU346" s="284" t="str">
        <f>IF(OR(I346="×",AU350="×"),"×","●")</f>
        <v>●</v>
      </c>
      <c r="AV346" s="313" t="str">
        <f>IF(AU346="●",IF(I346="定","-",I346),"-")</f>
        <v>△</v>
      </c>
      <c r="AW346" s="44"/>
      <c r="AX346" s="410">
        <f>20+ROUNDDOWN(($AX$231-1000)/1000,0)*20</f>
        <v>40</v>
      </c>
      <c r="AY346" s="410"/>
      <c r="AZ346" s="44"/>
      <c r="BA346" s="44"/>
      <c r="BB346" s="44"/>
      <c r="BC346" s="44"/>
      <c r="BD346" s="44"/>
      <c r="BE346" s="176"/>
    </row>
    <row r="347" spans="3:57" ht="10.9" customHeight="1" x14ac:dyDescent="0.15">
      <c r="C347" s="447"/>
      <c r="D347" s="449"/>
      <c r="E347" s="451"/>
      <c r="F347" s="451"/>
      <c r="G347" s="447"/>
      <c r="H347" s="451"/>
      <c r="I347" s="453"/>
      <c r="J347" s="360"/>
      <c r="K347" s="361"/>
      <c r="L347" s="480"/>
      <c r="M347" s="481"/>
      <c r="N347" s="481"/>
      <c r="O347" s="481"/>
      <c r="P347" s="481"/>
      <c r="Q347" s="482"/>
      <c r="R347" s="491"/>
      <c r="S347" s="492"/>
      <c r="T347" s="493"/>
      <c r="U347" s="500"/>
      <c r="V347" s="500"/>
      <c r="W347" s="501"/>
      <c r="X347" s="480"/>
      <c r="Y347" s="481"/>
      <c r="Z347" s="481"/>
      <c r="AA347" s="481"/>
      <c r="AB347" s="481"/>
      <c r="AC347" s="502"/>
      <c r="AD347" s="438"/>
      <c r="AE347" s="439"/>
      <c r="AF347" s="439"/>
      <c r="AG347" s="439"/>
      <c r="AH347" s="439"/>
      <c r="AI347" s="440"/>
      <c r="AJ347" s="162"/>
      <c r="AK347" s="162"/>
      <c r="AL347" s="162"/>
      <c r="AM347" s="162"/>
      <c r="AN347" s="162"/>
      <c r="AT347" s="44"/>
      <c r="AU347" s="284"/>
      <c r="AV347" s="313"/>
      <c r="AW347" s="44"/>
      <c r="AX347" s="410"/>
      <c r="AY347" s="410"/>
      <c r="AZ347" s="44"/>
      <c r="BA347" s="44"/>
      <c r="BB347" s="44"/>
      <c r="BC347" s="44"/>
      <c r="BD347" s="44"/>
      <c r="BE347" s="176"/>
    </row>
    <row r="348" spans="3:57" ht="10.9" customHeight="1" x14ac:dyDescent="0.15">
      <c r="C348" s="447"/>
      <c r="D348" s="449"/>
      <c r="E348" s="451"/>
      <c r="F348" s="451"/>
      <c r="G348" s="447"/>
      <c r="H348" s="451"/>
      <c r="I348" s="453"/>
      <c r="J348" s="360"/>
      <c r="K348" s="361"/>
      <c r="L348" s="480"/>
      <c r="M348" s="481"/>
      <c r="N348" s="481"/>
      <c r="O348" s="481"/>
      <c r="P348" s="481"/>
      <c r="Q348" s="482"/>
      <c r="R348" s="491"/>
      <c r="S348" s="492"/>
      <c r="T348" s="493"/>
      <c r="U348" s="500"/>
      <c r="V348" s="500"/>
      <c r="W348" s="501"/>
      <c r="X348" s="480"/>
      <c r="Y348" s="481"/>
      <c r="Z348" s="481"/>
      <c r="AA348" s="481"/>
      <c r="AB348" s="481"/>
      <c r="AC348" s="502"/>
      <c r="AD348" s="438"/>
      <c r="AE348" s="439"/>
      <c r="AF348" s="439"/>
      <c r="AG348" s="439"/>
      <c r="AH348" s="439"/>
      <c r="AI348" s="440"/>
      <c r="AJ348" s="162"/>
      <c r="AK348" s="162"/>
      <c r="AL348" s="162"/>
      <c r="AM348" s="162"/>
      <c r="AN348" s="162"/>
      <c r="AT348" s="44"/>
      <c r="AU348" s="284"/>
      <c r="AV348" s="313"/>
      <c r="AW348" s="44"/>
      <c r="AX348" s="410"/>
      <c r="AY348" s="410"/>
      <c r="AZ348" s="44"/>
      <c r="BA348" s="44"/>
      <c r="BB348" s="44"/>
      <c r="BC348" s="44"/>
      <c r="BD348" s="44"/>
      <c r="BE348" s="176"/>
    </row>
    <row r="349" spans="3:57" ht="10.9" customHeight="1" x14ac:dyDescent="0.15">
      <c r="C349" s="448"/>
      <c r="D349" s="450"/>
      <c r="E349" s="452"/>
      <c r="F349" s="452"/>
      <c r="G349" s="448"/>
      <c r="H349" s="452"/>
      <c r="I349" s="362"/>
      <c r="J349" s="363"/>
      <c r="K349" s="364"/>
      <c r="L349" s="483"/>
      <c r="M349" s="484"/>
      <c r="N349" s="484"/>
      <c r="O349" s="484"/>
      <c r="P349" s="484"/>
      <c r="Q349" s="485"/>
      <c r="R349" s="494"/>
      <c r="S349" s="495"/>
      <c r="T349" s="496"/>
      <c r="U349" s="500"/>
      <c r="V349" s="500"/>
      <c r="W349" s="501"/>
      <c r="X349" s="483"/>
      <c r="Y349" s="484"/>
      <c r="Z349" s="484"/>
      <c r="AA349" s="484"/>
      <c r="AB349" s="484"/>
      <c r="AC349" s="503"/>
      <c r="AD349" s="441"/>
      <c r="AE349" s="442"/>
      <c r="AF349" s="442"/>
      <c r="AG349" s="442"/>
      <c r="AH349" s="442"/>
      <c r="AI349" s="443"/>
      <c r="AJ349" s="162"/>
      <c r="AK349" s="162"/>
      <c r="AL349" s="162"/>
      <c r="AM349" s="162"/>
      <c r="AN349" s="162"/>
      <c r="AT349" s="44"/>
      <c r="AU349" s="284"/>
      <c r="AV349" s="313"/>
      <c r="AW349" s="44"/>
      <c r="AX349" s="410"/>
      <c r="AY349" s="410"/>
      <c r="AZ349" s="44"/>
      <c r="BA349" s="44"/>
      <c r="BB349" s="44"/>
      <c r="BC349" s="44"/>
      <c r="BD349" s="44"/>
      <c r="BE349" s="176"/>
    </row>
    <row r="350" spans="3:57" ht="10.9" customHeight="1" x14ac:dyDescent="0.15">
      <c r="C350" s="474">
        <v>5</v>
      </c>
      <c r="D350" s="475" t="s">
        <v>3</v>
      </c>
      <c r="E350" s="476">
        <v>21</v>
      </c>
      <c r="F350" s="476" t="s">
        <v>2</v>
      </c>
      <c r="G350" s="474" t="s">
        <v>5</v>
      </c>
      <c r="H350" s="476"/>
      <c r="I350" s="453" t="s">
        <v>153</v>
      </c>
      <c r="J350" s="360"/>
      <c r="K350" s="361"/>
      <c r="L350" s="477">
        <f>IF(AND(I350="△",AU350="●"),AX350*U350,0)</f>
        <v>8</v>
      </c>
      <c r="M350" s="478"/>
      <c r="N350" s="478"/>
      <c r="O350" s="478"/>
      <c r="P350" s="478"/>
      <c r="Q350" s="479"/>
      <c r="R350" s="453">
        <v>2</v>
      </c>
      <c r="S350" s="486"/>
      <c r="T350" s="487"/>
      <c r="U350" s="497">
        <f t="shared" ref="U350" si="48">IF(R350=1,$AL$36,IF(R350=2,$AL$55,IF(R350=3,$AL$73,IF(R350=4,$AL$92,IF(R350=5,$AL$110,IF(R350=6,$AL$128,IF(R350=7,$AL$147,IF(R350=8,$AL$165,IF(R350=9,$AL$183,IF(R350=10,$AL$202,0))))))))))</f>
        <v>0.2</v>
      </c>
      <c r="V350" s="498"/>
      <c r="W350" s="499"/>
      <c r="X350" s="480">
        <v>0.66666666666666663</v>
      </c>
      <c r="Y350" s="481"/>
      <c r="Z350" s="481"/>
      <c r="AA350" s="481"/>
      <c r="AB350" s="481"/>
      <c r="AC350" s="502"/>
      <c r="AD350" s="435">
        <f t="shared" ref="AD350" si="49">IF(I350="△",ROUNDUP(L350+X350,1),0)</f>
        <v>8.6999999999999993</v>
      </c>
      <c r="AE350" s="436"/>
      <c r="AF350" s="436"/>
      <c r="AG350" s="436"/>
      <c r="AH350" s="436"/>
      <c r="AI350" s="437"/>
      <c r="AJ350" s="162"/>
      <c r="AK350" s="162"/>
      <c r="AL350" s="162"/>
      <c r="AM350" s="162"/>
      <c r="AN350" s="162"/>
      <c r="AT350" s="44"/>
      <c r="AU350" s="284" t="str">
        <f>IF(OR(I350="×",AU354="×"),"×","●")</f>
        <v>●</v>
      </c>
      <c r="AV350" s="313" t="str">
        <f>IF(AU350="●",IF(I350="定","-",I350),"-")</f>
        <v>△</v>
      </c>
      <c r="AW350" s="44"/>
      <c r="AX350" s="410">
        <f>20+ROUNDDOWN(($AX$231-1000)/1000,0)*20</f>
        <v>40</v>
      </c>
      <c r="AY350" s="410"/>
      <c r="AZ350" s="44"/>
      <c r="BA350" s="44"/>
      <c r="BB350" s="44"/>
      <c r="BC350" s="44"/>
      <c r="BD350" s="44"/>
      <c r="BE350" s="176"/>
    </row>
    <row r="351" spans="3:57" ht="10.9" customHeight="1" x14ac:dyDescent="0.15">
      <c r="C351" s="447"/>
      <c r="D351" s="449"/>
      <c r="E351" s="451"/>
      <c r="F351" s="451"/>
      <c r="G351" s="447"/>
      <c r="H351" s="451"/>
      <c r="I351" s="453"/>
      <c r="J351" s="360"/>
      <c r="K351" s="361"/>
      <c r="L351" s="480"/>
      <c r="M351" s="481"/>
      <c r="N351" s="481"/>
      <c r="O351" s="481"/>
      <c r="P351" s="481"/>
      <c r="Q351" s="482"/>
      <c r="R351" s="453"/>
      <c r="S351" s="486"/>
      <c r="T351" s="487"/>
      <c r="U351" s="500"/>
      <c r="V351" s="500"/>
      <c r="W351" s="501"/>
      <c r="X351" s="480"/>
      <c r="Y351" s="481"/>
      <c r="Z351" s="481"/>
      <c r="AA351" s="481"/>
      <c r="AB351" s="481"/>
      <c r="AC351" s="502"/>
      <c r="AD351" s="438"/>
      <c r="AE351" s="439"/>
      <c r="AF351" s="439"/>
      <c r="AG351" s="439"/>
      <c r="AH351" s="439"/>
      <c r="AI351" s="440"/>
      <c r="AJ351" s="162"/>
      <c r="AK351" s="162"/>
      <c r="AL351" s="162"/>
      <c r="AM351" s="162"/>
      <c r="AN351" s="162"/>
      <c r="AT351" s="44"/>
      <c r="AU351" s="284"/>
      <c r="AV351" s="313"/>
      <c r="AW351" s="44"/>
      <c r="AX351" s="410"/>
      <c r="AY351" s="410"/>
      <c r="AZ351" s="44"/>
      <c r="BA351" s="44"/>
      <c r="BB351" s="44"/>
      <c r="BC351" s="44"/>
      <c r="BD351" s="44"/>
      <c r="BE351" s="176"/>
    </row>
    <row r="352" spans="3:57" ht="10.9" customHeight="1" x14ac:dyDescent="0.15">
      <c r="C352" s="447"/>
      <c r="D352" s="449"/>
      <c r="E352" s="451"/>
      <c r="F352" s="451"/>
      <c r="G352" s="447"/>
      <c r="H352" s="451"/>
      <c r="I352" s="453"/>
      <c r="J352" s="360"/>
      <c r="K352" s="361"/>
      <c r="L352" s="480"/>
      <c r="M352" s="481"/>
      <c r="N352" s="481"/>
      <c r="O352" s="481"/>
      <c r="P352" s="481"/>
      <c r="Q352" s="482"/>
      <c r="R352" s="453"/>
      <c r="S352" s="486"/>
      <c r="T352" s="487"/>
      <c r="U352" s="500"/>
      <c r="V352" s="500"/>
      <c r="W352" s="501"/>
      <c r="X352" s="480"/>
      <c r="Y352" s="481"/>
      <c r="Z352" s="481"/>
      <c r="AA352" s="481"/>
      <c r="AB352" s="481"/>
      <c r="AC352" s="502"/>
      <c r="AD352" s="438"/>
      <c r="AE352" s="439"/>
      <c r="AF352" s="439"/>
      <c r="AG352" s="439"/>
      <c r="AH352" s="439"/>
      <c r="AI352" s="440"/>
      <c r="AJ352" s="162"/>
      <c r="AK352" s="162"/>
      <c r="AL352" s="162"/>
      <c r="AM352" s="162"/>
      <c r="AN352" s="162"/>
      <c r="AT352" s="44"/>
      <c r="AU352" s="284"/>
      <c r="AV352" s="313"/>
      <c r="AW352" s="44"/>
      <c r="AX352" s="410"/>
      <c r="AY352" s="410"/>
      <c r="AZ352" s="44"/>
      <c r="BA352" s="44"/>
      <c r="BB352" s="44"/>
      <c r="BC352" s="44"/>
      <c r="BD352" s="44"/>
      <c r="BE352" s="176"/>
    </row>
    <row r="353" spans="3:57" ht="10.9" customHeight="1" x14ac:dyDescent="0.15">
      <c r="C353" s="448"/>
      <c r="D353" s="450"/>
      <c r="E353" s="452"/>
      <c r="F353" s="452"/>
      <c r="G353" s="448"/>
      <c r="H353" s="452"/>
      <c r="I353" s="362"/>
      <c r="J353" s="363"/>
      <c r="K353" s="364"/>
      <c r="L353" s="483"/>
      <c r="M353" s="484"/>
      <c r="N353" s="484"/>
      <c r="O353" s="484"/>
      <c r="P353" s="484"/>
      <c r="Q353" s="485"/>
      <c r="R353" s="488"/>
      <c r="S353" s="489"/>
      <c r="T353" s="490"/>
      <c r="U353" s="500"/>
      <c r="V353" s="500"/>
      <c r="W353" s="501"/>
      <c r="X353" s="483"/>
      <c r="Y353" s="484"/>
      <c r="Z353" s="484"/>
      <c r="AA353" s="484"/>
      <c r="AB353" s="484"/>
      <c r="AC353" s="503"/>
      <c r="AD353" s="441"/>
      <c r="AE353" s="442"/>
      <c r="AF353" s="442"/>
      <c r="AG353" s="442"/>
      <c r="AH353" s="442"/>
      <c r="AI353" s="443"/>
      <c r="AJ353" s="162"/>
      <c r="AK353" s="162"/>
      <c r="AL353" s="162"/>
      <c r="AM353" s="162"/>
      <c r="AN353" s="162"/>
      <c r="AT353" s="44"/>
      <c r="AU353" s="284"/>
      <c r="AV353" s="313"/>
      <c r="AW353" s="44"/>
      <c r="AX353" s="410"/>
      <c r="AY353" s="410"/>
      <c r="AZ353" s="44"/>
      <c r="BA353" s="44"/>
      <c r="BB353" s="44"/>
      <c r="BC353" s="44"/>
      <c r="BD353" s="44"/>
      <c r="BE353" s="176"/>
    </row>
    <row r="354" spans="3:57" ht="10.9" customHeight="1" x14ac:dyDescent="0.15">
      <c r="C354" s="474">
        <v>5</v>
      </c>
      <c r="D354" s="475" t="s">
        <v>3</v>
      </c>
      <c r="E354" s="476">
        <v>22</v>
      </c>
      <c r="F354" s="476" t="s">
        <v>2</v>
      </c>
      <c r="G354" s="474" t="s">
        <v>4</v>
      </c>
      <c r="H354" s="476"/>
      <c r="I354" s="453" t="s">
        <v>153</v>
      </c>
      <c r="J354" s="360"/>
      <c r="K354" s="361"/>
      <c r="L354" s="477">
        <f>IF(AND(I354="△",AU354="●"),AX354*U354,0)</f>
        <v>8</v>
      </c>
      <c r="M354" s="478"/>
      <c r="N354" s="478"/>
      <c r="O354" s="478"/>
      <c r="P354" s="478"/>
      <c r="Q354" s="479"/>
      <c r="R354" s="453">
        <v>2</v>
      </c>
      <c r="S354" s="486"/>
      <c r="T354" s="487"/>
      <c r="U354" s="497">
        <f t="shared" ref="U354" si="50">IF(R354=1,$AL$36,IF(R354=2,$AL$55,IF(R354=3,$AL$73,IF(R354=4,$AL$92,IF(R354=5,$AL$110,IF(R354=6,$AL$128,IF(R354=7,$AL$147,IF(R354=8,$AL$165,IF(R354=9,$AL$183,IF(R354=10,$AL$202,0))))))))))</f>
        <v>0.2</v>
      </c>
      <c r="V354" s="498"/>
      <c r="W354" s="499"/>
      <c r="X354" s="480">
        <v>0.5714285714285714</v>
      </c>
      <c r="Y354" s="481"/>
      <c r="Z354" s="481"/>
      <c r="AA354" s="481"/>
      <c r="AB354" s="481"/>
      <c r="AC354" s="502"/>
      <c r="AD354" s="435">
        <f t="shared" ref="AD354" si="51">IF(I354="△",ROUNDUP(L354+X354,1),0)</f>
        <v>8.6</v>
      </c>
      <c r="AE354" s="436"/>
      <c r="AF354" s="436"/>
      <c r="AG354" s="436"/>
      <c r="AH354" s="436"/>
      <c r="AI354" s="437"/>
      <c r="AJ354" s="162"/>
      <c r="AK354" s="162"/>
      <c r="AL354" s="162"/>
      <c r="AM354" s="162"/>
      <c r="AN354" s="162"/>
      <c r="AT354" s="44"/>
      <c r="AU354" s="284" t="str">
        <f>IF(OR(I354="×",AU358="×"),"×","●")</f>
        <v>●</v>
      </c>
      <c r="AV354" s="313" t="str">
        <f>IF(AU354="●",IF(I354="定","-",I354),"-")</f>
        <v>△</v>
      </c>
      <c r="AW354" s="44"/>
      <c r="AX354" s="410">
        <f>20+ROUNDDOWN(($AX$231-1000)/1000,0)*20</f>
        <v>40</v>
      </c>
      <c r="AY354" s="410"/>
      <c r="AZ354" s="44"/>
      <c r="BA354" s="44"/>
      <c r="BB354" s="44"/>
      <c r="BC354" s="44"/>
      <c r="BD354" s="44"/>
      <c r="BE354" s="176"/>
    </row>
    <row r="355" spans="3:57" ht="10.9" customHeight="1" x14ac:dyDescent="0.15">
      <c r="C355" s="447"/>
      <c r="D355" s="449"/>
      <c r="E355" s="451"/>
      <c r="F355" s="451"/>
      <c r="G355" s="447"/>
      <c r="H355" s="451"/>
      <c r="I355" s="453"/>
      <c r="J355" s="360"/>
      <c r="K355" s="361"/>
      <c r="L355" s="480"/>
      <c r="M355" s="481"/>
      <c r="N355" s="481"/>
      <c r="O355" s="481"/>
      <c r="P355" s="481"/>
      <c r="Q355" s="482"/>
      <c r="R355" s="453"/>
      <c r="S355" s="486"/>
      <c r="T355" s="487"/>
      <c r="U355" s="500"/>
      <c r="V355" s="500"/>
      <c r="W355" s="501"/>
      <c r="X355" s="480"/>
      <c r="Y355" s="481"/>
      <c r="Z355" s="481"/>
      <c r="AA355" s="481"/>
      <c r="AB355" s="481"/>
      <c r="AC355" s="502"/>
      <c r="AD355" s="438"/>
      <c r="AE355" s="439"/>
      <c r="AF355" s="439"/>
      <c r="AG355" s="439"/>
      <c r="AH355" s="439"/>
      <c r="AI355" s="440"/>
      <c r="AJ355" s="162"/>
      <c r="AK355" s="162"/>
      <c r="AL355" s="162"/>
      <c r="AM355" s="162"/>
      <c r="AN355" s="162"/>
      <c r="AT355" s="44"/>
      <c r="AU355" s="284"/>
      <c r="AV355" s="313"/>
      <c r="AW355" s="44"/>
      <c r="AX355" s="410"/>
      <c r="AY355" s="410"/>
      <c r="AZ355" s="44"/>
      <c r="BA355" s="44"/>
      <c r="BB355" s="44"/>
      <c r="BC355" s="44"/>
      <c r="BD355" s="44"/>
      <c r="BE355" s="176"/>
    </row>
    <row r="356" spans="3:57" ht="10.9" customHeight="1" x14ac:dyDescent="0.15">
      <c r="C356" s="447"/>
      <c r="D356" s="449"/>
      <c r="E356" s="451"/>
      <c r="F356" s="451"/>
      <c r="G356" s="447"/>
      <c r="H356" s="451"/>
      <c r="I356" s="453"/>
      <c r="J356" s="360"/>
      <c r="K356" s="361"/>
      <c r="L356" s="480"/>
      <c r="M356" s="481"/>
      <c r="N356" s="481"/>
      <c r="O356" s="481"/>
      <c r="P356" s="481"/>
      <c r="Q356" s="482"/>
      <c r="R356" s="453"/>
      <c r="S356" s="486"/>
      <c r="T356" s="487"/>
      <c r="U356" s="500"/>
      <c r="V356" s="500"/>
      <c r="W356" s="501"/>
      <c r="X356" s="480"/>
      <c r="Y356" s="481"/>
      <c r="Z356" s="481"/>
      <c r="AA356" s="481"/>
      <c r="AB356" s="481"/>
      <c r="AC356" s="502"/>
      <c r="AD356" s="438"/>
      <c r="AE356" s="439"/>
      <c r="AF356" s="439"/>
      <c r="AG356" s="439"/>
      <c r="AH356" s="439"/>
      <c r="AI356" s="440"/>
      <c r="AJ356" s="162"/>
      <c r="AK356" s="162"/>
      <c r="AL356" s="162"/>
      <c r="AM356" s="162"/>
      <c r="AN356" s="162"/>
      <c r="AT356" s="44"/>
      <c r="AU356" s="284"/>
      <c r="AV356" s="313"/>
      <c r="AW356" s="44"/>
      <c r="AX356" s="410"/>
      <c r="AY356" s="410"/>
      <c r="AZ356" s="44"/>
      <c r="BA356" s="44"/>
      <c r="BB356" s="44"/>
      <c r="BC356" s="44"/>
      <c r="BD356" s="44"/>
      <c r="BE356" s="176"/>
    </row>
    <row r="357" spans="3:57" ht="10.9" customHeight="1" x14ac:dyDescent="0.15">
      <c r="C357" s="448"/>
      <c r="D357" s="450"/>
      <c r="E357" s="452"/>
      <c r="F357" s="452"/>
      <c r="G357" s="448"/>
      <c r="H357" s="452"/>
      <c r="I357" s="362"/>
      <c r="J357" s="363"/>
      <c r="K357" s="364"/>
      <c r="L357" s="483"/>
      <c r="M357" s="484"/>
      <c r="N357" s="484"/>
      <c r="O357" s="484"/>
      <c r="P357" s="484"/>
      <c r="Q357" s="485"/>
      <c r="R357" s="488"/>
      <c r="S357" s="489"/>
      <c r="T357" s="490"/>
      <c r="U357" s="500"/>
      <c r="V357" s="500"/>
      <c r="W357" s="501"/>
      <c r="X357" s="483"/>
      <c r="Y357" s="484"/>
      <c r="Z357" s="484"/>
      <c r="AA357" s="484"/>
      <c r="AB357" s="484"/>
      <c r="AC357" s="503"/>
      <c r="AD357" s="441"/>
      <c r="AE357" s="442"/>
      <c r="AF357" s="442"/>
      <c r="AG357" s="442"/>
      <c r="AH357" s="442"/>
      <c r="AI357" s="443"/>
      <c r="AJ357" s="162"/>
      <c r="AK357" s="162"/>
      <c r="AL357" s="162"/>
      <c r="AM357" s="162"/>
      <c r="AN357" s="162"/>
      <c r="AT357" s="44"/>
      <c r="AU357" s="284"/>
      <c r="AV357" s="313"/>
      <c r="AW357" s="44"/>
      <c r="AX357" s="410"/>
      <c r="AY357" s="410"/>
      <c r="AZ357" s="44"/>
      <c r="BA357" s="44"/>
      <c r="BB357" s="44"/>
      <c r="BC357" s="44"/>
      <c r="BD357" s="44"/>
      <c r="BE357" s="176"/>
    </row>
    <row r="358" spans="3:57" ht="10.9" customHeight="1" x14ac:dyDescent="0.15">
      <c r="C358" s="474">
        <v>5</v>
      </c>
      <c r="D358" s="475" t="s">
        <v>3</v>
      </c>
      <c r="E358" s="476">
        <v>23</v>
      </c>
      <c r="F358" s="476" t="s">
        <v>2</v>
      </c>
      <c r="G358" s="474" t="s">
        <v>1</v>
      </c>
      <c r="H358" s="476"/>
      <c r="I358" s="453" t="s">
        <v>153</v>
      </c>
      <c r="J358" s="360"/>
      <c r="K358" s="361"/>
      <c r="L358" s="477">
        <f>IF(AND(I358="△",AU358="●"),AX358*U358,0)</f>
        <v>5.72</v>
      </c>
      <c r="M358" s="478"/>
      <c r="N358" s="478"/>
      <c r="O358" s="478"/>
      <c r="P358" s="478"/>
      <c r="Q358" s="479"/>
      <c r="R358" s="491">
        <v>1</v>
      </c>
      <c r="S358" s="492"/>
      <c r="T358" s="493"/>
      <c r="U358" s="497">
        <f t="shared" ref="U358" si="52">IF(R358=1,$AL$36,IF(R358=2,$AL$55,IF(R358=3,$AL$73,IF(R358=4,$AL$92,IF(R358=5,$AL$110,IF(R358=6,$AL$128,IF(R358=7,$AL$147,IF(R358=8,$AL$165,IF(R358=9,$AL$183,IF(R358=10,$AL$202,0))))))))))</f>
        <v>0.14299999999999999</v>
      </c>
      <c r="V358" s="498"/>
      <c r="W358" s="499"/>
      <c r="X358" s="480">
        <v>0.5714285714285714</v>
      </c>
      <c r="Y358" s="481"/>
      <c r="Z358" s="481"/>
      <c r="AA358" s="481"/>
      <c r="AB358" s="481"/>
      <c r="AC358" s="502"/>
      <c r="AD358" s="435">
        <f t="shared" ref="AD358" si="53">IF(I358="△",ROUNDUP(L358+X358,1),0)</f>
        <v>6.3</v>
      </c>
      <c r="AE358" s="436"/>
      <c r="AF358" s="436"/>
      <c r="AG358" s="436"/>
      <c r="AH358" s="436"/>
      <c r="AI358" s="437"/>
      <c r="AJ358" s="162"/>
      <c r="AK358" s="162"/>
      <c r="AL358" s="162"/>
      <c r="AM358" s="162"/>
      <c r="AN358" s="162"/>
      <c r="AT358" s="44"/>
      <c r="AU358" s="284" t="str">
        <f>IF(OR(I358="×",AU362="×"),"×","●")</f>
        <v>●</v>
      </c>
      <c r="AV358" s="313" t="str">
        <f>IF(AU358="●",IF(I358="定","-",I358),"-")</f>
        <v>△</v>
      </c>
      <c r="AW358" s="44"/>
      <c r="AX358" s="410">
        <f>20+ROUNDDOWN(($AX$231-1000)/1000,0)*20</f>
        <v>40</v>
      </c>
      <c r="AY358" s="410"/>
      <c r="AZ358" s="44"/>
      <c r="BA358" s="44"/>
      <c r="BB358" s="44"/>
      <c r="BC358" s="44"/>
      <c r="BD358" s="44"/>
      <c r="BE358" s="176"/>
    </row>
    <row r="359" spans="3:57" ht="10.9" customHeight="1" x14ac:dyDescent="0.15">
      <c r="C359" s="447"/>
      <c r="D359" s="449"/>
      <c r="E359" s="451"/>
      <c r="F359" s="451"/>
      <c r="G359" s="447"/>
      <c r="H359" s="451"/>
      <c r="I359" s="453"/>
      <c r="J359" s="360"/>
      <c r="K359" s="361"/>
      <c r="L359" s="480"/>
      <c r="M359" s="481"/>
      <c r="N359" s="481"/>
      <c r="O359" s="481"/>
      <c r="P359" s="481"/>
      <c r="Q359" s="482"/>
      <c r="R359" s="491"/>
      <c r="S359" s="492"/>
      <c r="T359" s="493"/>
      <c r="U359" s="500"/>
      <c r="V359" s="500"/>
      <c r="W359" s="501"/>
      <c r="X359" s="480"/>
      <c r="Y359" s="481"/>
      <c r="Z359" s="481"/>
      <c r="AA359" s="481"/>
      <c r="AB359" s="481"/>
      <c r="AC359" s="502"/>
      <c r="AD359" s="438"/>
      <c r="AE359" s="439"/>
      <c r="AF359" s="439"/>
      <c r="AG359" s="439"/>
      <c r="AH359" s="439"/>
      <c r="AI359" s="440"/>
      <c r="AJ359" s="162"/>
      <c r="AK359" s="162"/>
      <c r="AL359" s="162"/>
      <c r="AM359" s="162"/>
      <c r="AN359" s="162"/>
      <c r="AT359" s="44"/>
      <c r="AU359" s="284"/>
      <c r="AV359" s="313"/>
      <c r="AW359" s="44"/>
      <c r="AX359" s="410"/>
      <c r="AY359" s="410"/>
      <c r="AZ359" s="44"/>
      <c r="BA359" s="44"/>
      <c r="BB359" s="44"/>
      <c r="BC359" s="44"/>
      <c r="BD359" s="44"/>
      <c r="BE359" s="176"/>
    </row>
    <row r="360" spans="3:57" ht="10.9" customHeight="1" x14ac:dyDescent="0.15">
      <c r="C360" s="447"/>
      <c r="D360" s="449"/>
      <c r="E360" s="451"/>
      <c r="F360" s="451"/>
      <c r="G360" s="447"/>
      <c r="H360" s="451"/>
      <c r="I360" s="453"/>
      <c r="J360" s="360"/>
      <c r="K360" s="361"/>
      <c r="L360" s="480"/>
      <c r="M360" s="481"/>
      <c r="N360" s="481"/>
      <c r="O360" s="481"/>
      <c r="P360" s="481"/>
      <c r="Q360" s="482"/>
      <c r="R360" s="491"/>
      <c r="S360" s="492"/>
      <c r="T360" s="493"/>
      <c r="U360" s="500"/>
      <c r="V360" s="500"/>
      <c r="W360" s="501"/>
      <c r="X360" s="480"/>
      <c r="Y360" s="481"/>
      <c r="Z360" s="481"/>
      <c r="AA360" s="481"/>
      <c r="AB360" s="481"/>
      <c r="AC360" s="502"/>
      <c r="AD360" s="438"/>
      <c r="AE360" s="439"/>
      <c r="AF360" s="439"/>
      <c r="AG360" s="439"/>
      <c r="AH360" s="439"/>
      <c r="AI360" s="440"/>
      <c r="AJ360" s="162"/>
      <c r="AK360" s="162"/>
      <c r="AL360" s="162"/>
      <c r="AM360" s="162"/>
      <c r="AN360" s="162"/>
      <c r="AT360" s="44"/>
      <c r="AU360" s="284"/>
      <c r="AV360" s="313"/>
      <c r="AW360" s="44"/>
      <c r="AX360" s="410"/>
      <c r="AY360" s="410"/>
      <c r="AZ360" s="44"/>
      <c r="BA360" s="44"/>
      <c r="BB360" s="44"/>
      <c r="BC360" s="44"/>
      <c r="BD360" s="44"/>
      <c r="BE360" s="176"/>
    </row>
    <row r="361" spans="3:57" ht="10.9" customHeight="1" x14ac:dyDescent="0.15">
      <c r="C361" s="448"/>
      <c r="D361" s="450"/>
      <c r="E361" s="452"/>
      <c r="F361" s="452"/>
      <c r="G361" s="448"/>
      <c r="H361" s="452"/>
      <c r="I361" s="362"/>
      <c r="J361" s="363"/>
      <c r="K361" s="364"/>
      <c r="L361" s="483"/>
      <c r="M361" s="484"/>
      <c r="N361" s="484"/>
      <c r="O361" s="484"/>
      <c r="P361" s="484"/>
      <c r="Q361" s="485"/>
      <c r="R361" s="494"/>
      <c r="S361" s="495"/>
      <c r="T361" s="496"/>
      <c r="U361" s="500"/>
      <c r="V361" s="500"/>
      <c r="W361" s="501"/>
      <c r="X361" s="483"/>
      <c r="Y361" s="484"/>
      <c r="Z361" s="484"/>
      <c r="AA361" s="484"/>
      <c r="AB361" s="484"/>
      <c r="AC361" s="503"/>
      <c r="AD361" s="441"/>
      <c r="AE361" s="442"/>
      <c r="AF361" s="442"/>
      <c r="AG361" s="442"/>
      <c r="AH361" s="442"/>
      <c r="AI361" s="443"/>
      <c r="AJ361" s="162"/>
      <c r="AK361" s="162"/>
      <c r="AL361" s="162"/>
      <c r="AM361" s="162"/>
      <c r="AN361" s="162"/>
      <c r="AT361" s="44"/>
      <c r="AU361" s="284"/>
      <c r="AV361" s="313"/>
      <c r="AW361" s="44"/>
      <c r="AX361" s="410"/>
      <c r="AY361" s="410"/>
      <c r="AZ361" s="44"/>
      <c r="BA361" s="44"/>
      <c r="BB361" s="44"/>
      <c r="BC361" s="44"/>
      <c r="BD361" s="44"/>
      <c r="BE361" s="176"/>
    </row>
    <row r="362" spans="3:57" ht="10.9" customHeight="1" x14ac:dyDescent="0.15">
      <c r="C362" s="474">
        <v>5</v>
      </c>
      <c r="D362" s="475" t="s">
        <v>3</v>
      </c>
      <c r="E362" s="476">
        <v>24</v>
      </c>
      <c r="F362" s="476" t="s">
        <v>2</v>
      </c>
      <c r="G362" s="474" t="s">
        <v>9</v>
      </c>
      <c r="H362" s="476"/>
      <c r="I362" s="453" t="s">
        <v>153</v>
      </c>
      <c r="J362" s="360"/>
      <c r="K362" s="361"/>
      <c r="L362" s="477">
        <f>IF(AND(I362="△",AU362="●"),AX362*U362,0)</f>
        <v>5.72</v>
      </c>
      <c r="M362" s="478"/>
      <c r="N362" s="478"/>
      <c r="O362" s="478"/>
      <c r="P362" s="478"/>
      <c r="Q362" s="479"/>
      <c r="R362" s="491">
        <v>1</v>
      </c>
      <c r="S362" s="492"/>
      <c r="T362" s="493"/>
      <c r="U362" s="497">
        <f t="shared" ref="U362" si="54">IF(R362=1,$AL$36,IF(R362=2,$AL$55,IF(R362=3,$AL$73,IF(R362=4,$AL$92,IF(R362=5,$AL$110,IF(R362=6,$AL$128,IF(R362=7,$AL$147,IF(R362=8,$AL$165,IF(R362=9,$AL$183,IF(R362=10,$AL$202,0))))))))))</f>
        <v>0.14299999999999999</v>
      </c>
      <c r="V362" s="498"/>
      <c r="W362" s="499"/>
      <c r="X362" s="480">
        <v>0.66666666666666663</v>
      </c>
      <c r="Y362" s="481"/>
      <c r="Z362" s="481"/>
      <c r="AA362" s="481"/>
      <c r="AB362" s="481"/>
      <c r="AC362" s="502"/>
      <c r="AD362" s="435">
        <f t="shared" ref="AD362" si="55">IF(I362="△",ROUNDUP(L362+X362,1),0)</f>
        <v>6.3999999999999995</v>
      </c>
      <c r="AE362" s="436"/>
      <c r="AF362" s="436"/>
      <c r="AG362" s="436"/>
      <c r="AH362" s="436"/>
      <c r="AI362" s="437"/>
      <c r="AJ362" s="162"/>
      <c r="AK362" s="162"/>
      <c r="AL362" s="162"/>
      <c r="AM362" s="162"/>
      <c r="AN362" s="162"/>
      <c r="AT362" s="44"/>
      <c r="AU362" s="284" t="str">
        <f>IF(OR(I362="×",AU366="×"),"×","●")</f>
        <v>●</v>
      </c>
      <c r="AV362" s="313" t="str">
        <f>IF(AU362="●",IF(I362="定","-",I362),"-")</f>
        <v>△</v>
      </c>
      <c r="AW362" s="44"/>
      <c r="AX362" s="410">
        <f>20+ROUNDDOWN(($AX$231-1000)/1000,0)*20</f>
        <v>40</v>
      </c>
      <c r="AY362" s="410"/>
      <c r="AZ362" s="44"/>
      <c r="BA362" s="44"/>
      <c r="BB362" s="44"/>
      <c r="BC362" s="44"/>
      <c r="BD362" s="44"/>
      <c r="BE362" s="176"/>
    </row>
    <row r="363" spans="3:57" ht="10.9" customHeight="1" x14ac:dyDescent="0.15">
      <c r="C363" s="447"/>
      <c r="D363" s="449"/>
      <c r="E363" s="451"/>
      <c r="F363" s="451"/>
      <c r="G363" s="447"/>
      <c r="H363" s="451"/>
      <c r="I363" s="453"/>
      <c r="J363" s="360"/>
      <c r="K363" s="361"/>
      <c r="L363" s="480"/>
      <c r="M363" s="481"/>
      <c r="N363" s="481"/>
      <c r="O363" s="481"/>
      <c r="P363" s="481"/>
      <c r="Q363" s="482"/>
      <c r="R363" s="491"/>
      <c r="S363" s="492"/>
      <c r="T363" s="493"/>
      <c r="U363" s="500"/>
      <c r="V363" s="500"/>
      <c r="W363" s="501"/>
      <c r="X363" s="480"/>
      <c r="Y363" s="481"/>
      <c r="Z363" s="481"/>
      <c r="AA363" s="481"/>
      <c r="AB363" s="481"/>
      <c r="AC363" s="502"/>
      <c r="AD363" s="438"/>
      <c r="AE363" s="439"/>
      <c r="AF363" s="439"/>
      <c r="AG363" s="439"/>
      <c r="AH363" s="439"/>
      <c r="AI363" s="440"/>
      <c r="AJ363" s="162"/>
      <c r="AK363" s="162"/>
      <c r="AL363" s="162"/>
      <c r="AM363" s="162"/>
      <c r="AN363" s="162"/>
      <c r="AT363" s="44"/>
      <c r="AU363" s="284"/>
      <c r="AV363" s="313"/>
      <c r="AW363" s="44"/>
      <c r="AX363" s="410"/>
      <c r="AY363" s="410"/>
      <c r="AZ363" s="44"/>
      <c r="BA363" s="44"/>
      <c r="BB363" s="44"/>
      <c r="BC363" s="44"/>
      <c r="BD363" s="44"/>
      <c r="BE363" s="176"/>
    </row>
    <row r="364" spans="3:57" ht="10.9" customHeight="1" x14ac:dyDescent="0.15">
      <c r="C364" s="447"/>
      <c r="D364" s="449"/>
      <c r="E364" s="451"/>
      <c r="F364" s="451"/>
      <c r="G364" s="447"/>
      <c r="H364" s="451"/>
      <c r="I364" s="453"/>
      <c r="J364" s="360"/>
      <c r="K364" s="361"/>
      <c r="L364" s="480"/>
      <c r="M364" s="481"/>
      <c r="N364" s="481"/>
      <c r="O364" s="481"/>
      <c r="P364" s="481"/>
      <c r="Q364" s="482"/>
      <c r="R364" s="491"/>
      <c r="S364" s="492"/>
      <c r="T364" s="493"/>
      <c r="U364" s="500"/>
      <c r="V364" s="500"/>
      <c r="W364" s="501"/>
      <c r="X364" s="480"/>
      <c r="Y364" s="481"/>
      <c r="Z364" s="481"/>
      <c r="AA364" s="481"/>
      <c r="AB364" s="481"/>
      <c r="AC364" s="502"/>
      <c r="AD364" s="438"/>
      <c r="AE364" s="439"/>
      <c r="AF364" s="439"/>
      <c r="AG364" s="439"/>
      <c r="AH364" s="439"/>
      <c r="AI364" s="440"/>
      <c r="AJ364" s="162"/>
      <c r="AK364" s="162"/>
      <c r="AL364" s="162"/>
      <c r="AM364" s="162"/>
      <c r="AN364" s="162"/>
      <c r="AT364" s="44"/>
      <c r="AU364" s="284"/>
      <c r="AV364" s="313"/>
      <c r="AW364" s="44"/>
      <c r="AX364" s="410"/>
      <c r="AY364" s="410"/>
      <c r="AZ364" s="44"/>
      <c r="BA364" s="44"/>
      <c r="BB364" s="44"/>
      <c r="BC364" s="44"/>
      <c r="BD364" s="44"/>
      <c r="BE364" s="176"/>
    </row>
    <row r="365" spans="3:57" ht="10.9" customHeight="1" x14ac:dyDescent="0.15">
      <c r="C365" s="448"/>
      <c r="D365" s="450"/>
      <c r="E365" s="452"/>
      <c r="F365" s="452"/>
      <c r="G365" s="448"/>
      <c r="H365" s="452"/>
      <c r="I365" s="362"/>
      <c r="J365" s="363"/>
      <c r="K365" s="364"/>
      <c r="L365" s="483"/>
      <c r="M365" s="484"/>
      <c r="N365" s="484"/>
      <c r="O365" s="484"/>
      <c r="P365" s="484"/>
      <c r="Q365" s="485"/>
      <c r="R365" s="494"/>
      <c r="S365" s="495"/>
      <c r="T365" s="496"/>
      <c r="U365" s="500"/>
      <c r="V365" s="500"/>
      <c r="W365" s="501"/>
      <c r="X365" s="483"/>
      <c r="Y365" s="484"/>
      <c r="Z365" s="484"/>
      <c r="AA365" s="484"/>
      <c r="AB365" s="484"/>
      <c r="AC365" s="503"/>
      <c r="AD365" s="441"/>
      <c r="AE365" s="442"/>
      <c r="AF365" s="442"/>
      <c r="AG365" s="442"/>
      <c r="AH365" s="442"/>
      <c r="AI365" s="443"/>
      <c r="AJ365" s="162"/>
      <c r="AK365" s="162"/>
      <c r="AL365" s="162"/>
      <c r="AM365" s="162"/>
      <c r="AN365" s="162"/>
      <c r="AT365" s="44"/>
      <c r="AU365" s="284"/>
      <c r="AV365" s="313"/>
      <c r="AW365" s="44"/>
      <c r="AX365" s="410"/>
      <c r="AY365" s="410"/>
      <c r="AZ365" s="44"/>
      <c r="BA365" s="44"/>
      <c r="BB365" s="44"/>
      <c r="BC365" s="44"/>
      <c r="BD365" s="44"/>
      <c r="BE365" s="176"/>
    </row>
    <row r="366" spans="3:57" ht="10.9" customHeight="1" x14ac:dyDescent="0.15">
      <c r="C366" s="474">
        <v>5</v>
      </c>
      <c r="D366" s="475" t="s">
        <v>3</v>
      </c>
      <c r="E366" s="476">
        <v>25</v>
      </c>
      <c r="F366" s="476" t="s">
        <v>2</v>
      </c>
      <c r="G366" s="474" t="s">
        <v>8</v>
      </c>
      <c r="H366" s="476"/>
      <c r="I366" s="453" t="s">
        <v>153</v>
      </c>
      <c r="J366" s="360"/>
      <c r="K366" s="361"/>
      <c r="L366" s="477">
        <f>IF(AND(I366="△",AU366="●"),AX366*U366,0)</f>
        <v>5.72</v>
      </c>
      <c r="M366" s="478"/>
      <c r="N366" s="478"/>
      <c r="O366" s="478"/>
      <c r="P366" s="478"/>
      <c r="Q366" s="479"/>
      <c r="R366" s="491">
        <v>1</v>
      </c>
      <c r="S366" s="492"/>
      <c r="T366" s="493"/>
      <c r="U366" s="497">
        <f t="shared" ref="U366" si="56">IF(R366=1,$AL$36,IF(R366=2,$AL$55,IF(R366=3,$AL$73,IF(R366=4,$AL$92,IF(R366=5,$AL$110,IF(R366=6,$AL$128,IF(R366=7,$AL$147,IF(R366=8,$AL$165,IF(R366=9,$AL$183,IF(R366=10,$AL$202,0))))))))))</f>
        <v>0.14299999999999999</v>
      </c>
      <c r="V366" s="498"/>
      <c r="W366" s="499"/>
      <c r="X366" s="480">
        <v>0.66666666666666663</v>
      </c>
      <c r="Y366" s="481"/>
      <c r="Z366" s="481"/>
      <c r="AA366" s="481"/>
      <c r="AB366" s="481"/>
      <c r="AC366" s="502"/>
      <c r="AD366" s="435">
        <f t="shared" ref="AD366" si="57">IF(I366="△",ROUNDUP(L366+X366,1),0)</f>
        <v>6.3999999999999995</v>
      </c>
      <c r="AE366" s="436"/>
      <c r="AF366" s="436"/>
      <c r="AG366" s="436"/>
      <c r="AH366" s="436"/>
      <c r="AI366" s="437"/>
      <c r="AJ366" s="162"/>
      <c r="AK366" s="162"/>
      <c r="AL366" s="162"/>
      <c r="AM366" s="162"/>
      <c r="AN366" s="162"/>
      <c r="AT366" s="44"/>
      <c r="AU366" s="284" t="str">
        <f>IF(OR(I366="×",AU370="×"),"×","●")</f>
        <v>●</v>
      </c>
      <c r="AV366" s="313" t="str">
        <f>IF(AU366="●",IF(I366="定","-",I366),"-")</f>
        <v>△</v>
      </c>
      <c r="AW366" s="44"/>
      <c r="AX366" s="410">
        <f>20+ROUNDDOWN(($AX$231-1000)/1000,0)*20</f>
        <v>40</v>
      </c>
      <c r="AY366" s="410"/>
      <c r="AZ366" s="44"/>
      <c r="BA366" s="44"/>
      <c r="BB366" s="44"/>
      <c r="BC366" s="44"/>
      <c r="BD366" s="44"/>
      <c r="BE366" s="176"/>
    </row>
    <row r="367" spans="3:57" ht="10.9" customHeight="1" x14ac:dyDescent="0.15">
      <c r="C367" s="447"/>
      <c r="D367" s="449"/>
      <c r="E367" s="451"/>
      <c r="F367" s="451"/>
      <c r="G367" s="447"/>
      <c r="H367" s="451"/>
      <c r="I367" s="453"/>
      <c r="J367" s="360"/>
      <c r="K367" s="361"/>
      <c r="L367" s="480"/>
      <c r="M367" s="481"/>
      <c r="N367" s="481"/>
      <c r="O367" s="481"/>
      <c r="P367" s="481"/>
      <c r="Q367" s="482"/>
      <c r="R367" s="491"/>
      <c r="S367" s="492"/>
      <c r="T367" s="493"/>
      <c r="U367" s="500"/>
      <c r="V367" s="500"/>
      <c r="W367" s="501"/>
      <c r="X367" s="480"/>
      <c r="Y367" s="481"/>
      <c r="Z367" s="481"/>
      <c r="AA367" s="481"/>
      <c r="AB367" s="481"/>
      <c r="AC367" s="502"/>
      <c r="AD367" s="438"/>
      <c r="AE367" s="439"/>
      <c r="AF367" s="439"/>
      <c r="AG367" s="439"/>
      <c r="AH367" s="439"/>
      <c r="AI367" s="440"/>
      <c r="AJ367" s="162"/>
      <c r="AK367" s="162"/>
      <c r="AL367" s="162"/>
      <c r="AM367" s="162"/>
      <c r="AN367" s="162"/>
      <c r="AT367" s="44"/>
      <c r="AU367" s="284"/>
      <c r="AV367" s="313"/>
      <c r="AW367" s="44"/>
      <c r="AX367" s="410"/>
      <c r="AY367" s="410"/>
      <c r="AZ367" s="44"/>
      <c r="BA367" s="44"/>
      <c r="BB367" s="44"/>
      <c r="BC367" s="44"/>
      <c r="BD367" s="44"/>
      <c r="BE367" s="176"/>
    </row>
    <row r="368" spans="3:57" ht="10.9" customHeight="1" x14ac:dyDescent="0.15">
      <c r="C368" s="447"/>
      <c r="D368" s="449"/>
      <c r="E368" s="451"/>
      <c r="F368" s="451"/>
      <c r="G368" s="447"/>
      <c r="H368" s="451"/>
      <c r="I368" s="453"/>
      <c r="J368" s="360"/>
      <c r="K368" s="361"/>
      <c r="L368" s="480"/>
      <c r="M368" s="481"/>
      <c r="N368" s="481"/>
      <c r="O368" s="481"/>
      <c r="P368" s="481"/>
      <c r="Q368" s="482"/>
      <c r="R368" s="491"/>
      <c r="S368" s="492"/>
      <c r="T368" s="493"/>
      <c r="U368" s="500"/>
      <c r="V368" s="500"/>
      <c r="W368" s="501"/>
      <c r="X368" s="480"/>
      <c r="Y368" s="481"/>
      <c r="Z368" s="481"/>
      <c r="AA368" s="481"/>
      <c r="AB368" s="481"/>
      <c r="AC368" s="502"/>
      <c r="AD368" s="438"/>
      <c r="AE368" s="439"/>
      <c r="AF368" s="439"/>
      <c r="AG368" s="439"/>
      <c r="AH368" s="439"/>
      <c r="AI368" s="440"/>
      <c r="AJ368" s="162"/>
      <c r="AK368" s="162"/>
      <c r="AL368" s="162"/>
      <c r="AM368" s="162"/>
      <c r="AN368" s="162"/>
      <c r="AT368" s="44"/>
      <c r="AU368" s="284"/>
      <c r="AV368" s="313"/>
      <c r="AW368" s="44"/>
      <c r="AX368" s="410"/>
      <c r="AY368" s="410"/>
      <c r="AZ368" s="44"/>
      <c r="BA368" s="44"/>
      <c r="BB368" s="44"/>
      <c r="BC368" s="44"/>
      <c r="BD368" s="44"/>
      <c r="BE368" s="176"/>
    </row>
    <row r="369" spans="3:57" ht="10.9" customHeight="1" x14ac:dyDescent="0.15">
      <c r="C369" s="448"/>
      <c r="D369" s="450"/>
      <c r="E369" s="452"/>
      <c r="F369" s="452"/>
      <c r="G369" s="448"/>
      <c r="H369" s="452"/>
      <c r="I369" s="362"/>
      <c r="J369" s="363"/>
      <c r="K369" s="364"/>
      <c r="L369" s="483"/>
      <c r="M369" s="484"/>
      <c r="N369" s="484"/>
      <c r="O369" s="484"/>
      <c r="P369" s="484"/>
      <c r="Q369" s="485"/>
      <c r="R369" s="494"/>
      <c r="S369" s="495"/>
      <c r="T369" s="496"/>
      <c r="U369" s="500"/>
      <c r="V369" s="500"/>
      <c r="W369" s="501"/>
      <c r="X369" s="483"/>
      <c r="Y369" s="484"/>
      <c r="Z369" s="484"/>
      <c r="AA369" s="484"/>
      <c r="AB369" s="484"/>
      <c r="AC369" s="503"/>
      <c r="AD369" s="441"/>
      <c r="AE369" s="442"/>
      <c r="AF369" s="442"/>
      <c r="AG369" s="442"/>
      <c r="AH369" s="442"/>
      <c r="AI369" s="443"/>
      <c r="AJ369" s="162"/>
      <c r="AK369" s="162"/>
      <c r="AL369" s="162"/>
      <c r="AM369" s="162"/>
      <c r="AN369" s="162"/>
      <c r="AT369" s="44"/>
      <c r="AU369" s="284"/>
      <c r="AV369" s="313"/>
      <c r="AW369" s="44"/>
      <c r="AX369" s="410"/>
      <c r="AY369" s="410"/>
      <c r="AZ369" s="44"/>
      <c r="BA369" s="44"/>
      <c r="BB369" s="44"/>
      <c r="BC369" s="44"/>
      <c r="BD369" s="44"/>
      <c r="BE369" s="176"/>
    </row>
    <row r="370" spans="3:57" ht="10.9" customHeight="1" x14ac:dyDescent="0.15">
      <c r="C370" s="474">
        <v>5</v>
      </c>
      <c r="D370" s="475" t="s">
        <v>3</v>
      </c>
      <c r="E370" s="476">
        <v>26</v>
      </c>
      <c r="F370" s="476" t="s">
        <v>2</v>
      </c>
      <c r="G370" s="474" t="s">
        <v>7</v>
      </c>
      <c r="H370" s="476"/>
      <c r="I370" s="453" t="s">
        <v>153</v>
      </c>
      <c r="J370" s="360"/>
      <c r="K370" s="361"/>
      <c r="L370" s="477">
        <f>IF(AND(I370="△",AU370="●"),AX370*U370,0)</f>
        <v>5.72</v>
      </c>
      <c r="M370" s="478"/>
      <c r="N370" s="478"/>
      <c r="O370" s="478"/>
      <c r="P370" s="478"/>
      <c r="Q370" s="479"/>
      <c r="R370" s="491">
        <v>1</v>
      </c>
      <c r="S370" s="492"/>
      <c r="T370" s="493"/>
      <c r="U370" s="497">
        <f t="shared" ref="U370" si="58">IF(R370=1,$AL$36,IF(R370=2,$AL$55,IF(R370=3,$AL$73,IF(R370=4,$AL$92,IF(R370=5,$AL$110,IF(R370=6,$AL$128,IF(R370=7,$AL$147,IF(R370=8,$AL$165,IF(R370=9,$AL$183,IF(R370=10,$AL$202,0))))))))))</f>
        <v>0.14299999999999999</v>
      </c>
      <c r="V370" s="498"/>
      <c r="W370" s="499"/>
      <c r="X370" s="480">
        <v>0.66666666666666663</v>
      </c>
      <c r="Y370" s="481"/>
      <c r="Z370" s="481"/>
      <c r="AA370" s="481"/>
      <c r="AB370" s="481"/>
      <c r="AC370" s="502"/>
      <c r="AD370" s="435">
        <f t="shared" ref="AD370" si="59">IF(I370="△",ROUNDUP(L370+X370,1),0)</f>
        <v>6.3999999999999995</v>
      </c>
      <c r="AE370" s="436"/>
      <c r="AF370" s="436"/>
      <c r="AG370" s="436"/>
      <c r="AH370" s="436"/>
      <c r="AI370" s="437"/>
      <c r="AJ370" s="162"/>
      <c r="AK370" s="162"/>
      <c r="AL370" s="162"/>
      <c r="AM370" s="162"/>
      <c r="AN370" s="162"/>
      <c r="AT370" s="44"/>
      <c r="AU370" s="284" t="str">
        <f>IF(OR(I370="×",AU374="×"),"×","●")</f>
        <v>●</v>
      </c>
      <c r="AV370" s="313" t="str">
        <f>IF(AU370="●",IF(I370="定","-",I370),"-")</f>
        <v>△</v>
      </c>
      <c r="AW370" s="44"/>
      <c r="AX370" s="410">
        <f>20+ROUNDDOWN(($AX$231-1000)/1000,0)*20</f>
        <v>40</v>
      </c>
      <c r="AY370" s="410"/>
      <c r="AZ370" s="44"/>
      <c r="BA370" s="44"/>
      <c r="BB370" s="44"/>
      <c r="BC370" s="44"/>
      <c r="BD370" s="44"/>
      <c r="BE370" s="176"/>
    </row>
    <row r="371" spans="3:57" ht="10.9" customHeight="1" x14ac:dyDescent="0.15">
      <c r="C371" s="447"/>
      <c r="D371" s="449"/>
      <c r="E371" s="451"/>
      <c r="F371" s="451"/>
      <c r="G371" s="447"/>
      <c r="H371" s="451"/>
      <c r="I371" s="453"/>
      <c r="J371" s="360"/>
      <c r="K371" s="361"/>
      <c r="L371" s="480"/>
      <c r="M371" s="481"/>
      <c r="N371" s="481"/>
      <c r="O371" s="481"/>
      <c r="P371" s="481"/>
      <c r="Q371" s="482"/>
      <c r="R371" s="491"/>
      <c r="S371" s="492"/>
      <c r="T371" s="493"/>
      <c r="U371" s="500"/>
      <c r="V371" s="500"/>
      <c r="W371" s="501"/>
      <c r="X371" s="480"/>
      <c r="Y371" s="481"/>
      <c r="Z371" s="481"/>
      <c r="AA371" s="481"/>
      <c r="AB371" s="481"/>
      <c r="AC371" s="502"/>
      <c r="AD371" s="438"/>
      <c r="AE371" s="439"/>
      <c r="AF371" s="439"/>
      <c r="AG371" s="439"/>
      <c r="AH371" s="439"/>
      <c r="AI371" s="440"/>
      <c r="AJ371" s="162"/>
      <c r="AK371" s="162"/>
      <c r="AL371" s="162"/>
      <c r="AM371" s="162"/>
      <c r="AN371" s="162"/>
      <c r="AT371" s="44"/>
      <c r="AU371" s="284"/>
      <c r="AV371" s="313"/>
      <c r="AW371" s="44"/>
      <c r="AX371" s="410"/>
      <c r="AY371" s="410"/>
      <c r="AZ371" s="44"/>
      <c r="BA371" s="44"/>
      <c r="BB371" s="44"/>
      <c r="BC371" s="44"/>
      <c r="BD371" s="44"/>
      <c r="BE371" s="176"/>
    </row>
    <row r="372" spans="3:57" ht="10.9" customHeight="1" x14ac:dyDescent="0.15">
      <c r="C372" s="447"/>
      <c r="D372" s="449"/>
      <c r="E372" s="451"/>
      <c r="F372" s="451"/>
      <c r="G372" s="447"/>
      <c r="H372" s="451"/>
      <c r="I372" s="453"/>
      <c r="J372" s="360"/>
      <c r="K372" s="361"/>
      <c r="L372" s="480"/>
      <c r="M372" s="481"/>
      <c r="N372" s="481"/>
      <c r="O372" s="481"/>
      <c r="P372" s="481"/>
      <c r="Q372" s="482"/>
      <c r="R372" s="491"/>
      <c r="S372" s="492"/>
      <c r="T372" s="493"/>
      <c r="U372" s="500"/>
      <c r="V372" s="500"/>
      <c r="W372" s="501"/>
      <c r="X372" s="480"/>
      <c r="Y372" s="481"/>
      <c r="Z372" s="481"/>
      <c r="AA372" s="481"/>
      <c r="AB372" s="481"/>
      <c r="AC372" s="502"/>
      <c r="AD372" s="438"/>
      <c r="AE372" s="439"/>
      <c r="AF372" s="439"/>
      <c r="AG372" s="439"/>
      <c r="AH372" s="439"/>
      <c r="AI372" s="440"/>
      <c r="AJ372" s="162"/>
      <c r="AK372" s="162"/>
      <c r="AL372" s="162"/>
      <c r="AM372" s="162"/>
      <c r="AN372" s="162"/>
      <c r="AT372" s="44"/>
      <c r="AU372" s="284"/>
      <c r="AV372" s="313"/>
      <c r="AW372" s="44"/>
      <c r="AX372" s="410"/>
      <c r="AY372" s="410"/>
      <c r="AZ372" s="44"/>
      <c r="BA372" s="44"/>
      <c r="BB372" s="44"/>
      <c r="BC372" s="44"/>
      <c r="BD372" s="44"/>
      <c r="BE372" s="176"/>
    </row>
    <row r="373" spans="3:57" ht="10.9" customHeight="1" x14ac:dyDescent="0.15">
      <c r="C373" s="448"/>
      <c r="D373" s="450"/>
      <c r="E373" s="452"/>
      <c r="F373" s="452"/>
      <c r="G373" s="448"/>
      <c r="H373" s="452"/>
      <c r="I373" s="362"/>
      <c r="J373" s="363"/>
      <c r="K373" s="364"/>
      <c r="L373" s="483"/>
      <c r="M373" s="484"/>
      <c r="N373" s="484"/>
      <c r="O373" s="484"/>
      <c r="P373" s="484"/>
      <c r="Q373" s="485"/>
      <c r="R373" s="494"/>
      <c r="S373" s="495"/>
      <c r="T373" s="496"/>
      <c r="U373" s="500"/>
      <c r="V373" s="500"/>
      <c r="W373" s="501"/>
      <c r="X373" s="483"/>
      <c r="Y373" s="484"/>
      <c r="Z373" s="484"/>
      <c r="AA373" s="484"/>
      <c r="AB373" s="484"/>
      <c r="AC373" s="503"/>
      <c r="AD373" s="441"/>
      <c r="AE373" s="442"/>
      <c r="AF373" s="442"/>
      <c r="AG373" s="442"/>
      <c r="AH373" s="442"/>
      <c r="AI373" s="443"/>
      <c r="AJ373" s="162"/>
      <c r="AK373" s="162"/>
      <c r="AL373" s="162"/>
      <c r="AM373" s="162"/>
      <c r="AN373" s="162"/>
      <c r="AT373" s="44"/>
      <c r="AU373" s="284"/>
      <c r="AV373" s="313"/>
      <c r="AW373" s="44"/>
      <c r="AX373" s="410"/>
      <c r="AY373" s="410"/>
      <c r="AZ373" s="44"/>
      <c r="BA373" s="44"/>
      <c r="BB373" s="44"/>
      <c r="BC373" s="44"/>
      <c r="BD373" s="44"/>
      <c r="BE373" s="176"/>
    </row>
    <row r="374" spans="3:57" ht="10.9" customHeight="1" x14ac:dyDescent="0.15">
      <c r="C374" s="474">
        <v>5</v>
      </c>
      <c r="D374" s="475" t="s">
        <v>3</v>
      </c>
      <c r="E374" s="476">
        <v>27</v>
      </c>
      <c r="F374" s="476" t="s">
        <v>2</v>
      </c>
      <c r="G374" s="474" t="s">
        <v>6</v>
      </c>
      <c r="H374" s="476"/>
      <c r="I374" s="453" t="s">
        <v>153</v>
      </c>
      <c r="J374" s="360"/>
      <c r="K374" s="361"/>
      <c r="L374" s="477">
        <f>IF(AND(I374="△",AU374="●"),AX374*U374,0)</f>
        <v>5.72</v>
      </c>
      <c r="M374" s="478"/>
      <c r="N374" s="478"/>
      <c r="O374" s="478"/>
      <c r="P374" s="478"/>
      <c r="Q374" s="479"/>
      <c r="R374" s="491">
        <v>1</v>
      </c>
      <c r="S374" s="492"/>
      <c r="T374" s="493"/>
      <c r="U374" s="497">
        <f t="shared" ref="U374" si="60">IF(R374=1,$AL$36,IF(R374=2,$AL$55,IF(R374=3,$AL$73,IF(R374=4,$AL$92,IF(R374=5,$AL$110,IF(R374=6,$AL$128,IF(R374=7,$AL$147,IF(R374=8,$AL$165,IF(R374=9,$AL$183,IF(R374=10,$AL$202,0))))))))))</f>
        <v>0.14299999999999999</v>
      </c>
      <c r="V374" s="498"/>
      <c r="W374" s="499"/>
      <c r="X374" s="480">
        <v>0.66666666666666663</v>
      </c>
      <c r="Y374" s="481"/>
      <c r="Z374" s="481"/>
      <c r="AA374" s="481"/>
      <c r="AB374" s="481"/>
      <c r="AC374" s="502"/>
      <c r="AD374" s="435">
        <f t="shared" ref="AD374" si="61">IF(I374="△",ROUNDUP(L374+X374,1),0)</f>
        <v>6.3999999999999995</v>
      </c>
      <c r="AE374" s="436"/>
      <c r="AF374" s="436"/>
      <c r="AG374" s="436"/>
      <c r="AH374" s="436"/>
      <c r="AI374" s="437"/>
      <c r="AJ374" s="162"/>
      <c r="AK374" s="162"/>
      <c r="AL374" s="162"/>
      <c r="AM374" s="162"/>
      <c r="AN374" s="162"/>
      <c r="AT374" s="44"/>
      <c r="AU374" s="284" t="str">
        <f>IF(OR(I374="×",AU378="×"),"×","●")</f>
        <v>●</v>
      </c>
      <c r="AV374" s="313" t="str">
        <f>IF(AU374="●",IF(I374="定","-",I374),"-")</f>
        <v>△</v>
      </c>
      <c r="AW374" s="44"/>
      <c r="AX374" s="410">
        <f>20+ROUNDDOWN(($AX$231-1000)/1000,0)*20</f>
        <v>40</v>
      </c>
      <c r="AY374" s="410"/>
      <c r="AZ374" s="44"/>
      <c r="BA374" s="44"/>
      <c r="BB374" s="44"/>
      <c r="BC374" s="44"/>
      <c r="BD374" s="44"/>
      <c r="BE374" s="176"/>
    </row>
    <row r="375" spans="3:57" ht="10.9" customHeight="1" x14ac:dyDescent="0.15">
      <c r="C375" s="447"/>
      <c r="D375" s="449"/>
      <c r="E375" s="451"/>
      <c r="F375" s="451"/>
      <c r="G375" s="447"/>
      <c r="H375" s="451"/>
      <c r="I375" s="453"/>
      <c r="J375" s="360"/>
      <c r="K375" s="361"/>
      <c r="L375" s="480"/>
      <c r="M375" s="481"/>
      <c r="N375" s="481"/>
      <c r="O375" s="481"/>
      <c r="P375" s="481"/>
      <c r="Q375" s="482"/>
      <c r="R375" s="491"/>
      <c r="S375" s="492"/>
      <c r="T375" s="493"/>
      <c r="U375" s="500"/>
      <c r="V375" s="500"/>
      <c r="W375" s="501"/>
      <c r="X375" s="480"/>
      <c r="Y375" s="481"/>
      <c r="Z375" s="481"/>
      <c r="AA375" s="481"/>
      <c r="AB375" s="481"/>
      <c r="AC375" s="502"/>
      <c r="AD375" s="438"/>
      <c r="AE375" s="439"/>
      <c r="AF375" s="439"/>
      <c r="AG375" s="439"/>
      <c r="AH375" s="439"/>
      <c r="AI375" s="440"/>
      <c r="AJ375" s="162"/>
      <c r="AK375" s="162"/>
      <c r="AL375" s="162"/>
      <c r="AM375" s="162"/>
      <c r="AN375" s="162"/>
      <c r="AT375" s="44"/>
      <c r="AU375" s="284"/>
      <c r="AV375" s="313"/>
      <c r="AW375" s="44"/>
      <c r="AX375" s="410"/>
      <c r="AY375" s="410"/>
      <c r="AZ375" s="44"/>
      <c r="BA375" s="44"/>
      <c r="BB375" s="44"/>
      <c r="BC375" s="44"/>
      <c r="BD375" s="44"/>
      <c r="BE375" s="176"/>
    </row>
    <row r="376" spans="3:57" ht="10.9" customHeight="1" x14ac:dyDescent="0.15">
      <c r="C376" s="447"/>
      <c r="D376" s="449"/>
      <c r="E376" s="451"/>
      <c r="F376" s="451"/>
      <c r="G376" s="447"/>
      <c r="H376" s="451"/>
      <c r="I376" s="453"/>
      <c r="J376" s="360"/>
      <c r="K376" s="361"/>
      <c r="L376" s="480"/>
      <c r="M376" s="481"/>
      <c r="N376" s="481"/>
      <c r="O376" s="481"/>
      <c r="P376" s="481"/>
      <c r="Q376" s="482"/>
      <c r="R376" s="491"/>
      <c r="S376" s="492"/>
      <c r="T376" s="493"/>
      <c r="U376" s="500"/>
      <c r="V376" s="500"/>
      <c r="W376" s="501"/>
      <c r="X376" s="480"/>
      <c r="Y376" s="481"/>
      <c r="Z376" s="481"/>
      <c r="AA376" s="481"/>
      <c r="AB376" s="481"/>
      <c r="AC376" s="502"/>
      <c r="AD376" s="438"/>
      <c r="AE376" s="439"/>
      <c r="AF376" s="439"/>
      <c r="AG376" s="439"/>
      <c r="AH376" s="439"/>
      <c r="AI376" s="440"/>
      <c r="AJ376" s="162"/>
      <c r="AK376" s="162"/>
      <c r="AL376" s="162"/>
      <c r="AM376" s="162"/>
      <c r="AN376" s="162"/>
      <c r="AT376" s="44"/>
      <c r="AU376" s="284"/>
      <c r="AV376" s="313"/>
      <c r="AW376" s="44"/>
      <c r="AX376" s="410"/>
      <c r="AY376" s="410"/>
      <c r="AZ376" s="44"/>
      <c r="BA376" s="44"/>
      <c r="BB376" s="44"/>
      <c r="BC376" s="44"/>
      <c r="BD376" s="44"/>
      <c r="BE376" s="176"/>
    </row>
    <row r="377" spans="3:57" ht="10.9" customHeight="1" x14ac:dyDescent="0.15">
      <c r="C377" s="448"/>
      <c r="D377" s="450"/>
      <c r="E377" s="452"/>
      <c r="F377" s="452"/>
      <c r="G377" s="448"/>
      <c r="H377" s="452"/>
      <c r="I377" s="362"/>
      <c r="J377" s="363"/>
      <c r="K377" s="364"/>
      <c r="L377" s="483"/>
      <c r="M377" s="484"/>
      <c r="N377" s="484"/>
      <c r="O377" s="484"/>
      <c r="P377" s="484"/>
      <c r="Q377" s="485"/>
      <c r="R377" s="494"/>
      <c r="S377" s="495"/>
      <c r="T377" s="496"/>
      <c r="U377" s="500"/>
      <c r="V377" s="500"/>
      <c r="W377" s="501"/>
      <c r="X377" s="483"/>
      <c r="Y377" s="484"/>
      <c r="Z377" s="484"/>
      <c r="AA377" s="484"/>
      <c r="AB377" s="484"/>
      <c r="AC377" s="503"/>
      <c r="AD377" s="441"/>
      <c r="AE377" s="442"/>
      <c r="AF377" s="442"/>
      <c r="AG377" s="442"/>
      <c r="AH377" s="442"/>
      <c r="AI377" s="443"/>
      <c r="AJ377" s="162"/>
      <c r="AK377" s="162"/>
      <c r="AL377" s="162"/>
      <c r="AM377" s="162"/>
      <c r="AN377" s="162"/>
      <c r="AT377" s="44"/>
      <c r="AU377" s="284"/>
      <c r="AV377" s="313"/>
      <c r="AW377" s="44"/>
      <c r="AX377" s="410"/>
      <c r="AY377" s="410"/>
      <c r="AZ377" s="44"/>
      <c r="BA377" s="44"/>
      <c r="BB377" s="44"/>
      <c r="BC377" s="44"/>
      <c r="BD377" s="44"/>
      <c r="BE377" s="176"/>
    </row>
    <row r="378" spans="3:57" ht="10.9" customHeight="1" x14ac:dyDescent="0.15">
      <c r="C378" s="474">
        <v>5</v>
      </c>
      <c r="D378" s="475" t="s">
        <v>3</v>
      </c>
      <c r="E378" s="476">
        <v>28</v>
      </c>
      <c r="F378" s="476" t="s">
        <v>2</v>
      </c>
      <c r="G378" s="474" t="s">
        <v>5</v>
      </c>
      <c r="H378" s="476"/>
      <c r="I378" s="453" t="s">
        <v>153</v>
      </c>
      <c r="J378" s="360"/>
      <c r="K378" s="361"/>
      <c r="L378" s="477">
        <f>IF(AND(I378="△",AU378="●"),AX378*U378,0)</f>
        <v>8</v>
      </c>
      <c r="M378" s="478"/>
      <c r="N378" s="478"/>
      <c r="O378" s="478"/>
      <c r="P378" s="478"/>
      <c r="Q378" s="479"/>
      <c r="R378" s="453">
        <v>2</v>
      </c>
      <c r="S378" s="486"/>
      <c r="T378" s="487"/>
      <c r="U378" s="497">
        <f t="shared" ref="U378" si="62">IF(R378=1,$AL$36,IF(R378=2,$AL$55,IF(R378=3,$AL$73,IF(R378=4,$AL$92,IF(R378=5,$AL$110,IF(R378=6,$AL$128,IF(R378=7,$AL$147,IF(R378=8,$AL$165,IF(R378=9,$AL$183,IF(R378=10,$AL$202,0))))))))))</f>
        <v>0.2</v>
      </c>
      <c r="V378" s="498"/>
      <c r="W378" s="499"/>
      <c r="X378" s="480">
        <v>0.66666666666666663</v>
      </c>
      <c r="Y378" s="481"/>
      <c r="Z378" s="481"/>
      <c r="AA378" s="481"/>
      <c r="AB378" s="481"/>
      <c r="AC378" s="502"/>
      <c r="AD378" s="435">
        <f t="shared" ref="AD378" si="63">IF(I378="△",ROUNDUP(L378+X378,1),0)</f>
        <v>8.6999999999999993</v>
      </c>
      <c r="AE378" s="436"/>
      <c r="AF378" s="436"/>
      <c r="AG378" s="436"/>
      <c r="AH378" s="436"/>
      <c r="AI378" s="437"/>
      <c r="AJ378" s="162"/>
      <c r="AK378" s="162"/>
      <c r="AL378" s="162"/>
      <c r="AM378" s="162"/>
      <c r="AN378" s="162"/>
      <c r="AT378" s="44"/>
      <c r="AU378" s="284" t="str">
        <f>IF(OR(I378="×",AU382="×"),"×","●")</f>
        <v>●</v>
      </c>
      <c r="AV378" s="313" t="str">
        <f>IF(AU378="●",IF(I378="定","-",I378),"-")</f>
        <v>△</v>
      </c>
      <c r="AW378" s="44"/>
      <c r="AX378" s="410">
        <f>20+ROUNDDOWN(($AX$231-1000)/1000,0)*20</f>
        <v>40</v>
      </c>
      <c r="AY378" s="410"/>
      <c r="AZ378" s="44"/>
      <c r="BA378" s="44"/>
      <c r="BB378" s="44"/>
      <c r="BC378" s="44"/>
      <c r="BD378" s="44"/>
      <c r="BE378" s="176"/>
    </row>
    <row r="379" spans="3:57" ht="10.9" customHeight="1" x14ac:dyDescent="0.15">
      <c r="C379" s="447"/>
      <c r="D379" s="449"/>
      <c r="E379" s="451"/>
      <c r="F379" s="451"/>
      <c r="G379" s="447"/>
      <c r="H379" s="451"/>
      <c r="I379" s="453"/>
      <c r="J379" s="360"/>
      <c r="K379" s="361"/>
      <c r="L379" s="480"/>
      <c r="M379" s="481"/>
      <c r="N379" s="481"/>
      <c r="O379" s="481"/>
      <c r="P379" s="481"/>
      <c r="Q379" s="482"/>
      <c r="R379" s="453"/>
      <c r="S379" s="486"/>
      <c r="T379" s="487"/>
      <c r="U379" s="500"/>
      <c r="V379" s="500"/>
      <c r="W379" s="501"/>
      <c r="X379" s="480"/>
      <c r="Y379" s="481"/>
      <c r="Z379" s="481"/>
      <c r="AA379" s="481"/>
      <c r="AB379" s="481"/>
      <c r="AC379" s="502"/>
      <c r="AD379" s="438"/>
      <c r="AE379" s="439"/>
      <c r="AF379" s="439"/>
      <c r="AG379" s="439"/>
      <c r="AH379" s="439"/>
      <c r="AI379" s="440"/>
      <c r="AJ379" s="162"/>
      <c r="AK379" s="162"/>
      <c r="AL379" s="162"/>
      <c r="AM379" s="162"/>
      <c r="AN379" s="162"/>
      <c r="AT379" s="44"/>
      <c r="AU379" s="284"/>
      <c r="AV379" s="313"/>
      <c r="AW379" s="44"/>
      <c r="AX379" s="410"/>
      <c r="AY379" s="410"/>
      <c r="AZ379" s="44"/>
      <c r="BA379" s="44"/>
      <c r="BB379" s="44"/>
      <c r="BC379" s="44"/>
      <c r="BD379" s="44"/>
      <c r="BE379" s="176"/>
    </row>
    <row r="380" spans="3:57" ht="10.9" customHeight="1" x14ac:dyDescent="0.15">
      <c r="C380" s="447"/>
      <c r="D380" s="449"/>
      <c r="E380" s="451"/>
      <c r="F380" s="451"/>
      <c r="G380" s="447"/>
      <c r="H380" s="451"/>
      <c r="I380" s="453"/>
      <c r="J380" s="360"/>
      <c r="K380" s="361"/>
      <c r="L380" s="480"/>
      <c r="M380" s="481"/>
      <c r="N380" s="481"/>
      <c r="O380" s="481"/>
      <c r="P380" s="481"/>
      <c r="Q380" s="482"/>
      <c r="R380" s="453"/>
      <c r="S380" s="486"/>
      <c r="T380" s="487"/>
      <c r="U380" s="500"/>
      <c r="V380" s="500"/>
      <c r="W380" s="501"/>
      <c r="X380" s="480"/>
      <c r="Y380" s="481"/>
      <c r="Z380" s="481"/>
      <c r="AA380" s="481"/>
      <c r="AB380" s="481"/>
      <c r="AC380" s="502"/>
      <c r="AD380" s="438"/>
      <c r="AE380" s="439"/>
      <c r="AF380" s="439"/>
      <c r="AG380" s="439"/>
      <c r="AH380" s="439"/>
      <c r="AI380" s="440"/>
      <c r="AJ380" s="162"/>
      <c r="AK380" s="162"/>
      <c r="AL380" s="162"/>
      <c r="AM380" s="162"/>
      <c r="AN380" s="162"/>
      <c r="AT380" s="44"/>
      <c r="AU380" s="284"/>
      <c r="AV380" s="313"/>
      <c r="AW380" s="44"/>
      <c r="AX380" s="410"/>
      <c r="AY380" s="410"/>
      <c r="AZ380" s="44"/>
      <c r="BA380" s="44"/>
      <c r="BB380" s="44"/>
      <c r="BC380" s="44"/>
      <c r="BD380" s="44"/>
      <c r="BE380" s="176"/>
    </row>
    <row r="381" spans="3:57" ht="10.9" customHeight="1" x14ac:dyDescent="0.15">
      <c r="C381" s="448"/>
      <c r="D381" s="450"/>
      <c r="E381" s="452"/>
      <c r="F381" s="452"/>
      <c r="G381" s="448"/>
      <c r="H381" s="452"/>
      <c r="I381" s="362"/>
      <c r="J381" s="363"/>
      <c r="K381" s="364"/>
      <c r="L381" s="483"/>
      <c r="M381" s="484"/>
      <c r="N381" s="484"/>
      <c r="O381" s="484"/>
      <c r="P381" s="484"/>
      <c r="Q381" s="485"/>
      <c r="R381" s="488"/>
      <c r="S381" s="489"/>
      <c r="T381" s="490"/>
      <c r="U381" s="500"/>
      <c r="V381" s="500"/>
      <c r="W381" s="501"/>
      <c r="X381" s="483"/>
      <c r="Y381" s="484"/>
      <c r="Z381" s="484"/>
      <c r="AA381" s="484"/>
      <c r="AB381" s="484"/>
      <c r="AC381" s="503"/>
      <c r="AD381" s="441"/>
      <c r="AE381" s="442"/>
      <c r="AF381" s="442"/>
      <c r="AG381" s="442"/>
      <c r="AH381" s="442"/>
      <c r="AI381" s="443"/>
      <c r="AJ381" s="162"/>
      <c r="AK381" s="162"/>
      <c r="AL381" s="162"/>
      <c r="AM381" s="162"/>
      <c r="AN381" s="162"/>
      <c r="AT381" s="44"/>
      <c r="AU381" s="284"/>
      <c r="AV381" s="313"/>
      <c r="AW381" s="44"/>
      <c r="AX381" s="410"/>
      <c r="AY381" s="410"/>
      <c r="AZ381" s="44"/>
      <c r="BA381" s="44"/>
      <c r="BB381" s="44"/>
      <c r="BC381" s="44"/>
      <c r="BD381" s="44"/>
      <c r="BE381" s="176"/>
    </row>
    <row r="382" spans="3:57" ht="10.9" customHeight="1" x14ac:dyDescent="0.15">
      <c r="C382" s="474">
        <v>5</v>
      </c>
      <c r="D382" s="475" t="s">
        <v>3</v>
      </c>
      <c r="E382" s="476">
        <v>29</v>
      </c>
      <c r="F382" s="476" t="s">
        <v>2</v>
      </c>
      <c r="G382" s="474" t="s">
        <v>4</v>
      </c>
      <c r="H382" s="476"/>
      <c r="I382" s="453" t="s">
        <v>153</v>
      </c>
      <c r="J382" s="360"/>
      <c r="K382" s="361"/>
      <c r="L382" s="477">
        <f>IF(AND(I382="△",AU382="●"),AX382*U382,0)</f>
        <v>8</v>
      </c>
      <c r="M382" s="478"/>
      <c r="N382" s="478"/>
      <c r="O382" s="478"/>
      <c r="P382" s="478"/>
      <c r="Q382" s="479"/>
      <c r="R382" s="453">
        <v>2</v>
      </c>
      <c r="S382" s="486"/>
      <c r="T382" s="487"/>
      <c r="U382" s="497">
        <f t="shared" ref="U382" si="64">IF(R382=1,$AL$36,IF(R382=2,$AL$55,IF(R382=3,$AL$73,IF(R382=4,$AL$92,IF(R382=5,$AL$110,IF(R382=6,$AL$128,IF(R382=7,$AL$147,IF(R382=8,$AL$165,IF(R382=9,$AL$183,IF(R382=10,$AL$202,0))))))))))</f>
        <v>0.2</v>
      </c>
      <c r="V382" s="498"/>
      <c r="W382" s="499"/>
      <c r="X382" s="480">
        <v>0.5714285714285714</v>
      </c>
      <c r="Y382" s="481"/>
      <c r="Z382" s="481"/>
      <c r="AA382" s="481"/>
      <c r="AB382" s="481"/>
      <c r="AC382" s="502"/>
      <c r="AD382" s="435">
        <f t="shared" ref="AD382" si="65">IF(I382="△",ROUNDUP(L382+X382,1),0)</f>
        <v>8.6</v>
      </c>
      <c r="AE382" s="436"/>
      <c r="AF382" s="436"/>
      <c r="AG382" s="436"/>
      <c r="AH382" s="436"/>
      <c r="AI382" s="437"/>
      <c r="AJ382" s="162"/>
      <c r="AK382" s="162"/>
      <c r="AL382" s="162"/>
      <c r="AM382" s="162"/>
      <c r="AN382" s="162"/>
      <c r="AT382" s="44"/>
      <c r="AU382" s="284" t="str">
        <f>IF(OR(I382="×",AU386="×"),"×","●")</f>
        <v>●</v>
      </c>
      <c r="AV382" s="313" t="str">
        <f>IF(AU382="●",IF(I382="定","-",I382),"-")</f>
        <v>△</v>
      </c>
      <c r="AW382" s="44"/>
      <c r="AX382" s="410">
        <f>20+ROUNDDOWN(($AX$231-1000)/1000,0)*20</f>
        <v>40</v>
      </c>
      <c r="AY382" s="410"/>
      <c r="AZ382" s="44"/>
      <c r="BA382" s="44"/>
      <c r="BB382" s="44"/>
      <c r="BC382" s="44"/>
      <c r="BD382" s="44"/>
      <c r="BE382" s="176"/>
    </row>
    <row r="383" spans="3:57" ht="10.9" customHeight="1" x14ac:dyDescent="0.15">
      <c r="C383" s="447"/>
      <c r="D383" s="449"/>
      <c r="E383" s="451"/>
      <c r="F383" s="451"/>
      <c r="G383" s="447"/>
      <c r="H383" s="451"/>
      <c r="I383" s="453"/>
      <c r="J383" s="360"/>
      <c r="K383" s="361"/>
      <c r="L383" s="480"/>
      <c r="M383" s="481"/>
      <c r="N383" s="481"/>
      <c r="O383" s="481"/>
      <c r="P383" s="481"/>
      <c r="Q383" s="482"/>
      <c r="R383" s="453"/>
      <c r="S383" s="486"/>
      <c r="T383" s="487"/>
      <c r="U383" s="500"/>
      <c r="V383" s="500"/>
      <c r="W383" s="501"/>
      <c r="X383" s="480"/>
      <c r="Y383" s="481"/>
      <c r="Z383" s="481"/>
      <c r="AA383" s="481"/>
      <c r="AB383" s="481"/>
      <c r="AC383" s="502"/>
      <c r="AD383" s="438"/>
      <c r="AE383" s="439"/>
      <c r="AF383" s="439"/>
      <c r="AG383" s="439"/>
      <c r="AH383" s="439"/>
      <c r="AI383" s="440"/>
      <c r="AJ383" s="162"/>
      <c r="AK383" s="162"/>
      <c r="AL383" s="162"/>
      <c r="AM383" s="162"/>
      <c r="AN383" s="162"/>
      <c r="AT383" s="44"/>
      <c r="AU383" s="284"/>
      <c r="AV383" s="313"/>
      <c r="AW383" s="44"/>
      <c r="AX383" s="410"/>
      <c r="AY383" s="410"/>
      <c r="AZ383" s="44"/>
      <c r="BA383" s="44"/>
      <c r="BB383" s="44"/>
      <c r="BC383" s="44"/>
      <c r="BD383" s="44"/>
      <c r="BE383" s="176"/>
    </row>
    <row r="384" spans="3:57" ht="10.9" customHeight="1" x14ac:dyDescent="0.15">
      <c r="C384" s="447"/>
      <c r="D384" s="449"/>
      <c r="E384" s="451"/>
      <c r="F384" s="451"/>
      <c r="G384" s="447"/>
      <c r="H384" s="451"/>
      <c r="I384" s="453"/>
      <c r="J384" s="360"/>
      <c r="K384" s="361"/>
      <c r="L384" s="480"/>
      <c r="M384" s="481"/>
      <c r="N384" s="481"/>
      <c r="O384" s="481"/>
      <c r="P384" s="481"/>
      <c r="Q384" s="482"/>
      <c r="R384" s="453"/>
      <c r="S384" s="486"/>
      <c r="T384" s="487"/>
      <c r="U384" s="500"/>
      <c r="V384" s="500"/>
      <c r="W384" s="501"/>
      <c r="X384" s="480"/>
      <c r="Y384" s="481"/>
      <c r="Z384" s="481"/>
      <c r="AA384" s="481"/>
      <c r="AB384" s="481"/>
      <c r="AC384" s="502"/>
      <c r="AD384" s="438"/>
      <c r="AE384" s="439"/>
      <c r="AF384" s="439"/>
      <c r="AG384" s="439"/>
      <c r="AH384" s="439"/>
      <c r="AI384" s="440"/>
      <c r="AJ384" s="162"/>
      <c r="AK384" s="162"/>
      <c r="AL384" s="162"/>
      <c r="AM384" s="162"/>
      <c r="AN384" s="162"/>
      <c r="AT384" s="44"/>
      <c r="AU384" s="284"/>
      <c r="AV384" s="313"/>
      <c r="AW384" s="44"/>
      <c r="AX384" s="410"/>
      <c r="AY384" s="410"/>
      <c r="AZ384" s="44"/>
      <c r="BA384" s="44"/>
      <c r="BB384" s="44"/>
      <c r="BC384" s="44"/>
      <c r="BD384" s="44"/>
      <c r="BE384" s="176"/>
    </row>
    <row r="385" spans="3:57" ht="10.9" customHeight="1" x14ac:dyDescent="0.15">
      <c r="C385" s="448"/>
      <c r="D385" s="450"/>
      <c r="E385" s="452"/>
      <c r="F385" s="452"/>
      <c r="G385" s="448"/>
      <c r="H385" s="452"/>
      <c r="I385" s="362"/>
      <c r="J385" s="363"/>
      <c r="K385" s="364"/>
      <c r="L385" s="483"/>
      <c r="M385" s="484"/>
      <c r="N385" s="484"/>
      <c r="O385" s="484"/>
      <c r="P385" s="484"/>
      <c r="Q385" s="485"/>
      <c r="R385" s="488"/>
      <c r="S385" s="489"/>
      <c r="T385" s="490"/>
      <c r="U385" s="500"/>
      <c r="V385" s="500"/>
      <c r="W385" s="501"/>
      <c r="X385" s="483"/>
      <c r="Y385" s="484"/>
      <c r="Z385" s="484"/>
      <c r="AA385" s="484"/>
      <c r="AB385" s="484"/>
      <c r="AC385" s="503"/>
      <c r="AD385" s="441"/>
      <c r="AE385" s="442"/>
      <c r="AF385" s="442"/>
      <c r="AG385" s="442"/>
      <c r="AH385" s="442"/>
      <c r="AI385" s="443"/>
      <c r="AJ385" s="162"/>
      <c r="AK385" s="162"/>
      <c r="AL385" s="162"/>
      <c r="AM385" s="162"/>
      <c r="AN385" s="162"/>
      <c r="AT385" s="44"/>
      <c r="AU385" s="284"/>
      <c r="AV385" s="313"/>
      <c r="AW385" s="44"/>
      <c r="AX385" s="410"/>
      <c r="AY385" s="410"/>
      <c r="AZ385" s="44"/>
      <c r="BA385" s="44"/>
      <c r="BB385" s="44"/>
      <c r="BC385" s="44"/>
      <c r="BD385" s="44"/>
      <c r="BE385" s="176"/>
    </row>
    <row r="386" spans="3:57" ht="10.9" customHeight="1" x14ac:dyDescent="0.15">
      <c r="C386" s="474">
        <v>5</v>
      </c>
      <c r="D386" s="475" t="s">
        <v>3</v>
      </c>
      <c r="E386" s="476">
        <v>30</v>
      </c>
      <c r="F386" s="476" t="s">
        <v>2</v>
      </c>
      <c r="G386" s="474" t="s">
        <v>1</v>
      </c>
      <c r="H386" s="476"/>
      <c r="I386" s="453" t="s">
        <v>153</v>
      </c>
      <c r="J386" s="360"/>
      <c r="K386" s="361"/>
      <c r="L386" s="477">
        <f>IF(AND(I386="△",AU386="●"),AX386*U386,0)</f>
        <v>5.72</v>
      </c>
      <c r="M386" s="478"/>
      <c r="N386" s="478"/>
      <c r="O386" s="478"/>
      <c r="P386" s="478"/>
      <c r="Q386" s="479"/>
      <c r="R386" s="491">
        <v>1</v>
      </c>
      <c r="S386" s="492"/>
      <c r="T386" s="493"/>
      <c r="U386" s="497">
        <f t="shared" ref="U386" si="66">IF(R386=1,$AL$36,IF(R386=2,$AL$55,IF(R386=3,$AL$73,IF(R386=4,$AL$92,IF(R386=5,$AL$110,IF(R386=6,$AL$128,IF(R386=7,$AL$147,IF(R386=8,$AL$165,IF(R386=9,$AL$183,IF(R386=10,$AL$202,0))))))))))</f>
        <v>0.14299999999999999</v>
      </c>
      <c r="V386" s="498"/>
      <c r="W386" s="499"/>
      <c r="X386" s="480">
        <v>0.5714285714285714</v>
      </c>
      <c r="Y386" s="481"/>
      <c r="Z386" s="481"/>
      <c r="AA386" s="481"/>
      <c r="AB386" s="481"/>
      <c r="AC386" s="502"/>
      <c r="AD386" s="435">
        <f t="shared" ref="AD386" si="67">IF(I386="△",ROUNDUP(L386+X386,1),0)</f>
        <v>6.3</v>
      </c>
      <c r="AE386" s="436"/>
      <c r="AF386" s="436"/>
      <c r="AG386" s="436"/>
      <c r="AH386" s="436"/>
      <c r="AI386" s="437"/>
      <c r="AJ386" s="162"/>
      <c r="AK386" s="162"/>
      <c r="AL386" s="162"/>
      <c r="AM386" s="162"/>
      <c r="AN386" s="162"/>
      <c r="AT386" s="44"/>
      <c r="AU386" s="284" t="str">
        <f>IF(OR(I386="×",AU390="×"),"×","●")</f>
        <v>●</v>
      </c>
      <c r="AV386" s="313" t="str">
        <f>IF(AU386="●",IF(I386="定","-",I386),"-")</f>
        <v>△</v>
      </c>
      <c r="AW386" s="44"/>
      <c r="AX386" s="410">
        <f>20+ROUNDDOWN(($AX$231-1000)/1000,0)*20</f>
        <v>40</v>
      </c>
      <c r="AY386" s="410"/>
      <c r="AZ386" s="44"/>
      <c r="BA386" s="44"/>
      <c r="BB386" s="44"/>
      <c r="BC386" s="44"/>
      <c r="BD386" s="44"/>
      <c r="BE386" s="176"/>
    </row>
    <row r="387" spans="3:57" ht="10.9" customHeight="1" x14ac:dyDescent="0.15">
      <c r="C387" s="447"/>
      <c r="D387" s="449"/>
      <c r="E387" s="451"/>
      <c r="F387" s="451"/>
      <c r="G387" s="447"/>
      <c r="H387" s="451"/>
      <c r="I387" s="453"/>
      <c r="J387" s="360"/>
      <c r="K387" s="361"/>
      <c r="L387" s="480"/>
      <c r="M387" s="481"/>
      <c r="N387" s="481"/>
      <c r="O387" s="481"/>
      <c r="P387" s="481"/>
      <c r="Q387" s="482"/>
      <c r="R387" s="491"/>
      <c r="S387" s="492"/>
      <c r="T387" s="493"/>
      <c r="U387" s="500"/>
      <c r="V387" s="500"/>
      <c r="W387" s="501"/>
      <c r="X387" s="480"/>
      <c r="Y387" s="481"/>
      <c r="Z387" s="481"/>
      <c r="AA387" s="481"/>
      <c r="AB387" s="481"/>
      <c r="AC387" s="502"/>
      <c r="AD387" s="438"/>
      <c r="AE387" s="439"/>
      <c r="AF387" s="439"/>
      <c r="AG387" s="439"/>
      <c r="AH387" s="439"/>
      <c r="AI387" s="440"/>
      <c r="AJ387" s="162"/>
      <c r="AK387" s="162"/>
      <c r="AL387" s="162"/>
      <c r="AM387" s="162"/>
      <c r="AN387" s="162"/>
      <c r="AT387" s="44"/>
      <c r="AU387" s="284"/>
      <c r="AV387" s="313"/>
      <c r="AW387" s="44"/>
      <c r="AX387" s="410"/>
      <c r="AY387" s="410"/>
      <c r="AZ387" s="44"/>
      <c r="BA387" s="44"/>
      <c r="BB387" s="44"/>
      <c r="BC387" s="44"/>
      <c r="BD387" s="44"/>
      <c r="BE387" s="176"/>
    </row>
    <row r="388" spans="3:57" ht="10.9" customHeight="1" x14ac:dyDescent="0.15">
      <c r="C388" s="447"/>
      <c r="D388" s="449"/>
      <c r="E388" s="451"/>
      <c r="F388" s="451"/>
      <c r="G388" s="447"/>
      <c r="H388" s="451"/>
      <c r="I388" s="453"/>
      <c r="J388" s="360"/>
      <c r="K388" s="361"/>
      <c r="L388" s="480"/>
      <c r="M388" s="481"/>
      <c r="N388" s="481"/>
      <c r="O388" s="481"/>
      <c r="P388" s="481"/>
      <c r="Q388" s="482"/>
      <c r="R388" s="491"/>
      <c r="S388" s="492"/>
      <c r="T388" s="493"/>
      <c r="U388" s="500"/>
      <c r="V388" s="500"/>
      <c r="W388" s="501"/>
      <c r="X388" s="480"/>
      <c r="Y388" s="481"/>
      <c r="Z388" s="481"/>
      <c r="AA388" s="481"/>
      <c r="AB388" s="481"/>
      <c r="AC388" s="502"/>
      <c r="AD388" s="438"/>
      <c r="AE388" s="439"/>
      <c r="AF388" s="439"/>
      <c r="AG388" s="439"/>
      <c r="AH388" s="439"/>
      <c r="AI388" s="440"/>
      <c r="AJ388" s="162"/>
      <c r="AK388" s="162"/>
      <c r="AL388" s="162"/>
      <c r="AM388" s="162"/>
      <c r="AN388" s="162"/>
      <c r="AT388" s="44"/>
      <c r="AU388" s="284"/>
      <c r="AV388" s="313"/>
      <c r="AW388" s="44"/>
      <c r="AX388" s="410"/>
      <c r="AY388" s="410"/>
      <c r="AZ388" s="44"/>
      <c r="BA388" s="44"/>
      <c r="BB388" s="44"/>
      <c r="BC388" s="44"/>
      <c r="BD388" s="44"/>
      <c r="BE388" s="176"/>
    </row>
    <row r="389" spans="3:57" ht="10.9" customHeight="1" x14ac:dyDescent="0.15">
      <c r="C389" s="448"/>
      <c r="D389" s="450"/>
      <c r="E389" s="452"/>
      <c r="F389" s="452"/>
      <c r="G389" s="448"/>
      <c r="H389" s="452"/>
      <c r="I389" s="362"/>
      <c r="J389" s="363"/>
      <c r="K389" s="364"/>
      <c r="L389" s="483"/>
      <c r="M389" s="484"/>
      <c r="N389" s="484"/>
      <c r="O389" s="484"/>
      <c r="P389" s="484"/>
      <c r="Q389" s="485"/>
      <c r="R389" s="494"/>
      <c r="S389" s="495"/>
      <c r="T389" s="496"/>
      <c r="U389" s="500"/>
      <c r="V389" s="500"/>
      <c r="W389" s="501"/>
      <c r="X389" s="483"/>
      <c r="Y389" s="484"/>
      <c r="Z389" s="484"/>
      <c r="AA389" s="484"/>
      <c r="AB389" s="484"/>
      <c r="AC389" s="503"/>
      <c r="AD389" s="441"/>
      <c r="AE389" s="442"/>
      <c r="AF389" s="442"/>
      <c r="AG389" s="442"/>
      <c r="AH389" s="442"/>
      <c r="AI389" s="443"/>
      <c r="AJ389" s="162"/>
      <c r="AK389" s="162"/>
      <c r="AL389" s="162"/>
      <c r="AM389" s="162"/>
      <c r="AN389" s="162"/>
      <c r="AT389" s="44"/>
      <c r="AU389" s="284"/>
      <c r="AV389" s="313"/>
      <c r="AW389" s="44"/>
      <c r="AX389" s="410"/>
      <c r="AY389" s="410"/>
      <c r="AZ389" s="44"/>
      <c r="BA389" s="44"/>
      <c r="BB389" s="44"/>
      <c r="BC389" s="44"/>
      <c r="BD389" s="44"/>
      <c r="BE389" s="176"/>
    </row>
    <row r="390" spans="3:57" ht="10.9" customHeight="1" x14ac:dyDescent="0.15">
      <c r="C390" s="474">
        <v>5</v>
      </c>
      <c r="D390" s="475" t="s">
        <v>3</v>
      </c>
      <c r="E390" s="476">
        <v>31</v>
      </c>
      <c r="F390" s="476" t="s">
        <v>2</v>
      </c>
      <c r="G390" s="474" t="s">
        <v>9</v>
      </c>
      <c r="H390" s="476"/>
      <c r="I390" s="453" t="s">
        <v>153</v>
      </c>
      <c r="J390" s="360"/>
      <c r="K390" s="361"/>
      <c r="L390" s="477">
        <f>IF(AND(I390="△",AU390="●"),AX390*U390,0)</f>
        <v>5.72</v>
      </c>
      <c r="M390" s="478"/>
      <c r="N390" s="478"/>
      <c r="O390" s="478"/>
      <c r="P390" s="478"/>
      <c r="Q390" s="479"/>
      <c r="R390" s="491">
        <v>1</v>
      </c>
      <c r="S390" s="492"/>
      <c r="T390" s="493"/>
      <c r="U390" s="497">
        <f t="shared" ref="U390" si="68">IF(R390=1,$AL$36,IF(R390=2,$AL$55,IF(R390=3,$AL$73,IF(R390=4,$AL$92,IF(R390=5,$AL$110,IF(R390=6,$AL$128,IF(R390=7,$AL$147,IF(R390=8,$AL$165,IF(R390=9,$AL$183,IF(R390=10,$AL$202,0))))))))))</f>
        <v>0.14299999999999999</v>
      </c>
      <c r="V390" s="498"/>
      <c r="W390" s="499"/>
      <c r="X390" s="480">
        <v>0.66666666666666663</v>
      </c>
      <c r="Y390" s="481"/>
      <c r="Z390" s="481"/>
      <c r="AA390" s="481"/>
      <c r="AB390" s="481"/>
      <c r="AC390" s="502"/>
      <c r="AD390" s="435">
        <f t="shared" ref="AD390" si="69">IF(I390="△",ROUNDUP(L390+X390,1),0)</f>
        <v>6.3999999999999995</v>
      </c>
      <c r="AE390" s="436"/>
      <c r="AF390" s="436"/>
      <c r="AG390" s="436"/>
      <c r="AH390" s="436"/>
      <c r="AI390" s="437"/>
      <c r="AJ390" s="162"/>
      <c r="AK390" s="162"/>
      <c r="AL390" s="162"/>
      <c r="AM390" s="162"/>
      <c r="AN390" s="162"/>
      <c r="AT390" s="44"/>
      <c r="AU390" s="284" t="str">
        <f>IF(I390="×","×","●")</f>
        <v>●</v>
      </c>
      <c r="AV390" s="313" t="str">
        <f>IF(AU390="●",IF(I390="定","-",I390),"-")</f>
        <v>△</v>
      </c>
      <c r="AW390" s="44"/>
      <c r="AX390" s="410">
        <f>20+ROUNDDOWN(($AX$231-1000)/1000,0)*20</f>
        <v>40</v>
      </c>
      <c r="AY390" s="410"/>
      <c r="AZ390" s="44"/>
      <c r="BA390" s="44"/>
      <c r="BB390" s="44"/>
      <c r="BC390" s="44"/>
      <c r="BD390" s="44"/>
      <c r="BE390" s="176"/>
    </row>
    <row r="391" spans="3:57" ht="10.9" customHeight="1" x14ac:dyDescent="0.15">
      <c r="C391" s="447"/>
      <c r="D391" s="449"/>
      <c r="E391" s="451"/>
      <c r="F391" s="451"/>
      <c r="G391" s="447"/>
      <c r="H391" s="451"/>
      <c r="I391" s="453"/>
      <c r="J391" s="360"/>
      <c r="K391" s="361"/>
      <c r="L391" s="480"/>
      <c r="M391" s="481"/>
      <c r="N391" s="481"/>
      <c r="O391" s="481"/>
      <c r="P391" s="481"/>
      <c r="Q391" s="482"/>
      <c r="R391" s="491"/>
      <c r="S391" s="492"/>
      <c r="T391" s="493"/>
      <c r="U391" s="500"/>
      <c r="V391" s="500"/>
      <c r="W391" s="501"/>
      <c r="X391" s="480"/>
      <c r="Y391" s="481"/>
      <c r="Z391" s="481"/>
      <c r="AA391" s="481"/>
      <c r="AB391" s="481"/>
      <c r="AC391" s="502"/>
      <c r="AD391" s="438"/>
      <c r="AE391" s="439"/>
      <c r="AF391" s="439"/>
      <c r="AG391" s="439"/>
      <c r="AH391" s="439"/>
      <c r="AI391" s="440"/>
      <c r="AJ391" s="162"/>
      <c r="AK391" s="162"/>
      <c r="AL391" s="162"/>
      <c r="AM391" s="162"/>
      <c r="AN391" s="162"/>
      <c r="AT391" s="44"/>
      <c r="AU391" s="284"/>
      <c r="AV391" s="313"/>
      <c r="AW391" s="44"/>
      <c r="AX391" s="410"/>
      <c r="AY391" s="410"/>
      <c r="AZ391" s="44"/>
      <c r="BA391" s="44"/>
      <c r="BB391" s="44"/>
      <c r="BC391" s="44"/>
      <c r="BD391" s="44"/>
      <c r="BE391" s="176"/>
    </row>
    <row r="392" spans="3:57" ht="10.9" customHeight="1" x14ac:dyDescent="0.15">
      <c r="C392" s="447"/>
      <c r="D392" s="449"/>
      <c r="E392" s="451"/>
      <c r="F392" s="451"/>
      <c r="G392" s="447"/>
      <c r="H392" s="451"/>
      <c r="I392" s="453"/>
      <c r="J392" s="360"/>
      <c r="K392" s="361"/>
      <c r="L392" s="480"/>
      <c r="M392" s="481"/>
      <c r="N392" s="481"/>
      <c r="O392" s="481"/>
      <c r="P392" s="481"/>
      <c r="Q392" s="482"/>
      <c r="R392" s="491"/>
      <c r="S392" s="492"/>
      <c r="T392" s="493"/>
      <c r="U392" s="500"/>
      <c r="V392" s="500"/>
      <c r="W392" s="501"/>
      <c r="X392" s="480"/>
      <c r="Y392" s="481"/>
      <c r="Z392" s="481"/>
      <c r="AA392" s="481"/>
      <c r="AB392" s="481"/>
      <c r="AC392" s="502"/>
      <c r="AD392" s="438"/>
      <c r="AE392" s="439"/>
      <c r="AF392" s="439"/>
      <c r="AG392" s="439"/>
      <c r="AH392" s="439"/>
      <c r="AI392" s="440"/>
      <c r="AJ392" s="162"/>
      <c r="AK392" s="162"/>
      <c r="AL392" s="162"/>
      <c r="AM392" s="162"/>
      <c r="AN392" s="162"/>
      <c r="AT392" s="44"/>
      <c r="AU392" s="284"/>
      <c r="AV392" s="313"/>
      <c r="AW392" s="44"/>
      <c r="AX392" s="410"/>
      <c r="AY392" s="410"/>
      <c r="AZ392" s="44"/>
      <c r="BA392" s="44"/>
      <c r="BB392" s="44"/>
      <c r="BC392" s="44"/>
      <c r="BD392" s="44"/>
      <c r="BE392" s="176"/>
    </row>
    <row r="393" spans="3:57" ht="10.5" customHeight="1" x14ac:dyDescent="0.15">
      <c r="C393" s="447"/>
      <c r="D393" s="449"/>
      <c r="E393" s="451"/>
      <c r="F393" s="451"/>
      <c r="G393" s="447"/>
      <c r="H393" s="451"/>
      <c r="I393" s="362"/>
      <c r="J393" s="363"/>
      <c r="K393" s="364"/>
      <c r="L393" s="480"/>
      <c r="M393" s="481"/>
      <c r="N393" s="481"/>
      <c r="O393" s="481"/>
      <c r="P393" s="481"/>
      <c r="Q393" s="482"/>
      <c r="R393" s="491"/>
      <c r="S393" s="492"/>
      <c r="T393" s="493"/>
      <c r="U393" s="504"/>
      <c r="V393" s="504"/>
      <c r="W393" s="505"/>
      <c r="X393" s="483"/>
      <c r="Y393" s="484"/>
      <c r="Z393" s="484"/>
      <c r="AA393" s="484"/>
      <c r="AB393" s="484"/>
      <c r="AC393" s="503"/>
      <c r="AD393" s="441"/>
      <c r="AE393" s="442"/>
      <c r="AF393" s="442"/>
      <c r="AG393" s="442"/>
      <c r="AH393" s="442"/>
      <c r="AI393" s="443"/>
      <c r="AJ393" s="162"/>
      <c r="AK393" s="162"/>
      <c r="AL393" s="162"/>
      <c r="AM393" s="162"/>
      <c r="AN393" s="162"/>
      <c r="AT393" s="44"/>
      <c r="AU393" s="284"/>
      <c r="AV393" s="313"/>
      <c r="AW393" s="44"/>
      <c r="AX393" s="410"/>
      <c r="AY393" s="410"/>
      <c r="AZ393" s="44"/>
      <c r="BA393" s="44"/>
      <c r="BB393" s="44"/>
      <c r="BC393" s="44"/>
      <c r="BD393" s="44"/>
      <c r="BE393" s="176"/>
    </row>
    <row r="394" spans="3:57" ht="10.5" customHeight="1" x14ac:dyDescent="0.15">
      <c r="C394" s="512" t="s">
        <v>158</v>
      </c>
      <c r="D394" s="513"/>
      <c r="E394" s="513"/>
      <c r="F394" s="513"/>
      <c r="G394" s="513"/>
      <c r="H394" s="513"/>
      <c r="I394" s="513"/>
      <c r="J394" s="513"/>
      <c r="K394" s="513"/>
      <c r="L394" s="513"/>
      <c r="M394" s="513"/>
      <c r="N394" s="513"/>
      <c r="O394" s="513"/>
      <c r="P394" s="513"/>
      <c r="Q394" s="513"/>
      <c r="R394" s="513"/>
      <c r="S394" s="513"/>
      <c r="T394" s="513"/>
      <c r="U394" s="513"/>
      <c r="V394" s="513"/>
      <c r="W394" s="514"/>
      <c r="X394" s="521">
        <f>ROUNDUP(SUM(X314:AC393),1)</f>
        <v>12.799999999999999</v>
      </c>
      <c r="Y394" s="521"/>
      <c r="Z394" s="521"/>
      <c r="AA394" s="521"/>
      <c r="AB394" s="521"/>
      <c r="AC394" s="521"/>
      <c r="AD394" s="521"/>
      <c r="AE394" s="521"/>
      <c r="AF394" s="524" t="s">
        <v>106</v>
      </c>
      <c r="AG394" s="524"/>
      <c r="AH394" s="524"/>
      <c r="AI394" s="525"/>
      <c r="AJ394" s="188"/>
      <c r="AK394" s="188"/>
      <c r="AL394" s="188"/>
      <c r="AM394" s="188"/>
      <c r="AN394" s="188"/>
      <c r="AT394" s="44"/>
      <c r="AU394" s="186"/>
      <c r="AV394" s="185"/>
      <c r="AW394" s="44"/>
      <c r="AX394" s="187"/>
      <c r="AY394" s="187"/>
      <c r="AZ394" s="44"/>
      <c r="BA394" s="44"/>
      <c r="BB394" s="44"/>
      <c r="BC394" s="44"/>
      <c r="BD394" s="44"/>
      <c r="BE394" s="44"/>
    </row>
    <row r="395" spans="3:57" ht="10.5" customHeight="1" x14ac:dyDescent="0.15">
      <c r="C395" s="515"/>
      <c r="D395" s="516"/>
      <c r="E395" s="516"/>
      <c r="F395" s="516"/>
      <c r="G395" s="516"/>
      <c r="H395" s="516"/>
      <c r="I395" s="516"/>
      <c r="J395" s="516"/>
      <c r="K395" s="516"/>
      <c r="L395" s="516"/>
      <c r="M395" s="516"/>
      <c r="N395" s="516"/>
      <c r="O395" s="516"/>
      <c r="P395" s="516"/>
      <c r="Q395" s="516"/>
      <c r="R395" s="516"/>
      <c r="S395" s="516"/>
      <c r="T395" s="516"/>
      <c r="U395" s="516"/>
      <c r="V395" s="516"/>
      <c r="W395" s="517"/>
      <c r="X395" s="522"/>
      <c r="Y395" s="522"/>
      <c r="Z395" s="522"/>
      <c r="AA395" s="522"/>
      <c r="AB395" s="522"/>
      <c r="AC395" s="522"/>
      <c r="AD395" s="522"/>
      <c r="AE395" s="522"/>
      <c r="AF395" s="526"/>
      <c r="AG395" s="526"/>
      <c r="AH395" s="526"/>
      <c r="AI395" s="527"/>
      <c r="AJ395" s="188"/>
      <c r="AK395" s="188"/>
      <c r="AL395" s="188"/>
      <c r="AM395" s="188"/>
      <c r="AN395" s="188"/>
      <c r="AT395" s="44"/>
      <c r="AU395" s="186"/>
      <c r="AV395" s="185"/>
      <c r="AW395" s="44"/>
      <c r="AX395" s="187"/>
      <c r="AY395" s="187"/>
      <c r="AZ395" s="44"/>
      <c r="BA395" s="44"/>
      <c r="BB395" s="44"/>
      <c r="BC395" s="44"/>
      <c r="BD395" s="44"/>
      <c r="BE395" s="44"/>
    </row>
    <row r="396" spans="3:57" ht="10.5" customHeight="1" x14ac:dyDescent="0.15">
      <c r="C396" s="515"/>
      <c r="D396" s="516"/>
      <c r="E396" s="516"/>
      <c r="F396" s="516"/>
      <c r="G396" s="516"/>
      <c r="H396" s="516"/>
      <c r="I396" s="516"/>
      <c r="J396" s="516"/>
      <c r="K396" s="516"/>
      <c r="L396" s="516"/>
      <c r="M396" s="516"/>
      <c r="N396" s="516"/>
      <c r="O396" s="516"/>
      <c r="P396" s="516"/>
      <c r="Q396" s="516"/>
      <c r="R396" s="516"/>
      <c r="S396" s="516"/>
      <c r="T396" s="516"/>
      <c r="U396" s="516"/>
      <c r="V396" s="516"/>
      <c r="W396" s="517"/>
      <c r="X396" s="522"/>
      <c r="Y396" s="522"/>
      <c r="Z396" s="522"/>
      <c r="AA396" s="522"/>
      <c r="AB396" s="522"/>
      <c r="AC396" s="522"/>
      <c r="AD396" s="522"/>
      <c r="AE396" s="522"/>
      <c r="AF396" s="526"/>
      <c r="AG396" s="526"/>
      <c r="AH396" s="526"/>
      <c r="AI396" s="527"/>
      <c r="AJ396" s="188"/>
      <c r="AK396" s="188"/>
      <c r="AL396" s="188"/>
      <c r="AM396" s="188"/>
      <c r="AN396" s="188"/>
      <c r="AT396" s="44"/>
      <c r="AU396" s="186"/>
      <c r="AV396" s="185"/>
      <c r="AW396" s="44"/>
      <c r="AX396" s="187"/>
      <c r="AY396" s="187"/>
      <c r="AZ396" s="44"/>
      <c r="BA396" s="44"/>
      <c r="BB396" s="44"/>
      <c r="BC396" s="44"/>
      <c r="BD396" s="44"/>
      <c r="BE396" s="44"/>
    </row>
    <row r="397" spans="3:57" ht="10.5" customHeight="1" thickBot="1" x14ac:dyDescent="0.2">
      <c r="C397" s="518"/>
      <c r="D397" s="519"/>
      <c r="E397" s="519"/>
      <c r="F397" s="519"/>
      <c r="G397" s="519"/>
      <c r="H397" s="519"/>
      <c r="I397" s="519"/>
      <c r="J397" s="519"/>
      <c r="K397" s="519"/>
      <c r="L397" s="519"/>
      <c r="M397" s="519"/>
      <c r="N397" s="519"/>
      <c r="O397" s="519"/>
      <c r="P397" s="519"/>
      <c r="Q397" s="519"/>
      <c r="R397" s="519"/>
      <c r="S397" s="519"/>
      <c r="T397" s="519"/>
      <c r="U397" s="519"/>
      <c r="V397" s="519"/>
      <c r="W397" s="520"/>
      <c r="X397" s="523"/>
      <c r="Y397" s="523"/>
      <c r="Z397" s="523"/>
      <c r="AA397" s="523"/>
      <c r="AB397" s="523"/>
      <c r="AC397" s="523"/>
      <c r="AD397" s="523"/>
      <c r="AE397" s="523"/>
      <c r="AF397" s="528"/>
      <c r="AG397" s="528"/>
      <c r="AH397" s="528"/>
      <c r="AI397" s="529"/>
      <c r="AJ397" s="188"/>
      <c r="AK397" s="188"/>
      <c r="AL397" s="188"/>
      <c r="AM397" s="188"/>
      <c r="AN397" s="188"/>
      <c r="AT397" s="44"/>
      <c r="AU397" s="186"/>
      <c r="AV397" s="185"/>
      <c r="AW397" s="44"/>
      <c r="AX397" s="187"/>
      <c r="AY397" s="187"/>
      <c r="AZ397" s="44"/>
      <c r="BA397" s="44"/>
      <c r="BB397" s="44"/>
      <c r="BC397" s="44"/>
      <c r="BD397" s="44"/>
      <c r="BE397" s="44"/>
    </row>
    <row r="398" spans="3:57" ht="10.9" customHeight="1" x14ac:dyDescent="0.15">
      <c r="C398" s="454" t="s">
        <v>132</v>
      </c>
      <c r="D398" s="455"/>
      <c r="E398" s="455"/>
      <c r="F398" s="455"/>
      <c r="G398" s="455"/>
      <c r="H398" s="455"/>
      <c r="I398" s="455"/>
      <c r="J398" s="455"/>
      <c r="K398" s="455"/>
      <c r="L398" s="455"/>
      <c r="M398" s="455"/>
      <c r="N398" s="455"/>
      <c r="O398" s="455"/>
      <c r="P398" s="455"/>
      <c r="Q398" s="455"/>
      <c r="R398" s="455"/>
      <c r="S398" s="455"/>
      <c r="T398" s="455"/>
      <c r="U398" s="455"/>
      <c r="V398" s="455"/>
      <c r="W398" s="456"/>
      <c r="X398" s="463">
        <f>SUM($AD314:$AI393,X394)</f>
        <v>154.00000000000003</v>
      </c>
      <c r="Y398" s="463"/>
      <c r="Z398" s="463"/>
      <c r="AA398" s="463"/>
      <c r="AB398" s="463"/>
      <c r="AC398" s="463"/>
      <c r="AD398" s="463"/>
      <c r="AE398" s="463"/>
      <c r="AF398" s="466" t="s">
        <v>106</v>
      </c>
      <c r="AG398" s="466"/>
      <c r="AH398" s="466"/>
      <c r="AI398" s="467"/>
      <c r="AJ398" s="163"/>
      <c r="AK398" s="163"/>
      <c r="AL398" s="163"/>
      <c r="AM398" s="163"/>
      <c r="AN398" s="163"/>
      <c r="AT398" s="44"/>
      <c r="AU398" s="506"/>
      <c r="AV398" s="509"/>
      <c r="AW398" s="44"/>
      <c r="AX398" s="313">
        <f>COUNTIF(AW161:AW393,"●")</f>
        <v>0</v>
      </c>
      <c r="AY398" s="313">
        <f>COUNTIF(AX161:AX393,"○")+COUNTIF(AX161:AX393,"△")</f>
        <v>0</v>
      </c>
      <c r="AZ398" s="44"/>
      <c r="BA398" s="44"/>
      <c r="BB398" s="44"/>
      <c r="BC398" s="44"/>
      <c r="BD398" s="44"/>
      <c r="BE398" s="176"/>
    </row>
    <row r="399" spans="3:57" ht="10.9" customHeight="1" x14ac:dyDescent="0.15">
      <c r="C399" s="457"/>
      <c r="D399" s="458"/>
      <c r="E399" s="458"/>
      <c r="F399" s="458"/>
      <c r="G399" s="458"/>
      <c r="H399" s="458"/>
      <c r="I399" s="458"/>
      <c r="J399" s="458"/>
      <c r="K399" s="458"/>
      <c r="L399" s="458"/>
      <c r="M399" s="458"/>
      <c r="N399" s="458"/>
      <c r="O399" s="458"/>
      <c r="P399" s="458"/>
      <c r="Q399" s="458"/>
      <c r="R399" s="458"/>
      <c r="S399" s="458"/>
      <c r="T399" s="458"/>
      <c r="U399" s="458"/>
      <c r="V399" s="458"/>
      <c r="W399" s="459"/>
      <c r="X399" s="464"/>
      <c r="Y399" s="464"/>
      <c r="Z399" s="464"/>
      <c r="AA399" s="464"/>
      <c r="AB399" s="464"/>
      <c r="AC399" s="464"/>
      <c r="AD399" s="464"/>
      <c r="AE399" s="464"/>
      <c r="AF399" s="468"/>
      <c r="AG399" s="468"/>
      <c r="AH399" s="468"/>
      <c r="AI399" s="469"/>
      <c r="AJ399" s="163"/>
      <c r="AK399" s="163"/>
      <c r="AL399" s="163"/>
      <c r="AM399" s="163"/>
      <c r="AN399" s="163"/>
      <c r="AT399" s="44"/>
      <c r="AU399" s="507"/>
      <c r="AV399" s="510"/>
      <c r="AW399" s="44"/>
      <c r="AX399" s="313"/>
      <c r="AY399" s="313"/>
      <c r="AZ399" s="44"/>
      <c r="BA399" s="44"/>
      <c r="BB399" s="44"/>
      <c r="BC399" s="44"/>
      <c r="BD399" s="44"/>
      <c r="BE399" s="176"/>
    </row>
    <row r="400" spans="3:57" ht="10.9" customHeight="1" x14ac:dyDescent="0.15">
      <c r="C400" s="457"/>
      <c r="D400" s="458"/>
      <c r="E400" s="458"/>
      <c r="F400" s="458"/>
      <c r="G400" s="458"/>
      <c r="H400" s="458"/>
      <c r="I400" s="458"/>
      <c r="J400" s="458"/>
      <c r="K400" s="458"/>
      <c r="L400" s="458"/>
      <c r="M400" s="458"/>
      <c r="N400" s="458"/>
      <c r="O400" s="458"/>
      <c r="P400" s="458"/>
      <c r="Q400" s="458"/>
      <c r="R400" s="458"/>
      <c r="S400" s="458"/>
      <c r="T400" s="458"/>
      <c r="U400" s="458"/>
      <c r="V400" s="458"/>
      <c r="W400" s="459"/>
      <c r="X400" s="464"/>
      <c r="Y400" s="464"/>
      <c r="Z400" s="464"/>
      <c r="AA400" s="464"/>
      <c r="AB400" s="464"/>
      <c r="AC400" s="464"/>
      <c r="AD400" s="464"/>
      <c r="AE400" s="464"/>
      <c r="AF400" s="468"/>
      <c r="AG400" s="468"/>
      <c r="AH400" s="468"/>
      <c r="AI400" s="469"/>
      <c r="AJ400" s="163"/>
      <c r="AK400" s="163"/>
      <c r="AL400" s="163"/>
      <c r="AM400" s="163"/>
      <c r="AN400" s="163"/>
      <c r="AT400" s="44"/>
      <c r="AU400" s="507"/>
      <c r="AV400" s="510"/>
      <c r="AW400" s="44"/>
      <c r="AX400" s="313"/>
      <c r="AY400" s="313"/>
      <c r="AZ400" s="44"/>
      <c r="BA400" s="44"/>
      <c r="BB400" s="44"/>
      <c r="BC400" s="44"/>
      <c r="BD400" s="44"/>
      <c r="BE400" s="176"/>
    </row>
    <row r="401" spans="3:57" ht="14.1" customHeight="1" thickBot="1" x14ac:dyDescent="0.2">
      <c r="C401" s="460"/>
      <c r="D401" s="461"/>
      <c r="E401" s="461"/>
      <c r="F401" s="461"/>
      <c r="G401" s="461"/>
      <c r="H401" s="461"/>
      <c r="I401" s="461"/>
      <c r="J401" s="461"/>
      <c r="K401" s="461"/>
      <c r="L401" s="461"/>
      <c r="M401" s="461"/>
      <c r="N401" s="461"/>
      <c r="O401" s="461"/>
      <c r="P401" s="461"/>
      <c r="Q401" s="461"/>
      <c r="R401" s="461"/>
      <c r="S401" s="461"/>
      <c r="T401" s="461"/>
      <c r="U401" s="461"/>
      <c r="V401" s="461"/>
      <c r="W401" s="462"/>
      <c r="X401" s="465"/>
      <c r="Y401" s="465"/>
      <c r="Z401" s="465"/>
      <c r="AA401" s="465"/>
      <c r="AB401" s="465"/>
      <c r="AC401" s="465"/>
      <c r="AD401" s="465"/>
      <c r="AE401" s="465"/>
      <c r="AF401" s="470"/>
      <c r="AG401" s="470"/>
      <c r="AH401" s="470"/>
      <c r="AI401" s="471"/>
      <c r="AJ401" s="163"/>
      <c r="AK401" s="163"/>
      <c r="AL401" s="163"/>
      <c r="AM401" s="163"/>
      <c r="AN401" s="163"/>
      <c r="AT401" s="44"/>
      <c r="AU401" s="508"/>
      <c r="AV401" s="511"/>
      <c r="AW401" s="44"/>
      <c r="AX401" s="313"/>
      <c r="AY401" s="313"/>
      <c r="AZ401" s="44"/>
      <c r="BA401" s="44"/>
      <c r="BB401" s="44"/>
      <c r="BC401" s="44"/>
      <c r="BD401" s="44"/>
      <c r="BE401" s="176"/>
    </row>
    <row r="402" spans="3:57" ht="10.9" customHeight="1" x14ac:dyDescent="0.15">
      <c r="C402" s="474">
        <v>6</v>
      </c>
      <c r="D402" s="475" t="s">
        <v>3</v>
      </c>
      <c r="E402" s="476">
        <v>1</v>
      </c>
      <c r="F402" s="476" t="s">
        <v>2</v>
      </c>
      <c r="G402" s="474" t="s">
        <v>8</v>
      </c>
      <c r="H402" s="476"/>
      <c r="I402" s="453" t="s">
        <v>153</v>
      </c>
      <c r="J402" s="360"/>
      <c r="K402" s="361"/>
      <c r="L402" s="477">
        <f>IF(AND(I402="△",AU402="●"),AX402*U402,0)</f>
        <v>5.72</v>
      </c>
      <c r="M402" s="478"/>
      <c r="N402" s="478"/>
      <c r="O402" s="478"/>
      <c r="P402" s="478"/>
      <c r="Q402" s="479"/>
      <c r="R402" s="491">
        <v>1</v>
      </c>
      <c r="S402" s="492"/>
      <c r="T402" s="493"/>
      <c r="U402" s="497">
        <f t="shared" ref="U402" si="70">IF(R402=1,$AL$36,IF(R402=2,$AL$55,IF(R402=3,$AL$73,IF(R402=4,$AL$92,IF(R402=5,$AL$110,IF(R402=6,$AL$128,IF(R402=7,$AL$147,IF(R402=8,$AL$165,IF(R402=9,$AL$183,IF(R402=10,$AL$202,0))))))))))</f>
        <v>0.14299999999999999</v>
      </c>
      <c r="V402" s="498"/>
      <c r="W402" s="499"/>
      <c r="X402" s="480">
        <v>0.66666666666666663</v>
      </c>
      <c r="Y402" s="481"/>
      <c r="Z402" s="481"/>
      <c r="AA402" s="481"/>
      <c r="AB402" s="481"/>
      <c r="AC402" s="502"/>
      <c r="AD402" s="435">
        <f t="shared" ref="AD402" si="71">IF(I402="△",ROUNDUP(L402+X402,1),0)</f>
        <v>6.3999999999999995</v>
      </c>
      <c r="AE402" s="436"/>
      <c r="AF402" s="436"/>
      <c r="AG402" s="436"/>
      <c r="AH402" s="436"/>
      <c r="AI402" s="437"/>
      <c r="AJ402" s="162"/>
      <c r="AK402" s="162"/>
      <c r="AL402" s="162"/>
      <c r="AM402" s="162"/>
      <c r="AN402" s="162"/>
      <c r="AT402" s="44"/>
      <c r="AU402" s="313" t="str">
        <f>IF(OR(I402="×",AU410="×"),"×","●")</f>
        <v>●</v>
      </c>
      <c r="AV402" s="313" t="str">
        <f>IF(AU402="●",IF(I402="定","-",I402),"-")</f>
        <v>△</v>
      </c>
      <c r="AW402" s="44"/>
      <c r="AX402" s="410">
        <f>20+ROUNDDOWN(($AX$231-1000)/1000,0)*20</f>
        <v>40</v>
      </c>
      <c r="AY402" s="410"/>
      <c r="AZ402" s="44"/>
      <c r="BA402" s="44"/>
      <c r="BB402" s="44"/>
      <c r="BC402" s="44"/>
      <c r="BD402" s="44"/>
      <c r="BE402" s="176"/>
    </row>
    <row r="403" spans="3:57" ht="10.9" customHeight="1" x14ac:dyDescent="0.15">
      <c r="C403" s="447"/>
      <c r="D403" s="449"/>
      <c r="E403" s="451"/>
      <c r="F403" s="451"/>
      <c r="G403" s="447"/>
      <c r="H403" s="451"/>
      <c r="I403" s="453"/>
      <c r="J403" s="360"/>
      <c r="K403" s="361"/>
      <c r="L403" s="480"/>
      <c r="M403" s="481"/>
      <c r="N403" s="481"/>
      <c r="O403" s="481"/>
      <c r="P403" s="481"/>
      <c r="Q403" s="482"/>
      <c r="R403" s="491"/>
      <c r="S403" s="492"/>
      <c r="T403" s="493"/>
      <c r="U403" s="500"/>
      <c r="V403" s="500"/>
      <c r="W403" s="501"/>
      <c r="X403" s="480"/>
      <c r="Y403" s="481"/>
      <c r="Z403" s="481"/>
      <c r="AA403" s="481"/>
      <c r="AB403" s="481"/>
      <c r="AC403" s="502"/>
      <c r="AD403" s="438"/>
      <c r="AE403" s="439"/>
      <c r="AF403" s="439"/>
      <c r="AG403" s="439"/>
      <c r="AH403" s="439"/>
      <c r="AI403" s="440"/>
      <c r="AJ403" s="162"/>
      <c r="AK403" s="162"/>
      <c r="AL403" s="162"/>
      <c r="AM403" s="162"/>
      <c r="AN403" s="162"/>
      <c r="AT403" s="44"/>
      <c r="AU403" s="313"/>
      <c r="AV403" s="313"/>
      <c r="AW403" s="44"/>
      <c r="AX403" s="410"/>
      <c r="AY403" s="410"/>
      <c r="AZ403" s="44"/>
      <c r="BA403" s="44"/>
      <c r="BB403" s="44"/>
      <c r="BC403" s="44"/>
      <c r="BD403" s="44"/>
      <c r="BE403" s="176"/>
    </row>
    <row r="404" spans="3:57" ht="10.5" customHeight="1" x14ac:dyDescent="0.15">
      <c r="C404" s="447"/>
      <c r="D404" s="449"/>
      <c r="E404" s="451"/>
      <c r="F404" s="451"/>
      <c r="G404" s="447"/>
      <c r="H404" s="451"/>
      <c r="I404" s="453"/>
      <c r="J404" s="360"/>
      <c r="K404" s="361"/>
      <c r="L404" s="480"/>
      <c r="M404" s="481"/>
      <c r="N404" s="481"/>
      <c r="O404" s="481"/>
      <c r="P404" s="481"/>
      <c r="Q404" s="482"/>
      <c r="R404" s="491"/>
      <c r="S404" s="492"/>
      <c r="T404" s="493"/>
      <c r="U404" s="500"/>
      <c r="V404" s="500"/>
      <c r="W404" s="501"/>
      <c r="X404" s="480"/>
      <c r="Y404" s="481"/>
      <c r="Z404" s="481"/>
      <c r="AA404" s="481"/>
      <c r="AB404" s="481"/>
      <c r="AC404" s="502"/>
      <c r="AD404" s="438"/>
      <c r="AE404" s="439"/>
      <c r="AF404" s="439"/>
      <c r="AG404" s="439"/>
      <c r="AH404" s="439"/>
      <c r="AI404" s="440"/>
      <c r="AJ404" s="162"/>
      <c r="AK404" s="162"/>
      <c r="AL404" s="162"/>
      <c r="AM404" s="162"/>
      <c r="AN404" s="162"/>
      <c r="AT404" s="44"/>
      <c r="AU404" s="313"/>
      <c r="AV404" s="313"/>
      <c r="AW404" s="44"/>
      <c r="AX404" s="410"/>
      <c r="AY404" s="410"/>
      <c r="AZ404" s="44"/>
      <c r="BA404" s="44"/>
      <c r="BB404" s="44"/>
      <c r="BC404" s="44"/>
      <c r="BD404" s="44"/>
      <c r="BE404" s="176"/>
    </row>
    <row r="405" spans="3:57" ht="10.9" customHeight="1" x14ac:dyDescent="0.15">
      <c r="C405" s="448"/>
      <c r="D405" s="450"/>
      <c r="E405" s="452"/>
      <c r="F405" s="452"/>
      <c r="G405" s="448"/>
      <c r="H405" s="452"/>
      <c r="I405" s="362"/>
      <c r="J405" s="363"/>
      <c r="K405" s="364"/>
      <c r="L405" s="483"/>
      <c r="M405" s="484"/>
      <c r="N405" s="484"/>
      <c r="O405" s="484"/>
      <c r="P405" s="484"/>
      <c r="Q405" s="485"/>
      <c r="R405" s="494"/>
      <c r="S405" s="495"/>
      <c r="T405" s="496"/>
      <c r="U405" s="500"/>
      <c r="V405" s="500"/>
      <c r="W405" s="501"/>
      <c r="X405" s="483"/>
      <c r="Y405" s="484"/>
      <c r="Z405" s="484"/>
      <c r="AA405" s="484"/>
      <c r="AB405" s="484"/>
      <c r="AC405" s="503"/>
      <c r="AD405" s="441"/>
      <c r="AE405" s="442"/>
      <c r="AF405" s="442"/>
      <c r="AG405" s="442"/>
      <c r="AH405" s="442"/>
      <c r="AI405" s="443"/>
      <c r="AJ405" s="162"/>
      <c r="AK405" s="162"/>
      <c r="AL405" s="162"/>
      <c r="AM405" s="162"/>
      <c r="AN405" s="162"/>
      <c r="AT405" s="44"/>
      <c r="AU405" s="313"/>
      <c r="AV405" s="313"/>
      <c r="AW405" s="44"/>
      <c r="AX405" s="410"/>
      <c r="AY405" s="410"/>
      <c r="AZ405" s="44"/>
      <c r="BA405" s="44"/>
      <c r="BB405" s="44"/>
      <c r="BC405" s="44"/>
      <c r="BD405" s="44"/>
      <c r="BE405" s="176"/>
    </row>
    <row r="406" spans="3:57" ht="10.9" customHeight="1" x14ac:dyDescent="0.15">
      <c r="C406" s="474">
        <v>6</v>
      </c>
      <c r="D406" s="475" t="s">
        <v>3</v>
      </c>
      <c r="E406" s="476">
        <v>2</v>
      </c>
      <c r="F406" s="476" t="s">
        <v>2</v>
      </c>
      <c r="G406" s="474" t="s">
        <v>7</v>
      </c>
      <c r="H406" s="476"/>
      <c r="I406" s="453" t="s">
        <v>153</v>
      </c>
      <c r="J406" s="360"/>
      <c r="K406" s="361"/>
      <c r="L406" s="477">
        <f>IF(AND(I406="△",AU406="●"),AX406*U406,0)</f>
        <v>5.72</v>
      </c>
      <c r="M406" s="478"/>
      <c r="N406" s="478"/>
      <c r="O406" s="478"/>
      <c r="P406" s="478"/>
      <c r="Q406" s="479"/>
      <c r="R406" s="491">
        <v>1</v>
      </c>
      <c r="S406" s="492"/>
      <c r="T406" s="493"/>
      <c r="U406" s="497">
        <f t="shared" ref="U406" si="72">IF(R406=1,$AL$36,IF(R406=2,$AL$55,IF(R406=3,$AL$73,IF(R406=4,$AL$92,IF(R406=5,$AL$110,IF(R406=6,$AL$128,IF(R406=7,$AL$147,IF(R406=8,$AL$165,IF(R406=9,$AL$183,IF(R406=10,$AL$202,0))))))))))</f>
        <v>0.14299999999999999</v>
      </c>
      <c r="V406" s="498"/>
      <c r="W406" s="499"/>
      <c r="X406" s="480">
        <v>0.66666666666666663</v>
      </c>
      <c r="Y406" s="481"/>
      <c r="Z406" s="481"/>
      <c r="AA406" s="481"/>
      <c r="AB406" s="481"/>
      <c r="AC406" s="502"/>
      <c r="AD406" s="435">
        <f t="shared" ref="AD406" si="73">IF(I406="△",ROUNDUP(L406+X406,1),0)</f>
        <v>6.3999999999999995</v>
      </c>
      <c r="AE406" s="436"/>
      <c r="AF406" s="436"/>
      <c r="AG406" s="436"/>
      <c r="AH406" s="436"/>
      <c r="AI406" s="437"/>
      <c r="AJ406" s="162"/>
      <c r="AK406" s="162"/>
      <c r="AL406" s="162"/>
      <c r="AM406" s="162"/>
      <c r="AN406" s="162"/>
      <c r="AT406" s="44"/>
      <c r="AU406" s="313" t="str">
        <f>IF(OR(I406="×",AU410="×"),"×","●")</f>
        <v>●</v>
      </c>
      <c r="AV406" s="313" t="str">
        <f>IF(AU406="●",IF(I406="定","-",I406),"-")</f>
        <v>△</v>
      </c>
      <c r="AW406" s="44"/>
      <c r="AX406" s="410">
        <f>20+ROUNDDOWN(($AX$231-1000)/1000,0)*20</f>
        <v>40</v>
      </c>
      <c r="AY406" s="410"/>
      <c r="AZ406" s="44"/>
      <c r="BA406" s="44"/>
      <c r="BB406" s="44"/>
      <c r="BC406" s="44"/>
      <c r="BD406" s="44"/>
      <c r="BE406" s="176"/>
    </row>
    <row r="407" spans="3:57" ht="10.9" customHeight="1" x14ac:dyDescent="0.15">
      <c r="C407" s="447"/>
      <c r="D407" s="449"/>
      <c r="E407" s="451"/>
      <c r="F407" s="451"/>
      <c r="G407" s="447"/>
      <c r="H407" s="451"/>
      <c r="I407" s="453"/>
      <c r="J407" s="360"/>
      <c r="K407" s="361"/>
      <c r="L407" s="480"/>
      <c r="M407" s="481"/>
      <c r="N407" s="481"/>
      <c r="O407" s="481"/>
      <c r="P407" s="481"/>
      <c r="Q407" s="482"/>
      <c r="R407" s="491"/>
      <c r="S407" s="492"/>
      <c r="T407" s="493"/>
      <c r="U407" s="500"/>
      <c r="V407" s="500"/>
      <c r="W407" s="501"/>
      <c r="X407" s="480"/>
      <c r="Y407" s="481"/>
      <c r="Z407" s="481"/>
      <c r="AA407" s="481"/>
      <c r="AB407" s="481"/>
      <c r="AC407" s="502"/>
      <c r="AD407" s="438"/>
      <c r="AE407" s="439"/>
      <c r="AF407" s="439"/>
      <c r="AG407" s="439"/>
      <c r="AH407" s="439"/>
      <c r="AI407" s="440"/>
      <c r="AJ407" s="162"/>
      <c r="AK407" s="162"/>
      <c r="AL407" s="162"/>
      <c r="AM407" s="162"/>
      <c r="AN407" s="162"/>
      <c r="AT407" s="44"/>
      <c r="AU407" s="313"/>
      <c r="AV407" s="313"/>
      <c r="AW407" s="44"/>
      <c r="AX407" s="410"/>
      <c r="AY407" s="410"/>
      <c r="AZ407" s="44"/>
      <c r="BA407" s="44"/>
      <c r="BB407" s="44"/>
      <c r="BC407" s="44"/>
      <c r="BD407" s="44"/>
      <c r="BE407" s="176"/>
    </row>
    <row r="408" spans="3:57" ht="10.9" customHeight="1" x14ac:dyDescent="0.15">
      <c r="C408" s="447"/>
      <c r="D408" s="449"/>
      <c r="E408" s="451"/>
      <c r="F408" s="451"/>
      <c r="G408" s="447"/>
      <c r="H408" s="451"/>
      <c r="I408" s="453"/>
      <c r="J408" s="360"/>
      <c r="K408" s="361"/>
      <c r="L408" s="480"/>
      <c r="M408" s="481"/>
      <c r="N408" s="481"/>
      <c r="O408" s="481"/>
      <c r="P408" s="481"/>
      <c r="Q408" s="482"/>
      <c r="R408" s="491"/>
      <c r="S408" s="492"/>
      <c r="T408" s="493"/>
      <c r="U408" s="500"/>
      <c r="V408" s="500"/>
      <c r="W408" s="501"/>
      <c r="X408" s="480"/>
      <c r="Y408" s="481"/>
      <c r="Z408" s="481"/>
      <c r="AA408" s="481"/>
      <c r="AB408" s="481"/>
      <c r="AC408" s="502"/>
      <c r="AD408" s="438"/>
      <c r="AE408" s="439"/>
      <c r="AF408" s="439"/>
      <c r="AG408" s="439"/>
      <c r="AH408" s="439"/>
      <c r="AI408" s="440"/>
      <c r="AJ408" s="162"/>
      <c r="AK408" s="162"/>
      <c r="AL408" s="162"/>
      <c r="AM408" s="162"/>
      <c r="AN408" s="162"/>
      <c r="AT408" s="44"/>
      <c r="AU408" s="313"/>
      <c r="AV408" s="313"/>
      <c r="AW408" s="44"/>
      <c r="AX408" s="410"/>
      <c r="AY408" s="410"/>
      <c r="AZ408" s="44"/>
      <c r="BA408" s="44"/>
      <c r="BB408" s="44"/>
      <c r="BC408" s="44"/>
      <c r="BD408" s="44"/>
      <c r="BE408" s="176"/>
    </row>
    <row r="409" spans="3:57" ht="10.9" customHeight="1" x14ac:dyDescent="0.15">
      <c r="C409" s="448"/>
      <c r="D409" s="450"/>
      <c r="E409" s="452"/>
      <c r="F409" s="452"/>
      <c r="G409" s="448"/>
      <c r="H409" s="452"/>
      <c r="I409" s="362"/>
      <c r="J409" s="363"/>
      <c r="K409" s="364"/>
      <c r="L409" s="483"/>
      <c r="M409" s="484"/>
      <c r="N409" s="484"/>
      <c r="O409" s="484"/>
      <c r="P409" s="484"/>
      <c r="Q409" s="485"/>
      <c r="R409" s="494"/>
      <c r="S409" s="495"/>
      <c r="T409" s="496"/>
      <c r="U409" s="500"/>
      <c r="V409" s="500"/>
      <c r="W409" s="501"/>
      <c r="X409" s="483"/>
      <c r="Y409" s="484"/>
      <c r="Z409" s="484"/>
      <c r="AA409" s="484"/>
      <c r="AB409" s="484"/>
      <c r="AC409" s="503"/>
      <c r="AD409" s="441"/>
      <c r="AE409" s="442"/>
      <c r="AF409" s="442"/>
      <c r="AG409" s="442"/>
      <c r="AH409" s="442"/>
      <c r="AI409" s="443"/>
      <c r="AJ409" s="162"/>
      <c r="AK409" s="162"/>
      <c r="AL409" s="162"/>
      <c r="AM409" s="162"/>
      <c r="AN409" s="162"/>
      <c r="AT409" s="44"/>
      <c r="AU409" s="313"/>
      <c r="AV409" s="313"/>
      <c r="AW409" s="44"/>
      <c r="AX409" s="410"/>
      <c r="AY409" s="410"/>
      <c r="AZ409" s="44"/>
      <c r="BA409" s="44"/>
      <c r="BB409" s="44"/>
      <c r="BC409" s="44"/>
      <c r="BD409" s="44"/>
      <c r="BE409" s="176"/>
    </row>
    <row r="410" spans="3:57" ht="10.9" customHeight="1" x14ac:dyDescent="0.15">
      <c r="C410" s="474">
        <v>6</v>
      </c>
      <c r="D410" s="475" t="s">
        <v>3</v>
      </c>
      <c r="E410" s="476">
        <v>3</v>
      </c>
      <c r="F410" s="476" t="s">
        <v>2</v>
      </c>
      <c r="G410" s="474" t="s">
        <v>6</v>
      </c>
      <c r="H410" s="476"/>
      <c r="I410" s="453" t="s">
        <v>153</v>
      </c>
      <c r="J410" s="360"/>
      <c r="K410" s="361"/>
      <c r="L410" s="477">
        <f>IF(AND(I410="△",AU410="●"),AX410*U410,0)</f>
        <v>5.72</v>
      </c>
      <c r="M410" s="478"/>
      <c r="N410" s="478"/>
      <c r="O410" s="478"/>
      <c r="P410" s="478"/>
      <c r="Q410" s="479"/>
      <c r="R410" s="491">
        <v>1</v>
      </c>
      <c r="S410" s="492"/>
      <c r="T410" s="493"/>
      <c r="U410" s="497">
        <f t="shared" ref="U410" si="74">IF(R410=1,$AL$36,IF(R410=2,$AL$55,IF(R410=3,$AL$73,IF(R410=4,$AL$92,IF(R410=5,$AL$110,IF(R410=6,$AL$128,IF(R410=7,$AL$147,IF(R410=8,$AL$165,IF(R410=9,$AL$183,IF(R410=10,$AL$202,0))))))))))</f>
        <v>0.14299999999999999</v>
      </c>
      <c r="V410" s="498"/>
      <c r="W410" s="499"/>
      <c r="X410" s="480">
        <v>0.66666666666666663</v>
      </c>
      <c r="Y410" s="481"/>
      <c r="Z410" s="481"/>
      <c r="AA410" s="481"/>
      <c r="AB410" s="481"/>
      <c r="AC410" s="502"/>
      <c r="AD410" s="435">
        <f t="shared" ref="AD410" si="75">IF(I410="△",ROUNDUP(L410+X410,1),0)</f>
        <v>6.3999999999999995</v>
      </c>
      <c r="AE410" s="436"/>
      <c r="AF410" s="436"/>
      <c r="AG410" s="436"/>
      <c r="AH410" s="436"/>
      <c r="AI410" s="437"/>
      <c r="AJ410" s="162"/>
      <c r="AK410" s="162"/>
      <c r="AL410" s="162"/>
      <c r="AM410" s="162"/>
      <c r="AN410" s="162"/>
      <c r="AT410" s="44"/>
      <c r="AU410" s="313" t="str">
        <f>IF(OR(I410="×",AU414="×"),"×","●")</f>
        <v>●</v>
      </c>
      <c r="AV410" s="313" t="str">
        <f>IF(AU410="●",IF(I410="定","-",I410),"-")</f>
        <v>△</v>
      </c>
      <c r="AW410" s="44"/>
      <c r="AX410" s="410">
        <f>20+ROUNDDOWN(($AX$231-1000)/1000,0)*20</f>
        <v>40</v>
      </c>
      <c r="AY410" s="410"/>
      <c r="AZ410" s="44"/>
      <c r="BA410" s="44"/>
      <c r="BB410" s="44"/>
      <c r="BC410" s="44"/>
      <c r="BD410" s="44"/>
      <c r="BE410" s="176"/>
    </row>
    <row r="411" spans="3:57" ht="10.9" customHeight="1" x14ac:dyDescent="0.15">
      <c r="C411" s="447"/>
      <c r="D411" s="449"/>
      <c r="E411" s="451"/>
      <c r="F411" s="451"/>
      <c r="G411" s="447"/>
      <c r="H411" s="451"/>
      <c r="I411" s="453"/>
      <c r="J411" s="360"/>
      <c r="K411" s="361"/>
      <c r="L411" s="480"/>
      <c r="M411" s="481"/>
      <c r="N411" s="481"/>
      <c r="O411" s="481"/>
      <c r="P411" s="481"/>
      <c r="Q411" s="482"/>
      <c r="R411" s="491"/>
      <c r="S411" s="492"/>
      <c r="T411" s="493"/>
      <c r="U411" s="500"/>
      <c r="V411" s="500"/>
      <c r="W411" s="501"/>
      <c r="X411" s="480"/>
      <c r="Y411" s="481"/>
      <c r="Z411" s="481"/>
      <c r="AA411" s="481"/>
      <c r="AB411" s="481"/>
      <c r="AC411" s="502"/>
      <c r="AD411" s="438"/>
      <c r="AE411" s="439"/>
      <c r="AF411" s="439"/>
      <c r="AG411" s="439"/>
      <c r="AH411" s="439"/>
      <c r="AI411" s="440"/>
      <c r="AJ411" s="162"/>
      <c r="AK411" s="162"/>
      <c r="AL411" s="162"/>
      <c r="AM411" s="162"/>
      <c r="AN411" s="162"/>
      <c r="AT411" s="44"/>
      <c r="AU411" s="313"/>
      <c r="AV411" s="313"/>
      <c r="AW411" s="44"/>
      <c r="AX411" s="410"/>
      <c r="AY411" s="410"/>
      <c r="AZ411" s="44"/>
      <c r="BA411" s="44"/>
      <c r="BB411" s="44"/>
      <c r="BC411" s="44"/>
      <c r="BD411" s="44"/>
      <c r="BE411" s="176"/>
    </row>
    <row r="412" spans="3:57" ht="10.9" customHeight="1" x14ac:dyDescent="0.15">
      <c r="C412" s="447"/>
      <c r="D412" s="449"/>
      <c r="E412" s="451"/>
      <c r="F412" s="451"/>
      <c r="G412" s="447"/>
      <c r="H412" s="451"/>
      <c r="I412" s="453"/>
      <c r="J412" s="360"/>
      <c r="K412" s="361"/>
      <c r="L412" s="480"/>
      <c r="M412" s="481"/>
      <c r="N412" s="481"/>
      <c r="O412" s="481"/>
      <c r="P412" s="481"/>
      <c r="Q412" s="482"/>
      <c r="R412" s="491"/>
      <c r="S412" s="492"/>
      <c r="T412" s="493"/>
      <c r="U412" s="500"/>
      <c r="V412" s="500"/>
      <c r="W412" s="501"/>
      <c r="X412" s="480"/>
      <c r="Y412" s="481"/>
      <c r="Z412" s="481"/>
      <c r="AA412" s="481"/>
      <c r="AB412" s="481"/>
      <c r="AC412" s="502"/>
      <c r="AD412" s="438"/>
      <c r="AE412" s="439"/>
      <c r="AF412" s="439"/>
      <c r="AG412" s="439"/>
      <c r="AH412" s="439"/>
      <c r="AI412" s="440"/>
      <c r="AJ412" s="162"/>
      <c r="AK412" s="162"/>
      <c r="AL412" s="162"/>
      <c r="AM412" s="162"/>
      <c r="AN412" s="162"/>
      <c r="AT412" s="44"/>
      <c r="AU412" s="313"/>
      <c r="AV412" s="313"/>
      <c r="AW412" s="44"/>
      <c r="AX412" s="410"/>
      <c r="AY412" s="410"/>
      <c r="AZ412" s="44"/>
      <c r="BA412" s="44"/>
      <c r="BB412" s="44"/>
      <c r="BC412" s="44"/>
      <c r="BD412" s="44"/>
      <c r="BE412" s="176"/>
    </row>
    <row r="413" spans="3:57" ht="10.9" customHeight="1" x14ac:dyDescent="0.15">
      <c r="C413" s="448"/>
      <c r="D413" s="450"/>
      <c r="E413" s="452"/>
      <c r="F413" s="452"/>
      <c r="G413" s="448"/>
      <c r="H413" s="452"/>
      <c r="I413" s="362"/>
      <c r="J413" s="363"/>
      <c r="K413" s="364"/>
      <c r="L413" s="483"/>
      <c r="M413" s="484"/>
      <c r="N413" s="484"/>
      <c r="O413" s="484"/>
      <c r="P413" s="484"/>
      <c r="Q413" s="485"/>
      <c r="R413" s="494"/>
      <c r="S413" s="495"/>
      <c r="T413" s="496"/>
      <c r="U413" s="500"/>
      <c r="V413" s="500"/>
      <c r="W413" s="501"/>
      <c r="X413" s="483"/>
      <c r="Y413" s="484"/>
      <c r="Z413" s="484"/>
      <c r="AA413" s="484"/>
      <c r="AB413" s="484"/>
      <c r="AC413" s="503"/>
      <c r="AD413" s="441"/>
      <c r="AE413" s="442"/>
      <c r="AF413" s="442"/>
      <c r="AG413" s="442"/>
      <c r="AH413" s="442"/>
      <c r="AI413" s="443"/>
      <c r="AJ413" s="162"/>
      <c r="AK413" s="162"/>
      <c r="AL413" s="162"/>
      <c r="AM413" s="162"/>
      <c r="AN413" s="162"/>
      <c r="AT413" s="44"/>
      <c r="AU413" s="313"/>
      <c r="AV413" s="313"/>
      <c r="AW413" s="44"/>
      <c r="AX413" s="410"/>
      <c r="AY413" s="410"/>
      <c r="AZ413" s="44"/>
      <c r="BA413" s="44"/>
      <c r="BB413" s="44"/>
      <c r="BC413" s="44"/>
      <c r="BD413" s="44"/>
      <c r="BE413" s="176"/>
    </row>
    <row r="414" spans="3:57" ht="10.9" customHeight="1" x14ac:dyDescent="0.15">
      <c r="C414" s="474">
        <v>6</v>
      </c>
      <c r="D414" s="475" t="s">
        <v>3</v>
      </c>
      <c r="E414" s="476">
        <v>4</v>
      </c>
      <c r="F414" s="476" t="s">
        <v>2</v>
      </c>
      <c r="G414" s="474" t="s">
        <v>5</v>
      </c>
      <c r="H414" s="476"/>
      <c r="I414" s="453" t="s">
        <v>153</v>
      </c>
      <c r="J414" s="360"/>
      <c r="K414" s="361"/>
      <c r="L414" s="477">
        <f>IF(AND(I414="△",AU414="●"),AX414*U414,0)</f>
        <v>8</v>
      </c>
      <c r="M414" s="478"/>
      <c r="N414" s="478"/>
      <c r="O414" s="478"/>
      <c r="P414" s="478"/>
      <c r="Q414" s="479"/>
      <c r="R414" s="453">
        <v>2</v>
      </c>
      <c r="S414" s="486"/>
      <c r="T414" s="487"/>
      <c r="U414" s="497">
        <f t="shared" ref="U414" si="76">IF(R414=1,$AL$36,IF(R414=2,$AL$55,IF(R414=3,$AL$73,IF(R414=4,$AL$92,IF(R414=5,$AL$110,IF(R414=6,$AL$128,IF(R414=7,$AL$147,IF(R414=8,$AL$165,IF(R414=9,$AL$183,IF(R414=10,$AL$202,0))))))))))</f>
        <v>0.2</v>
      </c>
      <c r="V414" s="498"/>
      <c r="W414" s="499"/>
      <c r="X414" s="480">
        <v>0.66666666666666663</v>
      </c>
      <c r="Y414" s="481"/>
      <c r="Z414" s="481"/>
      <c r="AA414" s="481"/>
      <c r="AB414" s="481"/>
      <c r="AC414" s="502"/>
      <c r="AD414" s="435">
        <f t="shared" ref="AD414" si="77">IF(I414="△",ROUNDUP(L414+X414,1),0)</f>
        <v>8.6999999999999993</v>
      </c>
      <c r="AE414" s="436"/>
      <c r="AF414" s="436"/>
      <c r="AG414" s="436"/>
      <c r="AH414" s="436"/>
      <c r="AI414" s="437"/>
      <c r="AJ414" s="162"/>
      <c r="AK414" s="162"/>
      <c r="AL414" s="162"/>
      <c r="AM414" s="162"/>
      <c r="AN414" s="162"/>
      <c r="AT414" s="44"/>
      <c r="AU414" s="313" t="str">
        <f>IF(OR(I414="×",AU418="×"),"×","●")</f>
        <v>●</v>
      </c>
      <c r="AV414" s="313" t="str">
        <f>IF(AU414="●",IF(I414="定","-",I414),"-")</f>
        <v>△</v>
      </c>
      <c r="AW414" s="44"/>
      <c r="AX414" s="410">
        <f>20+ROUNDDOWN(($AX$231-1000)/1000,0)*20</f>
        <v>40</v>
      </c>
      <c r="AY414" s="410"/>
      <c r="AZ414" s="44"/>
      <c r="BA414" s="44"/>
      <c r="BB414" s="44"/>
      <c r="BC414" s="44"/>
      <c r="BD414" s="44"/>
      <c r="BE414" s="176"/>
    </row>
    <row r="415" spans="3:57" ht="10.9" customHeight="1" x14ac:dyDescent="0.15">
      <c r="C415" s="447"/>
      <c r="D415" s="449"/>
      <c r="E415" s="451"/>
      <c r="F415" s="451"/>
      <c r="G415" s="447"/>
      <c r="H415" s="451"/>
      <c r="I415" s="453"/>
      <c r="J415" s="360"/>
      <c r="K415" s="361"/>
      <c r="L415" s="480"/>
      <c r="M415" s="481"/>
      <c r="N415" s="481"/>
      <c r="O415" s="481"/>
      <c r="P415" s="481"/>
      <c r="Q415" s="482"/>
      <c r="R415" s="453"/>
      <c r="S415" s="486"/>
      <c r="T415" s="487"/>
      <c r="U415" s="500"/>
      <c r="V415" s="500"/>
      <c r="W415" s="501"/>
      <c r="X415" s="480"/>
      <c r="Y415" s="481"/>
      <c r="Z415" s="481"/>
      <c r="AA415" s="481"/>
      <c r="AB415" s="481"/>
      <c r="AC415" s="502"/>
      <c r="AD415" s="438"/>
      <c r="AE415" s="439"/>
      <c r="AF415" s="439"/>
      <c r="AG415" s="439"/>
      <c r="AH415" s="439"/>
      <c r="AI415" s="440"/>
      <c r="AJ415" s="162"/>
      <c r="AK415" s="162"/>
      <c r="AL415" s="162"/>
      <c r="AM415" s="162"/>
      <c r="AN415" s="162"/>
      <c r="AT415" s="44"/>
      <c r="AU415" s="313"/>
      <c r="AV415" s="313"/>
      <c r="AW415" s="44"/>
      <c r="AX415" s="410"/>
      <c r="AY415" s="410"/>
      <c r="AZ415" s="44"/>
      <c r="BA415" s="44"/>
      <c r="BB415" s="44"/>
      <c r="BC415" s="44"/>
      <c r="BD415" s="44"/>
      <c r="BE415" s="176"/>
    </row>
    <row r="416" spans="3:57" ht="10.9" customHeight="1" x14ac:dyDescent="0.15">
      <c r="C416" s="447"/>
      <c r="D416" s="449"/>
      <c r="E416" s="451"/>
      <c r="F416" s="451"/>
      <c r="G416" s="447"/>
      <c r="H416" s="451"/>
      <c r="I416" s="453"/>
      <c r="J416" s="360"/>
      <c r="K416" s="361"/>
      <c r="L416" s="480"/>
      <c r="M416" s="481"/>
      <c r="N416" s="481"/>
      <c r="O416" s="481"/>
      <c r="P416" s="481"/>
      <c r="Q416" s="482"/>
      <c r="R416" s="453"/>
      <c r="S416" s="486"/>
      <c r="T416" s="487"/>
      <c r="U416" s="500"/>
      <c r="V416" s="500"/>
      <c r="W416" s="501"/>
      <c r="X416" s="480"/>
      <c r="Y416" s="481"/>
      <c r="Z416" s="481"/>
      <c r="AA416" s="481"/>
      <c r="AB416" s="481"/>
      <c r="AC416" s="502"/>
      <c r="AD416" s="438"/>
      <c r="AE416" s="439"/>
      <c r="AF416" s="439"/>
      <c r="AG416" s="439"/>
      <c r="AH416" s="439"/>
      <c r="AI416" s="440"/>
      <c r="AJ416" s="162"/>
      <c r="AK416" s="162"/>
      <c r="AL416" s="162"/>
      <c r="AM416" s="162"/>
      <c r="AN416" s="162"/>
      <c r="AT416" s="44"/>
      <c r="AU416" s="313"/>
      <c r="AV416" s="313"/>
      <c r="AW416" s="44"/>
      <c r="AX416" s="410"/>
      <c r="AY416" s="410"/>
      <c r="AZ416" s="44"/>
      <c r="BA416" s="44"/>
      <c r="BB416" s="44"/>
      <c r="BC416" s="44"/>
      <c r="BD416" s="44"/>
      <c r="BE416" s="176"/>
    </row>
    <row r="417" spans="3:57" ht="10.9" customHeight="1" x14ac:dyDescent="0.15">
      <c r="C417" s="448"/>
      <c r="D417" s="450"/>
      <c r="E417" s="452"/>
      <c r="F417" s="452"/>
      <c r="G417" s="448"/>
      <c r="H417" s="452"/>
      <c r="I417" s="362"/>
      <c r="J417" s="363"/>
      <c r="K417" s="364"/>
      <c r="L417" s="483"/>
      <c r="M417" s="484"/>
      <c r="N417" s="484"/>
      <c r="O417" s="484"/>
      <c r="P417" s="484"/>
      <c r="Q417" s="485"/>
      <c r="R417" s="488"/>
      <c r="S417" s="489"/>
      <c r="T417" s="490"/>
      <c r="U417" s="500"/>
      <c r="V417" s="500"/>
      <c r="W417" s="501"/>
      <c r="X417" s="483"/>
      <c r="Y417" s="484"/>
      <c r="Z417" s="484"/>
      <c r="AA417" s="484"/>
      <c r="AB417" s="484"/>
      <c r="AC417" s="503"/>
      <c r="AD417" s="441"/>
      <c r="AE417" s="442"/>
      <c r="AF417" s="442"/>
      <c r="AG417" s="442"/>
      <c r="AH417" s="442"/>
      <c r="AI417" s="443"/>
      <c r="AJ417" s="162"/>
      <c r="AK417" s="162"/>
      <c r="AL417" s="162"/>
      <c r="AM417" s="162"/>
      <c r="AN417" s="162"/>
      <c r="AT417" s="44"/>
      <c r="AU417" s="313"/>
      <c r="AV417" s="313"/>
      <c r="AW417" s="44"/>
      <c r="AX417" s="410"/>
      <c r="AY417" s="410"/>
      <c r="AZ417" s="44"/>
      <c r="BA417" s="44"/>
      <c r="BB417" s="44"/>
      <c r="BC417" s="44"/>
      <c r="BD417" s="44"/>
      <c r="BE417" s="176"/>
    </row>
    <row r="418" spans="3:57" ht="10.9" customHeight="1" x14ac:dyDescent="0.15">
      <c r="C418" s="474">
        <v>6</v>
      </c>
      <c r="D418" s="475" t="s">
        <v>3</v>
      </c>
      <c r="E418" s="476">
        <v>5</v>
      </c>
      <c r="F418" s="476" t="s">
        <v>2</v>
      </c>
      <c r="G418" s="474" t="s">
        <v>4</v>
      </c>
      <c r="H418" s="476"/>
      <c r="I418" s="453" t="s">
        <v>153</v>
      </c>
      <c r="J418" s="360"/>
      <c r="K418" s="361"/>
      <c r="L418" s="477">
        <f>IF(AND(I418="△",AU418="●"),AX418*U418,0)</f>
        <v>8</v>
      </c>
      <c r="M418" s="478"/>
      <c r="N418" s="478"/>
      <c r="O418" s="478"/>
      <c r="P418" s="478"/>
      <c r="Q418" s="479"/>
      <c r="R418" s="453">
        <v>2</v>
      </c>
      <c r="S418" s="486"/>
      <c r="T418" s="487"/>
      <c r="U418" s="497">
        <f t="shared" ref="U418" si="78">IF(R418=1,$AL$36,IF(R418=2,$AL$55,IF(R418=3,$AL$73,IF(R418=4,$AL$92,IF(R418=5,$AL$110,IF(R418=6,$AL$128,IF(R418=7,$AL$147,IF(R418=8,$AL$165,IF(R418=9,$AL$183,IF(R418=10,$AL$202,0))))))))))</f>
        <v>0.2</v>
      </c>
      <c r="V418" s="498"/>
      <c r="W418" s="499"/>
      <c r="X418" s="480">
        <v>0.5714285714285714</v>
      </c>
      <c r="Y418" s="481"/>
      <c r="Z418" s="481"/>
      <c r="AA418" s="481"/>
      <c r="AB418" s="481"/>
      <c r="AC418" s="502"/>
      <c r="AD418" s="435">
        <f t="shared" ref="AD418" si="79">IF(I418="△",ROUNDUP(L418+X418,1),0)</f>
        <v>8.6</v>
      </c>
      <c r="AE418" s="436"/>
      <c r="AF418" s="436"/>
      <c r="AG418" s="436"/>
      <c r="AH418" s="436"/>
      <c r="AI418" s="437"/>
      <c r="AJ418" s="162"/>
      <c r="AK418" s="162"/>
      <c r="AL418" s="162"/>
      <c r="AM418" s="162"/>
      <c r="AN418" s="162"/>
      <c r="AT418" s="44"/>
      <c r="AU418" s="313" t="str">
        <f>IF(OR(I418="×",AU422="×"),"×","●")</f>
        <v>●</v>
      </c>
      <c r="AV418" s="313" t="str">
        <f>IF(AU418="●",IF(I418="定","-",I418),"-")</f>
        <v>△</v>
      </c>
      <c r="AW418" s="44"/>
      <c r="AX418" s="410">
        <f>20+ROUNDDOWN(($AX$231-1000)/1000,0)*20</f>
        <v>40</v>
      </c>
      <c r="AY418" s="410"/>
      <c r="AZ418" s="44"/>
      <c r="BA418" s="44"/>
      <c r="BB418" s="44"/>
      <c r="BC418" s="44"/>
      <c r="BD418" s="44"/>
      <c r="BE418" s="176"/>
    </row>
    <row r="419" spans="3:57" ht="10.9" customHeight="1" x14ac:dyDescent="0.15">
      <c r="C419" s="447"/>
      <c r="D419" s="449"/>
      <c r="E419" s="451"/>
      <c r="F419" s="451"/>
      <c r="G419" s="447"/>
      <c r="H419" s="451"/>
      <c r="I419" s="453"/>
      <c r="J419" s="360"/>
      <c r="K419" s="361"/>
      <c r="L419" s="480"/>
      <c r="M419" s="481"/>
      <c r="N419" s="481"/>
      <c r="O419" s="481"/>
      <c r="P419" s="481"/>
      <c r="Q419" s="482"/>
      <c r="R419" s="453"/>
      <c r="S419" s="486"/>
      <c r="T419" s="487"/>
      <c r="U419" s="500"/>
      <c r="V419" s="500"/>
      <c r="W419" s="501"/>
      <c r="X419" s="480"/>
      <c r="Y419" s="481"/>
      <c r="Z419" s="481"/>
      <c r="AA419" s="481"/>
      <c r="AB419" s="481"/>
      <c r="AC419" s="502"/>
      <c r="AD419" s="438"/>
      <c r="AE419" s="439"/>
      <c r="AF419" s="439"/>
      <c r="AG419" s="439"/>
      <c r="AH419" s="439"/>
      <c r="AI419" s="440"/>
      <c r="AJ419" s="162"/>
      <c r="AK419" s="162"/>
      <c r="AL419" s="162"/>
      <c r="AM419" s="162"/>
      <c r="AN419" s="162"/>
      <c r="AT419" s="44"/>
      <c r="AU419" s="313"/>
      <c r="AV419" s="313"/>
      <c r="AW419" s="44"/>
      <c r="AX419" s="410"/>
      <c r="AY419" s="410"/>
      <c r="AZ419" s="44"/>
      <c r="BA419" s="44"/>
      <c r="BB419" s="44"/>
      <c r="BC419" s="44"/>
      <c r="BD419" s="44"/>
      <c r="BE419" s="176"/>
    </row>
    <row r="420" spans="3:57" ht="10.9" customHeight="1" x14ac:dyDescent="0.15">
      <c r="C420" s="447"/>
      <c r="D420" s="449"/>
      <c r="E420" s="451"/>
      <c r="F420" s="451"/>
      <c r="G420" s="447"/>
      <c r="H420" s="451"/>
      <c r="I420" s="453"/>
      <c r="J420" s="360"/>
      <c r="K420" s="361"/>
      <c r="L420" s="480"/>
      <c r="M420" s="481"/>
      <c r="N420" s="481"/>
      <c r="O420" s="481"/>
      <c r="P420" s="481"/>
      <c r="Q420" s="482"/>
      <c r="R420" s="453"/>
      <c r="S420" s="486"/>
      <c r="T420" s="487"/>
      <c r="U420" s="500"/>
      <c r="V420" s="500"/>
      <c r="W420" s="501"/>
      <c r="X420" s="480"/>
      <c r="Y420" s="481"/>
      <c r="Z420" s="481"/>
      <c r="AA420" s="481"/>
      <c r="AB420" s="481"/>
      <c r="AC420" s="502"/>
      <c r="AD420" s="438"/>
      <c r="AE420" s="439"/>
      <c r="AF420" s="439"/>
      <c r="AG420" s="439"/>
      <c r="AH420" s="439"/>
      <c r="AI420" s="440"/>
      <c r="AJ420" s="162"/>
      <c r="AK420" s="162"/>
      <c r="AL420" s="162"/>
      <c r="AM420" s="162"/>
      <c r="AN420" s="162"/>
      <c r="AT420" s="44"/>
      <c r="AU420" s="313"/>
      <c r="AV420" s="313"/>
      <c r="AW420" s="44"/>
      <c r="AX420" s="410"/>
      <c r="AY420" s="410"/>
      <c r="AZ420" s="44"/>
      <c r="BA420" s="44"/>
      <c r="BB420" s="44"/>
      <c r="BC420" s="44"/>
      <c r="BD420" s="44"/>
      <c r="BE420" s="176"/>
    </row>
    <row r="421" spans="3:57" ht="10.9" customHeight="1" x14ac:dyDescent="0.15">
      <c r="C421" s="448"/>
      <c r="D421" s="450"/>
      <c r="E421" s="452"/>
      <c r="F421" s="452"/>
      <c r="G421" s="448"/>
      <c r="H421" s="452"/>
      <c r="I421" s="362"/>
      <c r="J421" s="363"/>
      <c r="K421" s="364"/>
      <c r="L421" s="483"/>
      <c r="M421" s="484"/>
      <c r="N421" s="484"/>
      <c r="O421" s="484"/>
      <c r="P421" s="484"/>
      <c r="Q421" s="485"/>
      <c r="R421" s="488"/>
      <c r="S421" s="489"/>
      <c r="T421" s="490"/>
      <c r="U421" s="500"/>
      <c r="V421" s="500"/>
      <c r="W421" s="501"/>
      <c r="X421" s="483"/>
      <c r="Y421" s="484"/>
      <c r="Z421" s="484"/>
      <c r="AA421" s="484"/>
      <c r="AB421" s="484"/>
      <c r="AC421" s="503"/>
      <c r="AD421" s="441"/>
      <c r="AE421" s="442"/>
      <c r="AF421" s="442"/>
      <c r="AG421" s="442"/>
      <c r="AH421" s="442"/>
      <c r="AI421" s="443"/>
      <c r="AJ421" s="162"/>
      <c r="AK421" s="162"/>
      <c r="AL421" s="162"/>
      <c r="AM421" s="162"/>
      <c r="AN421" s="162"/>
      <c r="AT421" s="44"/>
      <c r="AU421" s="313"/>
      <c r="AV421" s="313"/>
      <c r="AW421" s="44"/>
      <c r="AX421" s="410"/>
      <c r="AY421" s="410"/>
      <c r="AZ421" s="44"/>
      <c r="BA421" s="44"/>
      <c r="BB421" s="44"/>
      <c r="BC421" s="44"/>
      <c r="BD421" s="44"/>
      <c r="BE421" s="176"/>
    </row>
    <row r="422" spans="3:57" ht="10.9" customHeight="1" x14ac:dyDescent="0.15">
      <c r="C422" s="474">
        <v>6</v>
      </c>
      <c r="D422" s="475" t="s">
        <v>3</v>
      </c>
      <c r="E422" s="476">
        <v>6</v>
      </c>
      <c r="F422" s="476" t="s">
        <v>2</v>
      </c>
      <c r="G422" s="474" t="s">
        <v>1</v>
      </c>
      <c r="H422" s="476"/>
      <c r="I422" s="453" t="s">
        <v>153</v>
      </c>
      <c r="J422" s="360"/>
      <c r="K422" s="361"/>
      <c r="L422" s="477">
        <f>IF(AND(I422="△",AU422="●"),AX422*U422,0)</f>
        <v>5.72</v>
      </c>
      <c r="M422" s="478"/>
      <c r="N422" s="478"/>
      <c r="O422" s="478"/>
      <c r="P422" s="478"/>
      <c r="Q422" s="479"/>
      <c r="R422" s="491">
        <v>1</v>
      </c>
      <c r="S422" s="492"/>
      <c r="T422" s="493"/>
      <c r="U422" s="497">
        <f t="shared" ref="U422" si="80">IF(R422=1,$AL$36,IF(R422=2,$AL$55,IF(R422=3,$AL$73,IF(R422=4,$AL$92,IF(R422=5,$AL$110,IF(R422=6,$AL$128,IF(R422=7,$AL$147,IF(R422=8,$AL$165,IF(R422=9,$AL$183,IF(R422=10,$AL$202,0))))))))))</f>
        <v>0.14299999999999999</v>
      </c>
      <c r="V422" s="498"/>
      <c r="W422" s="499"/>
      <c r="X422" s="480">
        <v>0.5714285714285714</v>
      </c>
      <c r="Y422" s="481"/>
      <c r="Z422" s="481"/>
      <c r="AA422" s="481"/>
      <c r="AB422" s="481"/>
      <c r="AC422" s="502"/>
      <c r="AD422" s="435">
        <f t="shared" ref="AD422" si="81">IF(I422="△",ROUNDUP(L422+X422,1),0)</f>
        <v>6.3</v>
      </c>
      <c r="AE422" s="436"/>
      <c r="AF422" s="436"/>
      <c r="AG422" s="436"/>
      <c r="AH422" s="436"/>
      <c r="AI422" s="437"/>
      <c r="AJ422" s="162"/>
      <c r="AK422" s="162"/>
      <c r="AL422" s="162"/>
      <c r="AM422" s="162"/>
      <c r="AN422" s="162"/>
      <c r="AT422" s="44"/>
      <c r="AU422" s="313" t="str">
        <f>IF(OR(I422="×",AU426="×"),"×","●")</f>
        <v>●</v>
      </c>
      <c r="AV422" s="313" t="str">
        <f>IF(AU422="●",IF(I422="定","-",I422),"-")</f>
        <v>△</v>
      </c>
      <c r="AW422" s="44"/>
      <c r="AX422" s="410">
        <f>20+ROUNDDOWN(($AX$231-1000)/1000,0)*20</f>
        <v>40</v>
      </c>
      <c r="AY422" s="410"/>
      <c r="AZ422" s="44"/>
      <c r="BA422" s="44"/>
      <c r="BB422" s="44"/>
      <c r="BC422" s="44"/>
      <c r="BD422" s="44"/>
      <c r="BE422" s="176"/>
    </row>
    <row r="423" spans="3:57" ht="10.9" customHeight="1" x14ac:dyDescent="0.15">
      <c r="C423" s="447"/>
      <c r="D423" s="449"/>
      <c r="E423" s="451"/>
      <c r="F423" s="451"/>
      <c r="G423" s="447"/>
      <c r="H423" s="451"/>
      <c r="I423" s="453"/>
      <c r="J423" s="360"/>
      <c r="K423" s="361"/>
      <c r="L423" s="480"/>
      <c r="M423" s="481"/>
      <c r="N423" s="481"/>
      <c r="O423" s="481"/>
      <c r="P423" s="481"/>
      <c r="Q423" s="482"/>
      <c r="R423" s="491"/>
      <c r="S423" s="492"/>
      <c r="T423" s="493"/>
      <c r="U423" s="500"/>
      <c r="V423" s="500"/>
      <c r="W423" s="501"/>
      <c r="X423" s="480"/>
      <c r="Y423" s="481"/>
      <c r="Z423" s="481"/>
      <c r="AA423" s="481"/>
      <c r="AB423" s="481"/>
      <c r="AC423" s="502"/>
      <c r="AD423" s="438"/>
      <c r="AE423" s="439"/>
      <c r="AF423" s="439"/>
      <c r="AG423" s="439"/>
      <c r="AH423" s="439"/>
      <c r="AI423" s="440"/>
      <c r="AJ423" s="162"/>
      <c r="AK423" s="162"/>
      <c r="AL423" s="162"/>
      <c r="AM423" s="162"/>
      <c r="AN423" s="162"/>
      <c r="AT423" s="44"/>
      <c r="AU423" s="313"/>
      <c r="AV423" s="313"/>
      <c r="AW423" s="44"/>
      <c r="AX423" s="410"/>
      <c r="AY423" s="410"/>
      <c r="AZ423" s="44"/>
      <c r="BA423" s="44"/>
      <c r="BB423" s="44"/>
      <c r="BC423" s="44"/>
      <c r="BD423" s="44"/>
      <c r="BE423" s="176"/>
    </row>
    <row r="424" spans="3:57" ht="10.9" customHeight="1" x14ac:dyDescent="0.15">
      <c r="C424" s="447"/>
      <c r="D424" s="449"/>
      <c r="E424" s="451"/>
      <c r="F424" s="451"/>
      <c r="G424" s="447"/>
      <c r="H424" s="451"/>
      <c r="I424" s="453"/>
      <c r="J424" s="360"/>
      <c r="K424" s="361"/>
      <c r="L424" s="480"/>
      <c r="M424" s="481"/>
      <c r="N424" s="481"/>
      <c r="O424" s="481"/>
      <c r="P424" s="481"/>
      <c r="Q424" s="482"/>
      <c r="R424" s="491"/>
      <c r="S424" s="492"/>
      <c r="T424" s="493"/>
      <c r="U424" s="500"/>
      <c r="V424" s="500"/>
      <c r="W424" s="501"/>
      <c r="X424" s="480"/>
      <c r="Y424" s="481"/>
      <c r="Z424" s="481"/>
      <c r="AA424" s="481"/>
      <c r="AB424" s="481"/>
      <c r="AC424" s="502"/>
      <c r="AD424" s="438"/>
      <c r="AE424" s="439"/>
      <c r="AF424" s="439"/>
      <c r="AG424" s="439"/>
      <c r="AH424" s="439"/>
      <c r="AI424" s="440"/>
      <c r="AJ424" s="162"/>
      <c r="AK424" s="162"/>
      <c r="AL424" s="162"/>
      <c r="AM424" s="162"/>
      <c r="AN424" s="162"/>
      <c r="AT424" s="44"/>
      <c r="AU424" s="313"/>
      <c r="AV424" s="313"/>
      <c r="AW424" s="44"/>
      <c r="AX424" s="410"/>
      <c r="AY424" s="410"/>
      <c r="AZ424" s="44"/>
      <c r="BA424" s="44"/>
      <c r="BB424" s="44"/>
      <c r="BC424" s="44"/>
      <c r="BD424" s="44"/>
      <c r="BE424" s="176"/>
    </row>
    <row r="425" spans="3:57" ht="10.9" customHeight="1" x14ac:dyDescent="0.15">
      <c r="C425" s="448"/>
      <c r="D425" s="450"/>
      <c r="E425" s="452"/>
      <c r="F425" s="452"/>
      <c r="G425" s="448"/>
      <c r="H425" s="452"/>
      <c r="I425" s="362"/>
      <c r="J425" s="363"/>
      <c r="K425" s="364"/>
      <c r="L425" s="483"/>
      <c r="M425" s="484"/>
      <c r="N425" s="484"/>
      <c r="O425" s="484"/>
      <c r="P425" s="484"/>
      <c r="Q425" s="485"/>
      <c r="R425" s="494"/>
      <c r="S425" s="495"/>
      <c r="T425" s="496"/>
      <c r="U425" s="500"/>
      <c r="V425" s="500"/>
      <c r="W425" s="501"/>
      <c r="X425" s="483"/>
      <c r="Y425" s="484"/>
      <c r="Z425" s="484"/>
      <c r="AA425" s="484"/>
      <c r="AB425" s="484"/>
      <c r="AC425" s="503"/>
      <c r="AD425" s="441"/>
      <c r="AE425" s="442"/>
      <c r="AF425" s="442"/>
      <c r="AG425" s="442"/>
      <c r="AH425" s="442"/>
      <c r="AI425" s="443"/>
      <c r="AJ425" s="162"/>
      <c r="AK425" s="162"/>
      <c r="AL425" s="162"/>
      <c r="AM425" s="162"/>
      <c r="AN425" s="162"/>
      <c r="AT425" s="44"/>
      <c r="AU425" s="313"/>
      <c r="AV425" s="313"/>
      <c r="AW425" s="44"/>
      <c r="AX425" s="410"/>
      <c r="AY425" s="410"/>
      <c r="AZ425" s="44"/>
      <c r="BA425" s="44"/>
      <c r="BB425" s="44"/>
      <c r="BC425" s="44"/>
      <c r="BD425" s="44"/>
      <c r="BE425" s="176"/>
    </row>
    <row r="426" spans="3:57" ht="10.9" customHeight="1" x14ac:dyDescent="0.15">
      <c r="C426" s="474">
        <v>6</v>
      </c>
      <c r="D426" s="475" t="s">
        <v>3</v>
      </c>
      <c r="E426" s="476">
        <v>7</v>
      </c>
      <c r="F426" s="476" t="s">
        <v>2</v>
      </c>
      <c r="G426" s="474" t="s">
        <v>9</v>
      </c>
      <c r="H426" s="476"/>
      <c r="I426" s="453" t="s">
        <v>153</v>
      </c>
      <c r="J426" s="360"/>
      <c r="K426" s="361"/>
      <c r="L426" s="477">
        <f>IF(AND(I426="△",AU426="●"),AX426*U426,0)</f>
        <v>5.72</v>
      </c>
      <c r="M426" s="478"/>
      <c r="N426" s="478"/>
      <c r="O426" s="478"/>
      <c r="P426" s="478"/>
      <c r="Q426" s="479"/>
      <c r="R426" s="491">
        <v>1</v>
      </c>
      <c r="S426" s="492"/>
      <c r="T426" s="493"/>
      <c r="U426" s="497">
        <f t="shared" ref="U426" si="82">IF(R426=1,$AL$36,IF(R426=2,$AL$55,IF(R426=3,$AL$73,IF(R426=4,$AL$92,IF(R426=5,$AL$110,IF(R426=6,$AL$128,IF(R426=7,$AL$147,IF(R426=8,$AL$165,IF(R426=9,$AL$183,IF(R426=10,$AL$202,0))))))))))</f>
        <v>0.14299999999999999</v>
      </c>
      <c r="V426" s="498"/>
      <c r="W426" s="499"/>
      <c r="X426" s="480">
        <v>0.66666666666666663</v>
      </c>
      <c r="Y426" s="481"/>
      <c r="Z426" s="481"/>
      <c r="AA426" s="481"/>
      <c r="AB426" s="481"/>
      <c r="AC426" s="502"/>
      <c r="AD426" s="435">
        <f t="shared" ref="AD426" si="83">IF(I426="△",ROUNDUP(L426+X426,1),0)</f>
        <v>6.3999999999999995</v>
      </c>
      <c r="AE426" s="436"/>
      <c r="AF426" s="436"/>
      <c r="AG426" s="436"/>
      <c r="AH426" s="436"/>
      <c r="AI426" s="437"/>
      <c r="AJ426" s="162"/>
      <c r="AK426" s="162"/>
      <c r="AL426" s="162"/>
      <c r="AM426" s="162"/>
      <c r="AN426" s="162"/>
      <c r="AT426" s="44"/>
      <c r="AU426" s="313" t="str">
        <f>IF(OR(I426="×",AU430="×"),"×","●")</f>
        <v>●</v>
      </c>
      <c r="AV426" s="313" t="str">
        <f>IF(AU426="●",IF(I426="定","-",I426),"-")</f>
        <v>△</v>
      </c>
      <c r="AW426" s="44"/>
      <c r="AX426" s="410">
        <f>20+ROUNDDOWN(($AX$231-1000)/1000,0)*20</f>
        <v>40</v>
      </c>
      <c r="AY426" s="410"/>
      <c r="AZ426" s="44"/>
      <c r="BA426" s="44"/>
      <c r="BB426" s="44"/>
      <c r="BC426" s="44"/>
      <c r="BD426" s="44"/>
      <c r="BE426" s="176"/>
    </row>
    <row r="427" spans="3:57" ht="10.9" customHeight="1" x14ac:dyDescent="0.15">
      <c r="C427" s="447"/>
      <c r="D427" s="449"/>
      <c r="E427" s="451"/>
      <c r="F427" s="451"/>
      <c r="G427" s="447"/>
      <c r="H427" s="451"/>
      <c r="I427" s="453"/>
      <c r="J427" s="360"/>
      <c r="K427" s="361"/>
      <c r="L427" s="480"/>
      <c r="M427" s="481"/>
      <c r="N427" s="481"/>
      <c r="O427" s="481"/>
      <c r="P427" s="481"/>
      <c r="Q427" s="482"/>
      <c r="R427" s="491"/>
      <c r="S427" s="492"/>
      <c r="T427" s="493"/>
      <c r="U427" s="500"/>
      <c r="V427" s="500"/>
      <c r="W427" s="501"/>
      <c r="X427" s="480"/>
      <c r="Y427" s="481"/>
      <c r="Z427" s="481"/>
      <c r="AA427" s="481"/>
      <c r="AB427" s="481"/>
      <c r="AC427" s="502"/>
      <c r="AD427" s="438"/>
      <c r="AE427" s="439"/>
      <c r="AF427" s="439"/>
      <c r="AG427" s="439"/>
      <c r="AH427" s="439"/>
      <c r="AI427" s="440"/>
      <c r="AJ427" s="162"/>
      <c r="AK427" s="162"/>
      <c r="AL427" s="162"/>
      <c r="AM427" s="162"/>
      <c r="AN427" s="162"/>
      <c r="AT427" s="44"/>
      <c r="AU427" s="313"/>
      <c r="AV427" s="313"/>
      <c r="AW427" s="44"/>
      <c r="AX427" s="410"/>
      <c r="AY427" s="410"/>
      <c r="AZ427" s="44"/>
      <c r="BA427" s="44"/>
      <c r="BB427" s="44"/>
      <c r="BC427" s="44"/>
      <c r="BD427" s="44"/>
      <c r="BE427" s="176"/>
    </row>
    <row r="428" spans="3:57" ht="10.9" customHeight="1" x14ac:dyDescent="0.15">
      <c r="C428" s="447"/>
      <c r="D428" s="449"/>
      <c r="E428" s="451"/>
      <c r="F428" s="451"/>
      <c r="G428" s="447"/>
      <c r="H428" s="451"/>
      <c r="I428" s="453"/>
      <c r="J428" s="360"/>
      <c r="K428" s="361"/>
      <c r="L428" s="480"/>
      <c r="M428" s="481"/>
      <c r="N428" s="481"/>
      <c r="O428" s="481"/>
      <c r="P428" s="481"/>
      <c r="Q428" s="482"/>
      <c r="R428" s="491"/>
      <c r="S428" s="492"/>
      <c r="T428" s="493"/>
      <c r="U428" s="500"/>
      <c r="V428" s="500"/>
      <c r="W428" s="501"/>
      <c r="X428" s="480"/>
      <c r="Y428" s="481"/>
      <c r="Z428" s="481"/>
      <c r="AA428" s="481"/>
      <c r="AB428" s="481"/>
      <c r="AC428" s="502"/>
      <c r="AD428" s="438"/>
      <c r="AE428" s="439"/>
      <c r="AF428" s="439"/>
      <c r="AG428" s="439"/>
      <c r="AH428" s="439"/>
      <c r="AI428" s="440"/>
      <c r="AJ428" s="162"/>
      <c r="AK428" s="162"/>
      <c r="AL428" s="162"/>
      <c r="AM428" s="162"/>
      <c r="AN428" s="162"/>
      <c r="AT428" s="44"/>
      <c r="AU428" s="313"/>
      <c r="AV428" s="313"/>
      <c r="AW428" s="44"/>
      <c r="AX428" s="410"/>
      <c r="AY428" s="410"/>
      <c r="AZ428" s="44"/>
      <c r="BA428" s="44"/>
      <c r="BB428" s="44"/>
      <c r="BC428" s="44"/>
      <c r="BD428" s="44"/>
      <c r="BE428" s="176"/>
    </row>
    <row r="429" spans="3:57" ht="10.9" customHeight="1" x14ac:dyDescent="0.15">
      <c r="C429" s="448"/>
      <c r="D429" s="450"/>
      <c r="E429" s="452"/>
      <c r="F429" s="452"/>
      <c r="G429" s="448"/>
      <c r="H429" s="452"/>
      <c r="I429" s="362"/>
      <c r="J429" s="363"/>
      <c r="K429" s="364"/>
      <c r="L429" s="483"/>
      <c r="M429" s="484"/>
      <c r="N429" s="484"/>
      <c r="O429" s="484"/>
      <c r="P429" s="484"/>
      <c r="Q429" s="485"/>
      <c r="R429" s="494"/>
      <c r="S429" s="495"/>
      <c r="T429" s="496"/>
      <c r="U429" s="500"/>
      <c r="V429" s="500"/>
      <c r="W429" s="501"/>
      <c r="X429" s="483"/>
      <c r="Y429" s="484"/>
      <c r="Z429" s="484"/>
      <c r="AA429" s="484"/>
      <c r="AB429" s="484"/>
      <c r="AC429" s="503"/>
      <c r="AD429" s="441"/>
      <c r="AE429" s="442"/>
      <c r="AF429" s="442"/>
      <c r="AG429" s="442"/>
      <c r="AH429" s="442"/>
      <c r="AI429" s="443"/>
      <c r="AJ429" s="162"/>
      <c r="AK429" s="162"/>
      <c r="AL429" s="162"/>
      <c r="AM429" s="162"/>
      <c r="AN429" s="162"/>
      <c r="AT429" s="44"/>
      <c r="AU429" s="313"/>
      <c r="AV429" s="313"/>
      <c r="AW429" s="44"/>
      <c r="AX429" s="410"/>
      <c r="AY429" s="410"/>
      <c r="AZ429" s="44"/>
      <c r="BA429" s="44"/>
      <c r="BB429" s="44"/>
      <c r="BC429" s="44"/>
      <c r="BD429" s="44"/>
      <c r="BE429" s="176"/>
    </row>
    <row r="430" spans="3:57" ht="10.9" customHeight="1" x14ac:dyDescent="0.15">
      <c r="C430" s="474">
        <v>6</v>
      </c>
      <c r="D430" s="475" t="s">
        <v>3</v>
      </c>
      <c r="E430" s="476">
        <v>8</v>
      </c>
      <c r="F430" s="476" t="s">
        <v>2</v>
      </c>
      <c r="G430" s="474" t="s">
        <v>8</v>
      </c>
      <c r="H430" s="476"/>
      <c r="I430" s="453" t="s">
        <v>153</v>
      </c>
      <c r="J430" s="360"/>
      <c r="K430" s="361"/>
      <c r="L430" s="477">
        <f>IF(AND(I430="△",AU430="●"),AX430*U430,0)</f>
        <v>5.72</v>
      </c>
      <c r="M430" s="478"/>
      <c r="N430" s="478"/>
      <c r="O430" s="478"/>
      <c r="P430" s="478"/>
      <c r="Q430" s="479"/>
      <c r="R430" s="491">
        <v>1</v>
      </c>
      <c r="S430" s="492"/>
      <c r="T430" s="493"/>
      <c r="U430" s="497">
        <f t="shared" ref="U430" si="84">IF(R430=1,$AL$36,IF(R430=2,$AL$55,IF(R430=3,$AL$73,IF(R430=4,$AL$92,IF(R430=5,$AL$110,IF(R430=6,$AL$128,IF(R430=7,$AL$147,IF(R430=8,$AL$165,IF(R430=9,$AL$183,IF(R430=10,$AL$202,0))))))))))</f>
        <v>0.14299999999999999</v>
      </c>
      <c r="V430" s="498"/>
      <c r="W430" s="499"/>
      <c r="X430" s="480">
        <v>0.66666666666666663</v>
      </c>
      <c r="Y430" s="481"/>
      <c r="Z430" s="481"/>
      <c r="AA430" s="481"/>
      <c r="AB430" s="481"/>
      <c r="AC430" s="502"/>
      <c r="AD430" s="435">
        <f t="shared" ref="AD430" si="85">IF(I430="△",ROUNDUP(L430+X430,1),0)</f>
        <v>6.3999999999999995</v>
      </c>
      <c r="AE430" s="436"/>
      <c r="AF430" s="436"/>
      <c r="AG430" s="436"/>
      <c r="AH430" s="436"/>
      <c r="AI430" s="437"/>
      <c r="AJ430" s="162"/>
      <c r="AK430" s="162"/>
      <c r="AL430" s="162"/>
      <c r="AM430" s="162"/>
      <c r="AN430" s="162"/>
      <c r="AT430" s="44"/>
      <c r="AU430" s="313" t="str">
        <f>IF(OR(I430="×",AU434="×"),"×","●")</f>
        <v>●</v>
      </c>
      <c r="AV430" s="313" t="str">
        <f>IF(AU430="●",IF(I430="定","-",I430),"-")</f>
        <v>△</v>
      </c>
      <c r="AW430" s="44"/>
      <c r="AX430" s="410">
        <f>20+ROUNDDOWN(($AX$231-1000)/1000,0)*20</f>
        <v>40</v>
      </c>
      <c r="AY430" s="410"/>
      <c r="AZ430" s="44"/>
      <c r="BA430" s="44"/>
      <c r="BB430" s="44"/>
      <c r="BC430" s="44"/>
      <c r="BD430" s="44"/>
      <c r="BE430" s="176"/>
    </row>
    <row r="431" spans="3:57" ht="10.9" customHeight="1" x14ac:dyDescent="0.15">
      <c r="C431" s="447"/>
      <c r="D431" s="449"/>
      <c r="E431" s="451"/>
      <c r="F431" s="451"/>
      <c r="G431" s="447"/>
      <c r="H431" s="451"/>
      <c r="I431" s="453"/>
      <c r="J431" s="360"/>
      <c r="K431" s="361"/>
      <c r="L431" s="480"/>
      <c r="M431" s="481"/>
      <c r="N431" s="481"/>
      <c r="O431" s="481"/>
      <c r="P431" s="481"/>
      <c r="Q431" s="482"/>
      <c r="R431" s="491"/>
      <c r="S431" s="492"/>
      <c r="T431" s="493"/>
      <c r="U431" s="500"/>
      <c r="V431" s="500"/>
      <c r="W431" s="501"/>
      <c r="X431" s="480"/>
      <c r="Y431" s="481"/>
      <c r="Z431" s="481"/>
      <c r="AA431" s="481"/>
      <c r="AB431" s="481"/>
      <c r="AC431" s="502"/>
      <c r="AD431" s="438"/>
      <c r="AE431" s="439"/>
      <c r="AF431" s="439"/>
      <c r="AG431" s="439"/>
      <c r="AH431" s="439"/>
      <c r="AI431" s="440"/>
      <c r="AJ431" s="162"/>
      <c r="AK431" s="162"/>
      <c r="AL431" s="162"/>
      <c r="AM431" s="162"/>
      <c r="AN431" s="162"/>
      <c r="AT431" s="44"/>
      <c r="AU431" s="313"/>
      <c r="AV431" s="313"/>
      <c r="AW431" s="44"/>
      <c r="AX431" s="410"/>
      <c r="AY431" s="410"/>
      <c r="AZ431" s="44"/>
      <c r="BA431" s="44"/>
      <c r="BB431" s="44"/>
      <c r="BC431" s="44"/>
      <c r="BD431" s="44"/>
      <c r="BE431" s="176"/>
    </row>
    <row r="432" spans="3:57" ht="10.9" customHeight="1" x14ac:dyDescent="0.15">
      <c r="C432" s="447"/>
      <c r="D432" s="449"/>
      <c r="E432" s="451"/>
      <c r="F432" s="451"/>
      <c r="G432" s="447"/>
      <c r="H432" s="451"/>
      <c r="I432" s="453"/>
      <c r="J432" s="360"/>
      <c r="K432" s="361"/>
      <c r="L432" s="480"/>
      <c r="M432" s="481"/>
      <c r="N432" s="481"/>
      <c r="O432" s="481"/>
      <c r="P432" s="481"/>
      <c r="Q432" s="482"/>
      <c r="R432" s="491"/>
      <c r="S432" s="492"/>
      <c r="T432" s="493"/>
      <c r="U432" s="500"/>
      <c r="V432" s="500"/>
      <c r="W432" s="501"/>
      <c r="X432" s="480"/>
      <c r="Y432" s="481"/>
      <c r="Z432" s="481"/>
      <c r="AA432" s="481"/>
      <c r="AB432" s="481"/>
      <c r="AC432" s="502"/>
      <c r="AD432" s="438"/>
      <c r="AE432" s="439"/>
      <c r="AF432" s="439"/>
      <c r="AG432" s="439"/>
      <c r="AH432" s="439"/>
      <c r="AI432" s="440"/>
      <c r="AJ432" s="162"/>
      <c r="AK432" s="162"/>
      <c r="AL432" s="162"/>
      <c r="AM432" s="162"/>
      <c r="AN432" s="162"/>
      <c r="AT432" s="44"/>
      <c r="AU432" s="313"/>
      <c r="AV432" s="313"/>
      <c r="AW432" s="44"/>
      <c r="AX432" s="410"/>
      <c r="AY432" s="410"/>
      <c r="AZ432" s="44"/>
      <c r="BA432" s="44"/>
      <c r="BB432" s="44"/>
      <c r="BC432" s="44"/>
      <c r="BD432" s="44"/>
      <c r="BE432" s="176"/>
    </row>
    <row r="433" spans="3:57" ht="10.9" customHeight="1" x14ac:dyDescent="0.15">
      <c r="C433" s="448"/>
      <c r="D433" s="450"/>
      <c r="E433" s="452"/>
      <c r="F433" s="452"/>
      <c r="G433" s="448"/>
      <c r="H433" s="452"/>
      <c r="I433" s="362"/>
      <c r="J433" s="363"/>
      <c r="K433" s="364"/>
      <c r="L433" s="483"/>
      <c r="M433" s="484"/>
      <c r="N433" s="484"/>
      <c r="O433" s="484"/>
      <c r="P433" s="484"/>
      <c r="Q433" s="485"/>
      <c r="R433" s="494"/>
      <c r="S433" s="495"/>
      <c r="T433" s="496"/>
      <c r="U433" s="500"/>
      <c r="V433" s="500"/>
      <c r="W433" s="501"/>
      <c r="X433" s="483"/>
      <c r="Y433" s="484"/>
      <c r="Z433" s="484"/>
      <c r="AA433" s="484"/>
      <c r="AB433" s="484"/>
      <c r="AC433" s="503"/>
      <c r="AD433" s="441"/>
      <c r="AE433" s="442"/>
      <c r="AF433" s="442"/>
      <c r="AG433" s="442"/>
      <c r="AH433" s="442"/>
      <c r="AI433" s="443"/>
      <c r="AJ433" s="162"/>
      <c r="AK433" s="162"/>
      <c r="AL433" s="162"/>
      <c r="AM433" s="162"/>
      <c r="AN433" s="162"/>
      <c r="AT433" s="44"/>
      <c r="AU433" s="313"/>
      <c r="AV433" s="313"/>
      <c r="AW433" s="44"/>
      <c r="AX433" s="410"/>
      <c r="AY433" s="410"/>
      <c r="AZ433" s="44"/>
      <c r="BA433" s="44"/>
      <c r="BB433" s="44"/>
      <c r="BC433" s="44"/>
      <c r="BD433" s="44"/>
      <c r="BE433" s="176"/>
    </row>
    <row r="434" spans="3:57" ht="10.9" customHeight="1" x14ac:dyDescent="0.15">
      <c r="C434" s="474">
        <v>6</v>
      </c>
      <c r="D434" s="475" t="s">
        <v>3</v>
      </c>
      <c r="E434" s="476">
        <v>9</v>
      </c>
      <c r="F434" s="476" t="s">
        <v>2</v>
      </c>
      <c r="G434" s="474" t="s">
        <v>7</v>
      </c>
      <c r="H434" s="476"/>
      <c r="I434" s="453" t="s">
        <v>153</v>
      </c>
      <c r="J434" s="360"/>
      <c r="K434" s="361"/>
      <c r="L434" s="477">
        <f>IF(AND(I434="△",AU434="●"),AX434*U434,0)</f>
        <v>5.72</v>
      </c>
      <c r="M434" s="478"/>
      <c r="N434" s="478"/>
      <c r="O434" s="478"/>
      <c r="P434" s="478"/>
      <c r="Q434" s="479"/>
      <c r="R434" s="491">
        <v>1</v>
      </c>
      <c r="S434" s="492"/>
      <c r="T434" s="493"/>
      <c r="U434" s="497">
        <f t="shared" ref="U434" si="86">IF(R434=1,$AL$36,IF(R434=2,$AL$55,IF(R434=3,$AL$73,IF(R434=4,$AL$92,IF(R434=5,$AL$110,IF(R434=6,$AL$128,IF(R434=7,$AL$147,IF(R434=8,$AL$165,IF(R434=9,$AL$183,IF(R434=10,$AL$202,0))))))))))</f>
        <v>0.14299999999999999</v>
      </c>
      <c r="V434" s="498"/>
      <c r="W434" s="499"/>
      <c r="X434" s="480">
        <v>0.66666666666666663</v>
      </c>
      <c r="Y434" s="481"/>
      <c r="Z434" s="481"/>
      <c r="AA434" s="481"/>
      <c r="AB434" s="481"/>
      <c r="AC434" s="502"/>
      <c r="AD434" s="435">
        <f t="shared" ref="AD434" si="87">IF(I434="△",ROUNDUP(L434+X434,1),0)</f>
        <v>6.3999999999999995</v>
      </c>
      <c r="AE434" s="436"/>
      <c r="AF434" s="436"/>
      <c r="AG434" s="436"/>
      <c r="AH434" s="436"/>
      <c r="AI434" s="437"/>
      <c r="AJ434" s="162"/>
      <c r="AK434" s="162"/>
      <c r="AL434" s="162"/>
      <c r="AM434" s="162"/>
      <c r="AN434" s="162"/>
      <c r="AT434" s="44"/>
      <c r="AU434" s="313" t="str">
        <f>IF(OR(I434="×",AU438="×"),"×","●")</f>
        <v>●</v>
      </c>
      <c r="AV434" s="313" t="str">
        <f>IF(AU434="●",IF(I434="定","-",I434),"-")</f>
        <v>△</v>
      </c>
      <c r="AW434" s="44"/>
      <c r="AX434" s="410">
        <f>20+ROUNDDOWN(($AX$231-1000)/1000,0)*20</f>
        <v>40</v>
      </c>
      <c r="AY434" s="410"/>
      <c r="AZ434" s="44"/>
      <c r="BA434" s="44"/>
      <c r="BB434" s="44"/>
      <c r="BC434" s="44"/>
      <c r="BD434" s="44"/>
      <c r="BE434" s="176"/>
    </row>
    <row r="435" spans="3:57" ht="10.9" customHeight="1" x14ac:dyDescent="0.15">
      <c r="C435" s="447"/>
      <c r="D435" s="449"/>
      <c r="E435" s="451"/>
      <c r="F435" s="451"/>
      <c r="G435" s="447"/>
      <c r="H435" s="451"/>
      <c r="I435" s="453"/>
      <c r="J435" s="360"/>
      <c r="K435" s="361"/>
      <c r="L435" s="480"/>
      <c r="M435" s="481"/>
      <c r="N435" s="481"/>
      <c r="O435" s="481"/>
      <c r="P435" s="481"/>
      <c r="Q435" s="482"/>
      <c r="R435" s="491"/>
      <c r="S435" s="492"/>
      <c r="T435" s="493"/>
      <c r="U435" s="500"/>
      <c r="V435" s="500"/>
      <c r="W435" s="501"/>
      <c r="X435" s="480"/>
      <c r="Y435" s="481"/>
      <c r="Z435" s="481"/>
      <c r="AA435" s="481"/>
      <c r="AB435" s="481"/>
      <c r="AC435" s="502"/>
      <c r="AD435" s="438"/>
      <c r="AE435" s="439"/>
      <c r="AF435" s="439"/>
      <c r="AG435" s="439"/>
      <c r="AH435" s="439"/>
      <c r="AI435" s="440"/>
      <c r="AJ435" s="162"/>
      <c r="AK435" s="162"/>
      <c r="AL435" s="162"/>
      <c r="AM435" s="162"/>
      <c r="AN435" s="162"/>
      <c r="AT435" s="44"/>
      <c r="AU435" s="313"/>
      <c r="AV435" s="313"/>
      <c r="AW435" s="44"/>
      <c r="AX435" s="410"/>
      <c r="AY435" s="410"/>
      <c r="AZ435" s="44"/>
      <c r="BA435" s="44"/>
      <c r="BB435" s="44"/>
      <c r="BC435" s="44"/>
      <c r="BD435" s="44"/>
      <c r="BE435" s="176"/>
    </row>
    <row r="436" spans="3:57" ht="10.9" customHeight="1" x14ac:dyDescent="0.15">
      <c r="C436" s="447"/>
      <c r="D436" s="449"/>
      <c r="E436" s="451"/>
      <c r="F436" s="451"/>
      <c r="G436" s="447"/>
      <c r="H436" s="451"/>
      <c r="I436" s="453"/>
      <c r="J436" s="360"/>
      <c r="K436" s="361"/>
      <c r="L436" s="480"/>
      <c r="M436" s="481"/>
      <c r="N436" s="481"/>
      <c r="O436" s="481"/>
      <c r="P436" s="481"/>
      <c r="Q436" s="482"/>
      <c r="R436" s="491"/>
      <c r="S436" s="492"/>
      <c r="T436" s="493"/>
      <c r="U436" s="500"/>
      <c r="V436" s="500"/>
      <c r="W436" s="501"/>
      <c r="X436" s="480"/>
      <c r="Y436" s="481"/>
      <c r="Z436" s="481"/>
      <c r="AA436" s="481"/>
      <c r="AB436" s="481"/>
      <c r="AC436" s="502"/>
      <c r="AD436" s="438"/>
      <c r="AE436" s="439"/>
      <c r="AF436" s="439"/>
      <c r="AG436" s="439"/>
      <c r="AH436" s="439"/>
      <c r="AI436" s="440"/>
      <c r="AJ436" s="162"/>
      <c r="AK436" s="162"/>
      <c r="AL436" s="162"/>
      <c r="AM436" s="162"/>
      <c r="AN436" s="162"/>
      <c r="AT436" s="44"/>
      <c r="AU436" s="313"/>
      <c r="AV436" s="313"/>
      <c r="AW436" s="44"/>
      <c r="AX436" s="410"/>
      <c r="AY436" s="410"/>
      <c r="AZ436" s="44"/>
      <c r="BA436" s="44"/>
      <c r="BB436" s="44"/>
      <c r="BC436" s="44"/>
      <c r="BD436" s="44"/>
      <c r="BE436" s="176"/>
    </row>
    <row r="437" spans="3:57" ht="10.9" customHeight="1" x14ac:dyDescent="0.15">
      <c r="C437" s="448"/>
      <c r="D437" s="450"/>
      <c r="E437" s="452"/>
      <c r="F437" s="452"/>
      <c r="G437" s="448"/>
      <c r="H437" s="452"/>
      <c r="I437" s="362"/>
      <c r="J437" s="363"/>
      <c r="K437" s="364"/>
      <c r="L437" s="483"/>
      <c r="M437" s="484"/>
      <c r="N437" s="484"/>
      <c r="O437" s="484"/>
      <c r="P437" s="484"/>
      <c r="Q437" s="485"/>
      <c r="R437" s="494"/>
      <c r="S437" s="495"/>
      <c r="T437" s="496"/>
      <c r="U437" s="500"/>
      <c r="V437" s="500"/>
      <c r="W437" s="501"/>
      <c r="X437" s="483"/>
      <c r="Y437" s="484"/>
      <c r="Z437" s="484"/>
      <c r="AA437" s="484"/>
      <c r="AB437" s="484"/>
      <c r="AC437" s="503"/>
      <c r="AD437" s="441"/>
      <c r="AE437" s="442"/>
      <c r="AF437" s="442"/>
      <c r="AG437" s="442"/>
      <c r="AH437" s="442"/>
      <c r="AI437" s="443"/>
      <c r="AJ437" s="162"/>
      <c r="AK437" s="162"/>
      <c r="AL437" s="162"/>
      <c r="AM437" s="162"/>
      <c r="AN437" s="162"/>
      <c r="AT437" s="44"/>
      <c r="AU437" s="313"/>
      <c r="AV437" s="313"/>
      <c r="AW437" s="44"/>
      <c r="AX437" s="410"/>
      <c r="AY437" s="410"/>
      <c r="AZ437" s="44"/>
      <c r="BA437" s="44"/>
      <c r="BB437" s="44"/>
      <c r="BC437" s="44"/>
      <c r="BD437" s="44"/>
      <c r="BE437" s="176"/>
    </row>
    <row r="438" spans="3:57" ht="10.9" customHeight="1" x14ac:dyDescent="0.15">
      <c r="C438" s="474">
        <v>6</v>
      </c>
      <c r="D438" s="475" t="s">
        <v>3</v>
      </c>
      <c r="E438" s="476">
        <v>10</v>
      </c>
      <c r="F438" s="476" t="s">
        <v>2</v>
      </c>
      <c r="G438" s="474" t="s">
        <v>6</v>
      </c>
      <c r="H438" s="476"/>
      <c r="I438" s="453" t="s">
        <v>153</v>
      </c>
      <c r="J438" s="360"/>
      <c r="K438" s="361"/>
      <c r="L438" s="477">
        <f>IF(AND(I438="△",AU438="●"),AX438*U438,0)</f>
        <v>5.72</v>
      </c>
      <c r="M438" s="478"/>
      <c r="N438" s="478"/>
      <c r="O438" s="478"/>
      <c r="P438" s="478"/>
      <c r="Q438" s="479"/>
      <c r="R438" s="491">
        <v>1</v>
      </c>
      <c r="S438" s="492"/>
      <c r="T438" s="493"/>
      <c r="U438" s="497">
        <f t="shared" ref="U438" si="88">IF(R438=1,$AL$36,IF(R438=2,$AL$55,IF(R438=3,$AL$73,IF(R438=4,$AL$92,IF(R438=5,$AL$110,IF(R438=6,$AL$128,IF(R438=7,$AL$147,IF(R438=8,$AL$165,IF(R438=9,$AL$183,IF(R438=10,$AL$202,0))))))))))</f>
        <v>0.14299999999999999</v>
      </c>
      <c r="V438" s="498"/>
      <c r="W438" s="499"/>
      <c r="X438" s="480">
        <v>0.66666666666666663</v>
      </c>
      <c r="Y438" s="481"/>
      <c r="Z438" s="481"/>
      <c r="AA438" s="481"/>
      <c r="AB438" s="481"/>
      <c r="AC438" s="502"/>
      <c r="AD438" s="435">
        <f t="shared" ref="AD438" si="89">IF(I438="△",ROUNDUP(L438+X438,1),0)</f>
        <v>6.3999999999999995</v>
      </c>
      <c r="AE438" s="436"/>
      <c r="AF438" s="436"/>
      <c r="AG438" s="436"/>
      <c r="AH438" s="436"/>
      <c r="AI438" s="437"/>
      <c r="AJ438" s="162"/>
      <c r="AK438" s="162"/>
      <c r="AL438" s="162"/>
      <c r="AM438" s="162"/>
      <c r="AN438" s="162"/>
      <c r="AT438" s="44"/>
      <c r="AU438" s="313" t="str">
        <f>IF(OR(I438="×",AU442="×"),"×","●")</f>
        <v>●</v>
      </c>
      <c r="AV438" s="313" t="str">
        <f>IF(AU438="●",IF(I438="定","-",I438),"-")</f>
        <v>△</v>
      </c>
      <c r="AW438" s="44"/>
      <c r="AX438" s="410">
        <f>20+ROUNDDOWN(($AX$231-1000)/1000,0)*20</f>
        <v>40</v>
      </c>
      <c r="AY438" s="410"/>
      <c r="AZ438" s="44"/>
      <c r="BA438" s="44"/>
      <c r="BB438" s="44"/>
      <c r="BC438" s="44"/>
      <c r="BD438" s="44"/>
      <c r="BE438" s="176"/>
    </row>
    <row r="439" spans="3:57" ht="10.9" customHeight="1" x14ac:dyDescent="0.15">
      <c r="C439" s="447"/>
      <c r="D439" s="449"/>
      <c r="E439" s="451"/>
      <c r="F439" s="451"/>
      <c r="G439" s="447"/>
      <c r="H439" s="451"/>
      <c r="I439" s="453"/>
      <c r="J439" s="360"/>
      <c r="K439" s="361"/>
      <c r="L439" s="480"/>
      <c r="M439" s="481"/>
      <c r="N439" s="481"/>
      <c r="O439" s="481"/>
      <c r="P439" s="481"/>
      <c r="Q439" s="482"/>
      <c r="R439" s="491"/>
      <c r="S439" s="492"/>
      <c r="T439" s="493"/>
      <c r="U439" s="500"/>
      <c r="V439" s="500"/>
      <c r="W439" s="501"/>
      <c r="X439" s="480"/>
      <c r="Y439" s="481"/>
      <c r="Z439" s="481"/>
      <c r="AA439" s="481"/>
      <c r="AB439" s="481"/>
      <c r="AC439" s="502"/>
      <c r="AD439" s="438"/>
      <c r="AE439" s="439"/>
      <c r="AF439" s="439"/>
      <c r="AG439" s="439"/>
      <c r="AH439" s="439"/>
      <c r="AI439" s="440"/>
      <c r="AJ439" s="162"/>
      <c r="AK439" s="162"/>
      <c r="AL439" s="162"/>
      <c r="AM439" s="162"/>
      <c r="AN439" s="162"/>
      <c r="AT439" s="44"/>
      <c r="AU439" s="313"/>
      <c r="AV439" s="313"/>
      <c r="AW439" s="44"/>
      <c r="AX439" s="410"/>
      <c r="AY439" s="410"/>
      <c r="AZ439" s="44"/>
      <c r="BA439" s="44"/>
      <c r="BB439" s="44"/>
      <c r="BC439" s="44"/>
      <c r="BD439" s="44"/>
      <c r="BE439" s="176"/>
    </row>
    <row r="440" spans="3:57" ht="10.9" customHeight="1" x14ac:dyDescent="0.15">
      <c r="C440" s="447"/>
      <c r="D440" s="449"/>
      <c r="E440" s="451"/>
      <c r="F440" s="451"/>
      <c r="G440" s="447"/>
      <c r="H440" s="451"/>
      <c r="I440" s="453"/>
      <c r="J440" s="360"/>
      <c r="K440" s="361"/>
      <c r="L440" s="480"/>
      <c r="M440" s="481"/>
      <c r="N440" s="481"/>
      <c r="O440" s="481"/>
      <c r="P440" s="481"/>
      <c r="Q440" s="482"/>
      <c r="R440" s="491"/>
      <c r="S440" s="492"/>
      <c r="T440" s="493"/>
      <c r="U440" s="500"/>
      <c r="V440" s="500"/>
      <c r="W440" s="501"/>
      <c r="X440" s="480"/>
      <c r="Y440" s="481"/>
      <c r="Z440" s="481"/>
      <c r="AA440" s="481"/>
      <c r="AB440" s="481"/>
      <c r="AC440" s="502"/>
      <c r="AD440" s="438"/>
      <c r="AE440" s="439"/>
      <c r="AF440" s="439"/>
      <c r="AG440" s="439"/>
      <c r="AH440" s="439"/>
      <c r="AI440" s="440"/>
      <c r="AJ440" s="162"/>
      <c r="AK440" s="162"/>
      <c r="AL440" s="162"/>
      <c r="AM440" s="162"/>
      <c r="AN440" s="162"/>
      <c r="AT440" s="44"/>
      <c r="AU440" s="313"/>
      <c r="AV440" s="313"/>
      <c r="AW440" s="44"/>
      <c r="AX440" s="410"/>
      <c r="AY440" s="410"/>
      <c r="AZ440" s="44"/>
      <c r="BA440" s="44"/>
      <c r="BB440" s="44"/>
      <c r="BC440" s="44"/>
      <c r="BD440" s="44"/>
      <c r="BE440" s="176"/>
    </row>
    <row r="441" spans="3:57" ht="10.9" customHeight="1" x14ac:dyDescent="0.15">
      <c r="C441" s="448"/>
      <c r="D441" s="450"/>
      <c r="E441" s="452"/>
      <c r="F441" s="452"/>
      <c r="G441" s="448"/>
      <c r="H441" s="452"/>
      <c r="I441" s="362"/>
      <c r="J441" s="363"/>
      <c r="K441" s="364"/>
      <c r="L441" s="483"/>
      <c r="M441" s="484"/>
      <c r="N441" s="484"/>
      <c r="O441" s="484"/>
      <c r="P441" s="484"/>
      <c r="Q441" s="485"/>
      <c r="R441" s="494"/>
      <c r="S441" s="495"/>
      <c r="T441" s="496"/>
      <c r="U441" s="500"/>
      <c r="V441" s="500"/>
      <c r="W441" s="501"/>
      <c r="X441" s="483"/>
      <c r="Y441" s="484"/>
      <c r="Z441" s="484"/>
      <c r="AA441" s="484"/>
      <c r="AB441" s="484"/>
      <c r="AC441" s="503"/>
      <c r="AD441" s="441"/>
      <c r="AE441" s="442"/>
      <c r="AF441" s="442"/>
      <c r="AG441" s="442"/>
      <c r="AH441" s="442"/>
      <c r="AI441" s="443"/>
      <c r="AJ441" s="162"/>
      <c r="AK441" s="162"/>
      <c r="AL441" s="162"/>
      <c r="AM441" s="162"/>
      <c r="AN441" s="162"/>
      <c r="AT441" s="44"/>
      <c r="AU441" s="313"/>
      <c r="AV441" s="313"/>
      <c r="AW441" s="44"/>
      <c r="AX441" s="410"/>
      <c r="AY441" s="410"/>
      <c r="AZ441" s="44"/>
      <c r="BA441" s="44"/>
      <c r="BB441" s="44"/>
      <c r="BC441" s="44"/>
      <c r="BD441" s="44"/>
      <c r="BE441" s="176"/>
    </row>
    <row r="442" spans="3:57" ht="10.9" customHeight="1" x14ac:dyDescent="0.15">
      <c r="C442" s="474">
        <v>6</v>
      </c>
      <c r="D442" s="475" t="s">
        <v>3</v>
      </c>
      <c r="E442" s="476">
        <v>11</v>
      </c>
      <c r="F442" s="476" t="s">
        <v>2</v>
      </c>
      <c r="G442" s="474" t="s">
        <v>5</v>
      </c>
      <c r="H442" s="476"/>
      <c r="I442" s="453" t="s">
        <v>153</v>
      </c>
      <c r="J442" s="360"/>
      <c r="K442" s="361"/>
      <c r="L442" s="477">
        <f>IF(AND(I442="△",AU442="●"),AX442*U442,0)</f>
        <v>8</v>
      </c>
      <c r="M442" s="478"/>
      <c r="N442" s="478"/>
      <c r="O442" s="478"/>
      <c r="P442" s="478"/>
      <c r="Q442" s="479"/>
      <c r="R442" s="453">
        <v>2</v>
      </c>
      <c r="S442" s="486"/>
      <c r="T442" s="487"/>
      <c r="U442" s="497">
        <f t="shared" ref="U442" si="90">IF(R442=1,$AL$36,IF(R442=2,$AL$55,IF(R442=3,$AL$73,IF(R442=4,$AL$92,IF(R442=5,$AL$110,IF(R442=6,$AL$128,IF(R442=7,$AL$147,IF(R442=8,$AL$165,IF(R442=9,$AL$183,IF(R442=10,$AL$202,0))))))))))</f>
        <v>0.2</v>
      </c>
      <c r="V442" s="498"/>
      <c r="W442" s="499"/>
      <c r="X442" s="480">
        <v>0.66666666666666663</v>
      </c>
      <c r="Y442" s="481"/>
      <c r="Z442" s="481"/>
      <c r="AA442" s="481"/>
      <c r="AB442" s="481"/>
      <c r="AC442" s="502"/>
      <c r="AD442" s="435">
        <f t="shared" ref="AD442" si="91">IF(I442="△",ROUNDUP(L442+X442,1),0)</f>
        <v>8.6999999999999993</v>
      </c>
      <c r="AE442" s="436"/>
      <c r="AF442" s="436"/>
      <c r="AG442" s="436"/>
      <c r="AH442" s="436"/>
      <c r="AI442" s="437"/>
      <c r="AJ442" s="162"/>
      <c r="AK442" s="162"/>
      <c r="AL442" s="162"/>
      <c r="AM442" s="162"/>
      <c r="AN442" s="162"/>
      <c r="AT442" s="44"/>
      <c r="AU442" s="313" t="str">
        <f>IF(OR(I442="×",AU446="×"),"×","●")</f>
        <v>●</v>
      </c>
      <c r="AV442" s="313" t="str">
        <f>IF(AU442="●",IF(I442="定","-",I442),"-")</f>
        <v>△</v>
      </c>
      <c r="AW442" s="44"/>
      <c r="AX442" s="410">
        <f>20+ROUNDDOWN(($AX$231-1000)/1000,0)*20</f>
        <v>40</v>
      </c>
      <c r="AY442" s="410"/>
      <c r="AZ442" s="44"/>
      <c r="BA442" s="44"/>
      <c r="BB442" s="44"/>
      <c r="BC442" s="44"/>
      <c r="BD442" s="44"/>
      <c r="BE442" s="176"/>
    </row>
    <row r="443" spans="3:57" ht="10.9" customHeight="1" x14ac:dyDescent="0.15">
      <c r="C443" s="447"/>
      <c r="D443" s="449"/>
      <c r="E443" s="451"/>
      <c r="F443" s="451"/>
      <c r="G443" s="447"/>
      <c r="H443" s="451"/>
      <c r="I443" s="453"/>
      <c r="J443" s="360"/>
      <c r="K443" s="361"/>
      <c r="L443" s="480"/>
      <c r="M443" s="481"/>
      <c r="N443" s="481"/>
      <c r="O443" s="481"/>
      <c r="P443" s="481"/>
      <c r="Q443" s="482"/>
      <c r="R443" s="453"/>
      <c r="S443" s="486"/>
      <c r="T443" s="487"/>
      <c r="U443" s="500"/>
      <c r="V443" s="500"/>
      <c r="W443" s="501"/>
      <c r="X443" s="480"/>
      <c r="Y443" s="481"/>
      <c r="Z443" s="481"/>
      <c r="AA443" s="481"/>
      <c r="AB443" s="481"/>
      <c r="AC443" s="502"/>
      <c r="AD443" s="438"/>
      <c r="AE443" s="439"/>
      <c r="AF443" s="439"/>
      <c r="AG443" s="439"/>
      <c r="AH443" s="439"/>
      <c r="AI443" s="440"/>
      <c r="AJ443" s="162"/>
      <c r="AK443" s="162"/>
      <c r="AL443" s="162"/>
      <c r="AM443" s="162"/>
      <c r="AN443" s="162"/>
      <c r="AT443" s="44"/>
      <c r="AU443" s="313"/>
      <c r="AV443" s="313"/>
      <c r="AW443" s="44"/>
      <c r="AX443" s="410"/>
      <c r="AY443" s="410"/>
      <c r="AZ443" s="44"/>
      <c r="BA443" s="44"/>
      <c r="BB443" s="44"/>
      <c r="BC443" s="44"/>
      <c r="BD443" s="44"/>
      <c r="BE443" s="176"/>
    </row>
    <row r="444" spans="3:57" ht="10.9" customHeight="1" x14ac:dyDescent="0.15">
      <c r="C444" s="447"/>
      <c r="D444" s="449"/>
      <c r="E444" s="451"/>
      <c r="F444" s="451"/>
      <c r="G444" s="447"/>
      <c r="H444" s="451"/>
      <c r="I444" s="453"/>
      <c r="J444" s="360"/>
      <c r="K444" s="361"/>
      <c r="L444" s="480"/>
      <c r="M444" s="481"/>
      <c r="N444" s="481"/>
      <c r="O444" s="481"/>
      <c r="P444" s="481"/>
      <c r="Q444" s="482"/>
      <c r="R444" s="453"/>
      <c r="S444" s="486"/>
      <c r="T444" s="487"/>
      <c r="U444" s="500"/>
      <c r="V444" s="500"/>
      <c r="W444" s="501"/>
      <c r="X444" s="480"/>
      <c r="Y444" s="481"/>
      <c r="Z444" s="481"/>
      <c r="AA444" s="481"/>
      <c r="AB444" s="481"/>
      <c r="AC444" s="502"/>
      <c r="AD444" s="438"/>
      <c r="AE444" s="439"/>
      <c r="AF444" s="439"/>
      <c r="AG444" s="439"/>
      <c r="AH444" s="439"/>
      <c r="AI444" s="440"/>
      <c r="AJ444" s="162"/>
      <c r="AK444" s="162"/>
      <c r="AL444" s="162"/>
      <c r="AM444" s="162"/>
      <c r="AN444" s="162"/>
      <c r="AT444" s="44"/>
      <c r="AU444" s="313"/>
      <c r="AV444" s="313"/>
      <c r="AW444" s="44"/>
      <c r="AX444" s="410"/>
      <c r="AY444" s="410"/>
      <c r="AZ444" s="44"/>
      <c r="BA444" s="44"/>
      <c r="BB444" s="44"/>
      <c r="BC444" s="44"/>
      <c r="BD444" s="44"/>
      <c r="BE444" s="176"/>
    </row>
    <row r="445" spans="3:57" ht="10.9" customHeight="1" x14ac:dyDescent="0.15">
      <c r="C445" s="448"/>
      <c r="D445" s="450"/>
      <c r="E445" s="452"/>
      <c r="F445" s="452"/>
      <c r="G445" s="448"/>
      <c r="H445" s="452"/>
      <c r="I445" s="362"/>
      <c r="J445" s="363"/>
      <c r="K445" s="364"/>
      <c r="L445" s="483"/>
      <c r="M445" s="484"/>
      <c r="N445" s="484"/>
      <c r="O445" s="484"/>
      <c r="P445" s="484"/>
      <c r="Q445" s="485"/>
      <c r="R445" s="488"/>
      <c r="S445" s="489"/>
      <c r="T445" s="490"/>
      <c r="U445" s="500"/>
      <c r="V445" s="500"/>
      <c r="W445" s="501"/>
      <c r="X445" s="483"/>
      <c r="Y445" s="484"/>
      <c r="Z445" s="484"/>
      <c r="AA445" s="484"/>
      <c r="AB445" s="484"/>
      <c r="AC445" s="503"/>
      <c r="AD445" s="441"/>
      <c r="AE445" s="442"/>
      <c r="AF445" s="442"/>
      <c r="AG445" s="442"/>
      <c r="AH445" s="442"/>
      <c r="AI445" s="443"/>
      <c r="AJ445" s="162"/>
      <c r="AK445" s="162"/>
      <c r="AL445" s="162"/>
      <c r="AM445" s="162"/>
      <c r="AN445" s="162"/>
      <c r="AT445" s="44"/>
      <c r="AU445" s="313"/>
      <c r="AV445" s="313"/>
      <c r="AW445" s="44"/>
      <c r="AX445" s="410"/>
      <c r="AY445" s="410"/>
      <c r="AZ445" s="44"/>
      <c r="BA445" s="44"/>
      <c r="BB445" s="44"/>
      <c r="BC445" s="44"/>
      <c r="BD445" s="44"/>
      <c r="BE445" s="176"/>
    </row>
    <row r="446" spans="3:57" ht="10.9" customHeight="1" x14ac:dyDescent="0.15">
      <c r="C446" s="474">
        <v>6</v>
      </c>
      <c r="D446" s="475" t="s">
        <v>3</v>
      </c>
      <c r="E446" s="476">
        <v>12</v>
      </c>
      <c r="F446" s="476" t="s">
        <v>2</v>
      </c>
      <c r="G446" s="474" t="s">
        <v>4</v>
      </c>
      <c r="H446" s="476"/>
      <c r="I446" s="453" t="s">
        <v>153</v>
      </c>
      <c r="J446" s="360"/>
      <c r="K446" s="361"/>
      <c r="L446" s="477">
        <f>IF(AND(I446="△",AU446="●"),AX446*U446,0)</f>
        <v>8</v>
      </c>
      <c r="M446" s="478"/>
      <c r="N446" s="478"/>
      <c r="O446" s="478"/>
      <c r="P446" s="478"/>
      <c r="Q446" s="479"/>
      <c r="R446" s="453">
        <v>2</v>
      </c>
      <c r="S446" s="486"/>
      <c r="T446" s="487"/>
      <c r="U446" s="497">
        <f t="shared" ref="U446" si="92">IF(R446=1,$AL$36,IF(R446=2,$AL$55,IF(R446=3,$AL$73,IF(R446=4,$AL$92,IF(R446=5,$AL$110,IF(R446=6,$AL$128,IF(R446=7,$AL$147,IF(R446=8,$AL$165,IF(R446=9,$AL$183,IF(R446=10,$AL$202,0))))))))))</f>
        <v>0.2</v>
      </c>
      <c r="V446" s="498"/>
      <c r="W446" s="499"/>
      <c r="X446" s="480">
        <v>0.5714285714285714</v>
      </c>
      <c r="Y446" s="481"/>
      <c r="Z446" s="481"/>
      <c r="AA446" s="481"/>
      <c r="AB446" s="481"/>
      <c r="AC446" s="502"/>
      <c r="AD446" s="435">
        <f t="shared" ref="AD446" si="93">IF(I446="△",ROUNDUP(L446+X446,1),0)</f>
        <v>8.6</v>
      </c>
      <c r="AE446" s="436"/>
      <c r="AF446" s="436"/>
      <c r="AG446" s="436"/>
      <c r="AH446" s="436"/>
      <c r="AI446" s="437"/>
      <c r="AJ446" s="162"/>
      <c r="AK446" s="162"/>
      <c r="AL446" s="162"/>
      <c r="AM446" s="162"/>
      <c r="AN446" s="162"/>
      <c r="AT446" s="44"/>
      <c r="AU446" s="313" t="str">
        <f>IF(OR(I446="×",AU450="×"),"×","●")</f>
        <v>●</v>
      </c>
      <c r="AV446" s="313" t="str">
        <f>IF(AU446="●",IF(I446="定","-",I446),"-")</f>
        <v>△</v>
      </c>
      <c r="AW446" s="44"/>
      <c r="AX446" s="410">
        <f>20+ROUNDDOWN(($AX$231-1000)/1000,0)*20</f>
        <v>40</v>
      </c>
      <c r="AY446" s="410"/>
      <c r="AZ446" s="44"/>
      <c r="BA446" s="44"/>
      <c r="BB446" s="44"/>
      <c r="BC446" s="44"/>
      <c r="BD446" s="44"/>
      <c r="BE446" s="176"/>
    </row>
    <row r="447" spans="3:57" ht="10.9" customHeight="1" x14ac:dyDescent="0.15">
      <c r="C447" s="447"/>
      <c r="D447" s="449"/>
      <c r="E447" s="451"/>
      <c r="F447" s="451"/>
      <c r="G447" s="447"/>
      <c r="H447" s="451"/>
      <c r="I447" s="453"/>
      <c r="J447" s="360"/>
      <c r="K447" s="361"/>
      <c r="L447" s="480"/>
      <c r="M447" s="481"/>
      <c r="N447" s="481"/>
      <c r="O447" s="481"/>
      <c r="P447" s="481"/>
      <c r="Q447" s="482"/>
      <c r="R447" s="453"/>
      <c r="S447" s="486"/>
      <c r="T447" s="487"/>
      <c r="U447" s="500"/>
      <c r="V447" s="500"/>
      <c r="W447" s="501"/>
      <c r="X447" s="480"/>
      <c r="Y447" s="481"/>
      <c r="Z447" s="481"/>
      <c r="AA447" s="481"/>
      <c r="AB447" s="481"/>
      <c r="AC447" s="502"/>
      <c r="AD447" s="438"/>
      <c r="AE447" s="439"/>
      <c r="AF447" s="439"/>
      <c r="AG447" s="439"/>
      <c r="AH447" s="439"/>
      <c r="AI447" s="440"/>
      <c r="AJ447" s="162"/>
      <c r="AK447" s="162"/>
      <c r="AL447" s="162"/>
      <c r="AM447" s="162"/>
      <c r="AN447" s="162"/>
      <c r="AT447" s="44"/>
      <c r="AU447" s="313"/>
      <c r="AV447" s="313"/>
      <c r="AW447" s="44"/>
      <c r="AX447" s="410"/>
      <c r="AY447" s="410"/>
      <c r="AZ447" s="44"/>
      <c r="BA447" s="44"/>
      <c r="BB447" s="44"/>
      <c r="BC447" s="44"/>
      <c r="BD447" s="44"/>
      <c r="BE447" s="176"/>
    </row>
    <row r="448" spans="3:57" ht="10.9" customHeight="1" x14ac:dyDescent="0.15">
      <c r="C448" s="447"/>
      <c r="D448" s="449"/>
      <c r="E448" s="451"/>
      <c r="F448" s="451"/>
      <c r="G448" s="447"/>
      <c r="H448" s="451"/>
      <c r="I448" s="453"/>
      <c r="J448" s="360"/>
      <c r="K448" s="361"/>
      <c r="L448" s="480"/>
      <c r="M448" s="481"/>
      <c r="N448" s="481"/>
      <c r="O448" s="481"/>
      <c r="P448" s="481"/>
      <c r="Q448" s="482"/>
      <c r="R448" s="453"/>
      <c r="S448" s="486"/>
      <c r="T448" s="487"/>
      <c r="U448" s="500"/>
      <c r="V448" s="500"/>
      <c r="W448" s="501"/>
      <c r="X448" s="480"/>
      <c r="Y448" s="481"/>
      <c r="Z448" s="481"/>
      <c r="AA448" s="481"/>
      <c r="AB448" s="481"/>
      <c r="AC448" s="502"/>
      <c r="AD448" s="438"/>
      <c r="AE448" s="439"/>
      <c r="AF448" s="439"/>
      <c r="AG448" s="439"/>
      <c r="AH448" s="439"/>
      <c r="AI448" s="440"/>
      <c r="AJ448" s="162"/>
      <c r="AK448" s="162"/>
      <c r="AL448" s="162"/>
      <c r="AM448" s="162"/>
      <c r="AN448" s="162"/>
      <c r="AT448" s="44"/>
      <c r="AU448" s="313"/>
      <c r="AV448" s="313"/>
      <c r="AW448" s="44"/>
      <c r="AX448" s="410"/>
      <c r="AY448" s="410"/>
      <c r="AZ448" s="44"/>
      <c r="BA448" s="44"/>
      <c r="BB448" s="44"/>
      <c r="BC448" s="44"/>
      <c r="BD448" s="44"/>
      <c r="BE448" s="176"/>
    </row>
    <row r="449" spans="3:57" ht="10.9" customHeight="1" x14ac:dyDescent="0.15">
      <c r="C449" s="448"/>
      <c r="D449" s="450"/>
      <c r="E449" s="452"/>
      <c r="F449" s="452"/>
      <c r="G449" s="448"/>
      <c r="H449" s="452"/>
      <c r="I449" s="362"/>
      <c r="J449" s="363"/>
      <c r="K449" s="364"/>
      <c r="L449" s="483"/>
      <c r="M449" s="484"/>
      <c r="N449" s="484"/>
      <c r="O449" s="484"/>
      <c r="P449" s="484"/>
      <c r="Q449" s="485"/>
      <c r="R449" s="488"/>
      <c r="S449" s="489"/>
      <c r="T449" s="490"/>
      <c r="U449" s="500"/>
      <c r="V449" s="500"/>
      <c r="W449" s="501"/>
      <c r="X449" s="483"/>
      <c r="Y449" s="484"/>
      <c r="Z449" s="484"/>
      <c r="AA449" s="484"/>
      <c r="AB449" s="484"/>
      <c r="AC449" s="503"/>
      <c r="AD449" s="441"/>
      <c r="AE449" s="442"/>
      <c r="AF449" s="442"/>
      <c r="AG449" s="442"/>
      <c r="AH449" s="442"/>
      <c r="AI449" s="443"/>
      <c r="AJ449" s="162"/>
      <c r="AK449" s="162"/>
      <c r="AL449" s="162"/>
      <c r="AM449" s="162"/>
      <c r="AN449" s="162"/>
      <c r="AT449" s="44"/>
      <c r="AU449" s="313"/>
      <c r="AV449" s="313"/>
      <c r="AW449" s="44"/>
      <c r="AX449" s="410"/>
      <c r="AY449" s="410"/>
      <c r="AZ449" s="44"/>
      <c r="BA449" s="44"/>
      <c r="BB449" s="44"/>
      <c r="BC449" s="44"/>
      <c r="BD449" s="44"/>
      <c r="BE449" s="176"/>
    </row>
    <row r="450" spans="3:57" ht="10.9" customHeight="1" x14ac:dyDescent="0.15">
      <c r="C450" s="474">
        <v>6</v>
      </c>
      <c r="D450" s="475" t="s">
        <v>3</v>
      </c>
      <c r="E450" s="476">
        <v>13</v>
      </c>
      <c r="F450" s="476" t="s">
        <v>2</v>
      </c>
      <c r="G450" s="474" t="s">
        <v>1</v>
      </c>
      <c r="H450" s="476"/>
      <c r="I450" s="453" t="s">
        <v>153</v>
      </c>
      <c r="J450" s="360"/>
      <c r="K450" s="361"/>
      <c r="L450" s="477">
        <f>IF(AND(I450="△",AU450="●"),AX450*U450,0)</f>
        <v>5.72</v>
      </c>
      <c r="M450" s="478"/>
      <c r="N450" s="478"/>
      <c r="O450" s="478"/>
      <c r="P450" s="478"/>
      <c r="Q450" s="479"/>
      <c r="R450" s="491">
        <v>1</v>
      </c>
      <c r="S450" s="492"/>
      <c r="T450" s="493"/>
      <c r="U450" s="497">
        <f t="shared" ref="U450" si="94">IF(R450=1,$AL$36,IF(R450=2,$AL$55,IF(R450=3,$AL$73,IF(R450=4,$AL$92,IF(R450=5,$AL$110,IF(R450=6,$AL$128,IF(R450=7,$AL$147,IF(R450=8,$AL$165,IF(R450=9,$AL$183,IF(R450=10,$AL$202,0))))))))))</f>
        <v>0.14299999999999999</v>
      </c>
      <c r="V450" s="498"/>
      <c r="W450" s="499"/>
      <c r="X450" s="480">
        <v>0.5714285714285714</v>
      </c>
      <c r="Y450" s="481"/>
      <c r="Z450" s="481"/>
      <c r="AA450" s="481"/>
      <c r="AB450" s="481"/>
      <c r="AC450" s="502"/>
      <c r="AD450" s="435">
        <f t="shared" ref="AD450" si="95">IF(I450="△",ROUNDUP(L450+X450,1),0)</f>
        <v>6.3</v>
      </c>
      <c r="AE450" s="436"/>
      <c r="AF450" s="436"/>
      <c r="AG450" s="436"/>
      <c r="AH450" s="436"/>
      <c r="AI450" s="437"/>
      <c r="AJ450" s="162"/>
      <c r="AK450" s="162"/>
      <c r="AL450" s="162"/>
      <c r="AM450" s="162"/>
      <c r="AN450" s="162"/>
      <c r="AT450" s="44"/>
      <c r="AU450" s="313" t="str">
        <f>IF(OR(I450="×",AU454="×"),"×","●")</f>
        <v>●</v>
      </c>
      <c r="AV450" s="313" t="str">
        <f>IF(AU450="●",IF(I450="定","-",I450),"-")</f>
        <v>△</v>
      </c>
      <c r="AW450" s="44"/>
      <c r="AX450" s="410">
        <f>20+ROUNDDOWN(($AX$231-1000)/1000,0)*20</f>
        <v>40</v>
      </c>
      <c r="AY450" s="410"/>
      <c r="AZ450" s="44"/>
      <c r="BA450" s="44"/>
      <c r="BB450" s="44"/>
      <c r="BC450" s="44"/>
      <c r="BD450" s="44"/>
      <c r="BE450" s="176"/>
    </row>
    <row r="451" spans="3:57" ht="10.9" customHeight="1" x14ac:dyDescent="0.15">
      <c r="C451" s="447"/>
      <c r="D451" s="449"/>
      <c r="E451" s="451"/>
      <c r="F451" s="451"/>
      <c r="G451" s="447"/>
      <c r="H451" s="451"/>
      <c r="I451" s="453"/>
      <c r="J451" s="360"/>
      <c r="K451" s="361"/>
      <c r="L451" s="480"/>
      <c r="M451" s="481"/>
      <c r="N451" s="481"/>
      <c r="O451" s="481"/>
      <c r="P451" s="481"/>
      <c r="Q451" s="482"/>
      <c r="R451" s="491"/>
      <c r="S451" s="492"/>
      <c r="T451" s="493"/>
      <c r="U451" s="500"/>
      <c r="V451" s="500"/>
      <c r="W451" s="501"/>
      <c r="X451" s="480"/>
      <c r="Y451" s="481"/>
      <c r="Z451" s="481"/>
      <c r="AA451" s="481"/>
      <c r="AB451" s="481"/>
      <c r="AC451" s="502"/>
      <c r="AD451" s="438"/>
      <c r="AE451" s="439"/>
      <c r="AF451" s="439"/>
      <c r="AG451" s="439"/>
      <c r="AH451" s="439"/>
      <c r="AI451" s="440"/>
      <c r="AJ451" s="162"/>
      <c r="AK451" s="162"/>
      <c r="AL451" s="162"/>
      <c r="AM451" s="162"/>
      <c r="AN451" s="162"/>
      <c r="AT451" s="44"/>
      <c r="AU451" s="313"/>
      <c r="AV451" s="313"/>
      <c r="AW451" s="44"/>
      <c r="AX451" s="410"/>
      <c r="AY451" s="410"/>
      <c r="AZ451" s="44"/>
      <c r="BA451" s="44"/>
      <c r="BB451" s="44"/>
      <c r="BC451" s="44"/>
      <c r="BD451" s="44"/>
      <c r="BE451" s="176"/>
    </row>
    <row r="452" spans="3:57" ht="10.9" customHeight="1" x14ac:dyDescent="0.15">
      <c r="C452" s="447"/>
      <c r="D452" s="449"/>
      <c r="E452" s="451"/>
      <c r="F452" s="451"/>
      <c r="G452" s="447"/>
      <c r="H452" s="451"/>
      <c r="I452" s="453"/>
      <c r="J452" s="360"/>
      <c r="K452" s="361"/>
      <c r="L452" s="480"/>
      <c r="M452" s="481"/>
      <c r="N452" s="481"/>
      <c r="O452" s="481"/>
      <c r="P452" s="481"/>
      <c r="Q452" s="482"/>
      <c r="R452" s="491"/>
      <c r="S452" s="492"/>
      <c r="T452" s="493"/>
      <c r="U452" s="500"/>
      <c r="V452" s="500"/>
      <c r="W452" s="501"/>
      <c r="X452" s="480"/>
      <c r="Y452" s="481"/>
      <c r="Z452" s="481"/>
      <c r="AA452" s="481"/>
      <c r="AB452" s="481"/>
      <c r="AC452" s="502"/>
      <c r="AD452" s="438"/>
      <c r="AE452" s="439"/>
      <c r="AF452" s="439"/>
      <c r="AG452" s="439"/>
      <c r="AH452" s="439"/>
      <c r="AI452" s="440"/>
      <c r="AJ452" s="162"/>
      <c r="AK452" s="162"/>
      <c r="AL452" s="162"/>
      <c r="AM452" s="162"/>
      <c r="AN452" s="162"/>
      <c r="AT452" s="44"/>
      <c r="AU452" s="313"/>
      <c r="AV452" s="313"/>
      <c r="AW452" s="44"/>
      <c r="AX452" s="410"/>
      <c r="AY452" s="410"/>
      <c r="AZ452" s="44"/>
      <c r="BA452" s="44"/>
      <c r="BB452" s="44"/>
      <c r="BC452" s="44"/>
      <c r="BD452" s="44"/>
      <c r="BE452" s="176"/>
    </row>
    <row r="453" spans="3:57" ht="10.9" customHeight="1" x14ac:dyDescent="0.15">
      <c r="C453" s="448"/>
      <c r="D453" s="450"/>
      <c r="E453" s="452"/>
      <c r="F453" s="452"/>
      <c r="G453" s="448"/>
      <c r="H453" s="452"/>
      <c r="I453" s="362"/>
      <c r="J453" s="363"/>
      <c r="K453" s="364"/>
      <c r="L453" s="483"/>
      <c r="M453" s="484"/>
      <c r="N453" s="484"/>
      <c r="O453" s="484"/>
      <c r="P453" s="484"/>
      <c r="Q453" s="485"/>
      <c r="R453" s="494"/>
      <c r="S453" s="495"/>
      <c r="T453" s="496"/>
      <c r="U453" s="500"/>
      <c r="V453" s="500"/>
      <c r="W453" s="501"/>
      <c r="X453" s="483"/>
      <c r="Y453" s="484"/>
      <c r="Z453" s="484"/>
      <c r="AA453" s="484"/>
      <c r="AB453" s="484"/>
      <c r="AC453" s="503"/>
      <c r="AD453" s="441"/>
      <c r="AE453" s="442"/>
      <c r="AF453" s="442"/>
      <c r="AG453" s="442"/>
      <c r="AH453" s="442"/>
      <c r="AI453" s="443"/>
      <c r="AJ453" s="162"/>
      <c r="AK453" s="162"/>
      <c r="AL453" s="162"/>
      <c r="AM453" s="162"/>
      <c r="AN453" s="162"/>
      <c r="AT453" s="44"/>
      <c r="AU453" s="313"/>
      <c r="AV453" s="313"/>
      <c r="AW453" s="44"/>
      <c r="AX453" s="410"/>
      <c r="AY453" s="410"/>
      <c r="AZ453" s="44"/>
      <c r="BA453" s="44"/>
      <c r="BB453" s="44"/>
      <c r="BC453" s="44"/>
      <c r="BD453" s="44"/>
      <c r="BE453" s="176"/>
    </row>
    <row r="454" spans="3:57" ht="10.9" customHeight="1" x14ac:dyDescent="0.15">
      <c r="C454" s="474">
        <v>6</v>
      </c>
      <c r="D454" s="475" t="s">
        <v>3</v>
      </c>
      <c r="E454" s="476">
        <v>14</v>
      </c>
      <c r="F454" s="476" t="s">
        <v>2</v>
      </c>
      <c r="G454" s="474" t="s">
        <v>9</v>
      </c>
      <c r="H454" s="476"/>
      <c r="I454" s="453" t="s">
        <v>153</v>
      </c>
      <c r="J454" s="360"/>
      <c r="K454" s="361"/>
      <c r="L454" s="477">
        <f>IF(AND(I454="△",AU454="●"),AX454*U454,0)</f>
        <v>5.72</v>
      </c>
      <c r="M454" s="478"/>
      <c r="N454" s="478"/>
      <c r="O454" s="478"/>
      <c r="P454" s="478"/>
      <c r="Q454" s="479"/>
      <c r="R454" s="491">
        <v>1</v>
      </c>
      <c r="S454" s="492"/>
      <c r="T454" s="493"/>
      <c r="U454" s="497">
        <f t="shared" ref="U454" si="96">IF(R454=1,$AL$36,IF(R454=2,$AL$55,IF(R454=3,$AL$73,IF(R454=4,$AL$92,IF(R454=5,$AL$110,IF(R454=6,$AL$128,IF(R454=7,$AL$147,IF(R454=8,$AL$165,IF(R454=9,$AL$183,IF(R454=10,$AL$202,0))))))))))</f>
        <v>0.14299999999999999</v>
      </c>
      <c r="V454" s="498"/>
      <c r="W454" s="499"/>
      <c r="X454" s="480">
        <v>0.66666666666666663</v>
      </c>
      <c r="Y454" s="481"/>
      <c r="Z454" s="481"/>
      <c r="AA454" s="481"/>
      <c r="AB454" s="481"/>
      <c r="AC454" s="502"/>
      <c r="AD454" s="435">
        <f t="shared" ref="AD454" si="97">IF(I454="△",ROUNDUP(L454+X454,1),0)</f>
        <v>6.3999999999999995</v>
      </c>
      <c r="AE454" s="436"/>
      <c r="AF454" s="436"/>
      <c r="AG454" s="436"/>
      <c r="AH454" s="436"/>
      <c r="AI454" s="437"/>
      <c r="AJ454" s="162"/>
      <c r="AK454" s="162"/>
      <c r="AL454" s="162"/>
      <c r="AM454" s="162"/>
      <c r="AN454" s="162"/>
      <c r="AT454" s="44"/>
      <c r="AU454" s="313" t="str">
        <f>IF(OR(I454="×",AU458="×"),"×","●")</f>
        <v>●</v>
      </c>
      <c r="AV454" s="313" t="str">
        <f>IF(AU454="●",IF(I454="定","-",I454),"-")</f>
        <v>△</v>
      </c>
      <c r="AW454" s="44"/>
      <c r="AX454" s="410">
        <f>20+ROUNDDOWN(($AX$231-1000)/1000,0)*20</f>
        <v>40</v>
      </c>
      <c r="AY454" s="410"/>
      <c r="AZ454" s="44"/>
      <c r="BA454" s="44"/>
      <c r="BB454" s="44"/>
      <c r="BC454" s="44"/>
      <c r="BD454" s="44"/>
      <c r="BE454" s="176"/>
    </row>
    <row r="455" spans="3:57" ht="10.9" customHeight="1" x14ac:dyDescent="0.15">
      <c r="C455" s="447"/>
      <c r="D455" s="449"/>
      <c r="E455" s="451"/>
      <c r="F455" s="451"/>
      <c r="G455" s="447"/>
      <c r="H455" s="451"/>
      <c r="I455" s="453"/>
      <c r="J455" s="360"/>
      <c r="K455" s="361"/>
      <c r="L455" s="480"/>
      <c r="M455" s="481"/>
      <c r="N455" s="481"/>
      <c r="O455" s="481"/>
      <c r="P455" s="481"/>
      <c r="Q455" s="482"/>
      <c r="R455" s="491"/>
      <c r="S455" s="492"/>
      <c r="T455" s="493"/>
      <c r="U455" s="500"/>
      <c r="V455" s="500"/>
      <c r="W455" s="501"/>
      <c r="X455" s="480"/>
      <c r="Y455" s="481"/>
      <c r="Z455" s="481"/>
      <c r="AA455" s="481"/>
      <c r="AB455" s="481"/>
      <c r="AC455" s="502"/>
      <c r="AD455" s="438"/>
      <c r="AE455" s="439"/>
      <c r="AF455" s="439"/>
      <c r="AG455" s="439"/>
      <c r="AH455" s="439"/>
      <c r="AI455" s="440"/>
      <c r="AJ455" s="162"/>
      <c r="AK455" s="162"/>
      <c r="AL455" s="162"/>
      <c r="AM455" s="162"/>
      <c r="AN455" s="162"/>
      <c r="AT455" s="44"/>
      <c r="AU455" s="313"/>
      <c r="AV455" s="313"/>
      <c r="AW455" s="44"/>
      <c r="AX455" s="410"/>
      <c r="AY455" s="410"/>
      <c r="AZ455" s="44"/>
      <c r="BA455" s="44"/>
      <c r="BB455" s="44"/>
      <c r="BC455" s="44"/>
      <c r="BD455" s="44"/>
      <c r="BE455" s="176"/>
    </row>
    <row r="456" spans="3:57" ht="10.9" customHeight="1" x14ac:dyDescent="0.15">
      <c r="C456" s="447"/>
      <c r="D456" s="449"/>
      <c r="E456" s="451"/>
      <c r="F456" s="451"/>
      <c r="G456" s="447"/>
      <c r="H456" s="451"/>
      <c r="I456" s="453"/>
      <c r="J456" s="360"/>
      <c r="K456" s="361"/>
      <c r="L456" s="480"/>
      <c r="M456" s="481"/>
      <c r="N456" s="481"/>
      <c r="O456" s="481"/>
      <c r="P456" s="481"/>
      <c r="Q456" s="482"/>
      <c r="R456" s="491"/>
      <c r="S456" s="492"/>
      <c r="T456" s="493"/>
      <c r="U456" s="500"/>
      <c r="V456" s="500"/>
      <c r="W456" s="501"/>
      <c r="X456" s="480"/>
      <c r="Y456" s="481"/>
      <c r="Z456" s="481"/>
      <c r="AA456" s="481"/>
      <c r="AB456" s="481"/>
      <c r="AC456" s="502"/>
      <c r="AD456" s="438"/>
      <c r="AE456" s="439"/>
      <c r="AF456" s="439"/>
      <c r="AG456" s="439"/>
      <c r="AH456" s="439"/>
      <c r="AI456" s="440"/>
      <c r="AJ456" s="162"/>
      <c r="AK456" s="162"/>
      <c r="AL456" s="162"/>
      <c r="AM456" s="162"/>
      <c r="AN456" s="162"/>
      <c r="AT456" s="44"/>
      <c r="AU456" s="313"/>
      <c r="AV456" s="313"/>
      <c r="AW456" s="44"/>
      <c r="AX456" s="410"/>
      <c r="AY456" s="410"/>
      <c r="AZ456" s="44"/>
      <c r="BA456" s="44"/>
      <c r="BB456" s="44"/>
      <c r="BC456" s="44"/>
      <c r="BD456" s="44"/>
      <c r="BE456" s="176"/>
    </row>
    <row r="457" spans="3:57" ht="10.9" customHeight="1" x14ac:dyDescent="0.15">
      <c r="C457" s="448"/>
      <c r="D457" s="450"/>
      <c r="E457" s="452"/>
      <c r="F457" s="452"/>
      <c r="G457" s="448"/>
      <c r="H457" s="452"/>
      <c r="I457" s="362"/>
      <c r="J457" s="363"/>
      <c r="K457" s="364"/>
      <c r="L457" s="483"/>
      <c r="M457" s="484"/>
      <c r="N457" s="484"/>
      <c r="O457" s="484"/>
      <c r="P457" s="484"/>
      <c r="Q457" s="485"/>
      <c r="R457" s="494"/>
      <c r="S457" s="495"/>
      <c r="T457" s="496"/>
      <c r="U457" s="500"/>
      <c r="V457" s="500"/>
      <c r="W457" s="501"/>
      <c r="X457" s="483"/>
      <c r="Y457" s="484"/>
      <c r="Z457" s="484"/>
      <c r="AA457" s="484"/>
      <c r="AB457" s="484"/>
      <c r="AC457" s="503"/>
      <c r="AD457" s="441"/>
      <c r="AE457" s="442"/>
      <c r="AF457" s="442"/>
      <c r="AG457" s="442"/>
      <c r="AH457" s="442"/>
      <c r="AI457" s="443"/>
      <c r="AJ457" s="162"/>
      <c r="AK457" s="162"/>
      <c r="AL457" s="162"/>
      <c r="AM457" s="162"/>
      <c r="AN457" s="162"/>
      <c r="AT457" s="44"/>
      <c r="AU457" s="313"/>
      <c r="AV457" s="313"/>
      <c r="AW457" s="44"/>
      <c r="AX457" s="410"/>
      <c r="AY457" s="410"/>
      <c r="AZ457" s="44"/>
      <c r="BA457" s="44"/>
      <c r="BB457" s="44"/>
      <c r="BC457" s="44"/>
      <c r="BD457" s="44"/>
      <c r="BE457" s="176"/>
    </row>
    <row r="458" spans="3:57" ht="10.9" customHeight="1" x14ac:dyDescent="0.15">
      <c r="C458" s="474">
        <v>6</v>
      </c>
      <c r="D458" s="475" t="s">
        <v>3</v>
      </c>
      <c r="E458" s="476">
        <v>15</v>
      </c>
      <c r="F458" s="476" t="s">
        <v>2</v>
      </c>
      <c r="G458" s="474" t="s">
        <v>8</v>
      </c>
      <c r="H458" s="476"/>
      <c r="I458" s="453" t="s">
        <v>153</v>
      </c>
      <c r="J458" s="360"/>
      <c r="K458" s="361"/>
      <c r="L458" s="477">
        <f>IF(AND(I458="△",AU458="●"),AX458*U458,0)</f>
        <v>5.72</v>
      </c>
      <c r="M458" s="478"/>
      <c r="N458" s="478"/>
      <c r="O458" s="478"/>
      <c r="P458" s="478"/>
      <c r="Q458" s="479"/>
      <c r="R458" s="491">
        <v>1</v>
      </c>
      <c r="S458" s="492"/>
      <c r="T458" s="493"/>
      <c r="U458" s="497">
        <f t="shared" ref="U458" si="98">IF(R458=1,$AL$36,IF(R458=2,$AL$55,IF(R458=3,$AL$73,IF(R458=4,$AL$92,IF(R458=5,$AL$110,IF(R458=6,$AL$128,IF(R458=7,$AL$147,IF(R458=8,$AL$165,IF(R458=9,$AL$183,IF(R458=10,$AL$202,0))))))))))</f>
        <v>0.14299999999999999</v>
      </c>
      <c r="V458" s="498"/>
      <c r="W458" s="499"/>
      <c r="X458" s="480">
        <v>0.66666666666666663</v>
      </c>
      <c r="Y458" s="481"/>
      <c r="Z458" s="481"/>
      <c r="AA458" s="481"/>
      <c r="AB458" s="481"/>
      <c r="AC458" s="502"/>
      <c r="AD458" s="435">
        <f t="shared" ref="AD458" si="99">IF(I458="△",ROUNDUP(L458+X458,1),0)</f>
        <v>6.3999999999999995</v>
      </c>
      <c r="AE458" s="436"/>
      <c r="AF458" s="436"/>
      <c r="AG458" s="436"/>
      <c r="AH458" s="436"/>
      <c r="AI458" s="437"/>
      <c r="AJ458" s="162"/>
      <c r="AK458" s="162"/>
      <c r="AL458" s="162"/>
      <c r="AM458" s="162"/>
      <c r="AN458" s="162"/>
      <c r="AT458" s="44"/>
      <c r="AU458" s="313" t="str">
        <f>IF(OR(I458="×",AU462="×"),"×","●")</f>
        <v>●</v>
      </c>
      <c r="AV458" s="313" t="str">
        <f>IF(AU458="●",IF(I458="定","-",I458),"-")</f>
        <v>△</v>
      </c>
      <c r="AW458" s="44"/>
      <c r="AX458" s="410">
        <f>20+ROUNDDOWN(($AX$231-1000)/1000,0)*20</f>
        <v>40</v>
      </c>
      <c r="AY458" s="410"/>
      <c r="AZ458" s="44"/>
      <c r="BA458" s="44"/>
      <c r="BB458" s="44"/>
      <c r="BC458" s="44"/>
      <c r="BD458" s="44"/>
      <c r="BE458" s="176"/>
    </row>
    <row r="459" spans="3:57" ht="10.9" customHeight="1" x14ac:dyDescent="0.15">
      <c r="C459" s="447"/>
      <c r="D459" s="449"/>
      <c r="E459" s="451"/>
      <c r="F459" s="451"/>
      <c r="G459" s="447"/>
      <c r="H459" s="451"/>
      <c r="I459" s="453"/>
      <c r="J459" s="360"/>
      <c r="K459" s="361"/>
      <c r="L459" s="480"/>
      <c r="M459" s="481"/>
      <c r="N459" s="481"/>
      <c r="O459" s="481"/>
      <c r="P459" s="481"/>
      <c r="Q459" s="482"/>
      <c r="R459" s="491"/>
      <c r="S459" s="492"/>
      <c r="T459" s="493"/>
      <c r="U459" s="500"/>
      <c r="V459" s="500"/>
      <c r="W459" s="501"/>
      <c r="X459" s="480"/>
      <c r="Y459" s="481"/>
      <c r="Z459" s="481"/>
      <c r="AA459" s="481"/>
      <c r="AB459" s="481"/>
      <c r="AC459" s="502"/>
      <c r="AD459" s="438"/>
      <c r="AE459" s="439"/>
      <c r="AF459" s="439"/>
      <c r="AG459" s="439"/>
      <c r="AH459" s="439"/>
      <c r="AI459" s="440"/>
      <c r="AJ459" s="162"/>
      <c r="AK459" s="162"/>
      <c r="AL459" s="162"/>
      <c r="AM459" s="162"/>
      <c r="AN459" s="162"/>
      <c r="AT459" s="44"/>
      <c r="AU459" s="313"/>
      <c r="AV459" s="313"/>
      <c r="AW459" s="44"/>
      <c r="AX459" s="410"/>
      <c r="AY459" s="410"/>
      <c r="AZ459" s="44"/>
      <c r="BA459" s="44"/>
      <c r="BB459" s="44"/>
      <c r="BC459" s="44"/>
      <c r="BD459" s="44"/>
      <c r="BE459" s="176"/>
    </row>
    <row r="460" spans="3:57" ht="10.9" customHeight="1" x14ac:dyDescent="0.15">
      <c r="C460" s="447"/>
      <c r="D460" s="449"/>
      <c r="E460" s="451"/>
      <c r="F460" s="451"/>
      <c r="G460" s="447"/>
      <c r="H460" s="451"/>
      <c r="I460" s="453"/>
      <c r="J460" s="360"/>
      <c r="K460" s="361"/>
      <c r="L460" s="480"/>
      <c r="M460" s="481"/>
      <c r="N460" s="481"/>
      <c r="O460" s="481"/>
      <c r="P460" s="481"/>
      <c r="Q460" s="482"/>
      <c r="R460" s="491"/>
      <c r="S460" s="492"/>
      <c r="T460" s="493"/>
      <c r="U460" s="500"/>
      <c r="V460" s="500"/>
      <c r="W460" s="501"/>
      <c r="X460" s="480"/>
      <c r="Y460" s="481"/>
      <c r="Z460" s="481"/>
      <c r="AA460" s="481"/>
      <c r="AB460" s="481"/>
      <c r="AC460" s="502"/>
      <c r="AD460" s="438"/>
      <c r="AE460" s="439"/>
      <c r="AF460" s="439"/>
      <c r="AG460" s="439"/>
      <c r="AH460" s="439"/>
      <c r="AI460" s="440"/>
      <c r="AJ460" s="162"/>
      <c r="AK460" s="162"/>
      <c r="AL460" s="162"/>
      <c r="AM460" s="162"/>
      <c r="AN460" s="162"/>
      <c r="AT460" s="44"/>
      <c r="AU460" s="313"/>
      <c r="AV460" s="313"/>
      <c r="AW460" s="44"/>
      <c r="AX460" s="410"/>
      <c r="AY460" s="410"/>
      <c r="AZ460" s="44"/>
      <c r="BA460" s="44"/>
      <c r="BB460" s="44"/>
      <c r="BC460" s="44"/>
      <c r="BD460" s="44"/>
      <c r="BE460" s="176"/>
    </row>
    <row r="461" spans="3:57" ht="10.9" customHeight="1" x14ac:dyDescent="0.15">
      <c r="C461" s="448"/>
      <c r="D461" s="450"/>
      <c r="E461" s="452"/>
      <c r="F461" s="452"/>
      <c r="G461" s="448"/>
      <c r="H461" s="452"/>
      <c r="I461" s="362"/>
      <c r="J461" s="363"/>
      <c r="K461" s="364"/>
      <c r="L461" s="483"/>
      <c r="M461" s="484"/>
      <c r="N461" s="484"/>
      <c r="O461" s="484"/>
      <c r="P461" s="484"/>
      <c r="Q461" s="485"/>
      <c r="R461" s="494"/>
      <c r="S461" s="495"/>
      <c r="T461" s="496"/>
      <c r="U461" s="500"/>
      <c r="V461" s="500"/>
      <c r="W461" s="501"/>
      <c r="X461" s="483"/>
      <c r="Y461" s="484"/>
      <c r="Z461" s="484"/>
      <c r="AA461" s="484"/>
      <c r="AB461" s="484"/>
      <c r="AC461" s="503"/>
      <c r="AD461" s="441"/>
      <c r="AE461" s="442"/>
      <c r="AF461" s="442"/>
      <c r="AG461" s="442"/>
      <c r="AH461" s="442"/>
      <c r="AI461" s="443"/>
      <c r="AJ461" s="162"/>
      <c r="AK461" s="162"/>
      <c r="AL461" s="162"/>
      <c r="AM461" s="162"/>
      <c r="AN461" s="162"/>
      <c r="AT461" s="44"/>
      <c r="AU461" s="313"/>
      <c r="AV461" s="313"/>
      <c r="AW461" s="44"/>
      <c r="AX461" s="410"/>
      <c r="AY461" s="410"/>
      <c r="AZ461" s="44"/>
      <c r="BA461" s="44"/>
      <c r="BB461" s="44"/>
      <c r="BC461" s="44"/>
      <c r="BD461" s="44"/>
      <c r="BE461" s="176"/>
    </row>
    <row r="462" spans="3:57" ht="10.9" customHeight="1" x14ac:dyDescent="0.15">
      <c r="C462" s="474">
        <v>6</v>
      </c>
      <c r="D462" s="475" t="s">
        <v>3</v>
      </c>
      <c r="E462" s="476">
        <v>16</v>
      </c>
      <c r="F462" s="476" t="s">
        <v>2</v>
      </c>
      <c r="G462" s="474" t="s">
        <v>7</v>
      </c>
      <c r="H462" s="476"/>
      <c r="I462" s="453" t="s">
        <v>153</v>
      </c>
      <c r="J462" s="360"/>
      <c r="K462" s="361"/>
      <c r="L462" s="477">
        <f>IF(AND(I462="△",AU462="●"),AX462*U462,0)</f>
        <v>5.72</v>
      </c>
      <c r="M462" s="478"/>
      <c r="N462" s="478"/>
      <c r="O462" s="478"/>
      <c r="P462" s="478"/>
      <c r="Q462" s="479"/>
      <c r="R462" s="491">
        <v>1</v>
      </c>
      <c r="S462" s="492"/>
      <c r="T462" s="493"/>
      <c r="U462" s="497">
        <f t="shared" ref="U462" si="100">IF(R462=1,$AL$36,IF(R462=2,$AL$55,IF(R462=3,$AL$73,IF(R462=4,$AL$92,IF(R462=5,$AL$110,IF(R462=6,$AL$128,IF(R462=7,$AL$147,IF(R462=8,$AL$165,IF(R462=9,$AL$183,IF(R462=10,$AL$202,0))))))))))</f>
        <v>0.14299999999999999</v>
      </c>
      <c r="V462" s="498"/>
      <c r="W462" s="499"/>
      <c r="X462" s="480">
        <v>0.66666666666666663</v>
      </c>
      <c r="Y462" s="481"/>
      <c r="Z462" s="481"/>
      <c r="AA462" s="481"/>
      <c r="AB462" s="481"/>
      <c r="AC462" s="502"/>
      <c r="AD462" s="435">
        <f t="shared" ref="AD462" si="101">IF(I462="△",ROUNDUP(L462+X462,1),0)</f>
        <v>6.3999999999999995</v>
      </c>
      <c r="AE462" s="436"/>
      <c r="AF462" s="436"/>
      <c r="AG462" s="436"/>
      <c r="AH462" s="436"/>
      <c r="AI462" s="437"/>
      <c r="AJ462" s="162"/>
      <c r="AK462" s="162"/>
      <c r="AL462" s="162"/>
      <c r="AM462" s="162"/>
      <c r="AN462" s="162"/>
      <c r="AT462" s="44"/>
      <c r="AU462" s="313" t="str">
        <f>IF(OR(I462="×",AU466="×"),"×","●")</f>
        <v>●</v>
      </c>
      <c r="AV462" s="313" t="str">
        <f>IF(AU462="●",IF(I462="定","-",I462),"-")</f>
        <v>△</v>
      </c>
      <c r="AW462" s="44"/>
      <c r="AX462" s="410">
        <f>20+ROUNDDOWN(($AX$231-1000)/1000,0)*20</f>
        <v>40</v>
      </c>
      <c r="AY462" s="410"/>
      <c r="AZ462" s="44"/>
      <c r="BA462" s="44"/>
      <c r="BB462" s="44"/>
      <c r="BC462" s="44"/>
      <c r="BD462" s="44"/>
      <c r="BE462" s="176"/>
    </row>
    <row r="463" spans="3:57" ht="10.9" customHeight="1" x14ac:dyDescent="0.15">
      <c r="C463" s="447"/>
      <c r="D463" s="449"/>
      <c r="E463" s="451"/>
      <c r="F463" s="451"/>
      <c r="G463" s="447"/>
      <c r="H463" s="451"/>
      <c r="I463" s="453"/>
      <c r="J463" s="360"/>
      <c r="K463" s="361"/>
      <c r="L463" s="480"/>
      <c r="M463" s="481"/>
      <c r="N463" s="481"/>
      <c r="O463" s="481"/>
      <c r="P463" s="481"/>
      <c r="Q463" s="482"/>
      <c r="R463" s="491"/>
      <c r="S463" s="492"/>
      <c r="T463" s="493"/>
      <c r="U463" s="500"/>
      <c r="V463" s="500"/>
      <c r="W463" s="501"/>
      <c r="X463" s="480"/>
      <c r="Y463" s="481"/>
      <c r="Z463" s="481"/>
      <c r="AA463" s="481"/>
      <c r="AB463" s="481"/>
      <c r="AC463" s="502"/>
      <c r="AD463" s="438"/>
      <c r="AE463" s="439"/>
      <c r="AF463" s="439"/>
      <c r="AG463" s="439"/>
      <c r="AH463" s="439"/>
      <c r="AI463" s="440"/>
      <c r="AJ463" s="162"/>
      <c r="AK463" s="162"/>
      <c r="AL463" s="162"/>
      <c r="AM463" s="162"/>
      <c r="AN463" s="162"/>
      <c r="AT463" s="44"/>
      <c r="AU463" s="313"/>
      <c r="AV463" s="313"/>
      <c r="AW463" s="44"/>
      <c r="AX463" s="410"/>
      <c r="AY463" s="410"/>
      <c r="AZ463" s="44"/>
      <c r="BA463" s="44"/>
      <c r="BB463" s="44"/>
      <c r="BC463" s="44"/>
      <c r="BD463" s="44"/>
      <c r="BE463" s="176"/>
    </row>
    <row r="464" spans="3:57" ht="10.9" customHeight="1" x14ac:dyDescent="0.15">
      <c r="C464" s="447"/>
      <c r="D464" s="449"/>
      <c r="E464" s="451"/>
      <c r="F464" s="451"/>
      <c r="G464" s="447"/>
      <c r="H464" s="451"/>
      <c r="I464" s="453"/>
      <c r="J464" s="360"/>
      <c r="K464" s="361"/>
      <c r="L464" s="480"/>
      <c r="M464" s="481"/>
      <c r="N464" s="481"/>
      <c r="O464" s="481"/>
      <c r="P464" s="481"/>
      <c r="Q464" s="482"/>
      <c r="R464" s="491"/>
      <c r="S464" s="492"/>
      <c r="T464" s="493"/>
      <c r="U464" s="500"/>
      <c r="V464" s="500"/>
      <c r="W464" s="501"/>
      <c r="X464" s="480"/>
      <c r="Y464" s="481"/>
      <c r="Z464" s="481"/>
      <c r="AA464" s="481"/>
      <c r="AB464" s="481"/>
      <c r="AC464" s="502"/>
      <c r="AD464" s="438"/>
      <c r="AE464" s="439"/>
      <c r="AF464" s="439"/>
      <c r="AG464" s="439"/>
      <c r="AH464" s="439"/>
      <c r="AI464" s="440"/>
      <c r="AJ464" s="162"/>
      <c r="AK464" s="162"/>
      <c r="AL464" s="162"/>
      <c r="AM464" s="162"/>
      <c r="AN464" s="162"/>
      <c r="AT464" s="44"/>
      <c r="AU464" s="313"/>
      <c r="AV464" s="313"/>
      <c r="AW464" s="44"/>
      <c r="AX464" s="410"/>
      <c r="AY464" s="410"/>
      <c r="AZ464" s="44"/>
      <c r="BA464" s="44"/>
      <c r="BB464" s="44"/>
      <c r="BC464" s="44"/>
      <c r="BD464" s="44"/>
      <c r="BE464" s="176"/>
    </row>
    <row r="465" spans="3:57" ht="10.9" customHeight="1" x14ac:dyDescent="0.15">
      <c r="C465" s="448"/>
      <c r="D465" s="450"/>
      <c r="E465" s="452"/>
      <c r="F465" s="452"/>
      <c r="G465" s="448"/>
      <c r="H465" s="452"/>
      <c r="I465" s="362"/>
      <c r="J465" s="363"/>
      <c r="K465" s="364"/>
      <c r="L465" s="483"/>
      <c r="M465" s="484"/>
      <c r="N465" s="484"/>
      <c r="O465" s="484"/>
      <c r="P465" s="484"/>
      <c r="Q465" s="485"/>
      <c r="R465" s="494"/>
      <c r="S465" s="495"/>
      <c r="T465" s="496"/>
      <c r="U465" s="500"/>
      <c r="V465" s="500"/>
      <c r="W465" s="501"/>
      <c r="X465" s="483"/>
      <c r="Y465" s="484"/>
      <c r="Z465" s="484"/>
      <c r="AA465" s="484"/>
      <c r="AB465" s="484"/>
      <c r="AC465" s="503"/>
      <c r="AD465" s="441"/>
      <c r="AE465" s="442"/>
      <c r="AF465" s="442"/>
      <c r="AG465" s="442"/>
      <c r="AH465" s="442"/>
      <c r="AI465" s="443"/>
      <c r="AJ465" s="162"/>
      <c r="AK465" s="162"/>
      <c r="AL465" s="162"/>
      <c r="AM465" s="162"/>
      <c r="AN465" s="162"/>
      <c r="AT465" s="44"/>
      <c r="AU465" s="313"/>
      <c r="AV465" s="313"/>
      <c r="AW465" s="44"/>
      <c r="AX465" s="410"/>
      <c r="AY465" s="410"/>
      <c r="AZ465" s="44"/>
      <c r="BA465" s="44"/>
      <c r="BB465" s="44"/>
      <c r="BC465" s="44"/>
      <c r="BD465" s="44"/>
      <c r="BE465" s="176"/>
    </row>
    <row r="466" spans="3:57" ht="10.9" customHeight="1" x14ac:dyDescent="0.15">
      <c r="C466" s="474">
        <v>6</v>
      </c>
      <c r="D466" s="475" t="s">
        <v>3</v>
      </c>
      <c r="E466" s="476">
        <v>17</v>
      </c>
      <c r="F466" s="476" t="s">
        <v>2</v>
      </c>
      <c r="G466" s="474" t="s">
        <v>6</v>
      </c>
      <c r="H466" s="476"/>
      <c r="I466" s="453" t="s">
        <v>153</v>
      </c>
      <c r="J466" s="360"/>
      <c r="K466" s="361"/>
      <c r="L466" s="477">
        <f>IF(AND(I466="△",AU466="●"),AX466*U466,0)</f>
        <v>5.72</v>
      </c>
      <c r="M466" s="478"/>
      <c r="N466" s="478"/>
      <c r="O466" s="478"/>
      <c r="P466" s="478"/>
      <c r="Q466" s="479"/>
      <c r="R466" s="491">
        <v>1</v>
      </c>
      <c r="S466" s="492"/>
      <c r="T466" s="493"/>
      <c r="U466" s="497">
        <f t="shared" ref="U466" si="102">IF(R466=1,$AL$36,IF(R466=2,$AL$55,IF(R466=3,$AL$73,IF(R466=4,$AL$92,IF(R466=5,$AL$110,IF(R466=6,$AL$128,IF(R466=7,$AL$147,IF(R466=8,$AL$165,IF(R466=9,$AL$183,IF(R466=10,$AL$202,0))))))))))</f>
        <v>0.14299999999999999</v>
      </c>
      <c r="V466" s="498"/>
      <c r="W466" s="499"/>
      <c r="X466" s="480">
        <v>0.66666666666666663</v>
      </c>
      <c r="Y466" s="481"/>
      <c r="Z466" s="481"/>
      <c r="AA466" s="481"/>
      <c r="AB466" s="481"/>
      <c r="AC466" s="502"/>
      <c r="AD466" s="435">
        <f t="shared" ref="AD466" si="103">IF(I466="△",ROUNDUP(L466+X466,1),0)</f>
        <v>6.3999999999999995</v>
      </c>
      <c r="AE466" s="436"/>
      <c r="AF466" s="436"/>
      <c r="AG466" s="436"/>
      <c r="AH466" s="436"/>
      <c r="AI466" s="437"/>
      <c r="AJ466" s="162"/>
      <c r="AK466" s="162"/>
      <c r="AL466" s="162"/>
      <c r="AM466" s="162"/>
      <c r="AN466" s="162"/>
      <c r="AT466" s="44"/>
      <c r="AU466" s="313" t="str">
        <f>IF(OR(I466="×",AU470="×"),"×","●")</f>
        <v>●</v>
      </c>
      <c r="AV466" s="313" t="str">
        <f>IF(AU466="●",IF(I466="定","-",I466),"-")</f>
        <v>△</v>
      </c>
      <c r="AW466" s="44"/>
      <c r="AX466" s="410">
        <f>20+ROUNDDOWN(($AX$231-1000)/1000,0)*20</f>
        <v>40</v>
      </c>
      <c r="AY466" s="410"/>
      <c r="AZ466" s="44"/>
      <c r="BA466" s="44"/>
      <c r="BB466" s="44"/>
      <c r="BC466" s="44"/>
      <c r="BD466" s="44"/>
      <c r="BE466" s="176"/>
    </row>
    <row r="467" spans="3:57" ht="10.9" customHeight="1" x14ac:dyDescent="0.15">
      <c r="C467" s="447"/>
      <c r="D467" s="449"/>
      <c r="E467" s="451"/>
      <c r="F467" s="451"/>
      <c r="G467" s="447"/>
      <c r="H467" s="451"/>
      <c r="I467" s="453"/>
      <c r="J467" s="360"/>
      <c r="K467" s="361"/>
      <c r="L467" s="480"/>
      <c r="M467" s="481"/>
      <c r="N467" s="481"/>
      <c r="O467" s="481"/>
      <c r="P467" s="481"/>
      <c r="Q467" s="482"/>
      <c r="R467" s="491"/>
      <c r="S467" s="492"/>
      <c r="T467" s="493"/>
      <c r="U467" s="500"/>
      <c r="V467" s="500"/>
      <c r="W467" s="501"/>
      <c r="X467" s="480"/>
      <c r="Y467" s="481"/>
      <c r="Z467" s="481"/>
      <c r="AA467" s="481"/>
      <c r="AB467" s="481"/>
      <c r="AC467" s="502"/>
      <c r="AD467" s="438"/>
      <c r="AE467" s="439"/>
      <c r="AF467" s="439"/>
      <c r="AG467" s="439"/>
      <c r="AH467" s="439"/>
      <c r="AI467" s="440"/>
      <c r="AJ467" s="162"/>
      <c r="AK467" s="162"/>
      <c r="AL467" s="162"/>
      <c r="AM467" s="162"/>
      <c r="AN467" s="162"/>
      <c r="AT467" s="44"/>
      <c r="AU467" s="313"/>
      <c r="AV467" s="313"/>
      <c r="AW467" s="44"/>
      <c r="AX467" s="410"/>
      <c r="AY467" s="410"/>
      <c r="AZ467" s="44"/>
      <c r="BA467" s="44"/>
      <c r="BB467" s="44"/>
      <c r="BC467" s="44"/>
      <c r="BD467" s="44"/>
      <c r="BE467" s="176"/>
    </row>
    <row r="468" spans="3:57" ht="10.9" customHeight="1" x14ac:dyDescent="0.15">
      <c r="C468" s="447"/>
      <c r="D468" s="449"/>
      <c r="E468" s="451"/>
      <c r="F468" s="451"/>
      <c r="G468" s="447"/>
      <c r="H468" s="451"/>
      <c r="I468" s="453"/>
      <c r="J468" s="360"/>
      <c r="K468" s="361"/>
      <c r="L468" s="480"/>
      <c r="M468" s="481"/>
      <c r="N468" s="481"/>
      <c r="O468" s="481"/>
      <c r="P468" s="481"/>
      <c r="Q468" s="482"/>
      <c r="R468" s="491"/>
      <c r="S468" s="492"/>
      <c r="T468" s="493"/>
      <c r="U468" s="500"/>
      <c r="V468" s="500"/>
      <c r="W468" s="501"/>
      <c r="X468" s="480"/>
      <c r="Y468" s="481"/>
      <c r="Z468" s="481"/>
      <c r="AA468" s="481"/>
      <c r="AB468" s="481"/>
      <c r="AC468" s="502"/>
      <c r="AD468" s="438"/>
      <c r="AE468" s="439"/>
      <c r="AF468" s="439"/>
      <c r="AG468" s="439"/>
      <c r="AH468" s="439"/>
      <c r="AI468" s="440"/>
      <c r="AJ468" s="162"/>
      <c r="AK468" s="162"/>
      <c r="AL468" s="162"/>
      <c r="AM468" s="162"/>
      <c r="AN468" s="162"/>
      <c r="AT468" s="44"/>
      <c r="AU468" s="313"/>
      <c r="AV468" s="313"/>
      <c r="AW468" s="44"/>
      <c r="AX468" s="410"/>
      <c r="AY468" s="410"/>
      <c r="AZ468" s="44"/>
      <c r="BA468" s="44"/>
      <c r="BB468" s="44"/>
      <c r="BC468" s="44"/>
      <c r="BD468" s="44"/>
      <c r="BE468" s="176"/>
    </row>
    <row r="469" spans="3:57" ht="10.9" customHeight="1" x14ac:dyDescent="0.15">
      <c r="C469" s="448"/>
      <c r="D469" s="450"/>
      <c r="E469" s="452"/>
      <c r="F469" s="452"/>
      <c r="G469" s="448"/>
      <c r="H469" s="452"/>
      <c r="I469" s="362"/>
      <c r="J469" s="363"/>
      <c r="K469" s="364"/>
      <c r="L469" s="483"/>
      <c r="M469" s="484"/>
      <c r="N469" s="484"/>
      <c r="O469" s="484"/>
      <c r="P469" s="484"/>
      <c r="Q469" s="485"/>
      <c r="R469" s="494"/>
      <c r="S469" s="495"/>
      <c r="T469" s="496"/>
      <c r="U469" s="500"/>
      <c r="V469" s="500"/>
      <c r="W469" s="501"/>
      <c r="X469" s="483"/>
      <c r="Y469" s="484"/>
      <c r="Z469" s="484"/>
      <c r="AA469" s="484"/>
      <c r="AB469" s="484"/>
      <c r="AC469" s="503"/>
      <c r="AD469" s="441"/>
      <c r="AE469" s="442"/>
      <c r="AF469" s="442"/>
      <c r="AG469" s="442"/>
      <c r="AH469" s="442"/>
      <c r="AI469" s="443"/>
      <c r="AJ469" s="162"/>
      <c r="AK469" s="162"/>
      <c r="AL469" s="162"/>
      <c r="AM469" s="162"/>
      <c r="AN469" s="162"/>
      <c r="AT469" s="44"/>
      <c r="AU469" s="313"/>
      <c r="AV469" s="313"/>
      <c r="AW469" s="44"/>
      <c r="AX469" s="410"/>
      <c r="AY469" s="410"/>
      <c r="AZ469" s="44"/>
      <c r="BA469" s="44"/>
      <c r="BB469" s="44"/>
      <c r="BC469" s="44"/>
      <c r="BD469" s="44"/>
      <c r="BE469" s="176"/>
    </row>
    <row r="470" spans="3:57" ht="10.9" customHeight="1" x14ac:dyDescent="0.15">
      <c r="C470" s="474">
        <v>6</v>
      </c>
      <c r="D470" s="475" t="s">
        <v>3</v>
      </c>
      <c r="E470" s="476">
        <v>18</v>
      </c>
      <c r="F470" s="476" t="s">
        <v>2</v>
      </c>
      <c r="G470" s="474" t="s">
        <v>5</v>
      </c>
      <c r="H470" s="476"/>
      <c r="I470" s="453" t="s">
        <v>153</v>
      </c>
      <c r="J470" s="360"/>
      <c r="K470" s="361"/>
      <c r="L470" s="477">
        <f>IF(AND(I470="△",AU470="●"),AX470*U470,0)</f>
        <v>8</v>
      </c>
      <c r="M470" s="478"/>
      <c r="N470" s="478"/>
      <c r="O470" s="478"/>
      <c r="P470" s="478"/>
      <c r="Q470" s="479"/>
      <c r="R470" s="491">
        <v>2</v>
      </c>
      <c r="S470" s="492"/>
      <c r="T470" s="493"/>
      <c r="U470" s="497">
        <f t="shared" ref="U470" si="104">IF(R470=1,$AL$36,IF(R470=2,$AL$55,IF(R470=3,$AL$73,IF(R470=4,$AL$92,IF(R470=5,$AL$110,IF(R470=6,$AL$128,IF(R470=7,$AL$147,IF(R470=8,$AL$165,IF(R470=9,$AL$183,IF(R470=10,$AL$202,0))))))))))</f>
        <v>0.2</v>
      </c>
      <c r="V470" s="498"/>
      <c r="W470" s="499"/>
      <c r="X470" s="480">
        <v>0.66666666666666663</v>
      </c>
      <c r="Y470" s="481"/>
      <c r="Z470" s="481"/>
      <c r="AA470" s="481"/>
      <c r="AB470" s="481"/>
      <c r="AC470" s="502"/>
      <c r="AD470" s="435">
        <f t="shared" ref="AD470" si="105">IF(I470="△",ROUNDUP(L470+X470,1),0)</f>
        <v>8.6999999999999993</v>
      </c>
      <c r="AE470" s="436"/>
      <c r="AF470" s="436"/>
      <c r="AG470" s="436"/>
      <c r="AH470" s="436"/>
      <c r="AI470" s="437"/>
      <c r="AJ470" s="162"/>
      <c r="AK470" s="162"/>
      <c r="AL470" s="162"/>
      <c r="AM470" s="162"/>
      <c r="AN470" s="162"/>
      <c r="AT470" s="44"/>
      <c r="AU470" s="313" t="str">
        <f>IF(OR(I470="×",AU474="×"),"×","●")</f>
        <v>●</v>
      </c>
      <c r="AV470" s="313" t="str">
        <f>IF(AU470="●",IF(I470="定","-",I470),"-")</f>
        <v>△</v>
      </c>
      <c r="AW470" s="44"/>
      <c r="AX470" s="410">
        <f>20+ROUNDDOWN(($AX$231-1000)/1000,0)*20</f>
        <v>40</v>
      </c>
      <c r="AY470" s="410"/>
      <c r="AZ470" s="44"/>
      <c r="BA470" s="44"/>
      <c r="BB470" s="44"/>
      <c r="BC470" s="44"/>
      <c r="BD470" s="44"/>
      <c r="BE470" s="176"/>
    </row>
    <row r="471" spans="3:57" ht="10.9" customHeight="1" x14ac:dyDescent="0.15">
      <c r="C471" s="447"/>
      <c r="D471" s="449"/>
      <c r="E471" s="451"/>
      <c r="F471" s="451"/>
      <c r="G471" s="447"/>
      <c r="H471" s="451"/>
      <c r="I471" s="453"/>
      <c r="J471" s="360"/>
      <c r="K471" s="361"/>
      <c r="L471" s="480"/>
      <c r="M471" s="481"/>
      <c r="N471" s="481"/>
      <c r="O471" s="481"/>
      <c r="P471" s="481"/>
      <c r="Q471" s="482"/>
      <c r="R471" s="491"/>
      <c r="S471" s="492"/>
      <c r="T471" s="493"/>
      <c r="U471" s="500"/>
      <c r="V471" s="500"/>
      <c r="W471" s="501"/>
      <c r="X471" s="480"/>
      <c r="Y471" s="481"/>
      <c r="Z471" s="481"/>
      <c r="AA471" s="481"/>
      <c r="AB471" s="481"/>
      <c r="AC471" s="502"/>
      <c r="AD471" s="438"/>
      <c r="AE471" s="439"/>
      <c r="AF471" s="439"/>
      <c r="AG471" s="439"/>
      <c r="AH471" s="439"/>
      <c r="AI471" s="440"/>
      <c r="AJ471" s="162"/>
      <c r="AK471" s="162"/>
      <c r="AL471" s="162"/>
      <c r="AM471" s="162"/>
      <c r="AN471" s="162"/>
      <c r="AT471" s="44"/>
      <c r="AU471" s="313"/>
      <c r="AV471" s="313"/>
      <c r="AW471" s="44"/>
      <c r="AX471" s="410"/>
      <c r="AY471" s="410"/>
      <c r="AZ471" s="44"/>
      <c r="BA471" s="44"/>
      <c r="BB471" s="44"/>
      <c r="BC471" s="44"/>
      <c r="BD471" s="44"/>
      <c r="BE471" s="176"/>
    </row>
    <row r="472" spans="3:57" ht="10.9" customHeight="1" x14ac:dyDescent="0.15">
      <c r="C472" s="447"/>
      <c r="D472" s="449"/>
      <c r="E472" s="451"/>
      <c r="F472" s="451"/>
      <c r="G472" s="447"/>
      <c r="H472" s="451"/>
      <c r="I472" s="453"/>
      <c r="J472" s="360"/>
      <c r="K472" s="361"/>
      <c r="L472" s="480"/>
      <c r="M472" s="481"/>
      <c r="N472" s="481"/>
      <c r="O472" s="481"/>
      <c r="P472" s="481"/>
      <c r="Q472" s="482"/>
      <c r="R472" s="491"/>
      <c r="S472" s="492"/>
      <c r="T472" s="493"/>
      <c r="U472" s="500"/>
      <c r="V472" s="500"/>
      <c r="W472" s="501"/>
      <c r="X472" s="480"/>
      <c r="Y472" s="481"/>
      <c r="Z472" s="481"/>
      <c r="AA472" s="481"/>
      <c r="AB472" s="481"/>
      <c r="AC472" s="502"/>
      <c r="AD472" s="438"/>
      <c r="AE472" s="439"/>
      <c r="AF472" s="439"/>
      <c r="AG472" s="439"/>
      <c r="AH472" s="439"/>
      <c r="AI472" s="440"/>
      <c r="AJ472" s="162"/>
      <c r="AK472" s="162"/>
      <c r="AL472" s="162"/>
      <c r="AM472" s="162"/>
      <c r="AN472" s="162"/>
      <c r="AT472" s="44"/>
      <c r="AU472" s="313"/>
      <c r="AV472" s="313"/>
      <c r="AW472" s="44"/>
      <c r="AX472" s="410"/>
      <c r="AY472" s="410"/>
      <c r="AZ472" s="44"/>
      <c r="BA472" s="44"/>
      <c r="BB472" s="44"/>
      <c r="BC472" s="44"/>
      <c r="BD472" s="44"/>
      <c r="BE472" s="176"/>
    </row>
    <row r="473" spans="3:57" ht="10.9" customHeight="1" x14ac:dyDescent="0.15">
      <c r="C473" s="448"/>
      <c r="D473" s="450"/>
      <c r="E473" s="452"/>
      <c r="F473" s="452"/>
      <c r="G473" s="448"/>
      <c r="H473" s="452"/>
      <c r="I473" s="362"/>
      <c r="J473" s="363"/>
      <c r="K473" s="364"/>
      <c r="L473" s="483"/>
      <c r="M473" s="484"/>
      <c r="N473" s="484"/>
      <c r="O473" s="484"/>
      <c r="P473" s="484"/>
      <c r="Q473" s="485"/>
      <c r="R473" s="494"/>
      <c r="S473" s="495"/>
      <c r="T473" s="496"/>
      <c r="U473" s="500"/>
      <c r="V473" s="500"/>
      <c r="W473" s="501"/>
      <c r="X473" s="483"/>
      <c r="Y473" s="484"/>
      <c r="Z473" s="484"/>
      <c r="AA473" s="484"/>
      <c r="AB473" s="484"/>
      <c r="AC473" s="503"/>
      <c r="AD473" s="441"/>
      <c r="AE473" s="442"/>
      <c r="AF473" s="442"/>
      <c r="AG473" s="442"/>
      <c r="AH473" s="442"/>
      <c r="AI473" s="443"/>
      <c r="AJ473" s="162"/>
      <c r="AK473" s="162"/>
      <c r="AL473" s="162"/>
      <c r="AM473" s="162"/>
      <c r="AN473" s="162"/>
      <c r="AT473" s="44"/>
      <c r="AU473" s="313"/>
      <c r="AV473" s="313"/>
      <c r="AW473" s="44"/>
      <c r="AX473" s="410"/>
      <c r="AY473" s="410"/>
      <c r="AZ473" s="44"/>
      <c r="BA473" s="44"/>
      <c r="BB473" s="44"/>
      <c r="BC473" s="44"/>
      <c r="BD473" s="44"/>
      <c r="BE473" s="176"/>
    </row>
    <row r="474" spans="3:57" ht="10.9" customHeight="1" x14ac:dyDescent="0.15">
      <c r="C474" s="474">
        <v>6</v>
      </c>
      <c r="D474" s="475" t="s">
        <v>3</v>
      </c>
      <c r="E474" s="476">
        <v>19</v>
      </c>
      <c r="F474" s="476" t="s">
        <v>2</v>
      </c>
      <c r="G474" s="474" t="s">
        <v>4</v>
      </c>
      <c r="H474" s="476"/>
      <c r="I474" s="453" t="s">
        <v>153</v>
      </c>
      <c r="J474" s="360"/>
      <c r="K474" s="361"/>
      <c r="L474" s="477">
        <f>IF(AND(I474="△",AU474="●"),AX474*U474,0)</f>
        <v>8</v>
      </c>
      <c r="M474" s="478"/>
      <c r="N474" s="478"/>
      <c r="O474" s="478"/>
      <c r="P474" s="478"/>
      <c r="Q474" s="479"/>
      <c r="R474" s="491">
        <v>2</v>
      </c>
      <c r="S474" s="492"/>
      <c r="T474" s="493"/>
      <c r="U474" s="497">
        <f t="shared" ref="U474" si="106">IF(R474=1,$AL$36,IF(R474=2,$AL$55,IF(R474=3,$AL$73,IF(R474=4,$AL$92,IF(R474=5,$AL$110,IF(R474=6,$AL$128,IF(R474=7,$AL$147,IF(R474=8,$AL$165,IF(R474=9,$AL$183,IF(R474=10,$AL$202,0))))))))))</f>
        <v>0.2</v>
      </c>
      <c r="V474" s="498"/>
      <c r="W474" s="499"/>
      <c r="X474" s="480">
        <v>0.5714285714285714</v>
      </c>
      <c r="Y474" s="481"/>
      <c r="Z474" s="481"/>
      <c r="AA474" s="481"/>
      <c r="AB474" s="481"/>
      <c r="AC474" s="502"/>
      <c r="AD474" s="435">
        <f t="shared" ref="AD474" si="107">IF(I474="△",ROUNDUP(L474+X474,1),0)</f>
        <v>8.6</v>
      </c>
      <c r="AE474" s="436"/>
      <c r="AF474" s="436"/>
      <c r="AG474" s="436"/>
      <c r="AH474" s="436"/>
      <c r="AI474" s="437"/>
      <c r="AJ474" s="162"/>
      <c r="AK474" s="162"/>
      <c r="AL474" s="162"/>
      <c r="AM474" s="162"/>
      <c r="AN474" s="162"/>
      <c r="AT474" s="44"/>
      <c r="AU474" s="313" t="str">
        <f>IF(OR(I474="×",AU478="×"),"×","●")</f>
        <v>●</v>
      </c>
      <c r="AV474" s="313" t="str">
        <f>IF(AU474="●",IF(I474="定","-",I474),"-")</f>
        <v>△</v>
      </c>
      <c r="AW474" s="44"/>
      <c r="AX474" s="410">
        <f>20+ROUNDDOWN(($AX$231-1000)/1000,0)*20</f>
        <v>40</v>
      </c>
      <c r="AY474" s="410"/>
      <c r="AZ474" s="44"/>
      <c r="BA474" s="44"/>
      <c r="BB474" s="44"/>
      <c r="BC474" s="44"/>
      <c r="BD474" s="44"/>
      <c r="BE474" s="176"/>
    </row>
    <row r="475" spans="3:57" ht="10.9" customHeight="1" x14ac:dyDescent="0.15">
      <c r="C475" s="447"/>
      <c r="D475" s="449"/>
      <c r="E475" s="451"/>
      <c r="F475" s="451"/>
      <c r="G475" s="447"/>
      <c r="H475" s="451"/>
      <c r="I475" s="453"/>
      <c r="J475" s="360"/>
      <c r="K475" s="361"/>
      <c r="L475" s="480"/>
      <c r="M475" s="481"/>
      <c r="N475" s="481"/>
      <c r="O475" s="481"/>
      <c r="P475" s="481"/>
      <c r="Q475" s="482"/>
      <c r="R475" s="491"/>
      <c r="S475" s="492"/>
      <c r="T475" s="493"/>
      <c r="U475" s="500"/>
      <c r="V475" s="500"/>
      <c r="W475" s="501"/>
      <c r="X475" s="480"/>
      <c r="Y475" s="481"/>
      <c r="Z475" s="481"/>
      <c r="AA475" s="481"/>
      <c r="AB475" s="481"/>
      <c r="AC475" s="502"/>
      <c r="AD475" s="438"/>
      <c r="AE475" s="439"/>
      <c r="AF475" s="439"/>
      <c r="AG475" s="439"/>
      <c r="AH475" s="439"/>
      <c r="AI475" s="440"/>
      <c r="AJ475" s="162"/>
      <c r="AK475" s="162"/>
      <c r="AL475" s="162"/>
      <c r="AM475" s="162"/>
      <c r="AN475" s="162"/>
      <c r="AT475" s="44"/>
      <c r="AU475" s="313"/>
      <c r="AV475" s="313"/>
      <c r="AW475" s="44"/>
      <c r="AX475" s="410"/>
      <c r="AY475" s="410"/>
      <c r="AZ475" s="44"/>
      <c r="BA475" s="44"/>
      <c r="BB475" s="44"/>
      <c r="BC475" s="44"/>
      <c r="BD475" s="44"/>
      <c r="BE475" s="176"/>
    </row>
    <row r="476" spans="3:57" ht="10.9" customHeight="1" x14ac:dyDescent="0.15">
      <c r="C476" s="447"/>
      <c r="D476" s="449"/>
      <c r="E476" s="451"/>
      <c r="F476" s="451"/>
      <c r="G476" s="447"/>
      <c r="H476" s="451"/>
      <c r="I476" s="453"/>
      <c r="J476" s="360"/>
      <c r="K476" s="361"/>
      <c r="L476" s="480"/>
      <c r="M476" s="481"/>
      <c r="N476" s="481"/>
      <c r="O476" s="481"/>
      <c r="P476" s="481"/>
      <c r="Q476" s="482"/>
      <c r="R476" s="491"/>
      <c r="S476" s="492"/>
      <c r="T476" s="493"/>
      <c r="U476" s="500"/>
      <c r="V476" s="500"/>
      <c r="W476" s="501"/>
      <c r="X476" s="480"/>
      <c r="Y476" s="481"/>
      <c r="Z476" s="481"/>
      <c r="AA476" s="481"/>
      <c r="AB476" s="481"/>
      <c r="AC476" s="502"/>
      <c r="AD476" s="438"/>
      <c r="AE476" s="439"/>
      <c r="AF476" s="439"/>
      <c r="AG476" s="439"/>
      <c r="AH476" s="439"/>
      <c r="AI476" s="440"/>
      <c r="AJ476" s="162"/>
      <c r="AK476" s="162"/>
      <c r="AL476" s="162"/>
      <c r="AM476" s="162"/>
      <c r="AN476" s="162"/>
      <c r="AT476" s="44"/>
      <c r="AU476" s="313"/>
      <c r="AV476" s="313"/>
      <c r="AW476" s="44"/>
      <c r="AX476" s="410"/>
      <c r="AY476" s="410"/>
      <c r="AZ476" s="44"/>
      <c r="BA476" s="44"/>
      <c r="BB476" s="44"/>
      <c r="BC476" s="44"/>
      <c r="BD476" s="44"/>
      <c r="BE476" s="176"/>
    </row>
    <row r="477" spans="3:57" ht="10.9" customHeight="1" x14ac:dyDescent="0.15">
      <c r="C477" s="448"/>
      <c r="D477" s="450"/>
      <c r="E477" s="452"/>
      <c r="F477" s="452"/>
      <c r="G477" s="448"/>
      <c r="H477" s="452"/>
      <c r="I477" s="362"/>
      <c r="J477" s="363"/>
      <c r="K477" s="364"/>
      <c r="L477" s="483"/>
      <c r="M477" s="484"/>
      <c r="N477" s="484"/>
      <c r="O477" s="484"/>
      <c r="P477" s="484"/>
      <c r="Q477" s="485"/>
      <c r="R477" s="494"/>
      <c r="S477" s="495"/>
      <c r="T477" s="496"/>
      <c r="U477" s="500"/>
      <c r="V477" s="500"/>
      <c r="W477" s="501"/>
      <c r="X477" s="483"/>
      <c r="Y477" s="484"/>
      <c r="Z477" s="484"/>
      <c r="AA477" s="484"/>
      <c r="AB477" s="484"/>
      <c r="AC477" s="503"/>
      <c r="AD477" s="441"/>
      <c r="AE477" s="442"/>
      <c r="AF477" s="442"/>
      <c r="AG477" s="442"/>
      <c r="AH477" s="442"/>
      <c r="AI477" s="443"/>
      <c r="AJ477" s="162"/>
      <c r="AK477" s="162"/>
      <c r="AL477" s="162"/>
      <c r="AM477" s="162"/>
      <c r="AN477" s="162"/>
      <c r="AT477" s="44"/>
      <c r="AU477" s="313"/>
      <c r="AV477" s="313"/>
      <c r="AW477" s="44"/>
      <c r="AX477" s="410"/>
      <c r="AY477" s="410"/>
      <c r="AZ477" s="44"/>
      <c r="BA477" s="44"/>
      <c r="BB477" s="44"/>
      <c r="BC477" s="44"/>
      <c r="BD477" s="44"/>
      <c r="BE477" s="176"/>
    </row>
    <row r="478" spans="3:57" ht="10.9" customHeight="1" x14ac:dyDescent="0.15">
      <c r="C478" s="474">
        <v>6</v>
      </c>
      <c r="D478" s="475" t="s">
        <v>3</v>
      </c>
      <c r="E478" s="476">
        <v>20</v>
      </c>
      <c r="F478" s="476" t="s">
        <v>2</v>
      </c>
      <c r="G478" s="474" t="s">
        <v>1</v>
      </c>
      <c r="H478" s="476"/>
      <c r="I478" s="453" t="s">
        <v>153</v>
      </c>
      <c r="J478" s="360"/>
      <c r="K478" s="361"/>
      <c r="L478" s="477">
        <f>IF(AND(I478="△",AU478="●"),AX478*U478,0)</f>
        <v>5.72</v>
      </c>
      <c r="M478" s="478"/>
      <c r="N478" s="478"/>
      <c r="O478" s="478"/>
      <c r="P478" s="478"/>
      <c r="Q478" s="479"/>
      <c r="R478" s="491">
        <v>1</v>
      </c>
      <c r="S478" s="492"/>
      <c r="T478" s="493"/>
      <c r="U478" s="497">
        <f t="shared" ref="U478" si="108">IF(R478=1,$AL$36,IF(R478=2,$AL$55,IF(R478=3,$AL$73,IF(R478=4,$AL$92,IF(R478=5,$AL$110,IF(R478=6,$AL$128,IF(R478=7,$AL$147,IF(R478=8,$AL$165,IF(R478=9,$AL$183,IF(R478=10,$AL$202,0))))))))))</f>
        <v>0.14299999999999999</v>
      </c>
      <c r="V478" s="498"/>
      <c r="W478" s="499"/>
      <c r="X478" s="480">
        <v>0.5714285714285714</v>
      </c>
      <c r="Y478" s="481"/>
      <c r="Z478" s="481"/>
      <c r="AA478" s="481"/>
      <c r="AB478" s="481"/>
      <c r="AC478" s="502"/>
      <c r="AD478" s="435">
        <f t="shared" ref="AD478" si="109">IF(I478="△",ROUNDUP(L478+X478,1),0)</f>
        <v>6.3</v>
      </c>
      <c r="AE478" s="436"/>
      <c r="AF478" s="436"/>
      <c r="AG478" s="436"/>
      <c r="AH478" s="436"/>
      <c r="AI478" s="437"/>
      <c r="AJ478" s="162"/>
      <c r="AK478" s="162"/>
      <c r="AL478" s="162"/>
      <c r="AM478" s="162"/>
      <c r="AN478" s="162"/>
      <c r="AT478" s="44"/>
      <c r="AU478" s="313" t="str">
        <f>IF(I478="×","×","●")</f>
        <v>●</v>
      </c>
      <c r="AV478" s="313" t="str">
        <f>IF(AU478="●",IF(I478="定","-",I478),"-")</f>
        <v>△</v>
      </c>
      <c r="AW478" s="44"/>
      <c r="AX478" s="410">
        <f>20+ROUNDDOWN(($AX$231-1000)/1000,0)*20</f>
        <v>40</v>
      </c>
      <c r="AY478" s="410"/>
      <c r="AZ478" s="44"/>
      <c r="BA478" s="44"/>
      <c r="BB478" s="44"/>
      <c r="BC478" s="44"/>
      <c r="BD478" s="44"/>
      <c r="BE478" s="176"/>
    </row>
    <row r="479" spans="3:57" ht="10.9" customHeight="1" x14ac:dyDescent="0.15">
      <c r="C479" s="447"/>
      <c r="D479" s="449"/>
      <c r="E479" s="451"/>
      <c r="F479" s="451"/>
      <c r="G479" s="447"/>
      <c r="H479" s="451"/>
      <c r="I479" s="453"/>
      <c r="J479" s="360"/>
      <c r="K479" s="361"/>
      <c r="L479" s="480"/>
      <c r="M479" s="481"/>
      <c r="N479" s="481"/>
      <c r="O479" s="481"/>
      <c r="P479" s="481"/>
      <c r="Q479" s="482"/>
      <c r="R479" s="491"/>
      <c r="S479" s="492"/>
      <c r="T479" s="493"/>
      <c r="U479" s="500"/>
      <c r="V479" s="500"/>
      <c r="W479" s="501"/>
      <c r="X479" s="480"/>
      <c r="Y479" s="481"/>
      <c r="Z479" s="481"/>
      <c r="AA479" s="481"/>
      <c r="AB479" s="481"/>
      <c r="AC479" s="502"/>
      <c r="AD479" s="438"/>
      <c r="AE479" s="439"/>
      <c r="AF479" s="439"/>
      <c r="AG479" s="439"/>
      <c r="AH479" s="439"/>
      <c r="AI479" s="440"/>
      <c r="AJ479" s="162"/>
      <c r="AK479" s="162"/>
      <c r="AL479" s="162"/>
      <c r="AM479" s="162"/>
      <c r="AN479" s="162"/>
      <c r="AT479" s="44"/>
      <c r="AU479" s="313"/>
      <c r="AV479" s="313"/>
      <c r="AW479" s="44"/>
      <c r="AX479" s="410"/>
      <c r="AY479" s="410"/>
      <c r="AZ479" s="44"/>
      <c r="BA479" s="44"/>
      <c r="BB479" s="44"/>
      <c r="BC479" s="44"/>
      <c r="BD479" s="44"/>
      <c r="BE479" s="176"/>
    </row>
    <row r="480" spans="3:57" ht="10.9" customHeight="1" x14ac:dyDescent="0.15">
      <c r="C480" s="447"/>
      <c r="D480" s="449"/>
      <c r="E480" s="451"/>
      <c r="F480" s="451"/>
      <c r="G480" s="447"/>
      <c r="H480" s="451"/>
      <c r="I480" s="453"/>
      <c r="J480" s="360"/>
      <c r="K480" s="361"/>
      <c r="L480" s="480"/>
      <c r="M480" s="481"/>
      <c r="N480" s="481"/>
      <c r="O480" s="481"/>
      <c r="P480" s="481"/>
      <c r="Q480" s="482"/>
      <c r="R480" s="491"/>
      <c r="S480" s="492"/>
      <c r="T480" s="493"/>
      <c r="U480" s="500"/>
      <c r="V480" s="500"/>
      <c r="W480" s="501"/>
      <c r="X480" s="480"/>
      <c r="Y480" s="481"/>
      <c r="Z480" s="481"/>
      <c r="AA480" s="481"/>
      <c r="AB480" s="481"/>
      <c r="AC480" s="502"/>
      <c r="AD480" s="438"/>
      <c r="AE480" s="439"/>
      <c r="AF480" s="439"/>
      <c r="AG480" s="439"/>
      <c r="AH480" s="439"/>
      <c r="AI480" s="440"/>
      <c r="AJ480" s="162"/>
      <c r="AK480" s="162"/>
      <c r="AL480" s="162"/>
      <c r="AM480" s="162"/>
      <c r="AN480" s="162"/>
      <c r="AT480" s="44"/>
      <c r="AU480" s="313"/>
      <c r="AV480" s="313"/>
      <c r="AW480" s="44"/>
      <c r="AX480" s="410"/>
      <c r="AY480" s="410"/>
      <c r="AZ480" s="44"/>
      <c r="BA480" s="44"/>
      <c r="BB480" s="44"/>
      <c r="BC480" s="44"/>
      <c r="BD480" s="44"/>
      <c r="BE480" s="176"/>
    </row>
    <row r="481" spans="3:57" ht="10.9" customHeight="1" x14ac:dyDescent="0.15">
      <c r="C481" s="447"/>
      <c r="D481" s="449"/>
      <c r="E481" s="451"/>
      <c r="F481" s="451"/>
      <c r="G481" s="447"/>
      <c r="H481" s="451"/>
      <c r="I481" s="362"/>
      <c r="J481" s="363"/>
      <c r="K481" s="364"/>
      <c r="L481" s="483"/>
      <c r="M481" s="484"/>
      <c r="N481" s="484"/>
      <c r="O481" s="484"/>
      <c r="P481" s="484"/>
      <c r="Q481" s="485"/>
      <c r="R481" s="491"/>
      <c r="S481" s="492"/>
      <c r="T481" s="493"/>
      <c r="U481" s="504"/>
      <c r="V481" s="504"/>
      <c r="W481" s="505"/>
      <c r="X481" s="483"/>
      <c r="Y481" s="484"/>
      <c r="Z481" s="484"/>
      <c r="AA481" s="484"/>
      <c r="AB481" s="484"/>
      <c r="AC481" s="503"/>
      <c r="AD481" s="441"/>
      <c r="AE481" s="442"/>
      <c r="AF481" s="442"/>
      <c r="AG481" s="442"/>
      <c r="AH481" s="442"/>
      <c r="AI481" s="443"/>
      <c r="AJ481" s="162"/>
      <c r="AK481" s="162"/>
      <c r="AL481" s="162"/>
      <c r="AM481" s="162"/>
      <c r="AN481" s="162"/>
      <c r="AT481" s="44"/>
      <c r="AU481" s="313"/>
      <c r="AV481" s="313"/>
      <c r="AW481" s="44"/>
      <c r="AX481" s="410"/>
      <c r="AY481" s="410"/>
      <c r="AZ481" s="44"/>
      <c r="BA481" s="44"/>
      <c r="BB481" s="44"/>
      <c r="BC481" s="44"/>
      <c r="BD481" s="44"/>
      <c r="BE481" s="176"/>
    </row>
    <row r="482" spans="3:57" ht="10.5" customHeight="1" x14ac:dyDescent="0.15">
      <c r="C482" s="512" t="s">
        <v>158</v>
      </c>
      <c r="D482" s="513"/>
      <c r="E482" s="513"/>
      <c r="F482" s="513"/>
      <c r="G482" s="513"/>
      <c r="H482" s="513"/>
      <c r="I482" s="513"/>
      <c r="J482" s="513"/>
      <c r="K482" s="513"/>
      <c r="L482" s="513"/>
      <c r="M482" s="513"/>
      <c r="N482" s="513"/>
      <c r="O482" s="513"/>
      <c r="P482" s="513"/>
      <c r="Q482" s="513"/>
      <c r="R482" s="513"/>
      <c r="S482" s="513"/>
      <c r="T482" s="513"/>
      <c r="U482" s="513"/>
      <c r="V482" s="513"/>
      <c r="W482" s="514"/>
      <c r="X482" s="521">
        <f>ROUNDUP(SUM(X402:AC481),1)</f>
        <v>12.799999999999999</v>
      </c>
      <c r="Y482" s="521"/>
      <c r="Z482" s="521"/>
      <c r="AA482" s="521"/>
      <c r="AB482" s="521"/>
      <c r="AC482" s="521"/>
      <c r="AD482" s="521"/>
      <c r="AE482" s="521"/>
      <c r="AF482" s="524" t="s">
        <v>106</v>
      </c>
      <c r="AG482" s="524"/>
      <c r="AH482" s="524"/>
      <c r="AI482" s="525"/>
      <c r="AJ482" s="188"/>
      <c r="AK482" s="188"/>
      <c r="AL482" s="188"/>
      <c r="AM482" s="188"/>
      <c r="AN482" s="188"/>
      <c r="AT482" s="44"/>
      <c r="AU482" s="186"/>
      <c r="AV482" s="185"/>
      <c r="AW482" s="44"/>
      <c r="AX482" s="187"/>
      <c r="AY482" s="187"/>
      <c r="AZ482" s="44"/>
      <c r="BA482" s="44"/>
      <c r="BB482" s="44"/>
      <c r="BC482" s="44"/>
      <c r="BD482" s="44"/>
      <c r="BE482" s="44"/>
    </row>
    <row r="483" spans="3:57" ht="10.5" customHeight="1" x14ac:dyDescent="0.15">
      <c r="C483" s="515"/>
      <c r="D483" s="516"/>
      <c r="E483" s="516"/>
      <c r="F483" s="516"/>
      <c r="G483" s="516"/>
      <c r="H483" s="516"/>
      <c r="I483" s="516"/>
      <c r="J483" s="516"/>
      <c r="K483" s="516"/>
      <c r="L483" s="516"/>
      <c r="M483" s="516"/>
      <c r="N483" s="516"/>
      <c r="O483" s="516"/>
      <c r="P483" s="516"/>
      <c r="Q483" s="516"/>
      <c r="R483" s="516"/>
      <c r="S483" s="516"/>
      <c r="T483" s="516"/>
      <c r="U483" s="516"/>
      <c r="V483" s="516"/>
      <c r="W483" s="517"/>
      <c r="X483" s="522"/>
      <c r="Y483" s="522"/>
      <c r="Z483" s="522"/>
      <c r="AA483" s="522"/>
      <c r="AB483" s="522"/>
      <c r="AC483" s="522"/>
      <c r="AD483" s="522"/>
      <c r="AE483" s="522"/>
      <c r="AF483" s="526"/>
      <c r="AG483" s="526"/>
      <c r="AH483" s="526"/>
      <c r="AI483" s="527"/>
      <c r="AJ483" s="188"/>
      <c r="AK483" s="188"/>
      <c r="AL483" s="188"/>
      <c r="AM483" s="188"/>
      <c r="AN483" s="188"/>
      <c r="AT483" s="44"/>
      <c r="AU483" s="186"/>
      <c r="AV483" s="185"/>
      <c r="AW483" s="44"/>
      <c r="AX483" s="187"/>
      <c r="AY483" s="187"/>
      <c r="AZ483" s="44"/>
      <c r="BA483" s="44"/>
      <c r="BB483" s="44"/>
      <c r="BC483" s="44"/>
      <c r="BD483" s="44"/>
      <c r="BE483" s="44"/>
    </row>
    <row r="484" spans="3:57" ht="10.5" customHeight="1" x14ac:dyDescent="0.15">
      <c r="C484" s="515"/>
      <c r="D484" s="516"/>
      <c r="E484" s="516"/>
      <c r="F484" s="516"/>
      <c r="G484" s="516"/>
      <c r="H484" s="516"/>
      <c r="I484" s="516"/>
      <c r="J484" s="516"/>
      <c r="K484" s="516"/>
      <c r="L484" s="516"/>
      <c r="M484" s="516"/>
      <c r="N484" s="516"/>
      <c r="O484" s="516"/>
      <c r="P484" s="516"/>
      <c r="Q484" s="516"/>
      <c r="R484" s="516"/>
      <c r="S484" s="516"/>
      <c r="T484" s="516"/>
      <c r="U484" s="516"/>
      <c r="V484" s="516"/>
      <c r="W484" s="517"/>
      <c r="X484" s="522"/>
      <c r="Y484" s="522"/>
      <c r="Z484" s="522"/>
      <c r="AA484" s="522"/>
      <c r="AB484" s="522"/>
      <c r="AC484" s="522"/>
      <c r="AD484" s="522"/>
      <c r="AE484" s="522"/>
      <c r="AF484" s="526"/>
      <c r="AG484" s="526"/>
      <c r="AH484" s="526"/>
      <c r="AI484" s="527"/>
      <c r="AJ484" s="188"/>
      <c r="AK484" s="188"/>
      <c r="AL484" s="188"/>
      <c r="AM484" s="188"/>
      <c r="AN484" s="188"/>
      <c r="AT484" s="44"/>
      <c r="AU484" s="186"/>
      <c r="AV484" s="185"/>
      <c r="AW484" s="44"/>
      <c r="AX484" s="187"/>
      <c r="AY484" s="187"/>
      <c r="AZ484" s="44"/>
      <c r="BA484" s="44"/>
      <c r="BB484" s="44"/>
      <c r="BC484" s="44"/>
      <c r="BD484" s="44"/>
      <c r="BE484" s="44"/>
    </row>
    <row r="485" spans="3:57" ht="10.5" customHeight="1" thickBot="1" x14ac:dyDescent="0.2">
      <c r="C485" s="518"/>
      <c r="D485" s="519"/>
      <c r="E485" s="519"/>
      <c r="F485" s="519"/>
      <c r="G485" s="519"/>
      <c r="H485" s="519"/>
      <c r="I485" s="519"/>
      <c r="J485" s="519"/>
      <c r="K485" s="519"/>
      <c r="L485" s="519"/>
      <c r="M485" s="519"/>
      <c r="N485" s="519"/>
      <c r="O485" s="519"/>
      <c r="P485" s="519"/>
      <c r="Q485" s="519"/>
      <c r="R485" s="519"/>
      <c r="S485" s="519"/>
      <c r="T485" s="519"/>
      <c r="U485" s="519"/>
      <c r="V485" s="519"/>
      <c r="W485" s="520"/>
      <c r="X485" s="523"/>
      <c r="Y485" s="523"/>
      <c r="Z485" s="523"/>
      <c r="AA485" s="523"/>
      <c r="AB485" s="523"/>
      <c r="AC485" s="523"/>
      <c r="AD485" s="523"/>
      <c r="AE485" s="523"/>
      <c r="AF485" s="528"/>
      <c r="AG485" s="528"/>
      <c r="AH485" s="528"/>
      <c r="AI485" s="529"/>
      <c r="AJ485" s="188"/>
      <c r="AK485" s="188"/>
      <c r="AL485" s="188"/>
      <c r="AM485" s="188"/>
      <c r="AN485" s="188"/>
      <c r="AT485" s="44"/>
      <c r="AU485" s="186"/>
      <c r="AV485" s="185"/>
      <c r="AW485" s="44"/>
      <c r="AX485" s="187"/>
      <c r="AY485" s="187"/>
      <c r="AZ485" s="44"/>
      <c r="BA485" s="44"/>
      <c r="BB485" s="44"/>
      <c r="BC485" s="44"/>
      <c r="BD485" s="44"/>
      <c r="BE485" s="44"/>
    </row>
    <row r="486" spans="3:57" ht="10.9" customHeight="1" x14ac:dyDescent="0.15">
      <c r="C486" s="454" t="s">
        <v>131</v>
      </c>
      <c r="D486" s="455"/>
      <c r="E486" s="455"/>
      <c r="F486" s="455"/>
      <c r="G486" s="455"/>
      <c r="H486" s="455"/>
      <c r="I486" s="455"/>
      <c r="J486" s="455"/>
      <c r="K486" s="455"/>
      <c r="L486" s="455"/>
      <c r="M486" s="455"/>
      <c r="N486" s="455"/>
      <c r="O486" s="455"/>
      <c r="P486" s="455"/>
      <c r="Q486" s="455"/>
      <c r="R486" s="455"/>
      <c r="S486" s="455"/>
      <c r="T486" s="455"/>
      <c r="U486" s="455"/>
      <c r="V486" s="455"/>
      <c r="W486" s="456"/>
      <c r="X486" s="463">
        <f>SUM($AD402:$AI481,X482)</f>
        <v>154.00000000000003</v>
      </c>
      <c r="Y486" s="463"/>
      <c r="Z486" s="463"/>
      <c r="AA486" s="463"/>
      <c r="AB486" s="463"/>
      <c r="AC486" s="463"/>
      <c r="AD486" s="463"/>
      <c r="AE486" s="463"/>
      <c r="AF486" s="466" t="s">
        <v>106</v>
      </c>
      <c r="AG486" s="466"/>
      <c r="AH486" s="466"/>
      <c r="AI486" s="467"/>
      <c r="AJ486" s="163"/>
      <c r="AK486" s="163"/>
      <c r="AL486" s="163"/>
      <c r="AM486" s="163"/>
      <c r="AN486" s="163"/>
      <c r="AT486" s="44"/>
      <c r="AU486" s="506"/>
      <c r="AV486" s="509"/>
      <c r="AW486" s="44"/>
      <c r="AX486" s="313">
        <f>COUNTIF(AX246:AX481,"●")</f>
        <v>0</v>
      </c>
      <c r="AY486" s="313">
        <f>COUNTIF(AY246:AY481,"○")+COUNTIF(AY246:AY481,"△")</f>
        <v>0</v>
      </c>
      <c r="AZ486" s="44"/>
      <c r="BA486" s="44"/>
      <c r="BB486" s="44"/>
      <c r="BC486" s="44"/>
      <c r="BD486" s="44"/>
      <c r="BE486" s="176"/>
    </row>
    <row r="487" spans="3:57" ht="10.9" customHeight="1" x14ac:dyDescent="0.15">
      <c r="C487" s="457"/>
      <c r="D487" s="458"/>
      <c r="E487" s="458"/>
      <c r="F487" s="458"/>
      <c r="G487" s="458"/>
      <c r="H487" s="458"/>
      <c r="I487" s="458"/>
      <c r="J487" s="458"/>
      <c r="K487" s="458"/>
      <c r="L487" s="458"/>
      <c r="M487" s="458"/>
      <c r="N487" s="458"/>
      <c r="O487" s="458"/>
      <c r="P487" s="458"/>
      <c r="Q487" s="458"/>
      <c r="R487" s="458"/>
      <c r="S487" s="458"/>
      <c r="T487" s="458"/>
      <c r="U487" s="458"/>
      <c r="V487" s="458"/>
      <c r="W487" s="459"/>
      <c r="X487" s="464"/>
      <c r="Y487" s="464"/>
      <c r="Z487" s="464"/>
      <c r="AA487" s="464"/>
      <c r="AB487" s="464"/>
      <c r="AC487" s="464"/>
      <c r="AD487" s="464"/>
      <c r="AE487" s="464"/>
      <c r="AF487" s="468"/>
      <c r="AG487" s="468"/>
      <c r="AH487" s="468"/>
      <c r="AI487" s="469"/>
      <c r="AJ487" s="163"/>
      <c r="AK487" s="163"/>
      <c r="AL487" s="163"/>
      <c r="AM487" s="163"/>
      <c r="AN487" s="163"/>
      <c r="AT487" s="44"/>
      <c r="AU487" s="507"/>
      <c r="AV487" s="510"/>
      <c r="AW487" s="44"/>
      <c r="AX487" s="313"/>
      <c r="AY487" s="313"/>
      <c r="AZ487" s="44"/>
      <c r="BA487" s="44"/>
      <c r="BB487" s="44"/>
      <c r="BC487" s="44"/>
      <c r="BD487" s="44"/>
      <c r="BE487" s="176"/>
    </row>
    <row r="488" spans="3:57" ht="10.9" customHeight="1" x14ac:dyDescent="0.15">
      <c r="C488" s="457"/>
      <c r="D488" s="458"/>
      <c r="E488" s="458"/>
      <c r="F488" s="458"/>
      <c r="G488" s="458"/>
      <c r="H488" s="458"/>
      <c r="I488" s="458"/>
      <c r="J488" s="458"/>
      <c r="K488" s="458"/>
      <c r="L488" s="458"/>
      <c r="M488" s="458"/>
      <c r="N488" s="458"/>
      <c r="O488" s="458"/>
      <c r="P488" s="458"/>
      <c r="Q488" s="458"/>
      <c r="R488" s="458"/>
      <c r="S488" s="458"/>
      <c r="T488" s="458"/>
      <c r="U488" s="458"/>
      <c r="V488" s="458"/>
      <c r="W488" s="459"/>
      <c r="X488" s="464"/>
      <c r="Y488" s="464"/>
      <c r="Z488" s="464"/>
      <c r="AA488" s="464"/>
      <c r="AB488" s="464"/>
      <c r="AC488" s="464"/>
      <c r="AD488" s="464"/>
      <c r="AE488" s="464"/>
      <c r="AF488" s="468"/>
      <c r="AG488" s="468"/>
      <c r="AH488" s="468"/>
      <c r="AI488" s="469"/>
      <c r="AJ488" s="163"/>
      <c r="AK488" s="163"/>
      <c r="AL488" s="163"/>
      <c r="AM488" s="163"/>
      <c r="AN488" s="163"/>
      <c r="AT488" s="44"/>
      <c r="AU488" s="507"/>
      <c r="AV488" s="510"/>
      <c r="AW488" s="44"/>
      <c r="AX488" s="313"/>
      <c r="AY488" s="313"/>
      <c r="AZ488" s="44"/>
      <c r="BA488" s="44"/>
      <c r="BB488" s="44"/>
      <c r="BC488" s="44"/>
      <c r="BD488" s="44"/>
      <c r="BE488" s="176"/>
    </row>
    <row r="489" spans="3:57" ht="14.1" customHeight="1" thickBot="1" x14ac:dyDescent="0.2">
      <c r="C489" s="460"/>
      <c r="D489" s="461"/>
      <c r="E489" s="461"/>
      <c r="F489" s="461"/>
      <c r="G489" s="461"/>
      <c r="H489" s="461"/>
      <c r="I489" s="461"/>
      <c r="J489" s="461"/>
      <c r="K489" s="461"/>
      <c r="L489" s="461"/>
      <c r="M489" s="461"/>
      <c r="N489" s="461"/>
      <c r="O489" s="461"/>
      <c r="P489" s="461"/>
      <c r="Q489" s="461"/>
      <c r="R489" s="461"/>
      <c r="S489" s="461"/>
      <c r="T489" s="461"/>
      <c r="U489" s="461"/>
      <c r="V489" s="461"/>
      <c r="W489" s="462"/>
      <c r="X489" s="465"/>
      <c r="Y489" s="465"/>
      <c r="Z489" s="465"/>
      <c r="AA489" s="465"/>
      <c r="AB489" s="465"/>
      <c r="AC489" s="465"/>
      <c r="AD489" s="465"/>
      <c r="AE489" s="465"/>
      <c r="AF489" s="470"/>
      <c r="AG489" s="470"/>
      <c r="AH489" s="470"/>
      <c r="AI489" s="471"/>
      <c r="AJ489" s="163"/>
      <c r="AK489" s="163"/>
      <c r="AL489" s="163"/>
      <c r="AM489" s="163"/>
      <c r="AN489" s="163"/>
      <c r="AT489" s="44"/>
      <c r="AU489" s="508"/>
      <c r="AV489" s="511"/>
      <c r="AW489" s="44"/>
      <c r="AX489" s="313"/>
      <c r="AY489" s="313"/>
      <c r="AZ489" s="44"/>
      <c r="BA489" s="44"/>
      <c r="BB489" s="44"/>
      <c r="BC489" s="44"/>
      <c r="BD489" s="44"/>
      <c r="BE489" s="176"/>
    </row>
    <row r="490" spans="3:57" ht="10.9" customHeight="1" x14ac:dyDescent="0.15">
      <c r="C490" s="293" t="s">
        <v>0</v>
      </c>
      <c r="D490" s="294"/>
      <c r="E490" s="294"/>
      <c r="F490" s="294"/>
      <c r="G490" s="294"/>
      <c r="H490" s="294"/>
      <c r="I490" s="294"/>
      <c r="J490" s="294"/>
      <c r="K490" s="294"/>
      <c r="L490" s="294"/>
      <c r="M490" s="294"/>
      <c r="N490" s="294"/>
      <c r="O490" s="294"/>
      <c r="P490" s="294"/>
      <c r="Q490" s="294"/>
      <c r="R490" s="294"/>
      <c r="S490" s="294"/>
      <c r="T490" s="294"/>
      <c r="U490" s="294"/>
      <c r="V490" s="294"/>
      <c r="W490" s="295"/>
      <c r="X490" s="531">
        <f>SUM(X310,X398,X486)</f>
        <v>1328</v>
      </c>
      <c r="Y490" s="531"/>
      <c r="Z490" s="531"/>
      <c r="AA490" s="531"/>
      <c r="AB490" s="531"/>
      <c r="AC490" s="531"/>
      <c r="AD490" s="531"/>
      <c r="AE490" s="531"/>
      <c r="AF490" s="534" t="s">
        <v>106</v>
      </c>
      <c r="AG490" s="534"/>
      <c r="AH490" s="534"/>
      <c r="AI490" s="535"/>
      <c r="AJ490" s="163"/>
      <c r="AK490" s="163"/>
      <c r="AL490" s="163"/>
      <c r="AM490" s="163"/>
      <c r="AN490" s="163"/>
      <c r="AT490" s="44"/>
      <c r="AU490" s="313">
        <f>COUNTIF(AU242:AU481,"●")</f>
        <v>57</v>
      </c>
      <c r="AV490" s="313">
        <f>COUNTIF(AV242:AV481,"○")+COUNTIF(AV242:AV481,"△")</f>
        <v>57</v>
      </c>
      <c r="AW490" s="44"/>
      <c r="AX490" s="313">
        <f>COUNTIF(AX242:AX481,"●")</f>
        <v>0</v>
      </c>
      <c r="AY490" s="313">
        <f>COUNTIF(AY242:AY481,"○")+COUNTIF(AY242:AY481,"△")</f>
        <v>0</v>
      </c>
      <c r="AZ490" s="44"/>
      <c r="BA490" s="44"/>
      <c r="BB490" s="44"/>
      <c r="BC490" s="44"/>
      <c r="BD490" s="44"/>
      <c r="BE490" s="176"/>
    </row>
    <row r="491" spans="3:57" ht="10.9" customHeight="1" x14ac:dyDescent="0.15">
      <c r="C491" s="391"/>
      <c r="D491" s="284"/>
      <c r="E491" s="284"/>
      <c r="F491" s="284"/>
      <c r="G491" s="284"/>
      <c r="H491" s="284"/>
      <c r="I491" s="284"/>
      <c r="J491" s="284"/>
      <c r="K491" s="284"/>
      <c r="L491" s="284"/>
      <c r="M491" s="284"/>
      <c r="N491" s="284"/>
      <c r="O491" s="284"/>
      <c r="P491" s="284"/>
      <c r="Q491" s="284"/>
      <c r="R491" s="284"/>
      <c r="S491" s="284"/>
      <c r="T491" s="284"/>
      <c r="U491" s="284"/>
      <c r="V491" s="284"/>
      <c r="W491" s="530"/>
      <c r="X491" s="532"/>
      <c r="Y491" s="532"/>
      <c r="Z491" s="532"/>
      <c r="AA491" s="532"/>
      <c r="AB491" s="532"/>
      <c r="AC491" s="532"/>
      <c r="AD491" s="532"/>
      <c r="AE491" s="532"/>
      <c r="AF491" s="536"/>
      <c r="AG491" s="536"/>
      <c r="AH491" s="536"/>
      <c r="AI491" s="537"/>
      <c r="AJ491" s="163"/>
      <c r="AK491" s="163"/>
      <c r="AL491" s="163"/>
      <c r="AM491" s="163"/>
      <c r="AN491" s="163"/>
      <c r="AT491" s="44"/>
      <c r="AU491" s="313"/>
      <c r="AV491" s="313"/>
      <c r="AW491" s="44"/>
      <c r="AX491" s="313"/>
      <c r="AY491" s="313"/>
      <c r="AZ491" s="44"/>
      <c r="BA491" s="44"/>
      <c r="BB491" s="44"/>
      <c r="BC491" s="44"/>
      <c r="BD491" s="44"/>
      <c r="BE491" s="176"/>
    </row>
    <row r="492" spans="3:57" ht="10.9" customHeight="1" x14ac:dyDescent="0.15">
      <c r="C492" s="391"/>
      <c r="D492" s="284"/>
      <c r="E492" s="284"/>
      <c r="F492" s="284"/>
      <c r="G492" s="284"/>
      <c r="H492" s="284"/>
      <c r="I492" s="284"/>
      <c r="J492" s="284"/>
      <c r="K492" s="284"/>
      <c r="L492" s="284"/>
      <c r="M492" s="284"/>
      <c r="N492" s="284"/>
      <c r="O492" s="284"/>
      <c r="P492" s="284"/>
      <c r="Q492" s="284"/>
      <c r="R492" s="284"/>
      <c r="S492" s="284"/>
      <c r="T492" s="284"/>
      <c r="U492" s="284"/>
      <c r="V492" s="284"/>
      <c r="W492" s="530"/>
      <c r="X492" s="532"/>
      <c r="Y492" s="532"/>
      <c r="Z492" s="532"/>
      <c r="AA492" s="532"/>
      <c r="AB492" s="532"/>
      <c r="AC492" s="532"/>
      <c r="AD492" s="532"/>
      <c r="AE492" s="532"/>
      <c r="AF492" s="536"/>
      <c r="AG492" s="536"/>
      <c r="AH492" s="536"/>
      <c r="AI492" s="537"/>
      <c r="AJ492" s="163"/>
      <c r="AK492" s="163"/>
      <c r="AL492" s="163"/>
      <c r="AM492" s="163"/>
      <c r="AN492" s="163"/>
      <c r="AT492" s="44"/>
      <c r="AU492" s="313"/>
      <c r="AV492" s="313"/>
      <c r="AW492" s="44"/>
      <c r="AX492" s="313"/>
      <c r="AY492" s="313"/>
      <c r="AZ492" s="44"/>
      <c r="BA492" s="44"/>
      <c r="BB492" s="44"/>
      <c r="BC492" s="44"/>
      <c r="BD492" s="44"/>
      <c r="BE492" s="176"/>
    </row>
    <row r="493" spans="3:57" ht="14.1" customHeight="1" x14ac:dyDescent="0.15">
      <c r="C493" s="296"/>
      <c r="D493" s="297"/>
      <c r="E493" s="297"/>
      <c r="F493" s="297"/>
      <c r="G493" s="297"/>
      <c r="H493" s="297"/>
      <c r="I493" s="297"/>
      <c r="J493" s="297"/>
      <c r="K493" s="297"/>
      <c r="L493" s="297"/>
      <c r="M493" s="297"/>
      <c r="N493" s="297"/>
      <c r="O493" s="297"/>
      <c r="P493" s="297"/>
      <c r="Q493" s="297"/>
      <c r="R493" s="297"/>
      <c r="S493" s="297"/>
      <c r="T493" s="297"/>
      <c r="U493" s="297"/>
      <c r="V493" s="297"/>
      <c r="W493" s="298"/>
      <c r="X493" s="533"/>
      <c r="Y493" s="533"/>
      <c r="Z493" s="533"/>
      <c r="AA493" s="533"/>
      <c r="AB493" s="533"/>
      <c r="AC493" s="533"/>
      <c r="AD493" s="533"/>
      <c r="AE493" s="533"/>
      <c r="AF493" s="538"/>
      <c r="AG493" s="538"/>
      <c r="AH493" s="538"/>
      <c r="AI493" s="539"/>
      <c r="AJ493" s="163"/>
      <c r="AK493" s="163"/>
      <c r="AL493" s="163"/>
      <c r="AM493" s="163"/>
      <c r="AN493" s="163"/>
      <c r="AT493" s="44"/>
      <c r="AU493" s="313"/>
      <c r="AV493" s="313"/>
      <c r="AW493" s="44"/>
      <c r="AX493" s="313"/>
      <c r="AY493" s="313"/>
      <c r="AZ493" s="44"/>
      <c r="BA493" s="44"/>
      <c r="BB493" s="44"/>
      <c r="BC493" s="44"/>
      <c r="BD493" s="44"/>
      <c r="BE493" s="176"/>
    </row>
    <row r="494" spans="3:57" ht="14.1" customHeight="1" x14ac:dyDescent="0.15">
      <c r="AH494" s="148"/>
      <c r="AI494" s="148"/>
      <c r="AJ494" s="148"/>
      <c r="AK494" s="148"/>
      <c r="AL494" s="148"/>
      <c r="AM494" s="148"/>
      <c r="AN494" s="148"/>
      <c r="AT494" s="44"/>
      <c r="AU494" s="44"/>
      <c r="AV494" s="44"/>
      <c r="AW494" s="44"/>
      <c r="AX494" s="44"/>
      <c r="AY494" s="44"/>
      <c r="AZ494" s="44"/>
      <c r="BA494" s="44"/>
      <c r="BB494" s="44"/>
      <c r="BC494" s="44"/>
      <c r="BD494" s="44"/>
      <c r="BE494" s="176"/>
    </row>
    <row r="495" spans="3:57" ht="14.1" customHeight="1" x14ac:dyDescent="0.15"/>
    <row r="496" spans="3:57" ht="14.1" customHeight="1" x14ac:dyDescent="0.15"/>
    <row r="498" spans="4:32" x14ac:dyDescent="0.15">
      <c r="D498" s="12"/>
      <c r="J498" s="31"/>
    </row>
    <row r="500" spans="4:32" x14ac:dyDescent="0.15">
      <c r="AF500" s="149"/>
    </row>
    <row r="502" spans="4:32" ht="19.5" customHeight="1" x14ac:dyDescent="0.15"/>
  </sheetData>
  <sheetProtection algorithmName="SHA-512" hashValue="GfnFsrZg0IBx/8gN0e6uoWWHRBLRZRkM9A3ncEK7qxXq/3H8fsJ1jmTwWRNtg9FX3i1wXPPvtW2YtsFeJHJywA==" saltValue="o5aV4ip0rliWApRWhsekHg==" spinCount="100000" sheet="1" formatRows="0"/>
  <mergeCells count="1504">
    <mergeCell ref="C394:W397"/>
    <mergeCell ref="X394:AE397"/>
    <mergeCell ref="AF394:AI397"/>
    <mergeCell ref="C482:W485"/>
    <mergeCell ref="X482:AE485"/>
    <mergeCell ref="AF482:AI485"/>
    <mergeCell ref="AY490:AY493"/>
    <mergeCell ref="C490:W493"/>
    <mergeCell ref="X490:AE493"/>
    <mergeCell ref="AF490:AI493"/>
    <mergeCell ref="AU490:AU493"/>
    <mergeCell ref="AV490:AV493"/>
    <mergeCell ref="AX490:AX493"/>
    <mergeCell ref="AY478:AY481"/>
    <mergeCell ref="C486:W489"/>
    <mergeCell ref="X486:AE489"/>
    <mergeCell ref="AF486:AI489"/>
    <mergeCell ref="AU486:AU489"/>
    <mergeCell ref="AV486:AV489"/>
    <mergeCell ref="AX486:AX489"/>
    <mergeCell ref="AY486:AY489"/>
    <mergeCell ref="U478:W481"/>
    <mergeCell ref="X478:AC481"/>
    <mergeCell ref="AD478:AI481"/>
    <mergeCell ref="AU478:AU481"/>
    <mergeCell ref="AV478:AV481"/>
    <mergeCell ref="AX478:AX481"/>
    <mergeCell ref="AX474:AX477"/>
    <mergeCell ref="AY474:AY477"/>
    <mergeCell ref="C478:C481"/>
    <mergeCell ref="D478:D481"/>
    <mergeCell ref="E478:E481"/>
    <mergeCell ref="F478:F481"/>
    <mergeCell ref="G478:H481"/>
    <mergeCell ref="I478:K481"/>
    <mergeCell ref="L478:Q481"/>
    <mergeCell ref="R478:T481"/>
    <mergeCell ref="R474:T477"/>
    <mergeCell ref="U474:W477"/>
    <mergeCell ref="X474:AC477"/>
    <mergeCell ref="AD474:AI477"/>
    <mergeCell ref="AU474:AU477"/>
    <mergeCell ref="AV474:AV477"/>
    <mergeCell ref="AV470:AV473"/>
    <mergeCell ref="AX470:AX473"/>
    <mergeCell ref="AY470:AY473"/>
    <mergeCell ref="C474:C477"/>
    <mergeCell ref="D474:D477"/>
    <mergeCell ref="E474:E477"/>
    <mergeCell ref="F474:F477"/>
    <mergeCell ref="G474:H477"/>
    <mergeCell ref="I474:K477"/>
    <mergeCell ref="L474:Q477"/>
    <mergeCell ref="L470:Q473"/>
    <mergeCell ref="R470:T473"/>
    <mergeCell ref="U470:W473"/>
    <mergeCell ref="X470:AC473"/>
    <mergeCell ref="AD470:AI473"/>
    <mergeCell ref="AU470:AU473"/>
    <mergeCell ref="C470:C473"/>
    <mergeCell ref="D470:D473"/>
    <mergeCell ref="E470:E473"/>
    <mergeCell ref="F470:F473"/>
    <mergeCell ref="G470:H473"/>
    <mergeCell ref="I470:K473"/>
    <mergeCell ref="X466:AC469"/>
    <mergeCell ref="AD466:AI469"/>
    <mergeCell ref="AU466:AU469"/>
    <mergeCell ref="AV466:AV469"/>
    <mergeCell ref="AX466:AX469"/>
    <mergeCell ref="AY466:AY469"/>
    <mergeCell ref="AY462:AY465"/>
    <mergeCell ref="C466:C469"/>
    <mergeCell ref="D466:D469"/>
    <mergeCell ref="E466:E469"/>
    <mergeCell ref="F466:F469"/>
    <mergeCell ref="G466:H469"/>
    <mergeCell ref="I466:K469"/>
    <mergeCell ref="L466:Q469"/>
    <mergeCell ref="R466:T469"/>
    <mergeCell ref="U466:W469"/>
    <mergeCell ref="U462:W465"/>
    <mergeCell ref="X462:AC465"/>
    <mergeCell ref="AD462:AI465"/>
    <mergeCell ref="AU462:AU465"/>
    <mergeCell ref="AV462:AV465"/>
    <mergeCell ref="AX462:AX465"/>
    <mergeCell ref="AX458:AX461"/>
    <mergeCell ref="AY458:AY461"/>
    <mergeCell ref="C462:C465"/>
    <mergeCell ref="D462:D465"/>
    <mergeCell ref="E462:E465"/>
    <mergeCell ref="F462:F465"/>
    <mergeCell ref="G462:H465"/>
    <mergeCell ref="I462:K465"/>
    <mergeCell ref="L462:Q465"/>
    <mergeCell ref="R462:T465"/>
    <mergeCell ref="R458:T461"/>
    <mergeCell ref="U458:W461"/>
    <mergeCell ref="X458:AC461"/>
    <mergeCell ref="AD458:AI461"/>
    <mergeCell ref="AU458:AU461"/>
    <mergeCell ref="AV458:AV461"/>
    <mergeCell ref="AV454:AV457"/>
    <mergeCell ref="AX454:AX457"/>
    <mergeCell ref="AY454:AY457"/>
    <mergeCell ref="C458:C461"/>
    <mergeCell ref="D458:D461"/>
    <mergeCell ref="E458:E461"/>
    <mergeCell ref="F458:F461"/>
    <mergeCell ref="G458:H461"/>
    <mergeCell ref="I458:K461"/>
    <mergeCell ref="L458:Q461"/>
    <mergeCell ref="L454:Q457"/>
    <mergeCell ref="R454:T457"/>
    <mergeCell ref="U454:W457"/>
    <mergeCell ref="X454:AC457"/>
    <mergeCell ref="AD454:AI457"/>
    <mergeCell ref="AU454:AU457"/>
    <mergeCell ref="C454:C457"/>
    <mergeCell ref="D454:D457"/>
    <mergeCell ref="E454:E457"/>
    <mergeCell ref="F454:F457"/>
    <mergeCell ref="G454:H457"/>
    <mergeCell ref="I454:K457"/>
    <mergeCell ref="X450:AC453"/>
    <mergeCell ref="AD450:AI453"/>
    <mergeCell ref="AU450:AU453"/>
    <mergeCell ref="AV450:AV453"/>
    <mergeCell ref="AX450:AX453"/>
    <mergeCell ref="AY450:AY453"/>
    <mergeCell ref="AY446:AY449"/>
    <mergeCell ref="C450:C453"/>
    <mergeCell ref="D450:D453"/>
    <mergeCell ref="E450:E453"/>
    <mergeCell ref="F450:F453"/>
    <mergeCell ref="G450:H453"/>
    <mergeCell ref="I450:K453"/>
    <mergeCell ref="L450:Q453"/>
    <mergeCell ref="R450:T453"/>
    <mergeCell ref="U450:W453"/>
    <mergeCell ref="U446:W449"/>
    <mergeCell ref="X446:AC449"/>
    <mergeCell ref="AD446:AI449"/>
    <mergeCell ref="AU446:AU449"/>
    <mergeCell ref="AV446:AV449"/>
    <mergeCell ref="AX446:AX449"/>
    <mergeCell ref="AX442:AX445"/>
    <mergeCell ref="AY442:AY445"/>
    <mergeCell ref="C446:C449"/>
    <mergeCell ref="D446:D449"/>
    <mergeCell ref="E446:E449"/>
    <mergeCell ref="F446:F449"/>
    <mergeCell ref="G446:H449"/>
    <mergeCell ref="I446:K449"/>
    <mergeCell ref="L446:Q449"/>
    <mergeCell ref="R446:T449"/>
    <mergeCell ref="R442:T445"/>
    <mergeCell ref="U442:W445"/>
    <mergeCell ref="X442:AC445"/>
    <mergeCell ref="AD442:AI445"/>
    <mergeCell ref="AU442:AU445"/>
    <mergeCell ref="AV442:AV445"/>
    <mergeCell ref="AV438:AV441"/>
    <mergeCell ref="AX438:AX441"/>
    <mergeCell ref="AY438:AY441"/>
    <mergeCell ref="C442:C445"/>
    <mergeCell ref="D442:D445"/>
    <mergeCell ref="E442:E445"/>
    <mergeCell ref="F442:F445"/>
    <mergeCell ref="G442:H445"/>
    <mergeCell ref="I442:K445"/>
    <mergeCell ref="L442:Q445"/>
    <mergeCell ref="L438:Q441"/>
    <mergeCell ref="R438:T441"/>
    <mergeCell ref="U438:W441"/>
    <mergeCell ref="X438:AC441"/>
    <mergeCell ref="AD438:AI441"/>
    <mergeCell ref="AU438:AU441"/>
    <mergeCell ref="C438:C441"/>
    <mergeCell ref="D438:D441"/>
    <mergeCell ref="E438:E441"/>
    <mergeCell ref="F438:F441"/>
    <mergeCell ref="G438:H441"/>
    <mergeCell ref="I438:K441"/>
    <mergeCell ref="X434:AC437"/>
    <mergeCell ref="AD434:AI437"/>
    <mergeCell ref="AU434:AU437"/>
    <mergeCell ref="AV434:AV437"/>
    <mergeCell ref="AX434:AX437"/>
    <mergeCell ref="AY434:AY437"/>
    <mergeCell ref="AY430:AY433"/>
    <mergeCell ref="C434:C437"/>
    <mergeCell ref="D434:D437"/>
    <mergeCell ref="E434:E437"/>
    <mergeCell ref="F434:F437"/>
    <mergeCell ref="G434:H437"/>
    <mergeCell ref="I434:K437"/>
    <mergeCell ref="L434:Q437"/>
    <mergeCell ref="R434:T437"/>
    <mergeCell ref="U434:W437"/>
    <mergeCell ref="U430:W433"/>
    <mergeCell ref="X430:AC433"/>
    <mergeCell ref="AD430:AI433"/>
    <mergeCell ref="AU430:AU433"/>
    <mergeCell ref="AV430:AV433"/>
    <mergeCell ref="AX430:AX433"/>
    <mergeCell ref="AX426:AX429"/>
    <mergeCell ref="AY426:AY429"/>
    <mergeCell ref="C430:C433"/>
    <mergeCell ref="D430:D433"/>
    <mergeCell ref="E430:E433"/>
    <mergeCell ref="F430:F433"/>
    <mergeCell ref="G430:H433"/>
    <mergeCell ref="I430:K433"/>
    <mergeCell ref="L430:Q433"/>
    <mergeCell ref="R430:T433"/>
    <mergeCell ref="R426:T429"/>
    <mergeCell ref="U426:W429"/>
    <mergeCell ref="X426:AC429"/>
    <mergeCell ref="AD426:AI429"/>
    <mergeCell ref="AU426:AU429"/>
    <mergeCell ref="AV426:AV429"/>
    <mergeCell ref="AV422:AV425"/>
    <mergeCell ref="AX422:AX425"/>
    <mergeCell ref="AY422:AY425"/>
    <mergeCell ref="C426:C429"/>
    <mergeCell ref="D426:D429"/>
    <mergeCell ref="E426:E429"/>
    <mergeCell ref="F426:F429"/>
    <mergeCell ref="G426:H429"/>
    <mergeCell ref="I426:K429"/>
    <mergeCell ref="L426:Q429"/>
    <mergeCell ref="L422:Q425"/>
    <mergeCell ref="R422:T425"/>
    <mergeCell ref="U422:W425"/>
    <mergeCell ref="X422:AC425"/>
    <mergeCell ref="AD422:AI425"/>
    <mergeCell ref="AU422:AU425"/>
    <mergeCell ref="C422:C425"/>
    <mergeCell ref="D422:D425"/>
    <mergeCell ref="E422:E425"/>
    <mergeCell ref="F422:F425"/>
    <mergeCell ref="G422:H425"/>
    <mergeCell ref="I422:K425"/>
    <mergeCell ref="X418:AC421"/>
    <mergeCell ref="AD418:AI421"/>
    <mergeCell ref="AU418:AU421"/>
    <mergeCell ref="AV418:AV421"/>
    <mergeCell ref="AX418:AX421"/>
    <mergeCell ref="AY418:AY421"/>
    <mergeCell ref="AY414:AY417"/>
    <mergeCell ref="C418:C421"/>
    <mergeCell ref="D418:D421"/>
    <mergeCell ref="E418:E421"/>
    <mergeCell ref="F418:F421"/>
    <mergeCell ref="G418:H421"/>
    <mergeCell ref="I418:K421"/>
    <mergeCell ref="L418:Q421"/>
    <mergeCell ref="R418:T421"/>
    <mergeCell ref="U418:W421"/>
    <mergeCell ref="U414:W417"/>
    <mergeCell ref="X414:AC417"/>
    <mergeCell ref="AD414:AI417"/>
    <mergeCell ref="AU414:AU417"/>
    <mergeCell ref="AV414:AV417"/>
    <mergeCell ref="AX414:AX417"/>
    <mergeCell ref="AX410:AX413"/>
    <mergeCell ref="AY410:AY413"/>
    <mergeCell ref="C414:C417"/>
    <mergeCell ref="D414:D417"/>
    <mergeCell ref="E414:E417"/>
    <mergeCell ref="F414:F417"/>
    <mergeCell ref="G414:H417"/>
    <mergeCell ref="I414:K417"/>
    <mergeCell ref="L414:Q417"/>
    <mergeCell ref="R414:T417"/>
    <mergeCell ref="R410:T413"/>
    <mergeCell ref="U410:W413"/>
    <mergeCell ref="X410:AC413"/>
    <mergeCell ref="AD410:AI413"/>
    <mergeCell ref="AU410:AU413"/>
    <mergeCell ref="AV410:AV413"/>
    <mergeCell ref="AV406:AV409"/>
    <mergeCell ref="AX406:AX409"/>
    <mergeCell ref="AY406:AY409"/>
    <mergeCell ref="C410:C413"/>
    <mergeCell ref="D410:D413"/>
    <mergeCell ref="E410:E413"/>
    <mergeCell ref="F410:F413"/>
    <mergeCell ref="G410:H413"/>
    <mergeCell ref="I410:K413"/>
    <mergeCell ref="L410:Q413"/>
    <mergeCell ref="L406:Q409"/>
    <mergeCell ref="R406:T409"/>
    <mergeCell ref="U406:W409"/>
    <mergeCell ref="X406:AC409"/>
    <mergeCell ref="AD406:AI409"/>
    <mergeCell ref="AU406:AU409"/>
    <mergeCell ref="C406:C409"/>
    <mergeCell ref="D406:D409"/>
    <mergeCell ref="E406:E409"/>
    <mergeCell ref="F406:F409"/>
    <mergeCell ref="G406:H409"/>
    <mergeCell ref="I406:K409"/>
    <mergeCell ref="X402:AC405"/>
    <mergeCell ref="AD402:AI405"/>
    <mergeCell ref="AU402:AU405"/>
    <mergeCell ref="AV402:AV405"/>
    <mergeCell ref="AX402:AX405"/>
    <mergeCell ref="AY402:AY405"/>
    <mergeCell ref="AY398:AY401"/>
    <mergeCell ref="C402:C405"/>
    <mergeCell ref="D402:D405"/>
    <mergeCell ref="E402:E405"/>
    <mergeCell ref="F402:F405"/>
    <mergeCell ref="G402:H405"/>
    <mergeCell ref="I402:K405"/>
    <mergeCell ref="L402:Q405"/>
    <mergeCell ref="R402:T405"/>
    <mergeCell ref="U402:W405"/>
    <mergeCell ref="C398:W401"/>
    <mergeCell ref="X398:AE401"/>
    <mergeCell ref="AF398:AI401"/>
    <mergeCell ref="AU398:AU401"/>
    <mergeCell ref="AV398:AV401"/>
    <mergeCell ref="AX398:AX401"/>
    <mergeCell ref="X390:AC393"/>
    <mergeCell ref="AD390:AI393"/>
    <mergeCell ref="AU390:AU393"/>
    <mergeCell ref="AV390:AV393"/>
    <mergeCell ref="AX390:AX393"/>
    <mergeCell ref="AY390:AY393"/>
    <mergeCell ref="AY386:AY389"/>
    <mergeCell ref="C390:C393"/>
    <mergeCell ref="D390:D393"/>
    <mergeCell ref="E390:E393"/>
    <mergeCell ref="F390:F393"/>
    <mergeCell ref="G390:H393"/>
    <mergeCell ref="I390:K393"/>
    <mergeCell ref="L390:Q393"/>
    <mergeCell ref="R390:T393"/>
    <mergeCell ref="U390:W393"/>
    <mergeCell ref="U386:W389"/>
    <mergeCell ref="X386:AC389"/>
    <mergeCell ref="AD386:AI389"/>
    <mergeCell ref="AU386:AU389"/>
    <mergeCell ref="AV386:AV389"/>
    <mergeCell ref="AX386:AX389"/>
    <mergeCell ref="AX382:AX385"/>
    <mergeCell ref="AY382:AY385"/>
    <mergeCell ref="C386:C389"/>
    <mergeCell ref="D386:D389"/>
    <mergeCell ref="E386:E389"/>
    <mergeCell ref="F386:F389"/>
    <mergeCell ref="G386:H389"/>
    <mergeCell ref="I386:K389"/>
    <mergeCell ref="L386:Q389"/>
    <mergeCell ref="R386:T389"/>
    <mergeCell ref="R382:T385"/>
    <mergeCell ref="U382:W385"/>
    <mergeCell ref="X382:AC385"/>
    <mergeCell ref="AD382:AI385"/>
    <mergeCell ref="AU382:AU385"/>
    <mergeCell ref="AV382:AV385"/>
    <mergeCell ref="AV378:AV381"/>
    <mergeCell ref="AX378:AX381"/>
    <mergeCell ref="AY378:AY381"/>
    <mergeCell ref="C382:C385"/>
    <mergeCell ref="D382:D385"/>
    <mergeCell ref="E382:E385"/>
    <mergeCell ref="F382:F385"/>
    <mergeCell ref="G382:H385"/>
    <mergeCell ref="I382:K385"/>
    <mergeCell ref="L382:Q385"/>
    <mergeCell ref="L378:Q381"/>
    <mergeCell ref="R378:T381"/>
    <mergeCell ref="U378:W381"/>
    <mergeCell ref="X378:AC381"/>
    <mergeCell ref="AD378:AI381"/>
    <mergeCell ref="AU378:AU381"/>
    <mergeCell ref="C378:C381"/>
    <mergeCell ref="D378:D381"/>
    <mergeCell ref="E378:E381"/>
    <mergeCell ref="F378:F381"/>
    <mergeCell ref="G378:H381"/>
    <mergeCell ref="I378:K381"/>
    <mergeCell ref="X374:AC377"/>
    <mergeCell ref="AD374:AI377"/>
    <mergeCell ref="AU374:AU377"/>
    <mergeCell ref="AV374:AV377"/>
    <mergeCell ref="AX374:AX377"/>
    <mergeCell ref="AY374:AY377"/>
    <mergeCell ref="AY370:AY373"/>
    <mergeCell ref="C374:C377"/>
    <mergeCell ref="D374:D377"/>
    <mergeCell ref="E374:E377"/>
    <mergeCell ref="F374:F377"/>
    <mergeCell ref="G374:H377"/>
    <mergeCell ref="I374:K377"/>
    <mergeCell ref="L374:Q377"/>
    <mergeCell ref="R374:T377"/>
    <mergeCell ref="U374:W377"/>
    <mergeCell ref="U370:W373"/>
    <mergeCell ref="X370:AC373"/>
    <mergeCell ref="AD370:AI373"/>
    <mergeCell ref="AU370:AU373"/>
    <mergeCell ref="AV370:AV373"/>
    <mergeCell ref="AX370:AX373"/>
    <mergeCell ref="AX366:AX369"/>
    <mergeCell ref="AY366:AY369"/>
    <mergeCell ref="C370:C373"/>
    <mergeCell ref="D370:D373"/>
    <mergeCell ref="E370:E373"/>
    <mergeCell ref="F370:F373"/>
    <mergeCell ref="G370:H373"/>
    <mergeCell ref="I370:K373"/>
    <mergeCell ref="L370:Q373"/>
    <mergeCell ref="R370:T373"/>
    <mergeCell ref="R366:T369"/>
    <mergeCell ref="U366:W369"/>
    <mergeCell ref="X366:AC369"/>
    <mergeCell ref="AD366:AI369"/>
    <mergeCell ref="AU366:AU369"/>
    <mergeCell ref="AV366:AV369"/>
    <mergeCell ref="AV362:AV365"/>
    <mergeCell ref="AX362:AX365"/>
    <mergeCell ref="AY362:AY365"/>
    <mergeCell ref="C366:C369"/>
    <mergeCell ref="D366:D369"/>
    <mergeCell ref="E366:E369"/>
    <mergeCell ref="F366:F369"/>
    <mergeCell ref="G366:H369"/>
    <mergeCell ref="I366:K369"/>
    <mergeCell ref="L366:Q369"/>
    <mergeCell ref="L362:Q365"/>
    <mergeCell ref="R362:T365"/>
    <mergeCell ref="U362:W365"/>
    <mergeCell ref="X362:AC365"/>
    <mergeCell ref="AD362:AI365"/>
    <mergeCell ref="AU362:AU365"/>
    <mergeCell ref="C362:C365"/>
    <mergeCell ref="D362:D365"/>
    <mergeCell ref="E362:E365"/>
    <mergeCell ref="F362:F365"/>
    <mergeCell ref="G362:H365"/>
    <mergeCell ref="I362:K365"/>
    <mergeCell ref="X358:AC361"/>
    <mergeCell ref="AD358:AI361"/>
    <mergeCell ref="AU358:AU361"/>
    <mergeCell ref="AV358:AV361"/>
    <mergeCell ref="AX358:AX361"/>
    <mergeCell ref="AY358:AY361"/>
    <mergeCell ref="AY354:AY357"/>
    <mergeCell ref="C358:C361"/>
    <mergeCell ref="D358:D361"/>
    <mergeCell ref="E358:E361"/>
    <mergeCell ref="F358:F361"/>
    <mergeCell ref="G358:H361"/>
    <mergeCell ref="I358:K361"/>
    <mergeCell ref="L358:Q361"/>
    <mergeCell ref="R358:T361"/>
    <mergeCell ref="U358:W361"/>
    <mergeCell ref="U354:W357"/>
    <mergeCell ref="X354:AC357"/>
    <mergeCell ref="AD354:AI357"/>
    <mergeCell ref="AU354:AU357"/>
    <mergeCell ref="AV354:AV357"/>
    <mergeCell ref="AX354:AX357"/>
    <mergeCell ref="AX350:AX353"/>
    <mergeCell ref="AY350:AY353"/>
    <mergeCell ref="C354:C357"/>
    <mergeCell ref="D354:D357"/>
    <mergeCell ref="E354:E357"/>
    <mergeCell ref="F354:F357"/>
    <mergeCell ref="G354:H357"/>
    <mergeCell ref="I354:K357"/>
    <mergeCell ref="L354:Q357"/>
    <mergeCell ref="R354:T357"/>
    <mergeCell ref="R350:T353"/>
    <mergeCell ref="U350:W353"/>
    <mergeCell ref="X350:AC353"/>
    <mergeCell ref="AD350:AI353"/>
    <mergeCell ref="AU350:AU353"/>
    <mergeCell ref="AV350:AV353"/>
    <mergeCell ref="AV346:AV349"/>
    <mergeCell ref="AX346:AX349"/>
    <mergeCell ref="AY346:AY349"/>
    <mergeCell ref="C350:C353"/>
    <mergeCell ref="D350:D353"/>
    <mergeCell ref="E350:E353"/>
    <mergeCell ref="F350:F353"/>
    <mergeCell ref="G350:H353"/>
    <mergeCell ref="I350:K353"/>
    <mergeCell ref="L350:Q353"/>
    <mergeCell ref="L346:Q349"/>
    <mergeCell ref="R346:T349"/>
    <mergeCell ref="U346:W349"/>
    <mergeCell ref="X346:AC349"/>
    <mergeCell ref="AD346:AI349"/>
    <mergeCell ref="AU346:AU349"/>
    <mergeCell ref="C346:C349"/>
    <mergeCell ref="D346:D349"/>
    <mergeCell ref="E346:E349"/>
    <mergeCell ref="F346:F349"/>
    <mergeCell ref="G346:H349"/>
    <mergeCell ref="I346:K349"/>
    <mergeCell ref="X342:AC345"/>
    <mergeCell ref="AD342:AI345"/>
    <mergeCell ref="AU342:AU345"/>
    <mergeCell ref="AV342:AV345"/>
    <mergeCell ref="AX342:AX345"/>
    <mergeCell ref="AY342:AY345"/>
    <mergeCell ref="AY338:AY341"/>
    <mergeCell ref="C342:C345"/>
    <mergeCell ref="D342:D345"/>
    <mergeCell ref="E342:E345"/>
    <mergeCell ref="F342:F345"/>
    <mergeCell ref="G342:H345"/>
    <mergeCell ref="I342:K345"/>
    <mergeCell ref="L342:Q345"/>
    <mergeCell ref="R342:T345"/>
    <mergeCell ref="U342:W345"/>
    <mergeCell ref="U338:W341"/>
    <mergeCell ref="X338:AC341"/>
    <mergeCell ref="AD338:AI341"/>
    <mergeCell ref="AU338:AU341"/>
    <mergeCell ref="AV338:AV341"/>
    <mergeCell ref="AX338:AX341"/>
    <mergeCell ref="AX334:AX337"/>
    <mergeCell ref="AY334:AY337"/>
    <mergeCell ref="C338:C341"/>
    <mergeCell ref="D338:D341"/>
    <mergeCell ref="E338:E341"/>
    <mergeCell ref="F338:F341"/>
    <mergeCell ref="G338:H341"/>
    <mergeCell ref="I338:K341"/>
    <mergeCell ref="L338:Q341"/>
    <mergeCell ref="R338:T341"/>
    <mergeCell ref="R334:T337"/>
    <mergeCell ref="U334:W337"/>
    <mergeCell ref="X334:AC337"/>
    <mergeCell ref="AD334:AI337"/>
    <mergeCell ref="AU334:AU337"/>
    <mergeCell ref="AV334:AV337"/>
    <mergeCell ref="AV330:AV333"/>
    <mergeCell ref="AX330:AX333"/>
    <mergeCell ref="AY330:AY333"/>
    <mergeCell ref="C334:C337"/>
    <mergeCell ref="D334:D337"/>
    <mergeCell ref="E334:E337"/>
    <mergeCell ref="F334:F337"/>
    <mergeCell ref="G334:H337"/>
    <mergeCell ref="I334:K337"/>
    <mergeCell ref="L334:Q337"/>
    <mergeCell ref="L330:Q333"/>
    <mergeCell ref="R330:T333"/>
    <mergeCell ref="U330:W333"/>
    <mergeCell ref="X330:AC333"/>
    <mergeCell ref="AD330:AI333"/>
    <mergeCell ref="AU330:AU333"/>
    <mergeCell ref="C330:C333"/>
    <mergeCell ref="D330:D333"/>
    <mergeCell ref="E330:E333"/>
    <mergeCell ref="F330:F333"/>
    <mergeCell ref="G330:H333"/>
    <mergeCell ref="I330:K333"/>
    <mergeCell ref="X326:AC329"/>
    <mergeCell ref="AD326:AI329"/>
    <mergeCell ref="AU326:AU329"/>
    <mergeCell ref="AV326:AV329"/>
    <mergeCell ref="AX326:AX329"/>
    <mergeCell ref="AY326:AY329"/>
    <mergeCell ref="AY322:AY325"/>
    <mergeCell ref="C326:C329"/>
    <mergeCell ref="D326:D329"/>
    <mergeCell ref="E326:E329"/>
    <mergeCell ref="F326:F329"/>
    <mergeCell ref="G326:H329"/>
    <mergeCell ref="I326:K329"/>
    <mergeCell ref="L326:Q329"/>
    <mergeCell ref="R326:T329"/>
    <mergeCell ref="U326:W329"/>
    <mergeCell ref="U322:W325"/>
    <mergeCell ref="X322:AC325"/>
    <mergeCell ref="AD322:AI325"/>
    <mergeCell ref="AU322:AU325"/>
    <mergeCell ref="AV322:AV325"/>
    <mergeCell ref="AX322:AX325"/>
    <mergeCell ref="AX318:AX321"/>
    <mergeCell ref="AY318:AY321"/>
    <mergeCell ref="C322:C325"/>
    <mergeCell ref="D322:D325"/>
    <mergeCell ref="E322:E325"/>
    <mergeCell ref="F322:F325"/>
    <mergeCell ref="G322:H325"/>
    <mergeCell ref="I322:K325"/>
    <mergeCell ref="L322:Q325"/>
    <mergeCell ref="R322:T325"/>
    <mergeCell ref="R318:T321"/>
    <mergeCell ref="U318:W321"/>
    <mergeCell ref="X318:AC321"/>
    <mergeCell ref="AD318:AI321"/>
    <mergeCell ref="AU318:AU321"/>
    <mergeCell ref="AV318:AV321"/>
    <mergeCell ref="AV314:AV317"/>
    <mergeCell ref="AX314:AX317"/>
    <mergeCell ref="AY314:AY317"/>
    <mergeCell ref="C318:C321"/>
    <mergeCell ref="D318:D321"/>
    <mergeCell ref="E318:E321"/>
    <mergeCell ref="F318:F321"/>
    <mergeCell ref="G318:H321"/>
    <mergeCell ref="I318:K321"/>
    <mergeCell ref="L318:Q321"/>
    <mergeCell ref="L314:Q317"/>
    <mergeCell ref="R314:T317"/>
    <mergeCell ref="U314:W317"/>
    <mergeCell ref="X314:AC317"/>
    <mergeCell ref="AD314:AI317"/>
    <mergeCell ref="AU314:AU317"/>
    <mergeCell ref="C314:C317"/>
    <mergeCell ref="D314:D317"/>
    <mergeCell ref="E314:E317"/>
    <mergeCell ref="F314:F317"/>
    <mergeCell ref="G314:H317"/>
    <mergeCell ref="I314:K317"/>
    <mergeCell ref="AV306:AV309"/>
    <mergeCell ref="AX306:AX309"/>
    <mergeCell ref="AY306:AY309"/>
    <mergeCell ref="C310:W313"/>
    <mergeCell ref="X310:AE313"/>
    <mergeCell ref="AF310:AI313"/>
    <mergeCell ref="AU310:AU313"/>
    <mergeCell ref="AV310:AV313"/>
    <mergeCell ref="AX310:AX313"/>
    <mergeCell ref="AY310:AY313"/>
    <mergeCell ref="L306:Q309"/>
    <mergeCell ref="R306:T309"/>
    <mergeCell ref="U306:W309"/>
    <mergeCell ref="X306:AC309"/>
    <mergeCell ref="AD306:AI309"/>
    <mergeCell ref="AU306:AU309"/>
    <mergeCell ref="C306:C309"/>
    <mergeCell ref="D306:D309"/>
    <mergeCell ref="E306:E309"/>
    <mergeCell ref="F306:F309"/>
    <mergeCell ref="G306:H309"/>
    <mergeCell ref="I306:K309"/>
    <mergeCell ref="X302:AC305"/>
    <mergeCell ref="AD302:AI305"/>
    <mergeCell ref="AU302:AU305"/>
    <mergeCell ref="AV302:AV305"/>
    <mergeCell ref="AX302:AX305"/>
    <mergeCell ref="AY302:AY305"/>
    <mergeCell ref="AY298:AY301"/>
    <mergeCell ref="C302:C305"/>
    <mergeCell ref="D302:D305"/>
    <mergeCell ref="E302:E305"/>
    <mergeCell ref="F302:F305"/>
    <mergeCell ref="G302:H305"/>
    <mergeCell ref="I302:K305"/>
    <mergeCell ref="L302:Q305"/>
    <mergeCell ref="R302:T305"/>
    <mergeCell ref="U302:W305"/>
    <mergeCell ref="U298:W301"/>
    <mergeCell ref="X298:AC301"/>
    <mergeCell ref="AD298:AI301"/>
    <mergeCell ref="AU298:AU301"/>
    <mergeCell ref="AV298:AV301"/>
    <mergeCell ref="AX298:AX301"/>
    <mergeCell ref="AX294:AX297"/>
    <mergeCell ref="AY294:AY297"/>
    <mergeCell ref="C298:C301"/>
    <mergeCell ref="D298:D301"/>
    <mergeCell ref="E298:E301"/>
    <mergeCell ref="F298:F301"/>
    <mergeCell ref="G298:H301"/>
    <mergeCell ref="I298:K301"/>
    <mergeCell ref="L298:Q301"/>
    <mergeCell ref="R298:T301"/>
    <mergeCell ref="R294:T297"/>
    <mergeCell ref="U294:W297"/>
    <mergeCell ref="X294:AC297"/>
    <mergeCell ref="AD294:AI297"/>
    <mergeCell ref="AU294:AU297"/>
    <mergeCell ref="AV294:AV297"/>
    <mergeCell ref="AV290:AV293"/>
    <mergeCell ref="AX290:AX293"/>
    <mergeCell ref="AY290:AY293"/>
    <mergeCell ref="C294:C297"/>
    <mergeCell ref="D294:D297"/>
    <mergeCell ref="E294:E297"/>
    <mergeCell ref="F294:F297"/>
    <mergeCell ref="G294:H297"/>
    <mergeCell ref="I294:K297"/>
    <mergeCell ref="L294:Q297"/>
    <mergeCell ref="L290:Q293"/>
    <mergeCell ref="R290:T293"/>
    <mergeCell ref="U290:W293"/>
    <mergeCell ref="X290:AC293"/>
    <mergeCell ref="AD290:AI293"/>
    <mergeCell ref="AU290:AU293"/>
    <mergeCell ref="C290:C293"/>
    <mergeCell ref="D290:D293"/>
    <mergeCell ref="E290:E293"/>
    <mergeCell ref="F290:F293"/>
    <mergeCell ref="G290:H293"/>
    <mergeCell ref="I290:K293"/>
    <mergeCell ref="X286:AC289"/>
    <mergeCell ref="AD286:AI289"/>
    <mergeCell ref="AU286:AU289"/>
    <mergeCell ref="AV286:AV289"/>
    <mergeCell ref="AX286:AX289"/>
    <mergeCell ref="AY286:AY289"/>
    <mergeCell ref="AY282:AY285"/>
    <mergeCell ref="C286:C289"/>
    <mergeCell ref="D286:D289"/>
    <mergeCell ref="E286:E289"/>
    <mergeCell ref="F286:F289"/>
    <mergeCell ref="G286:H289"/>
    <mergeCell ref="I286:K289"/>
    <mergeCell ref="L286:Q289"/>
    <mergeCell ref="R286:T289"/>
    <mergeCell ref="U286:W289"/>
    <mergeCell ref="U282:W285"/>
    <mergeCell ref="X282:AC285"/>
    <mergeCell ref="AD282:AI285"/>
    <mergeCell ref="AU282:AU285"/>
    <mergeCell ref="AV282:AV285"/>
    <mergeCell ref="AX282:AX285"/>
    <mergeCell ref="AX278:AX281"/>
    <mergeCell ref="AY278:AY281"/>
    <mergeCell ref="C282:C285"/>
    <mergeCell ref="D282:D285"/>
    <mergeCell ref="E282:E285"/>
    <mergeCell ref="F282:F285"/>
    <mergeCell ref="G282:H285"/>
    <mergeCell ref="I282:K285"/>
    <mergeCell ref="L282:Q285"/>
    <mergeCell ref="R282:T285"/>
    <mergeCell ref="R278:T281"/>
    <mergeCell ref="U278:W281"/>
    <mergeCell ref="X278:AC281"/>
    <mergeCell ref="AD278:AI281"/>
    <mergeCell ref="AU278:AU281"/>
    <mergeCell ref="AV278:AV281"/>
    <mergeCell ref="AV274:AV277"/>
    <mergeCell ref="AX274:AX277"/>
    <mergeCell ref="AY274:AY277"/>
    <mergeCell ref="C278:C281"/>
    <mergeCell ref="D278:D281"/>
    <mergeCell ref="E278:E281"/>
    <mergeCell ref="F278:F281"/>
    <mergeCell ref="G278:H281"/>
    <mergeCell ref="I278:K281"/>
    <mergeCell ref="L278:Q281"/>
    <mergeCell ref="L274:Q277"/>
    <mergeCell ref="R274:T277"/>
    <mergeCell ref="U274:W277"/>
    <mergeCell ref="X274:AC277"/>
    <mergeCell ref="AD274:AI277"/>
    <mergeCell ref="AU274:AU277"/>
    <mergeCell ref="C274:C277"/>
    <mergeCell ref="D274:D277"/>
    <mergeCell ref="E274:E277"/>
    <mergeCell ref="F274:F277"/>
    <mergeCell ref="G274:H277"/>
    <mergeCell ref="I274:K277"/>
    <mergeCell ref="X270:AC273"/>
    <mergeCell ref="AD270:AI273"/>
    <mergeCell ref="AU270:AU273"/>
    <mergeCell ref="AV270:AV273"/>
    <mergeCell ref="AX270:AX273"/>
    <mergeCell ref="AY270:AY273"/>
    <mergeCell ref="AY266:AY269"/>
    <mergeCell ref="C270:C273"/>
    <mergeCell ref="D270:D273"/>
    <mergeCell ref="E270:E273"/>
    <mergeCell ref="F270:F273"/>
    <mergeCell ref="G270:H273"/>
    <mergeCell ref="I270:K273"/>
    <mergeCell ref="L270:Q273"/>
    <mergeCell ref="R270:T273"/>
    <mergeCell ref="U270:W273"/>
    <mergeCell ref="U266:W269"/>
    <mergeCell ref="X266:AC269"/>
    <mergeCell ref="AD266:AI269"/>
    <mergeCell ref="AU266:AU269"/>
    <mergeCell ref="AV266:AV269"/>
    <mergeCell ref="AX266:AX269"/>
    <mergeCell ref="AX262:AX265"/>
    <mergeCell ref="AY262:AY265"/>
    <mergeCell ref="C266:C269"/>
    <mergeCell ref="D266:D269"/>
    <mergeCell ref="E266:E269"/>
    <mergeCell ref="F266:F269"/>
    <mergeCell ref="G266:H269"/>
    <mergeCell ref="I266:K269"/>
    <mergeCell ref="L266:Q269"/>
    <mergeCell ref="R266:T269"/>
    <mergeCell ref="R262:T265"/>
    <mergeCell ref="U262:W265"/>
    <mergeCell ref="X262:AC265"/>
    <mergeCell ref="AD262:AI265"/>
    <mergeCell ref="AU262:AU265"/>
    <mergeCell ref="AV262:AV265"/>
    <mergeCell ref="AV258:AV261"/>
    <mergeCell ref="AX258:AX261"/>
    <mergeCell ref="AY258:AY261"/>
    <mergeCell ref="C262:C265"/>
    <mergeCell ref="D262:D265"/>
    <mergeCell ref="E262:E265"/>
    <mergeCell ref="F262:F265"/>
    <mergeCell ref="G262:H265"/>
    <mergeCell ref="I262:K265"/>
    <mergeCell ref="L262:Q265"/>
    <mergeCell ref="L258:Q261"/>
    <mergeCell ref="R258:T261"/>
    <mergeCell ref="U258:W261"/>
    <mergeCell ref="X258:AC261"/>
    <mergeCell ref="AD258:AI261"/>
    <mergeCell ref="AU258:AU261"/>
    <mergeCell ref="C258:C261"/>
    <mergeCell ref="D258:D261"/>
    <mergeCell ref="E258:E261"/>
    <mergeCell ref="F258:F261"/>
    <mergeCell ref="G258:H261"/>
    <mergeCell ref="I258:K261"/>
    <mergeCell ref="X254:AC257"/>
    <mergeCell ref="AD254:AI257"/>
    <mergeCell ref="AU254:AU257"/>
    <mergeCell ref="AV254:AV257"/>
    <mergeCell ref="AX254:AX257"/>
    <mergeCell ref="AY254:AY257"/>
    <mergeCell ref="AY250:AY253"/>
    <mergeCell ref="C254:C257"/>
    <mergeCell ref="D254:D257"/>
    <mergeCell ref="E254:E257"/>
    <mergeCell ref="F254:F257"/>
    <mergeCell ref="G254:H257"/>
    <mergeCell ref="I254:K257"/>
    <mergeCell ref="L254:Q257"/>
    <mergeCell ref="R254:T257"/>
    <mergeCell ref="U254:W257"/>
    <mergeCell ref="U250:W253"/>
    <mergeCell ref="X250:AC253"/>
    <mergeCell ref="AD250:AI253"/>
    <mergeCell ref="AU250:AU253"/>
    <mergeCell ref="AV250:AV253"/>
    <mergeCell ref="AX250:AX253"/>
    <mergeCell ref="AX246:AX249"/>
    <mergeCell ref="AY246:AY249"/>
    <mergeCell ref="C250:C253"/>
    <mergeCell ref="D250:D253"/>
    <mergeCell ref="E250:E253"/>
    <mergeCell ref="F250:F253"/>
    <mergeCell ref="G250:H253"/>
    <mergeCell ref="I250:K253"/>
    <mergeCell ref="L250:Q253"/>
    <mergeCell ref="R250:T253"/>
    <mergeCell ref="R246:T249"/>
    <mergeCell ref="U246:W249"/>
    <mergeCell ref="X246:AC249"/>
    <mergeCell ref="AD246:AI249"/>
    <mergeCell ref="AU246:AU249"/>
    <mergeCell ref="AV246:AV249"/>
    <mergeCell ref="AV242:AV245"/>
    <mergeCell ref="AX242:AX245"/>
    <mergeCell ref="AY242:AY245"/>
    <mergeCell ref="C246:C249"/>
    <mergeCell ref="D246:D249"/>
    <mergeCell ref="E246:E249"/>
    <mergeCell ref="F246:F249"/>
    <mergeCell ref="G246:H249"/>
    <mergeCell ref="I246:K249"/>
    <mergeCell ref="L246:Q249"/>
    <mergeCell ref="L242:Q245"/>
    <mergeCell ref="R242:T245"/>
    <mergeCell ref="U242:W245"/>
    <mergeCell ref="X242:AC245"/>
    <mergeCell ref="AD242:AI245"/>
    <mergeCell ref="AU242:AU245"/>
    <mergeCell ref="C242:C245"/>
    <mergeCell ref="D242:D245"/>
    <mergeCell ref="E242:E245"/>
    <mergeCell ref="F242:F245"/>
    <mergeCell ref="G242:H245"/>
    <mergeCell ref="I242:K245"/>
    <mergeCell ref="AU237:AU241"/>
    <mergeCell ref="AV237:AV241"/>
    <mergeCell ref="AX237:AX241"/>
    <mergeCell ref="AY237:AY241"/>
    <mergeCell ref="L239:Q241"/>
    <mergeCell ref="R239:T241"/>
    <mergeCell ref="U239:W241"/>
    <mergeCell ref="X239:AC241"/>
    <mergeCell ref="C237:H241"/>
    <mergeCell ref="I237:K241"/>
    <mergeCell ref="L237:Q238"/>
    <mergeCell ref="R237:W238"/>
    <mergeCell ref="X237:AC238"/>
    <mergeCell ref="AD237:AI241"/>
    <mergeCell ref="D231:AR231"/>
    <mergeCell ref="AU231:AW233"/>
    <mergeCell ref="AX231:AY233"/>
    <mergeCell ref="D232:AR232"/>
    <mergeCell ref="AU234:AW235"/>
    <mergeCell ref="AX234:AY235"/>
    <mergeCell ref="C224:J225"/>
    <mergeCell ref="K224:R225"/>
    <mergeCell ref="S224:V225"/>
    <mergeCell ref="W224:AR225"/>
    <mergeCell ref="D229:AR229"/>
    <mergeCell ref="D230:AS230"/>
    <mergeCell ref="AG213:AK217"/>
    <mergeCell ref="AL213:AO217"/>
    <mergeCell ref="C216:I219"/>
    <mergeCell ref="S217:T217"/>
    <mergeCell ref="X217:Z217"/>
    <mergeCell ref="C222:J223"/>
    <mergeCell ref="K222:R223"/>
    <mergeCell ref="S222:V223"/>
    <mergeCell ref="W222:AR223"/>
    <mergeCell ref="B206:AP206"/>
    <mergeCell ref="C209:I210"/>
    <mergeCell ref="J209:AF210"/>
    <mergeCell ref="AG209:AO210"/>
    <mergeCell ref="C211:I215"/>
    <mergeCell ref="P211:R211"/>
    <mergeCell ref="V211:X211"/>
    <mergeCell ref="K213:L213"/>
    <mergeCell ref="U213:V213"/>
    <mergeCell ref="Z213:AB213"/>
    <mergeCell ref="BA197:BA198"/>
    <mergeCell ref="BB197:BB198"/>
    <mergeCell ref="C200:AB204"/>
    <mergeCell ref="AE202:AK203"/>
    <mergeCell ref="AL202:AQ203"/>
    <mergeCell ref="AU202:AU203"/>
    <mergeCell ref="AV202:AV203"/>
    <mergeCell ref="AW202:AX203"/>
    <mergeCell ref="AT203:AT204"/>
    <mergeCell ref="AU197:AU198"/>
    <mergeCell ref="AV197:AV198"/>
    <mergeCell ref="AW197:AW198"/>
    <mergeCell ref="AX197:AX198"/>
    <mergeCell ref="AY197:AY198"/>
    <mergeCell ref="AZ197:AZ198"/>
    <mergeCell ref="Z197:AA198"/>
    <mergeCell ref="AE197:AI198"/>
    <mergeCell ref="AJ197:AK198"/>
    <mergeCell ref="AL197:AM198"/>
    <mergeCell ref="AN197:AO198"/>
    <mergeCell ref="AP197:AQ198"/>
    <mergeCell ref="N197:O198"/>
    <mergeCell ref="P197:Q198"/>
    <mergeCell ref="R197:S198"/>
    <mergeCell ref="T197:U198"/>
    <mergeCell ref="V197:W198"/>
    <mergeCell ref="X197:Y198"/>
    <mergeCell ref="AT192:AT193"/>
    <mergeCell ref="AU192:AU193"/>
    <mergeCell ref="AV192:AV193"/>
    <mergeCell ref="AX192:AX193"/>
    <mergeCell ref="AY192:AY193"/>
    <mergeCell ref="B197:E198"/>
    <mergeCell ref="F197:G198"/>
    <mergeCell ref="H197:I198"/>
    <mergeCell ref="J197:K198"/>
    <mergeCell ref="L197:M198"/>
    <mergeCell ref="Z192:AA193"/>
    <mergeCell ref="AE192:AI193"/>
    <mergeCell ref="AJ192:AK193"/>
    <mergeCell ref="AL192:AM193"/>
    <mergeCell ref="AN192:AO193"/>
    <mergeCell ref="AP192:AQ193"/>
    <mergeCell ref="N192:O193"/>
    <mergeCell ref="P192:Q193"/>
    <mergeCell ref="R192:S193"/>
    <mergeCell ref="T192:U193"/>
    <mergeCell ref="V192:W193"/>
    <mergeCell ref="X192:Y193"/>
    <mergeCell ref="A189:I190"/>
    <mergeCell ref="B192:E193"/>
    <mergeCell ref="F192:G193"/>
    <mergeCell ref="H192:I193"/>
    <mergeCell ref="J192:K193"/>
    <mergeCell ref="L192:M193"/>
    <mergeCell ref="BA178:BA179"/>
    <mergeCell ref="BB178:BB179"/>
    <mergeCell ref="C181:AB185"/>
    <mergeCell ref="AE183:AK184"/>
    <mergeCell ref="AL183:AQ184"/>
    <mergeCell ref="AU183:AU184"/>
    <mergeCell ref="AV183:AV184"/>
    <mergeCell ref="AW183:AX184"/>
    <mergeCell ref="AT184:AT185"/>
    <mergeCell ref="AU178:AU179"/>
    <mergeCell ref="AV178:AV179"/>
    <mergeCell ref="AW178:AW179"/>
    <mergeCell ref="AX178:AX179"/>
    <mergeCell ref="AY178:AY179"/>
    <mergeCell ref="AZ178:AZ179"/>
    <mergeCell ref="Z178:AA179"/>
    <mergeCell ref="AE178:AI179"/>
    <mergeCell ref="AJ178:AK179"/>
    <mergeCell ref="AL178:AM179"/>
    <mergeCell ref="AN178:AO179"/>
    <mergeCell ref="AP178:AQ179"/>
    <mergeCell ref="N178:O179"/>
    <mergeCell ref="P178:Q179"/>
    <mergeCell ref="R178:S179"/>
    <mergeCell ref="T178:U179"/>
    <mergeCell ref="V178:W179"/>
    <mergeCell ref="X178:Y179"/>
    <mergeCell ref="AT173:AT174"/>
    <mergeCell ref="AU173:AU174"/>
    <mergeCell ref="AV173:AV174"/>
    <mergeCell ref="AX173:AX174"/>
    <mergeCell ref="AY173:AY174"/>
    <mergeCell ref="B178:E179"/>
    <mergeCell ref="F178:G179"/>
    <mergeCell ref="H178:I179"/>
    <mergeCell ref="J178:K179"/>
    <mergeCell ref="L178:M179"/>
    <mergeCell ref="Z173:AA174"/>
    <mergeCell ref="AE173:AI174"/>
    <mergeCell ref="AJ173:AK174"/>
    <mergeCell ref="AL173:AM174"/>
    <mergeCell ref="AN173:AO174"/>
    <mergeCell ref="AP173:AQ174"/>
    <mergeCell ref="N173:O174"/>
    <mergeCell ref="P173:Q174"/>
    <mergeCell ref="R173:S174"/>
    <mergeCell ref="T173:U174"/>
    <mergeCell ref="V173:W174"/>
    <mergeCell ref="X173:Y174"/>
    <mergeCell ref="A170:I171"/>
    <mergeCell ref="B173:E174"/>
    <mergeCell ref="F173:G174"/>
    <mergeCell ref="H173:I174"/>
    <mergeCell ref="J173:K174"/>
    <mergeCell ref="L173:M174"/>
    <mergeCell ref="BA160:BA161"/>
    <mergeCell ref="BB160:BB161"/>
    <mergeCell ref="C163:AB167"/>
    <mergeCell ref="AE165:AK166"/>
    <mergeCell ref="AL165:AQ166"/>
    <mergeCell ref="AU165:AU166"/>
    <mergeCell ref="AV165:AV166"/>
    <mergeCell ref="AW165:AX166"/>
    <mergeCell ref="AT166:AT167"/>
    <mergeCell ref="AU160:AU161"/>
    <mergeCell ref="AV160:AV161"/>
    <mergeCell ref="AW160:AW161"/>
    <mergeCell ref="AX160:AX161"/>
    <mergeCell ref="AY160:AY161"/>
    <mergeCell ref="AZ160:AZ161"/>
    <mergeCell ref="Z160:AA161"/>
    <mergeCell ref="AE160:AI161"/>
    <mergeCell ref="AJ160:AK161"/>
    <mergeCell ref="AL160:AM161"/>
    <mergeCell ref="AN160:AO161"/>
    <mergeCell ref="AP160:AQ161"/>
    <mergeCell ref="N160:O161"/>
    <mergeCell ref="P160:Q161"/>
    <mergeCell ref="R160:S161"/>
    <mergeCell ref="T160:U161"/>
    <mergeCell ref="V160:W161"/>
    <mergeCell ref="X160:Y161"/>
    <mergeCell ref="AT155:AT156"/>
    <mergeCell ref="AU155:AU156"/>
    <mergeCell ref="AV155:AV156"/>
    <mergeCell ref="AX155:AX156"/>
    <mergeCell ref="AY155:AY156"/>
    <mergeCell ref="B160:E161"/>
    <mergeCell ref="F160:G161"/>
    <mergeCell ref="H160:I161"/>
    <mergeCell ref="J160:K161"/>
    <mergeCell ref="L160:M161"/>
    <mergeCell ref="Z155:AA156"/>
    <mergeCell ref="AE155:AI156"/>
    <mergeCell ref="AJ155:AK156"/>
    <mergeCell ref="AL155:AM156"/>
    <mergeCell ref="AN155:AO156"/>
    <mergeCell ref="AP155:AQ156"/>
    <mergeCell ref="N155:O156"/>
    <mergeCell ref="P155:Q156"/>
    <mergeCell ref="R155:S156"/>
    <mergeCell ref="T155:U156"/>
    <mergeCell ref="V155:W156"/>
    <mergeCell ref="X155:Y156"/>
    <mergeCell ref="A152:I153"/>
    <mergeCell ref="B155:E156"/>
    <mergeCell ref="F155:G156"/>
    <mergeCell ref="H155:I156"/>
    <mergeCell ref="J155:K156"/>
    <mergeCell ref="L155:M156"/>
    <mergeCell ref="BA142:BA143"/>
    <mergeCell ref="BB142:BB143"/>
    <mergeCell ref="C145:AB149"/>
    <mergeCell ref="AE147:AK148"/>
    <mergeCell ref="AL147:AQ148"/>
    <mergeCell ref="AU147:AU148"/>
    <mergeCell ref="AV147:AV148"/>
    <mergeCell ref="AW147:AX148"/>
    <mergeCell ref="AT148:AT149"/>
    <mergeCell ref="AU142:AU143"/>
    <mergeCell ref="AV142:AV143"/>
    <mergeCell ref="AW142:AW143"/>
    <mergeCell ref="AX142:AX143"/>
    <mergeCell ref="AY142:AY143"/>
    <mergeCell ref="AZ142:AZ143"/>
    <mergeCell ref="Z142:AA143"/>
    <mergeCell ref="AE142:AI143"/>
    <mergeCell ref="AJ142:AK143"/>
    <mergeCell ref="AL142:AM143"/>
    <mergeCell ref="AN142:AO143"/>
    <mergeCell ref="AP142:AQ143"/>
    <mergeCell ref="N142:O143"/>
    <mergeCell ref="P142:Q143"/>
    <mergeCell ref="R142:S143"/>
    <mergeCell ref="T142:U143"/>
    <mergeCell ref="V142:W143"/>
    <mergeCell ref="X142:Y143"/>
    <mergeCell ref="AT137:AT138"/>
    <mergeCell ref="AU137:AU138"/>
    <mergeCell ref="AV137:AV138"/>
    <mergeCell ref="AX137:AX138"/>
    <mergeCell ref="AY137:AY138"/>
    <mergeCell ref="B142:E143"/>
    <mergeCell ref="F142:G143"/>
    <mergeCell ref="H142:I143"/>
    <mergeCell ref="J142:K143"/>
    <mergeCell ref="L142:M143"/>
    <mergeCell ref="Z137:AA138"/>
    <mergeCell ref="AE137:AI138"/>
    <mergeCell ref="AJ137:AK138"/>
    <mergeCell ref="AL137:AM138"/>
    <mergeCell ref="AN137:AO138"/>
    <mergeCell ref="AP137:AQ138"/>
    <mergeCell ref="N137:O138"/>
    <mergeCell ref="P137:Q138"/>
    <mergeCell ref="R137:S138"/>
    <mergeCell ref="T137:U138"/>
    <mergeCell ref="V137:W138"/>
    <mergeCell ref="X137:Y138"/>
    <mergeCell ref="A134:I135"/>
    <mergeCell ref="B137:E138"/>
    <mergeCell ref="F137:G138"/>
    <mergeCell ref="H137:I138"/>
    <mergeCell ref="J137:K138"/>
    <mergeCell ref="L137:M138"/>
    <mergeCell ref="BA123:BA124"/>
    <mergeCell ref="BB123:BB124"/>
    <mergeCell ref="C126:AB130"/>
    <mergeCell ref="AE128:AK129"/>
    <mergeCell ref="AL128:AQ129"/>
    <mergeCell ref="AU128:AU129"/>
    <mergeCell ref="AV128:AV129"/>
    <mergeCell ref="AW128:AX129"/>
    <mergeCell ref="AT129:AT130"/>
    <mergeCell ref="AU123:AU124"/>
    <mergeCell ref="AV123:AV124"/>
    <mergeCell ref="AW123:AW124"/>
    <mergeCell ref="AX123:AX124"/>
    <mergeCell ref="AY123:AY124"/>
    <mergeCell ref="AZ123:AZ124"/>
    <mergeCell ref="Z123:AA124"/>
    <mergeCell ref="AE123:AI124"/>
    <mergeCell ref="AJ123:AK124"/>
    <mergeCell ref="AL123:AM124"/>
    <mergeCell ref="AN123:AO124"/>
    <mergeCell ref="AP123:AQ124"/>
    <mergeCell ref="N123:O124"/>
    <mergeCell ref="P123:Q124"/>
    <mergeCell ref="R123:S124"/>
    <mergeCell ref="T123:U124"/>
    <mergeCell ref="V123:W124"/>
    <mergeCell ref="X123:Y124"/>
    <mergeCell ref="AT118:AT119"/>
    <mergeCell ref="AU118:AU119"/>
    <mergeCell ref="AV118:AV119"/>
    <mergeCell ref="AX118:AX119"/>
    <mergeCell ref="AY118:AY119"/>
    <mergeCell ref="B123:E124"/>
    <mergeCell ref="F123:G124"/>
    <mergeCell ref="H123:I124"/>
    <mergeCell ref="J123:K124"/>
    <mergeCell ref="L123:M124"/>
    <mergeCell ref="Z118:AA119"/>
    <mergeCell ref="AE118:AI119"/>
    <mergeCell ref="AJ118:AK119"/>
    <mergeCell ref="AL118:AM119"/>
    <mergeCell ref="AN118:AO119"/>
    <mergeCell ref="AP118:AQ119"/>
    <mergeCell ref="N118:O119"/>
    <mergeCell ref="P118:Q119"/>
    <mergeCell ref="R118:S119"/>
    <mergeCell ref="T118:U119"/>
    <mergeCell ref="V118:W119"/>
    <mergeCell ref="X118:Y119"/>
    <mergeCell ref="A115:I116"/>
    <mergeCell ref="B118:E119"/>
    <mergeCell ref="F118:G119"/>
    <mergeCell ref="H118:I119"/>
    <mergeCell ref="J118:K119"/>
    <mergeCell ref="L118:M119"/>
    <mergeCell ref="BA105:BA106"/>
    <mergeCell ref="BB105:BB106"/>
    <mergeCell ref="C108:AB112"/>
    <mergeCell ref="AE110:AK111"/>
    <mergeCell ref="AL110:AQ111"/>
    <mergeCell ref="AU110:AU111"/>
    <mergeCell ref="AV110:AV111"/>
    <mergeCell ref="AW110:AX111"/>
    <mergeCell ref="AT111:AT112"/>
    <mergeCell ref="AU105:AU106"/>
    <mergeCell ref="AV105:AV106"/>
    <mergeCell ref="AW105:AW106"/>
    <mergeCell ref="AX105:AX106"/>
    <mergeCell ref="AY105:AY106"/>
    <mergeCell ref="AZ105:AZ106"/>
    <mergeCell ref="Z105:AA106"/>
    <mergeCell ref="AE105:AI106"/>
    <mergeCell ref="AJ105:AK106"/>
    <mergeCell ref="AL105:AM106"/>
    <mergeCell ref="AN105:AO106"/>
    <mergeCell ref="AP105:AQ106"/>
    <mergeCell ref="N105:O106"/>
    <mergeCell ref="P105:Q106"/>
    <mergeCell ref="R105:S106"/>
    <mergeCell ref="T105:U106"/>
    <mergeCell ref="V105:W106"/>
    <mergeCell ref="X105:Y106"/>
    <mergeCell ref="AT100:AT101"/>
    <mergeCell ref="AU100:AU101"/>
    <mergeCell ref="AV100:AV101"/>
    <mergeCell ref="AX100:AX101"/>
    <mergeCell ref="AY100:AY101"/>
    <mergeCell ref="B105:E106"/>
    <mergeCell ref="F105:G106"/>
    <mergeCell ref="H105:I106"/>
    <mergeCell ref="J105:K106"/>
    <mergeCell ref="L105:M106"/>
    <mergeCell ref="Z100:AA101"/>
    <mergeCell ref="AE100:AI101"/>
    <mergeCell ref="AJ100:AK101"/>
    <mergeCell ref="AL100:AM101"/>
    <mergeCell ref="AN100:AO101"/>
    <mergeCell ref="AP100:AQ101"/>
    <mergeCell ref="N100:O101"/>
    <mergeCell ref="P100:Q101"/>
    <mergeCell ref="R100:S101"/>
    <mergeCell ref="T100:U101"/>
    <mergeCell ref="V100:W101"/>
    <mergeCell ref="X100:Y101"/>
    <mergeCell ref="A97:I98"/>
    <mergeCell ref="B100:E101"/>
    <mergeCell ref="F100:G101"/>
    <mergeCell ref="H100:I101"/>
    <mergeCell ref="J100:K101"/>
    <mergeCell ref="L100:M101"/>
    <mergeCell ref="BA87:BA88"/>
    <mergeCell ref="BB87:BB88"/>
    <mergeCell ref="C90:AB94"/>
    <mergeCell ref="AE92:AK93"/>
    <mergeCell ref="AL92:AQ93"/>
    <mergeCell ref="AU92:AU93"/>
    <mergeCell ref="AV92:AV93"/>
    <mergeCell ref="AW92:AX93"/>
    <mergeCell ref="AT93:AT94"/>
    <mergeCell ref="AU87:AU88"/>
    <mergeCell ref="AV87:AV88"/>
    <mergeCell ref="AW87:AW88"/>
    <mergeCell ref="AX87:AX88"/>
    <mergeCell ref="AY87:AY88"/>
    <mergeCell ref="AZ87:AZ88"/>
    <mergeCell ref="Z87:AA88"/>
    <mergeCell ref="AE87:AI88"/>
    <mergeCell ref="AJ87:AK88"/>
    <mergeCell ref="AL87:AM88"/>
    <mergeCell ref="AN87:AO88"/>
    <mergeCell ref="AP87:AQ88"/>
    <mergeCell ref="N87:O88"/>
    <mergeCell ref="P87:Q88"/>
    <mergeCell ref="R87:S88"/>
    <mergeCell ref="T87:U88"/>
    <mergeCell ref="V87:W88"/>
    <mergeCell ref="X87:Y88"/>
    <mergeCell ref="AT82:AT83"/>
    <mergeCell ref="AU82:AU83"/>
    <mergeCell ref="AV82:AV83"/>
    <mergeCell ref="AX82:AX83"/>
    <mergeCell ref="AY82:AY83"/>
    <mergeCell ref="B87:E88"/>
    <mergeCell ref="F87:G88"/>
    <mergeCell ref="H87:I88"/>
    <mergeCell ref="J87:K88"/>
    <mergeCell ref="L87:M88"/>
    <mergeCell ref="Z82:AA83"/>
    <mergeCell ref="AE82:AI83"/>
    <mergeCell ref="AJ82:AK83"/>
    <mergeCell ref="AL82:AM83"/>
    <mergeCell ref="AN82:AO83"/>
    <mergeCell ref="AP82:AQ83"/>
    <mergeCell ref="N82:O83"/>
    <mergeCell ref="P82:Q83"/>
    <mergeCell ref="R82:S83"/>
    <mergeCell ref="T82:U83"/>
    <mergeCell ref="V82:W83"/>
    <mergeCell ref="X82:Y83"/>
    <mergeCell ref="A79:I80"/>
    <mergeCell ref="B82:E83"/>
    <mergeCell ref="F82:G83"/>
    <mergeCell ref="H82:I83"/>
    <mergeCell ref="J82:K83"/>
    <mergeCell ref="L82:M83"/>
    <mergeCell ref="BA68:BA69"/>
    <mergeCell ref="BB68:BB69"/>
    <mergeCell ref="C71:AB75"/>
    <mergeCell ref="AE73:AK74"/>
    <mergeCell ref="AL73:AQ74"/>
    <mergeCell ref="AU73:AU74"/>
    <mergeCell ref="AV73:AV74"/>
    <mergeCell ref="AW73:AX74"/>
    <mergeCell ref="AT74:AT75"/>
    <mergeCell ref="AU68:AU69"/>
    <mergeCell ref="AV68:AV69"/>
    <mergeCell ref="AW68:AW69"/>
    <mergeCell ref="AX68:AX69"/>
    <mergeCell ref="AY68:AY69"/>
    <mergeCell ref="AZ68:AZ69"/>
    <mergeCell ref="Z68:AA69"/>
    <mergeCell ref="AE68:AI69"/>
    <mergeCell ref="AJ68:AK69"/>
    <mergeCell ref="AL68:AM69"/>
    <mergeCell ref="AN68:AO69"/>
    <mergeCell ref="AP68:AQ69"/>
    <mergeCell ref="N68:O69"/>
    <mergeCell ref="P68:Q69"/>
    <mergeCell ref="R68:S69"/>
    <mergeCell ref="T68:U69"/>
    <mergeCell ref="V68:W69"/>
    <mergeCell ref="X68:Y69"/>
    <mergeCell ref="AT63:AT64"/>
    <mergeCell ref="AU63:AU64"/>
    <mergeCell ref="AV63:AV64"/>
    <mergeCell ref="AX63:AX64"/>
    <mergeCell ref="AY63:AY64"/>
    <mergeCell ref="B68:E69"/>
    <mergeCell ref="F68:G69"/>
    <mergeCell ref="H68:I69"/>
    <mergeCell ref="J68:K69"/>
    <mergeCell ref="L68:M69"/>
    <mergeCell ref="Z63:AA64"/>
    <mergeCell ref="AE63:AI64"/>
    <mergeCell ref="AJ63:AK64"/>
    <mergeCell ref="AL63:AM64"/>
    <mergeCell ref="AN63:AO64"/>
    <mergeCell ref="AP63:AQ64"/>
    <mergeCell ref="N63:O64"/>
    <mergeCell ref="P63:Q64"/>
    <mergeCell ref="R63:S64"/>
    <mergeCell ref="T63:U64"/>
    <mergeCell ref="V63:W64"/>
    <mergeCell ref="X63:Y64"/>
    <mergeCell ref="A60:I61"/>
    <mergeCell ref="B63:E64"/>
    <mergeCell ref="F63:G64"/>
    <mergeCell ref="H63:I64"/>
    <mergeCell ref="J63:K64"/>
    <mergeCell ref="L63:M64"/>
    <mergeCell ref="BA50:BA51"/>
    <mergeCell ref="BB50:BB51"/>
    <mergeCell ref="C53:AB57"/>
    <mergeCell ref="AE55:AK56"/>
    <mergeCell ref="AL55:AQ56"/>
    <mergeCell ref="AU55:AU56"/>
    <mergeCell ref="AV55:AV56"/>
    <mergeCell ref="AW55:AX56"/>
    <mergeCell ref="AT56:AT57"/>
    <mergeCell ref="AU50:AU51"/>
    <mergeCell ref="AV50:AV51"/>
    <mergeCell ref="AW50:AW51"/>
    <mergeCell ref="AX50:AX51"/>
    <mergeCell ref="AY50:AY51"/>
    <mergeCell ref="AZ50:AZ51"/>
    <mergeCell ref="Z50:AA51"/>
    <mergeCell ref="AE50:AI51"/>
    <mergeCell ref="AJ50:AK51"/>
    <mergeCell ref="AL50:AM51"/>
    <mergeCell ref="AN50:AO51"/>
    <mergeCell ref="AP50:AQ51"/>
    <mergeCell ref="N50:O51"/>
    <mergeCell ref="P50:Q51"/>
    <mergeCell ref="R50:S51"/>
    <mergeCell ref="T50:U51"/>
    <mergeCell ref="V50:W51"/>
    <mergeCell ref="X50:Y51"/>
    <mergeCell ref="AT45:AT46"/>
    <mergeCell ref="AU45:AU46"/>
    <mergeCell ref="AV45:AV46"/>
    <mergeCell ref="AX45:AX46"/>
    <mergeCell ref="AY45:AY46"/>
    <mergeCell ref="B50:E51"/>
    <mergeCell ref="F50:G51"/>
    <mergeCell ref="H50:I51"/>
    <mergeCell ref="J50:K51"/>
    <mergeCell ref="L50:M51"/>
    <mergeCell ref="Z45:AA46"/>
    <mergeCell ref="AE45:AI46"/>
    <mergeCell ref="AJ45:AK46"/>
    <mergeCell ref="AL45:AM46"/>
    <mergeCell ref="AN45:AO46"/>
    <mergeCell ref="AP45:AQ46"/>
    <mergeCell ref="N45:O46"/>
    <mergeCell ref="P45:Q46"/>
    <mergeCell ref="R45:S46"/>
    <mergeCell ref="T45:U46"/>
    <mergeCell ref="V45:W46"/>
    <mergeCell ref="X45:Y46"/>
    <mergeCell ref="A42:I43"/>
    <mergeCell ref="B45:E46"/>
    <mergeCell ref="F45:G46"/>
    <mergeCell ref="H45:I46"/>
    <mergeCell ref="J45:K46"/>
    <mergeCell ref="L45:M46"/>
    <mergeCell ref="BA31:BA32"/>
    <mergeCell ref="BB31:BB32"/>
    <mergeCell ref="C34:AB38"/>
    <mergeCell ref="AE36:AK37"/>
    <mergeCell ref="AL36:AQ37"/>
    <mergeCell ref="AU36:AU37"/>
    <mergeCell ref="AV36:AV37"/>
    <mergeCell ref="AW36:AX37"/>
    <mergeCell ref="AT37:AT38"/>
    <mergeCell ref="AU31:AU32"/>
    <mergeCell ref="AV31:AV32"/>
    <mergeCell ref="AW31:AW32"/>
    <mergeCell ref="AX31:AX32"/>
    <mergeCell ref="AY31:AY32"/>
    <mergeCell ref="AZ31:AZ32"/>
    <mergeCell ref="Z31:AA32"/>
    <mergeCell ref="AE31:AI32"/>
    <mergeCell ref="AJ31:AK32"/>
    <mergeCell ref="AL31:AM32"/>
    <mergeCell ref="AN31:AO32"/>
    <mergeCell ref="AP31:AQ32"/>
    <mergeCell ref="N31:O32"/>
    <mergeCell ref="P31:Q32"/>
    <mergeCell ref="R31:S32"/>
    <mergeCell ref="T31:U32"/>
    <mergeCell ref="V31:W32"/>
    <mergeCell ref="X31:Y32"/>
    <mergeCell ref="AT26:AT27"/>
    <mergeCell ref="AU26:AU27"/>
    <mergeCell ref="AV26:AV27"/>
    <mergeCell ref="AX26:AX27"/>
    <mergeCell ref="AY26:AY27"/>
    <mergeCell ref="B31:E32"/>
    <mergeCell ref="F31:G32"/>
    <mergeCell ref="H31:I32"/>
    <mergeCell ref="J31:K32"/>
    <mergeCell ref="L31:M32"/>
    <mergeCell ref="Z26:AA27"/>
    <mergeCell ref="AE26:AI27"/>
    <mergeCell ref="AJ26:AK27"/>
    <mergeCell ref="AL26:AM27"/>
    <mergeCell ref="AN26:AO27"/>
    <mergeCell ref="AP26:AQ27"/>
    <mergeCell ref="N26:O27"/>
    <mergeCell ref="P26:Q27"/>
    <mergeCell ref="R26:S27"/>
    <mergeCell ref="T26:U27"/>
    <mergeCell ref="V26:W27"/>
    <mergeCell ref="X26:Y27"/>
    <mergeCell ref="A2:H2"/>
    <mergeCell ref="I2:AJ2"/>
    <mergeCell ref="AK2:AS2"/>
    <mergeCell ref="A3:AS3"/>
    <mergeCell ref="C5:K6"/>
    <mergeCell ref="L5:AP6"/>
    <mergeCell ref="A23:I24"/>
    <mergeCell ref="B26:E27"/>
    <mergeCell ref="F26:G27"/>
    <mergeCell ref="H26:I27"/>
    <mergeCell ref="J26:K27"/>
    <mergeCell ref="L26:M27"/>
    <mergeCell ref="C18:H18"/>
    <mergeCell ref="I18:L18"/>
    <mergeCell ref="M18:R18"/>
    <mergeCell ref="S18:AO20"/>
    <mergeCell ref="C19:H20"/>
    <mergeCell ref="I19:L20"/>
    <mergeCell ref="M19:R20"/>
    <mergeCell ref="C7:K8"/>
    <mergeCell ref="L7:AP8"/>
    <mergeCell ref="A12:AS12"/>
    <mergeCell ref="C17:H17"/>
    <mergeCell ref="I17:L17"/>
    <mergeCell ref="M17:R17"/>
    <mergeCell ref="S17:AO17"/>
  </mergeCells>
  <phoneticPr fontId="2"/>
  <conditionalFormatting sqref="AD242 AD246 AD250 AD254 AD258 AD262 AD266 AD270 AD274 AD278 AD282 AD286 AD290 AD294 AD298 AD302 AD306 AD406 AD318 AD322 AD326 AD330 AD334 AD338 AD342 AD346 AD350 AD354 AD358 AD362 AD366 AD370 AD374 AD378 AD382 AD386 AD390 AD414 AD418 AD422 AD426 AD430 AD434 AD438 AD442 AD446 AD450 AD454 AD458 AD462 AD466 AD470 AD474 AD478">
    <cfRule type="expression" dxfId="331" priority="37">
      <formula>IF(AD242="定",TRUE)</formula>
    </cfRule>
    <cfRule type="expression" dxfId="330" priority="38">
      <formula>IF(BV245="×",TRUE)</formula>
    </cfRule>
    <cfRule type="expression" dxfId="329" priority="39">
      <formula>IF(AD242=0,TRUE)</formula>
    </cfRule>
  </conditionalFormatting>
  <conditionalFormatting sqref="L246 L250 L254 L258 L262 L266 L270 L274 L278 L282 L286 L290 L294 L298 L302 L306">
    <cfRule type="expression" dxfId="328" priority="31">
      <formula>IF(L246="定",TRUE)</formula>
    </cfRule>
    <cfRule type="expression" dxfId="327" priority="32">
      <formula>IF(#REF!="×",TRUE)</formula>
    </cfRule>
    <cfRule type="expression" dxfId="326" priority="33">
      <formula>IF(L246=0,TRUE)</formula>
    </cfRule>
  </conditionalFormatting>
  <conditionalFormatting sqref="L242">
    <cfRule type="expression" dxfId="325" priority="34">
      <formula>IF(L242="定",TRUE)</formula>
    </cfRule>
    <cfRule type="expression" dxfId="324" priority="35">
      <formula>IF(#REF!="×",TRUE)</formula>
    </cfRule>
    <cfRule type="expression" dxfId="323" priority="36">
      <formula>IF(L242=0,TRUE)</formula>
    </cfRule>
  </conditionalFormatting>
  <conditionalFormatting sqref="L406 L402">
    <cfRule type="expression" dxfId="322" priority="28">
      <formula>IF(L402="定",TRUE)</formula>
    </cfRule>
    <cfRule type="expression" dxfId="321" priority="29">
      <formula>IF(#REF!="×",TRUE)</formula>
    </cfRule>
    <cfRule type="expression" dxfId="320" priority="30">
      <formula>IF(L402=0,TRUE)</formula>
    </cfRule>
  </conditionalFormatting>
  <conditionalFormatting sqref="X242">
    <cfRule type="expression" dxfId="319" priority="25">
      <formula>IF(X242="定",TRUE)</formula>
    </cfRule>
    <cfRule type="expression" dxfId="318" priority="26">
      <formula>IF(#REF!="×",TRUE)</formula>
    </cfRule>
    <cfRule type="expression" dxfId="317" priority="27">
      <formula>IF(X242=0,TRUE)</formula>
    </cfRule>
  </conditionalFormatting>
  <conditionalFormatting sqref="X246 X250 X254 X258 X262 X266 X270 X274 X278 X282 X286 X290 X294 X298 X302 X306">
    <cfRule type="expression" dxfId="316" priority="22">
      <formula>IF(X246="定",TRUE)</formula>
    </cfRule>
    <cfRule type="expression" dxfId="315" priority="23">
      <formula>IF(#REF!="×",TRUE)</formula>
    </cfRule>
    <cfRule type="expression" dxfId="314" priority="24">
      <formula>IF(X246=0,TRUE)</formula>
    </cfRule>
  </conditionalFormatting>
  <conditionalFormatting sqref="X314 X318 X322 X326 X330 X334 X338 X342 X346 X350 X354 X358 X362 X366 X370 X374 X378 X382 X386 X390">
    <cfRule type="expression" dxfId="313" priority="19">
      <formula>IF(X314="定",TRUE)</formula>
    </cfRule>
    <cfRule type="expression" dxfId="312" priority="20">
      <formula>IF(#REF!="×",TRUE)</formula>
    </cfRule>
    <cfRule type="expression" dxfId="311" priority="21">
      <formula>IF(X314=0,TRUE)</formula>
    </cfRule>
  </conditionalFormatting>
  <conditionalFormatting sqref="X402 X406 X410 X414 X418 X422 X426 X430 X434 X438 X442 X446 X450 X454 X458 X462 X466 X470 X474 X478">
    <cfRule type="expression" dxfId="310" priority="16">
      <formula>IF(X402="定",TRUE)</formula>
    </cfRule>
    <cfRule type="expression" dxfId="309" priority="17">
      <formula>IF(#REF!="×",TRUE)</formula>
    </cfRule>
    <cfRule type="expression" dxfId="308" priority="18">
      <formula>IF(X402=0,TRUE)</formula>
    </cfRule>
  </conditionalFormatting>
  <conditionalFormatting sqref="L314 L318 L322 L326 L330 L334 L338 L342 L346 L350 L354 L358 L362 L366 L370 L374 L378 L382 L386 L390">
    <cfRule type="expression" dxfId="307" priority="13">
      <formula>IF(L314="定",TRUE)</formula>
    </cfRule>
    <cfRule type="expression" dxfId="306" priority="14">
      <formula>IF(#REF!="×",TRUE)</formula>
    </cfRule>
    <cfRule type="expression" dxfId="305" priority="15">
      <formula>IF(L314=0,TRUE)</formula>
    </cfRule>
  </conditionalFormatting>
  <conditionalFormatting sqref="L410 L414 L418 L422 L426 L430 L434 L438 L442 L446 L450 L454 L458 L462 L466 L470 L474 L478">
    <cfRule type="expression" dxfId="304" priority="10">
      <formula>IF(L410="定",TRUE)</formula>
    </cfRule>
    <cfRule type="expression" dxfId="303" priority="11">
      <formula>IF(#REF!="×",TRUE)</formula>
    </cfRule>
    <cfRule type="expression" dxfId="302" priority="12">
      <formula>IF(L410=0,TRUE)</formula>
    </cfRule>
  </conditionalFormatting>
  <conditionalFormatting sqref="AD314">
    <cfRule type="expression" dxfId="301" priority="7">
      <formula>IF(AD314="定",TRUE)</formula>
    </cfRule>
    <cfRule type="expression" dxfId="300" priority="8">
      <formula>IF(BV317="×",TRUE)</formula>
    </cfRule>
    <cfRule type="expression" dxfId="299" priority="9">
      <formula>IF(AD314=0,TRUE)</formula>
    </cfRule>
  </conditionalFormatting>
  <conditionalFormatting sqref="AD402">
    <cfRule type="expression" dxfId="298" priority="4">
      <formula>IF(AD402="定",TRUE)</formula>
    </cfRule>
    <cfRule type="expression" dxfId="297" priority="5">
      <formula>IF(BV405="×",TRUE)</formula>
    </cfRule>
    <cfRule type="expression" dxfId="296" priority="6">
      <formula>IF(AD402=0,TRUE)</formula>
    </cfRule>
  </conditionalFormatting>
  <conditionalFormatting sqref="AD410">
    <cfRule type="expression" dxfId="295" priority="1">
      <formula>IF(AD410="定",TRUE)</formula>
    </cfRule>
    <cfRule type="expression" dxfId="294" priority="2">
      <formula>IF(BV413="×",TRUE)</formula>
    </cfRule>
    <cfRule type="expression" dxfId="293" priority="3">
      <formula>IF(AD410=0,TRUE)</formula>
    </cfRule>
  </conditionalFormatting>
  <dataValidations count="5">
    <dataValidation type="list" allowBlank="1" showInputMessage="1" showErrorMessage="1" sqref="I314:K393 I402:K481" xr:uid="{0AE9A3E5-86F7-4854-B082-074A273BCA6A}">
      <formula1>"△,定,×,－"</formula1>
    </dataValidation>
    <dataValidation type="whole" allowBlank="1" showInputMessage="1" showErrorMessage="1" sqref="AN50:AO51 AN45:AO46 L50:M51 X50:Y51 L26:M27 X26:Y27 L31:M32 X31:Y32 AN31:AO32 AN26:AO27 L45:M46 X45:Y46 AN87:AO88 AN82:AO83 L87:M88 X87:Y88 L63:M64 X63:Y64 L68:M69 X68:Y69 AN68:AO69 AN63:AO64 L82:M83 X82:Y83 AN105:AO106 AN100:AO101 L105:M106 X105:Y106 L100:M101 X100:Y101 AN142:AO143 AN137:AO138 L142:M143 X142:Y143 L118:M119 X118:Y119 L123:M124 X123:Y124 AN123:AO124 AN118:AO119 L137:M138 X137:Y138 AN160:AO161 AN155:AO156 L160:M161 X160:Y161 L155:M156 X155:Y156 AN197:AO198 AN192:AO193 L197:M198 X197:Y198 L173:M174 X173:Y174 L178:M179 X178:Y179 AN178:AO179 AN173:AO174 L192:M193 X192:Y193" xr:uid="{E9DA26AB-75D3-4E44-B05B-B50FA70E1DB5}">
      <formula1>0</formula1>
      <formula2>59</formula2>
    </dataValidation>
    <dataValidation type="list" allowBlank="1" showInputMessage="1" showErrorMessage="1" sqref="I242:K309" xr:uid="{22ACF50A-55B1-4BCE-A945-5A1256996E7E}">
      <formula1>"○,定,×,－"</formula1>
    </dataValidation>
    <dataValidation type="decimal" operator="greaterThan" allowBlank="1" showInputMessage="1" showErrorMessage="1" sqref="K222:R223" xr:uid="{6A6EE782-8D80-478B-9C11-A3FAC40F75B3}">
      <formula1>0</formula1>
    </dataValidation>
    <dataValidation type="whole" allowBlank="1" showInputMessage="1" showErrorMessage="1" sqref="R314:T393 R402:T481" xr:uid="{DF5DB2C9-FBEA-4A94-8E48-84A8DE8B9CCB}">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&amp;C&amp;P/&amp;N ページ</oddFooter>
  </headerFooter>
  <rowBreaks count="4" manualBreakCount="4">
    <brk id="59" max="44" man="1"/>
    <brk id="226" max="44" man="1"/>
    <brk id="313" max="44" man="1"/>
    <brk id="401"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F03A-17C6-4A60-B538-6AF8A90BB2A7}">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155" customWidth="1"/>
    <col min="45" max="46" width="9" style="155"/>
    <col min="47" max="49" width="9" style="156"/>
    <col min="50" max="16384" width="9" style="155"/>
  </cols>
  <sheetData>
    <row r="2" spans="3:52" s="137" customFormat="1" ht="18.75" customHeight="1" thickBot="1" x14ac:dyDescent="0.2">
      <c r="M2" s="46"/>
      <c r="N2" s="150"/>
      <c r="O2" s="151"/>
      <c r="P2" s="551" t="s">
        <v>148</v>
      </c>
      <c r="Q2" s="551"/>
      <c r="R2" s="551"/>
      <c r="S2" s="551"/>
      <c r="T2" s="551"/>
      <c r="U2" s="551" t="str">
        <f>'記載例(計算書)'!$L$5</f>
        <v>株式会社△△</v>
      </c>
      <c r="V2" s="551"/>
      <c r="W2" s="551"/>
      <c r="X2" s="551"/>
      <c r="Y2" s="551"/>
      <c r="Z2" s="551"/>
      <c r="AA2" s="551"/>
      <c r="AB2" s="551"/>
      <c r="AC2" s="551"/>
      <c r="AD2" s="551" t="s">
        <v>149</v>
      </c>
      <c r="AE2" s="551"/>
      <c r="AF2" s="551"/>
      <c r="AG2" s="551"/>
      <c r="AH2" s="551"/>
      <c r="AI2" s="551" t="str">
        <f>'記載例(計算書)'!$L$7</f>
        <v>シネマ〇〇京都</v>
      </c>
      <c r="AJ2" s="551"/>
      <c r="AK2" s="551"/>
      <c r="AL2" s="551"/>
      <c r="AM2" s="551"/>
      <c r="AN2" s="551"/>
      <c r="AO2" s="551"/>
      <c r="AP2" s="551"/>
      <c r="AQ2" s="551"/>
      <c r="AR2" s="151"/>
      <c r="AS2" s="14"/>
      <c r="AT2" s="44"/>
      <c r="AU2" s="68"/>
      <c r="AV2" s="46"/>
      <c r="AW2" s="46"/>
      <c r="AX2" s="68"/>
      <c r="AY2" s="46"/>
      <c r="AZ2" s="46"/>
    </row>
    <row r="3" spans="3:52" s="137" customFormat="1" ht="18.75" customHeight="1" thickBot="1" x14ac:dyDescent="0.2">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151"/>
      <c r="AS3" s="14"/>
      <c r="AT3" s="44"/>
      <c r="AU3" s="68"/>
      <c r="AV3" s="46"/>
      <c r="AW3" s="46"/>
      <c r="AX3" s="68"/>
      <c r="AY3" s="46"/>
      <c r="AZ3" s="46"/>
    </row>
    <row r="4" spans="3:52" s="137" customFormat="1" ht="18.75" customHeight="1" x14ac:dyDescent="0.15">
      <c r="C4" s="573" t="s">
        <v>154</v>
      </c>
      <c r="D4" s="574"/>
      <c r="E4" s="574"/>
      <c r="F4" s="574"/>
      <c r="G4" s="574"/>
      <c r="H4" s="574"/>
      <c r="I4" s="574"/>
      <c r="J4" s="574"/>
      <c r="K4" s="574"/>
      <c r="L4" s="574"/>
      <c r="M4" s="575"/>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151"/>
      <c r="AO4" s="151"/>
      <c r="AP4" s="151"/>
      <c r="AQ4" s="151"/>
      <c r="AR4" s="151"/>
      <c r="AS4" s="14"/>
      <c r="AT4" s="44"/>
      <c r="AU4" s="68"/>
      <c r="AV4" s="46"/>
      <c r="AW4" s="46"/>
      <c r="AX4" s="68"/>
      <c r="AY4" s="46"/>
      <c r="AZ4" s="46"/>
    </row>
    <row r="5" spans="3:52" s="137" customFormat="1" ht="18.75" customHeight="1" thickBot="1" x14ac:dyDescent="0.2">
      <c r="C5" s="576"/>
      <c r="D5" s="577"/>
      <c r="E5" s="577"/>
      <c r="F5" s="577"/>
      <c r="G5" s="577"/>
      <c r="H5" s="577"/>
      <c r="I5" s="577"/>
      <c r="J5" s="577"/>
      <c r="K5" s="577"/>
      <c r="L5" s="577"/>
      <c r="M5" s="578"/>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151"/>
      <c r="AO5" s="151"/>
      <c r="AP5" s="151"/>
      <c r="AQ5" s="151"/>
      <c r="AR5" s="151"/>
      <c r="AS5" s="14"/>
      <c r="AT5" s="12"/>
      <c r="AU5" s="68"/>
      <c r="AV5" s="46"/>
      <c r="AW5" s="46"/>
      <c r="AX5" s="154"/>
    </row>
    <row r="6" spans="3:52" s="12" customFormat="1" ht="24.95" customHeight="1" x14ac:dyDescent="0.15">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U6" s="44"/>
      <c r="AV6" s="44"/>
      <c r="AW6" s="44"/>
    </row>
    <row r="7" spans="3:52" s="12" customFormat="1" ht="24.95" customHeight="1" x14ac:dyDescent="0.15">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U7" s="44"/>
      <c r="AV7" s="44"/>
      <c r="AW7" s="44"/>
    </row>
    <row r="8" spans="3:52" s="12" customFormat="1" ht="24.95" customHeight="1" x14ac:dyDescent="0.15">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U8" s="44"/>
      <c r="AV8" s="44"/>
      <c r="AW8" s="44"/>
    </row>
    <row r="9" spans="3:52" s="12" customFormat="1" ht="45" customHeight="1" x14ac:dyDescent="0.15">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U9" s="44"/>
      <c r="AV9" s="44"/>
      <c r="AW9" s="44"/>
    </row>
    <row r="10" spans="3:52" s="12" customFormat="1" ht="66" customHeight="1" thickBot="1" x14ac:dyDescent="0.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U10" s="44"/>
      <c r="AV10" s="44"/>
      <c r="AW10" s="44"/>
    </row>
    <row r="11" spans="3:52" s="12" customFormat="1" ht="10.5" customHeight="1" x14ac:dyDescent="0.15">
      <c r="C11" s="594">
        <v>5</v>
      </c>
      <c r="D11" s="449" t="s">
        <v>3</v>
      </c>
      <c r="E11" s="451">
        <v>12</v>
      </c>
      <c r="F11" s="451" t="s">
        <v>2</v>
      </c>
      <c r="G11" s="447" t="s">
        <v>7</v>
      </c>
      <c r="H11" s="451"/>
      <c r="I11" s="596" t="s">
        <v>153</v>
      </c>
      <c r="J11" s="310"/>
      <c r="K11" s="597"/>
      <c r="L11" s="579">
        <v>6</v>
      </c>
      <c r="M11" s="580"/>
      <c r="N11" s="580"/>
      <c r="O11" s="580"/>
      <c r="P11" s="580"/>
      <c r="Q11" s="581"/>
      <c r="R11" s="579">
        <v>2</v>
      </c>
      <c r="S11" s="580"/>
      <c r="T11" s="580"/>
      <c r="U11" s="580"/>
      <c r="V11" s="580"/>
      <c r="W11" s="581"/>
      <c r="X11" s="585">
        <f t="shared" ref="X11" si="0">IF(L11=0,0,IF(I11="△",R11/L11,0))</f>
        <v>0.33333333333333331</v>
      </c>
      <c r="Y11" s="586"/>
      <c r="Z11" s="586"/>
      <c r="AA11" s="586"/>
      <c r="AB11" s="586"/>
      <c r="AC11" s="587"/>
      <c r="AD11" s="483">
        <f>IF(I11="△",2*X11,0)</f>
        <v>0.66666666666666663</v>
      </c>
      <c r="AE11" s="484"/>
      <c r="AF11" s="484"/>
      <c r="AG11" s="484"/>
      <c r="AH11" s="484"/>
      <c r="AI11" s="503"/>
      <c r="AU11" s="284"/>
      <c r="AV11" s="313"/>
      <c r="AW11" s="44"/>
    </row>
    <row r="12" spans="3:52" s="12" customFormat="1" ht="10.9" customHeight="1" x14ac:dyDescent="0.15">
      <c r="C12" s="594"/>
      <c r="D12" s="449"/>
      <c r="E12" s="451"/>
      <c r="F12" s="451"/>
      <c r="G12" s="447"/>
      <c r="H12" s="451"/>
      <c r="I12" s="596"/>
      <c r="J12" s="310"/>
      <c r="K12" s="597"/>
      <c r="L12" s="579"/>
      <c r="M12" s="580"/>
      <c r="N12" s="580"/>
      <c r="O12" s="580"/>
      <c r="P12" s="580"/>
      <c r="Q12" s="581"/>
      <c r="R12" s="579"/>
      <c r="S12" s="580"/>
      <c r="T12" s="580"/>
      <c r="U12" s="580"/>
      <c r="V12" s="580"/>
      <c r="W12" s="581"/>
      <c r="X12" s="585"/>
      <c r="Y12" s="586"/>
      <c r="Z12" s="586"/>
      <c r="AA12" s="586"/>
      <c r="AB12" s="586"/>
      <c r="AC12" s="587"/>
      <c r="AD12" s="591"/>
      <c r="AE12" s="592"/>
      <c r="AF12" s="592"/>
      <c r="AG12" s="592"/>
      <c r="AH12" s="592"/>
      <c r="AI12" s="593"/>
      <c r="AU12" s="284"/>
      <c r="AV12" s="313"/>
      <c r="AW12" s="44"/>
    </row>
    <row r="13" spans="3:52" s="12" customFormat="1" ht="10.9" customHeight="1" x14ac:dyDescent="0.15">
      <c r="C13" s="594"/>
      <c r="D13" s="449"/>
      <c r="E13" s="451"/>
      <c r="F13" s="451"/>
      <c r="G13" s="447"/>
      <c r="H13" s="451"/>
      <c r="I13" s="596"/>
      <c r="J13" s="310"/>
      <c r="K13" s="597"/>
      <c r="L13" s="579"/>
      <c r="M13" s="580"/>
      <c r="N13" s="580"/>
      <c r="O13" s="580"/>
      <c r="P13" s="580"/>
      <c r="Q13" s="581"/>
      <c r="R13" s="579"/>
      <c r="S13" s="580"/>
      <c r="T13" s="580"/>
      <c r="U13" s="580"/>
      <c r="V13" s="580"/>
      <c r="W13" s="581"/>
      <c r="X13" s="585"/>
      <c r="Y13" s="586"/>
      <c r="Z13" s="586"/>
      <c r="AA13" s="586"/>
      <c r="AB13" s="586"/>
      <c r="AC13" s="587"/>
      <c r="AD13" s="591"/>
      <c r="AE13" s="592"/>
      <c r="AF13" s="592"/>
      <c r="AG13" s="592"/>
      <c r="AH13" s="592"/>
      <c r="AI13" s="593"/>
      <c r="AU13" s="284"/>
      <c r="AV13" s="313"/>
      <c r="AW13" s="44"/>
    </row>
    <row r="14" spans="3:52" s="12" customFormat="1" ht="10.9" customHeight="1" x14ac:dyDescent="0.15">
      <c r="C14" s="595"/>
      <c r="D14" s="450"/>
      <c r="E14" s="452"/>
      <c r="F14" s="452"/>
      <c r="G14" s="448"/>
      <c r="H14" s="452"/>
      <c r="I14" s="598"/>
      <c r="J14" s="215"/>
      <c r="K14" s="599"/>
      <c r="L14" s="582"/>
      <c r="M14" s="583"/>
      <c r="N14" s="583"/>
      <c r="O14" s="583"/>
      <c r="P14" s="583"/>
      <c r="Q14" s="584"/>
      <c r="R14" s="582"/>
      <c r="S14" s="583"/>
      <c r="T14" s="583"/>
      <c r="U14" s="583"/>
      <c r="V14" s="583"/>
      <c r="W14" s="584"/>
      <c r="X14" s="588"/>
      <c r="Y14" s="589"/>
      <c r="Z14" s="589"/>
      <c r="AA14" s="589"/>
      <c r="AB14" s="589"/>
      <c r="AC14" s="590"/>
      <c r="AD14" s="591"/>
      <c r="AE14" s="592"/>
      <c r="AF14" s="592"/>
      <c r="AG14" s="592"/>
      <c r="AH14" s="592"/>
      <c r="AI14" s="593"/>
      <c r="AU14" s="284"/>
      <c r="AV14" s="313"/>
      <c r="AW14" s="44"/>
    </row>
    <row r="15" spans="3:52" s="12" customFormat="1" ht="10.9" customHeight="1" x14ac:dyDescent="0.15">
      <c r="C15" s="600">
        <v>5</v>
      </c>
      <c r="D15" s="475" t="s">
        <v>3</v>
      </c>
      <c r="E15" s="476">
        <v>13</v>
      </c>
      <c r="F15" s="476" t="s">
        <v>2</v>
      </c>
      <c r="G15" s="474" t="s">
        <v>6</v>
      </c>
      <c r="H15" s="476"/>
      <c r="I15" s="596" t="s">
        <v>153</v>
      </c>
      <c r="J15" s="310"/>
      <c r="K15" s="597"/>
      <c r="L15" s="579">
        <v>6</v>
      </c>
      <c r="M15" s="580"/>
      <c r="N15" s="580"/>
      <c r="O15" s="580"/>
      <c r="P15" s="580"/>
      <c r="Q15" s="581"/>
      <c r="R15" s="579">
        <v>2</v>
      </c>
      <c r="S15" s="580"/>
      <c r="T15" s="580"/>
      <c r="U15" s="580"/>
      <c r="V15" s="580"/>
      <c r="W15" s="581"/>
      <c r="X15" s="585">
        <f t="shared" ref="X15" si="1">IF(L15=0,0,IF(I15="△",R15/L15,0))</f>
        <v>0.33333333333333331</v>
      </c>
      <c r="Y15" s="586"/>
      <c r="Z15" s="586"/>
      <c r="AA15" s="586"/>
      <c r="AB15" s="586"/>
      <c r="AC15" s="587"/>
      <c r="AD15" s="483">
        <f>IF(I15="△",2*X15,0)</f>
        <v>0.66666666666666663</v>
      </c>
      <c r="AE15" s="484"/>
      <c r="AF15" s="484"/>
      <c r="AG15" s="484"/>
      <c r="AH15" s="484"/>
      <c r="AI15" s="503"/>
      <c r="AU15" s="284"/>
      <c r="AV15" s="313"/>
      <c r="AW15" s="44"/>
    </row>
    <row r="16" spans="3:52" s="12" customFormat="1" ht="10.9" customHeight="1" x14ac:dyDescent="0.15">
      <c r="C16" s="594"/>
      <c r="D16" s="449"/>
      <c r="E16" s="451"/>
      <c r="F16" s="451"/>
      <c r="G16" s="447"/>
      <c r="H16" s="451"/>
      <c r="I16" s="596"/>
      <c r="J16" s="310"/>
      <c r="K16" s="597"/>
      <c r="L16" s="579"/>
      <c r="M16" s="580"/>
      <c r="N16" s="580"/>
      <c r="O16" s="580"/>
      <c r="P16" s="580"/>
      <c r="Q16" s="581"/>
      <c r="R16" s="579"/>
      <c r="S16" s="580"/>
      <c r="T16" s="580"/>
      <c r="U16" s="580"/>
      <c r="V16" s="580"/>
      <c r="W16" s="581"/>
      <c r="X16" s="585"/>
      <c r="Y16" s="586"/>
      <c r="Z16" s="586"/>
      <c r="AA16" s="586"/>
      <c r="AB16" s="586"/>
      <c r="AC16" s="587"/>
      <c r="AD16" s="591"/>
      <c r="AE16" s="592"/>
      <c r="AF16" s="592"/>
      <c r="AG16" s="592"/>
      <c r="AH16" s="592"/>
      <c r="AI16" s="593"/>
      <c r="AU16" s="284"/>
      <c r="AV16" s="313"/>
      <c r="AW16" s="44"/>
    </row>
    <row r="17" spans="3:49" s="12" customFormat="1" ht="10.9" customHeight="1" x14ac:dyDescent="0.15">
      <c r="C17" s="594"/>
      <c r="D17" s="449"/>
      <c r="E17" s="451"/>
      <c r="F17" s="451"/>
      <c r="G17" s="447"/>
      <c r="H17" s="451"/>
      <c r="I17" s="596"/>
      <c r="J17" s="310"/>
      <c r="K17" s="597"/>
      <c r="L17" s="579"/>
      <c r="M17" s="580"/>
      <c r="N17" s="580"/>
      <c r="O17" s="580"/>
      <c r="P17" s="580"/>
      <c r="Q17" s="581"/>
      <c r="R17" s="579"/>
      <c r="S17" s="580"/>
      <c r="T17" s="580"/>
      <c r="U17" s="580"/>
      <c r="V17" s="580"/>
      <c r="W17" s="581"/>
      <c r="X17" s="585"/>
      <c r="Y17" s="586"/>
      <c r="Z17" s="586"/>
      <c r="AA17" s="586"/>
      <c r="AB17" s="586"/>
      <c r="AC17" s="587"/>
      <c r="AD17" s="591"/>
      <c r="AE17" s="592"/>
      <c r="AF17" s="592"/>
      <c r="AG17" s="592"/>
      <c r="AH17" s="592"/>
      <c r="AI17" s="593"/>
      <c r="AU17" s="284"/>
      <c r="AV17" s="313"/>
      <c r="AW17" s="44"/>
    </row>
    <row r="18" spans="3:49" s="12" customFormat="1" ht="10.9" customHeight="1" x14ac:dyDescent="0.15">
      <c r="C18" s="595"/>
      <c r="D18" s="450"/>
      <c r="E18" s="452"/>
      <c r="F18" s="452"/>
      <c r="G18" s="448"/>
      <c r="H18" s="452"/>
      <c r="I18" s="598"/>
      <c r="J18" s="215"/>
      <c r="K18" s="599"/>
      <c r="L18" s="582"/>
      <c r="M18" s="583"/>
      <c r="N18" s="583"/>
      <c r="O18" s="583"/>
      <c r="P18" s="583"/>
      <c r="Q18" s="584"/>
      <c r="R18" s="582"/>
      <c r="S18" s="583"/>
      <c r="T18" s="583"/>
      <c r="U18" s="583"/>
      <c r="V18" s="583"/>
      <c r="W18" s="584"/>
      <c r="X18" s="588"/>
      <c r="Y18" s="589"/>
      <c r="Z18" s="589"/>
      <c r="AA18" s="589"/>
      <c r="AB18" s="589"/>
      <c r="AC18" s="590"/>
      <c r="AD18" s="591"/>
      <c r="AE18" s="592"/>
      <c r="AF18" s="592"/>
      <c r="AG18" s="592"/>
      <c r="AH18" s="592"/>
      <c r="AI18" s="593"/>
      <c r="AU18" s="284"/>
      <c r="AV18" s="313"/>
      <c r="AW18" s="44"/>
    </row>
    <row r="19" spans="3:49" s="12" customFormat="1" ht="10.9" customHeight="1" x14ac:dyDescent="0.15">
      <c r="C19" s="600">
        <v>5</v>
      </c>
      <c r="D19" s="475" t="s">
        <v>3</v>
      </c>
      <c r="E19" s="476">
        <v>14</v>
      </c>
      <c r="F19" s="476" t="s">
        <v>2</v>
      </c>
      <c r="G19" s="474" t="s">
        <v>5</v>
      </c>
      <c r="H19" s="476"/>
      <c r="I19" s="596" t="s">
        <v>153</v>
      </c>
      <c r="J19" s="310"/>
      <c r="K19" s="597"/>
      <c r="L19" s="579">
        <v>7</v>
      </c>
      <c r="M19" s="580"/>
      <c r="N19" s="580"/>
      <c r="O19" s="580"/>
      <c r="P19" s="580"/>
      <c r="Q19" s="581"/>
      <c r="R19" s="601">
        <v>2</v>
      </c>
      <c r="S19" s="602"/>
      <c r="T19" s="602"/>
      <c r="U19" s="602"/>
      <c r="V19" s="602"/>
      <c r="W19" s="603"/>
      <c r="X19" s="585">
        <f t="shared" ref="X19" si="2">IF(L19=0,0,IF(I19="△",R19/L19,0))</f>
        <v>0.2857142857142857</v>
      </c>
      <c r="Y19" s="586"/>
      <c r="Z19" s="586"/>
      <c r="AA19" s="586"/>
      <c r="AB19" s="586"/>
      <c r="AC19" s="587"/>
      <c r="AD19" s="483">
        <f>IF(I19="△",2*X19,0)</f>
        <v>0.5714285714285714</v>
      </c>
      <c r="AE19" s="484"/>
      <c r="AF19" s="484"/>
      <c r="AG19" s="484"/>
      <c r="AH19" s="484"/>
      <c r="AI19" s="503"/>
      <c r="AU19" s="284"/>
      <c r="AV19" s="313"/>
      <c r="AW19" s="44"/>
    </row>
    <row r="20" spans="3:49" s="12" customFormat="1" ht="10.9" customHeight="1" x14ac:dyDescent="0.15">
      <c r="C20" s="594"/>
      <c r="D20" s="449"/>
      <c r="E20" s="451"/>
      <c r="F20" s="451"/>
      <c r="G20" s="447"/>
      <c r="H20" s="451"/>
      <c r="I20" s="596"/>
      <c r="J20" s="310"/>
      <c r="K20" s="597"/>
      <c r="L20" s="579"/>
      <c r="M20" s="580"/>
      <c r="N20" s="580"/>
      <c r="O20" s="580"/>
      <c r="P20" s="580"/>
      <c r="Q20" s="581"/>
      <c r="R20" s="579"/>
      <c r="S20" s="580"/>
      <c r="T20" s="580"/>
      <c r="U20" s="580"/>
      <c r="V20" s="580"/>
      <c r="W20" s="581"/>
      <c r="X20" s="585"/>
      <c r="Y20" s="586"/>
      <c r="Z20" s="586"/>
      <c r="AA20" s="586"/>
      <c r="AB20" s="586"/>
      <c r="AC20" s="587"/>
      <c r="AD20" s="591"/>
      <c r="AE20" s="592"/>
      <c r="AF20" s="592"/>
      <c r="AG20" s="592"/>
      <c r="AH20" s="592"/>
      <c r="AI20" s="593"/>
      <c r="AU20" s="284"/>
      <c r="AV20" s="313"/>
      <c r="AW20" s="44"/>
    </row>
    <row r="21" spans="3:49" s="12" customFormat="1" ht="10.9" customHeight="1" x14ac:dyDescent="0.15">
      <c r="C21" s="594"/>
      <c r="D21" s="449"/>
      <c r="E21" s="451"/>
      <c r="F21" s="451"/>
      <c r="G21" s="447"/>
      <c r="H21" s="451"/>
      <c r="I21" s="596"/>
      <c r="J21" s="310"/>
      <c r="K21" s="597"/>
      <c r="L21" s="579"/>
      <c r="M21" s="580"/>
      <c r="N21" s="580"/>
      <c r="O21" s="580"/>
      <c r="P21" s="580"/>
      <c r="Q21" s="581"/>
      <c r="R21" s="579"/>
      <c r="S21" s="580"/>
      <c r="T21" s="580"/>
      <c r="U21" s="580"/>
      <c r="V21" s="580"/>
      <c r="W21" s="581"/>
      <c r="X21" s="585"/>
      <c r="Y21" s="586"/>
      <c r="Z21" s="586"/>
      <c r="AA21" s="586"/>
      <c r="AB21" s="586"/>
      <c r="AC21" s="587"/>
      <c r="AD21" s="591"/>
      <c r="AE21" s="592"/>
      <c r="AF21" s="592"/>
      <c r="AG21" s="592"/>
      <c r="AH21" s="592"/>
      <c r="AI21" s="593"/>
      <c r="AU21" s="284"/>
      <c r="AV21" s="313"/>
      <c r="AW21" s="44"/>
    </row>
    <row r="22" spans="3:49" s="12" customFormat="1" ht="10.9" customHeight="1" x14ac:dyDescent="0.15">
      <c r="C22" s="595"/>
      <c r="D22" s="450"/>
      <c r="E22" s="452"/>
      <c r="F22" s="452"/>
      <c r="G22" s="448"/>
      <c r="H22" s="452"/>
      <c r="I22" s="598"/>
      <c r="J22" s="215"/>
      <c r="K22" s="599"/>
      <c r="L22" s="582"/>
      <c r="M22" s="583"/>
      <c r="N22" s="583"/>
      <c r="O22" s="583"/>
      <c r="P22" s="583"/>
      <c r="Q22" s="584"/>
      <c r="R22" s="582"/>
      <c r="S22" s="583"/>
      <c r="T22" s="583"/>
      <c r="U22" s="583"/>
      <c r="V22" s="583"/>
      <c r="W22" s="584"/>
      <c r="X22" s="588"/>
      <c r="Y22" s="589"/>
      <c r="Z22" s="589"/>
      <c r="AA22" s="589"/>
      <c r="AB22" s="589"/>
      <c r="AC22" s="590"/>
      <c r="AD22" s="591"/>
      <c r="AE22" s="592"/>
      <c r="AF22" s="592"/>
      <c r="AG22" s="592"/>
      <c r="AH22" s="592"/>
      <c r="AI22" s="593"/>
      <c r="AU22" s="284"/>
      <c r="AV22" s="313"/>
      <c r="AW22" s="44"/>
    </row>
    <row r="23" spans="3:49" s="12" customFormat="1" ht="10.9" customHeight="1" x14ac:dyDescent="0.15">
      <c r="C23" s="600">
        <v>5</v>
      </c>
      <c r="D23" s="475" t="s">
        <v>3</v>
      </c>
      <c r="E23" s="476">
        <v>15</v>
      </c>
      <c r="F23" s="476" t="s">
        <v>2</v>
      </c>
      <c r="G23" s="474" t="s">
        <v>4</v>
      </c>
      <c r="H23" s="476"/>
      <c r="I23" s="596" t="s">
        <v>153</v>
      </c>
      <c r="J23" s="310"/>
      <c r="K23" s="597"/>
      <c r="L23" s="579">
        <v>7</v>
      </c>
      <c r="M23" s="580"/>
      <c r="N23" s="580"/>
      <c r="O23" s="580"/>
      <c r="P23" s="580"/>
      <c r="Q23" s="581"/>
      <c r="R23" s="601">
        <v>2</v>
      </c>
      <c r="S23" s="602"/>
      <c r="T23" s="602"/>
      <c r="U23" s="602"/>
      <c r="V23" s="602"/>
      <c r="W23" s="603"/>
      <c r="X23" s="585">
        <f t="shared" ref="X23" si="3">IF(L23=0,0,IF(I23="△",R23/L23,0))</f>
        <v>0.2857142857142857</v>
      </c>
      <c r="Y23" s="586"/>
      <c r="Z23" s="586"/>
      <c r="AA23" s="586"/>
      <c r="AB23" s="586"/>
      <c r="AC23" s="587"/>
      <c r="AD23" s="477">
        <f t="shared" ref="AD23" si="4">IF(I23="△",2*X23,0)</f>
        <v>0.5714285714285714</v>
      </c>
      <c r="AE23" s="478"/>
      <c r="AF23" s="478"/>
      <c r="AG23" s="478"/>
      <c r="AH23" s="478"/>
      <c r="AI23" s="604"/>
      <c r="AU23" s="284"/>
      <c r="AV23" s="313"/>
      <c r="AW23" s="44"/>
    </row>
    <row r="24" spans="3:49" s="12" customFormat="1" ht="10.9" customHeight="1" x14ac:dyDescent="0.15">
      <c r="C24" s="594"/>
      <c r="D24" s="449"/>
      <c r="E24" s="451"/>
      <c r="F24" s="451"/>
      <c r="G24" s="447"/>
      <c r="H24" s="451"/>
      <c r="I24" s="596"/>
      <c r="J24" s="310"/>
      <c r="K24" s="597"/>
      <c r="L24" s="579"/>
      <c r="M24" s="580"/>
      <c r="N24" s="580"/>
      <c r="O24" s="580"/>
      <c r="P24" s="580"/>
      <c r="Q24" s="581"/>
      <c r="R24" s="579"/>
      <c r="S24" s="580"/>
      <c r="T24" s="580"/>
      <c r="U24" s="580"/>
      <c r="V24" s="580"/>
      <c r="W24" s="581"/>
      <c r="X24" s="585"/>
      <c r="Y24" s="586"/>
      <c r="Z24" s="586"/>
      <c r="AA24" s="586"/>
      <c r="AB24" s="586"/>
      <c r="AC24" s="587"/>
      <c r="AD24" s="480"/>
      <c r="AE24" s="481"/>
      <c r="AF24" s="481"/>
      <c r="AG24" s="481"/>
      <c r="AH24" s="481"/>
      <c r="AI24" s="502"/>
      <c r="AU24" s="284"/>
      <c r="AV24" s="313"/>
      <c r="AW24" s="44"/>
    </row>
    <row r="25" spans="3:49" s="12" customFormat="1" ht="10.9" customHeight="1" x14ac:dyDescent="0.15">
      <c r="C25" s="594"/>
      <c r="D25" s="449"/>
      <c r="E25" s="451"/>
      <c r="F25" s="451"/>
      <c r="G25" s="447"/>
      <c r="H25" s="451"/>
      <c r="I25" s="596"/>
      <c r="J25" s="310"/>
      <c r="K25" s="597"/>
      <c r="L25" s="579"/>
      <c r="M25" s="580"/>
      <c r="N25" s="580"/>
      <c r="O25" s="580"/>
      <c r="P25" s="580"/>
      <c r="Q25" s="581"/>
      <c r="R25" s="579"/>
      <c r="S25" s="580"/>
      <c r="T25" s="580"/>
      <c r="U25" s="580"/>
      <c r="V25" s="580"/>
      <c r="W25" s="581"/>
      <c r="X25" s="585"/>
      <c r="Y25" s="586"/>
      <c r="Z25" s="586"/>
      <c r="AA25" s="586"/>
      <c r="AB25" s="586"/>
      <c r="AC25" s="587"/>
      <c r="AD25" s="480"/>
      <c r="AE25" s="481"/>
      <c r="AF25" s="481"/>
      <c r="AG25" s="481"/>
      <c r="AH25" s="481"/>
      <c r="AI25" s="502"/>
      <c r="AU25" s="284"/>
      <c r="AV25" s="313"/>
      <c r="AW25" s="44"/>
    </row>
    <row r="26" spans="3:49" s="12" customFormat="1" ht="10.9" customHeight="1" x14ac:dyDescent="0.15">
      <c r="C26" s="595"/>
      <c r="D26" s="450"/>
      <c r="E26" s="452"/>
      <c r="F26" s="452"/>
      <c r="G26" s="448"/>
      <c r="H26" s="452"/>
      <c r="I26" s="598"/>
      <c r="J26" s="215"/>
      <c r="K26" s="599"/>
      <c r="L26" s="582"/>
      <c r="M26" s="583"/>
      <c r="N26" s="583"/>
      <c r="O26" s="583"/>
      <c r="P26" s="583"/>
      <c r="Q26" s="584"/>
      <c r="R26" s="582"/>
      <c r="S26" s="583"/>
      <c r="T26" s="583"/>
      <c r="U26" s="583"/>
      <c r="V26" s="583"/>
      <c r="W26" s="584"/>
      <c r="X26" s="588"/>
      <c r="Y26" s="589"/>
      <c r="Z26" s="589"/>
      <c r="AA26" s="589"/>
      <c r="AB26" s="589"/>
      <c r="AC26" s="590"/>
      <c r="AD26" s="483"/>
      <c r="AE26" s="484"/>
      <c r="AF26" s="484"/>
      <c r="AG26" s="484"/>
      <c r="AH26" s="484"/>
      <c r="AI26" s="503"/>
      <c r="AU26" s="284"/>
      <c r="AV26" s="313"/>
      <c r="AW26" s="44"/>
    </row>
    <row r="27" spans="3:49" s="12" customFormat="1" ht="10.9" customHeight="1" x14ac:dyDescent="0.15">
      <c r="C27" s="600">
        <v>5</v>
      </c>
      <c r="D27" s="475" t="s">
        <v>3</v>
      </c>
      <c r="E27" s="476">
        <v>16</v>
      </c>
      <c r="F27" s="476" t="s">
        <v>2</v>
      </c>
      <c r="G27" s="474" t="s">
        <v>1</v>
      </c>
      <c r="H27" s="476"/>
      <c r="I27" s="596" t="s">
        <v>153</v>
      </c>
      <c r="J27" s="310"/>
      <c r="K27" s="597"/>
      <c r="L27" s="579">
        <v>6</v>
      </c>
      <c r="M27" s="580"/>
      <c r="N27" s="580"/>
      <c r="O27" s="580"/>
      <c r="P27" s="580"/>
      <c r="Q27" s="581"/>
      <c r="R27" s="601">
        <v>2</v>
      </c>
      <c r="S27" s="602"/>
      <c r="T27" s="602"/>
      <c r="U27" s="602"/>
      <c r="V27" s="602"/>
      <c r="W27" s="603"/>
      <c r="X27" s="585">
        <f t="shared" ref="X27" si="5">IF(L27=0,0,IF(I27="△",R27/L27,0))</f>
        <v>0.33333333333333331</v>
      </c>
      <c r="Y27" s="586"/>
      <c r="Z27" s="586"/>
      <c r="AA27" s="586"/>
      <c r="AB27" s="586"/>
      <c r="AC27" s="587"/>
      <c r="AD27" s="477">
        <f t="shared" ref="AD27" si="6">IF(I27="△",2*X27,0)</f>
        <v>0.66666666666666663</v>
      </c>
      <c r="AE27" s="478"/>
      <c r="AF27" s="478"/>
      <c r="AG27" s="478"/>
      <c r="AH27" s="478"/>
      <c r="AI27" s="604"/>
      <c r="AU27" s="284"/>
      <c r="AV27" s="313"/>
      <c r="AW27" s="44"/>
    </row>
    <row r="28" spans="3:49" s="12" customFormat="1" ht="10.9" customHeight="1" x14ac:dyDescent="0.15">
      <c r="C28" s="594"/>
      <c r="D28" s="449"/>
      <c r="E28" s="451"/>
      <c r="F28" s="451"/>
      <c r="G28" s="447"/>
      <c r="H28" s="451"/>
      <c r="I28" s="596"/>
      <c r="J28" s="310"/>
      <c r="K28" s="597"/>
      <c r="L28" s="579"/>
      <c r="M28" s="580"/>
      <c r="N28" s="580"/>
      <c r="O28" s="580"/>
      <c r="P28" s="580"/>
      <c r="Q28" s="581"/>
      <c r="R28" s="579"/>
      <c r="S28" s="580"/>
      <c r="T28" s="580"/>
      <c r="U28" s="580"/>
      <c r="V28" s="580"/>
      <c r="W28" s="581"/>
      <c r="X28" s="585"/>
      <c r="Y28" s="586"/>
      <c r="Z28" s="586"/>
      <c r="AA28" s="586"/>
      <c r="AB28" s="586"/>
      <c r="AC28" s="587"/>
      <c r="AD28" s="480"/>
      <c r="AE28" s="481"/>
      <c r="AF28" s="481"/>
      <c r="AG28" s="481"/>
      <c r="AH28" s="481"/>
      <c r="AI28" s="502"/>
      <c r="AU28" s="284"/>
      <c r="AV28" s="313"/>
      <c r="AW28" s="44"/>
    </row>
    <row r="29" spans="3:49" s="12" customFormat="1" ht="10.9" customHeight="1" x14ac:dyDescent="0.15">
      <c r="C29" s="594"/>
      <c r="D29" s="449"/>
      <c r="E29" s="451"/>
      <c r="F29" s="451"/>
      <c r="G29" s="447"/>
      <c r="H29" s="451"/>
      <c r="I29" s="596"/>
      <c r="J29" s="310"/>
      <c r="K29" s="597"/>
      <c r="L29" s="579"/>
      <c r="M29" s="580"/>
      <c r="N29" s="580"/>
      <c r="O29" s="580"/>
      <c r="P29" s="580"/>
      <c r="Q29" s="581"/>
      <c r="R29" s="579"/>
      <c r="S29" s="580"/>
      <c r="T29" s="580"/>
      <c r="U29" s="580"/>
      <c r="V29" s="580"/>
      <c r="W29" s="581"/>
      <c r="X29" s="585"/>
      <c r="Y29" s="586"/>
      <c r="Z29" s="586"/>
      <c r="AA29" s="586"/>
      <c r="AB29" s="586"/>
      <c r="AC29" s="587"/>
      <c r="AD29" s="480"/>
      <c r="AE29" s="481"/>
      <c r="AF29" s="481"/>
      <c r="AG29" s="481"/>
      <c r="AH29" s="481"/>
      <c r="AI29" s="502"/>
      <c r="AU29" s="284"/>
      <c r="AV29" s="313"/>
      <c r="AW29" s="44"/>
    </row>
    <row r="30" spans="3:49" s="12" customFormat="1" ht="10.9" customHeight="1" x14ac:dyDescent="0.15">
      <c r="C30" s="595"/>
      <c r="D30" s="450"/>
      <c r="E30" s="452"/>
      <c r="F30" s="452"/>
      <c r="G30" s="448"/>
      <c r="H30" s="452"/>
      <c r="I30" s="598"/>
      <c r="J30" s="215"/>
      <c r="K30" s="599"/>
      <c r="L30" s="582"/>
      <c r="M30" s="583"/>
      <c r="N30" s="583"/>
      <c r="O30" s="583"/>
      <c r="P30" s="583"/>
      <c r="Q30" s="584"/>
      <c r="R30" s="582"/>
      <c r="S30" s="583"/>
      <c r="T30" s="583"/>
      <c r="U30" s="583"/>
      <c r="V30" s="583"/>
      <c r="W30" s="584"/>
      <c r="X30" s="588"/>
      <c r="Y30" s="589"/>
      <c r="Z30" s="589"/>
      <c r="AA30" s="589"/>
      <c r="AB30" s="589"/>
      <c r="AC30" s="590"/>
      <c r="AD30" s="483"/>
      <c r="AE30" s="484"/>
      <c r="AF30" s="484"/>
      <c r="AG30" s="484"/>
      <c r="AH30" s="484"/>
      <c r="AI30" s="503"/>
      <c r="AU30" s="284"/>
      <c r="AV30" s="313"/>
      <c r="AW30" s="44"/>
    </row>
    <row r="31" spans="3:49" s="12" customFormat="1" ht="10.9" customHeight="1" x14ac:dyDescent="0.15">
      <c r="C31" s="600">
        <v>5</v>
      </c>
      <c r="D31" s="475" t="s">
        <v>3</v>
      </c>
      <c r="E31" s="476">
        <v>17</v>
      </c>
      <c r="F31" s="476" t="s">
        <v>2</v>
      </c>
      <c r="G31" s="474" t="s">
        <v>9</v>
      </c>
      <c r="H31" s="476"/>
      <c r="I31" s="596" t="s">
        <v>153</v>
      </c>
      <c r="J31" s="310"/>
      <c r="K31" s="597"/>
      <c r="L31" s="579">
        <v>6</v>
      </c>
      <c r="M31" s="580"/>
      <c r="N31" s="580"/>
      <c r="O31" s="580"/>
      <c r="P31" s="580"/>
      <c r="Q31" s="581"/>
      <c r="R31" s="601">
        <v>2</v>
      </c>
      <c r="S31" s="602"/>
      <c r="T31" s="602"/>
      <c r="U31" s="602"/>
      <c r="V31" s="602"/>
      <c r="W31" s="603"/>
      <c r="X31" s="585">
        <f t="shared" ref="X31" si="7">IF(L31=0,0,IF(I31="△",R31/L31,0))</f>
        <v>0.33333333333333331</v>
      </c>
      <c r="Y31" s="586"/>
      <c r="Z31" s="586"/>
      <c r="AA31" s="586"/>
      <c r="AB31" s="586"/>
      <c r="AC31" s="587"/>
      <c r="AD31" s="477">
        <f t="shared" ref="AD31" si="8">IF(I31="△",2*X31,0)</f>
        <v>0.66666666666666663</v>
      </c>
      <c r="AE31" s="478"/>
      <c r="AF31" s="478"/>
      <c r="AG31" s="478"/>
      <c r="AH31" s="478"/>
      <c r="AI31" s="604"/>
      <c r="AU31" s="284"/>
      <c r="AV31" s="313"/>
      <c r="AW31" s="44"/>
    </row>
    <row r="32" spans="3:49" s="12" customFormat="1" ht="10.9" customHeight="1" x14ac:dyDescent="0.15">
      <c r="C32" s="594"/>
      <c r="D32" s="449"/>
      <c r="E32" s="451"/>
      <c r="F32" s="451"/>
      <c r="G32" s="447"/>
      <c r="H32" s="451"/>
      <c r="I32" s="596"/>
      <c r="J32" s="310"/>
      <c r="K32" s="597"/>
      <c r="L32" s="579"/>
      <c r="M32" s="580"/>
      <c r="N32" s="580"/>
      <c r="O32" s="580"/>
      <c r="P32" s="580"/>
      <c r="Q32" s="581"/>
      <c r="R32" s="579"/>
      <c r="S32" s="580"/>
      <c r="T32" s="580"/>
      <c r="U32" s="580"/>
      <c r="V32" s="580"/>
      <c r="W32" s="581"/>
      <c r="X32" s="585"/>
      <c r="Y32" s="586"/>
      <c r="Z32" s="586"/>
      <c r="AA32" s="586"/>
      <c r="AB32" s="586"/>
      <c r="AC32" s="587"/>
      <c r="AD32" s="480"/>
      <c r="AE32" s="481"/>
      <c r="AF32" s="481"/>
      <c r="AG32" s="481"/>
      <c r="AH32" s="481"/>
      <c r="AI32" s="502"/>
      <c r="AU32" s="284"/>
      <c r="AV32" s="313"/>
      <c r="AW32" s="44"/>
    </row>
    <row r="33" spans="3:49" s="12" customFormat="1" ht="10.9" customHeight="1" x14ac:dyDescent="0.15">
      <c r="C33" s="594"/>
      <c r="D33" s="449"/>
      <c r="E33" s="451"/>
      <c r="F33" s="451"/>
      <c r="G33" s="447"/>
      <c r="H33" s="451"/>
      <c r="I33" s="596"/>
      <c r="J33" s="310"/>
      <c r="K33" s="597"/>
      <c r="L33" s="579"/>
      <c r="M33" s="580"/>
      <c r="N33" s="580"/>
      <c r="O33" s="580"/>
      <c r="P33" s="580"/>
      <c r="Q33" s="581"/>
      <c r="R33" s="579"/>
      <c r="S33" s="580"/>
      <c r="T33" s="580"/>
      <c r="U33" s="580"/>
      <c r="V33" s="580"/>
      <c r="W33" s="581"/>
      <c r="X33" s="585"/>
      <c r="Y33" s="586"/>
      <c r="Z33" s="586"/>
      <c r="AA33" s="586"/>
      <c r="AB33" s="586"/>
      <c r="AC33" s="587"/>
      <c r="AD33" s="480"/>
      <c r="AE33" s="481"/>
      <c r="AF33" s="481"/>
      <c r="AG33" s="481"/>
      <c r="AH33" s="481"/>
      <c r="AI33" s="502"/>
      <c r="AU33" s="284"/>
      <c r="AV33" s="313"/>
      <c r="AW33" s="44"/>
    </row>
    <row r="34" spans="3:49" s="12" customFormat="1" ht="10.9" customHeight="1" x14ac:dyDescent="0.15">
      <c r="C34" s="595"/>
      <c r="D34" s="450"/>
      <c r="E34" s="452"/>
      <c r="F34" s="452"/>
      <c r="G34" s="448"/>
      <c r="H34" s="452"/>
      <c r="I34" s="598"/>
      <c r="J34" s="215"/>
      <c r="K34" s="599"/>
      <c r="L34" s="582"/>
      <c r="M34" s="583"/>
      <c r="N34" s="583"/>
      <c r="O34" s="583"/>
      <c r="P34" s="583"/>
      <c r="Q34" s="584"/>
      <c r="R34" s="582"/>
      <c r="S34" s="583"/>
      <c r="T34" s="583"/>
      <c r="U34" s="583"/>
      <c r="V34" s="583"/>
      <c r="W34" s="584"/>
      <c r="X34" s="588"/>
      <c r="Y34" s="589"/>
      <c r="Z34" s="589"/>
      <c r="AA34" s="589"/>
      <c r="AB34" s="589"/>
      <c r="AC34" s="590"/>
      <c r="AD34" s="483"/>
      <c r="AE34" s="484"/>
      <c r="AF34" s="484"/>
      <c r="AG34" s="484"/>
      <c r="AH34" s="484"/>
      <c r="AI34" s="503"/>
      <c r="AU34" s="284"/>
      <c r="AV34" s="313"/>
      <c r="AW34" s="44"/>
    </row>
    <row r="35" spans="3:49" s="12" customFormat="1" ht="10.9" customHeight="1" x14ac:dyDescent="0.15">
      <c r="C35" s="600">
        <v>5</v>
      </c>
      <c r="D35" s="475" t="s">
        <v>3</v>
      </c>
      <c r="E35" s="476">
        <v>18</v>
      </c>
      <c r="F35" s="476" t="s">
        <v>2</v>
      </c>
      <c r="G35" s="474" t="s">
        <v>8</v>
      </c>
      <c r="H35" s="476"/>
      <c r="I35" s="596" t="s">
        <v>153</v>
      </c>
      <c r="J35" s="310"/>
      <c r="K35" s="597"/>
      <c r="L35" s="579">
        <v>6</v>
      </c>
      <c r="M35" s="580"/>
      <c r="N35" s="580"/>
      <c r="O35" s="580"/>
      <c r="P35" s="580"/>
      <c r="Q35" s="581"/>
      <c r="R35" s="601">
        <v>2</v>
      </c>
      <c r="S35" s="602"/>
      <c r="T35" s="602"/>
      <c r="U35" s="602"/>
      <c r="V35" s="602"/>
      <c r="W35" s="603"/>
      <c r="X35" s="585">
        <f t="shared" ref="X35" si="9">IF(L35=0,0,IF(I35="△",R35/L35,0))</f>
        <v>0.33333333333333331</v>
      </c>
      <c r="Y35" s="586"/>
      <c r="Z35" s="586"/>
      <c r="AA35" s="586"/>
      <c r="AB35" s="586"/>
      <c r="AC35" s="587"/>
      <c r="AD35" s="477">
        <f t="shared" ref="AD35" si="10">IF(I35="△",2*X35,0)</f>
        <v>0.66666666666666663</v>
      </c>
      <c r="AE35" s="478"/>
      <c r="AF35" s="478"/>
      <c r="AG35" s="478"/>
      <c r="AH35" s="478"/>
      <c r="AI35" s="604"/>
      <c r="AU35" s="284"/>
      <c r="AV35" s="313"/>
      <c r="AW35" s="44"/>
    </row>
    <row r="36" spans="3:49" s="12" customFormat="1" ht="10.9" customHeight="1" x14ac:dyDescent="0.15">
      <c r="C36" s="594"/>
      <c r="D36" s="449"/>
      <c r="E36" s="451"/>
      <c r="F36" s="451"/>
      <c r="G36" s="447"/>
      <c r="H36" s="451"/>
      <c r="I36" s="596"/>
      <c r="J36" s="310"/>
      <c r="K36" s="597"/>
      <c r="L36" s="579"/>
      <c r="M36" s="580"/>
      <c r="N36" s="580"/>
      <c r="O36" s="580"/>
      <c r="P36" s="580"/>
      <c r="Q36" s="581"/>
      <c r="R36" s="579"/>
      <c r="S36" s="580"/>
      <c r="T36" s="580"/>
      <c r="U36" s="580"/>
      <c r="V36" s="580"/>
      <c r="W36" s="581"/>
      <c r="X36" s="585"/>
      <c r="Y36" s="586"/>
      <c r="Z36" s="586"/>
      <c r="AA36" s="586"/>
      <c r="AB36" s="586"/>
      <c r="AC36" s="587"/>
      <c r="AD36" s="480"/>
      <c r="AE36" s="481"/>
      <c r="AF36" s="481"/>
      <c r="AG36" s="481"/>
      <c r="AH36" s="481"/>
      <c r="AI36" s="502"/>
      <c r="AU36" s="284"/>
      <c r="AV36" s="313"/>
      <c r="AW36" s="44"/>
    </row>
    <row r="37" spans="3:49" s="12" customFormat="1" ht="10.9" customHeight="1" x14ac:dyDescent="0.15">
      <c r="C37" s="594"/>
      <c r="D37" s="449"/>
      <c r="E37" s="451"/>
      <c r="F37" s="451"/>
      <c r="G37" s="447"/>
      <c r="H37" s="451"/>
      <c r="I37" s="596"/>
      <c r="J37" s="310"/>
      <c r="K37" s="597"/>
      <c r="L37" s="579"/>
      <c r="M37" s="580"/>
      <c r="N37" s="580"/>
      <c r="O37" s="580"/>
      <c r="P37" s="580"/>
      <c r="Q37" s="581"/>
      <c r="R37" s="579"/>
      <c r="S37" s="580"/>
      <c r="T37" s="580"/>
      <c r="U37" s="580"/>
      <c r="V37" s="580"/>
      <c r="W37" s="581"/>
      <c r="X37" s="585"/>
      <c r="Y37" s="586"/>
      <c r="Z37" s="586"/>
      <c r="AA37" s="586"/>
      <c r="AB37" s="586"/>
      <c r="AC37" s="587"/>
      <c r="AD37" s="480"/>
      <c r="AE37" s="481"/>
      <c r="AF37" s="481"/>
      <c r="AG37" s="481"/>
      <c r="AH37" s="481"/>
      <c r="AI37" s="502"/>
      <c r="AU37" s="284"/>
      <c r="AV37" s="313"/>
      <c r="AW37" s="44"/>
    </row>
    <row r="38" spans="3:49" s="12" customFormat="1" ht="10.9" customHeight="1" x14ac:dyDescent="0.15">
      <c r="C38" s="595"/>
      <c r="D38" s="450"/>
      <c r="E38" s="452"/>
      <c r="F38" s="452"/>
      <c r="G38" s="448"/>
      <c r="H38" s="452"/>
      <c r="I38" s="598"/>
      <c r="J38" s="215"/>
      <c r="K38" s="599"/>
      <c r="L38" s="582"/>
      <c r="M38" s="583"/>
      <c r="N38" s="583"/>
      <c r="O38" s="583"/>
      <c r="P38" s="583"/>
      <c r="Q38" s="584"/>
      <c r="R38" s="582"/>
      <c r="S38" s="583"/>
      <c r="T38" s="583"/>
      <c r="U38" s="583"/>
      <c r="V38" s="583"/>
      <c r="W38" s="584"/>
      <c r="X38" s="588"/>
      <c r="Y38" s="589"/>
      <c r="Z38" s="589"/>
      <c r="AA38" s="589"/>
      <c r="AB38" s="589"/>
      <c r="AC38" s="590"/>
      <c r="AD38" s="483"/>
      <c r="AE38" s="484"/>
      <c r="AF38" s="484"/>
      <c r="AG38" s="484"/>
      <c r="AH38" s="484"/>
      <c r="AI38" s="503"/>
      <c r="AU38" s="284"/>
      <c r="AV38" s="313"/>
      <c r="AW38" s="44"/>
    </row>
    <row r="39" spans="3:49" s="12" customFormat="1" ht="10.9" customHeight="1" x14ac:dyDescent="0.15">
      <c r="C39" s="600">
        <v>5</v>
      </c>
      <c r="D39" s="475" t="s">
        <v>3</v>
      </c>
      <c r="E39" s="476">
        <v>19</v>
      </c>
      <c r="F39" s="476" t="s">
        <v>2</v>
      </c>
      <c r="G39" s="474" t="s">
        <v>7</v>
      </c>
      <c r="H39" s="476"/>
      <c r="I39" s="596" t="s">
        <v>153</v>
      </c>
      <c r="J39" s="310"/>
      <c r="K39" s="597"/>
      <c r="L39" s="579">
        <v>6</v>
      </c>
      <c r="M39" s="580"/>
      <c r="N39" s="580"/>
      <c r="O39" s="580"/>
      <c r="P39" s="580"/>
      <c r="Q39" s="581"/>
      <c r="R39" s="601">
        <v>2</v>
      </c>
      <c r="S39" s="602"/>
      <c r="T39" s="602"/>
      <c r="U39" s="602"/>
      <c r="V39" s="602"/>
      <c r="W39" s="603"/>
      <c r="X39" s="585">
        <f t="shared" ref="X39" si="11">IF(L39=0,0,IF(I39="△",R39/L39,0))</f>
        <v>0.33333333333333331</v>
      </c>
      <c r="Y39" s="586"/>
      <c r="Z39" s="586"/>
      <c r="AA39" s="586"/>
      <c r="AB39" s="586"/>
      <c r="AC39" s="587"/>
      <c r="AD39" s="477">
        <f t="shared" ref="AD39" si="12">IF(I39="△",2*X39,0)</f>
        <v>0.66666666666666663</v>
      </c>
      <c r="AE39" s="478"/>
      <c r="AF39" s="478"/>
      <c r="AG39" s="478"/>
      <c r="AH39" s="478"/>
      <c r="AI39" s="604"/>
      <c r="AU39" s="284"/>
      <c r="AV39" s="313"/>
      <c r="AW39" s="44"/>
    </row>
    <row r="40" spans="3:49" s="12" customFormat="1" ht="10.9" customHeight="1" x14ac:dyDescent="0.15">
      <c r="C40" s="594"/>
      <c r="D40" s="449"/>
      <c r="E40" s="451"/>
      <c r="F40" s="451"/>
      <c r="G40" s="447"/>
      <c r="H40" s="451"/>
      <c r="I40" s="596"/>
      <c r="J40" s="310"/>
      <c r="K40" s="597"/>
      <c r="L40" s="579"/>
      <c r="M40" s="580"/>
      <c r="N40" s="580"/>
      <c r="O40" s="580"/>
      <c r="P40" s="580"/>
      <c r="Q40" s="581"/>
      <c r="R40" s="579"/>
      <c r="S40" s="580"/>
      <c r="T40" s="580"/>
      <c r="U40" s="580"/>
      <c r="V40" s="580"/>
      <c r="W40" s="581"/>
      <c r="X40" s="585"/>
      <c r="Y40" s="586"/>
      <c r="Z40" s="586"/>
      <c r="AA40" s="586"/>
      <c r="AB40" s="586"/>
      <c r="AC40" s="587"/>
      <c r="AD40" s="480"/>
      <c r="AE40" s="481"/>
      <c r="AF40" s="481"/>
      <c r="AG40" s="481"/>
      <c r="AH40" s="481"/>
      <c r="AI40" s="502"/>
      <c r="AU40" s="284"/>
      <c r="AV40" s="313"/>
      <c r="AW40" s="44"/>
    </row>
    <row r="41" spans="3:49" s="12" customFormat="1" ht="10.9" customHeight="1" x14ac:dyDescent="0.15">
      <c r="C41" s="594"/>
      <c r="D41" s="449"/>
      <c r="E41" s="451"/>
      <c r="F41" s="451"/>
      <c r="G41" s="447"/>
      <c r="H41" s="451"/>
      <c r="I41" s="596"/>
      <c r="J41" s="310"/>
      <c r="K41" s="597"/>
      <c r="L41" s="579"/>
      <c r="M41" s="580"/>
      <c r="N41" s="580"/>
      <c r="O41" s="580"/>
      <c r="P41" s="580"/>
      <c r="Q41" s="581"/>
      <c r="R41" s="579"/>
      <c r="S41" s="580"/>
      <c r="T41" s="580"/>
      <c r="U41" s="580"/>
      <c r="V41" s="580"/>
      <c r="W41" s="581"/>
      <c r="X41" s="585"/>
      <c r="Y41" s="586"/>
      <c r="Z41" s="586"/>
      <c r="AA41" s="586"/>
      <c r="AB41" s="586"/>
      <c r="AC41" s="587"/>
      <c r="AD41" s="480"/>
      <c r="AE41" s="481"/>
      <c r="AF41" s="481"/>
      <c r="AG41" s="481"/>
      <c r="AH41" s="481"/>
      <c r="AI41" s="502"/>
      <c r="AU41" s="284"/>
      <c r="AV41" s="313"/>
      <c r="AW41" s="44"/>
    </row>
    <row r="42" spans="3:49" s="12" customFormat="1" ht="10.9" customHeight="1" x14ac:dyDescent="0.15">
      <c r="C42" s="595"/>
      <c r="D42" s="450"/>
      <c r="E42" s="452"/>
      <c r="F42" s="452"/>
      <c r="G42" s="448"/>
      <c r="H42" s="452"/>
      <c r="I42" s="598"/>
      <c r="J42" s="215"/>
      <c r="K42" s="599"/>
      <c r="L42" s="582"/>
      <c r="M42" s="583"/>
      <c r="N42" s="583"/>
      <c r="O42" s="583"/>
      <c r="P42" s="583"/>
      <c r="Q42" s="584"/>
      <c r="R42" s="582"/>
      <c r="S42" s="583"/>
      <c r="T42" s="583"/>
      <c r="U42" s="583"/>
      <c r="V42" s="583"/>
      <c r="W42" s="584"/>
      <c r="X42" s="588"/>
      <c r="Y42" s="589"/>
      <c r="Z42" s="589"/>
      <c r="AA42" s="589"/>
      <c r="AB42" s="589"/>
      <c r="AC42" s="590"/>
      <c r="AD42" s="483"/>
      <c r="AE42" s="484"/>
      <c r="AF42" s="484"/>
      <c r="AG42" s="484"/>
      <c r="AH42" s="484"/>
      <c r="AI42" s="503"/>
      <c r="AU42" s="284"/>
      <c r="AV42" s="313"/>
      <c r="AW42" s="44"/>
    </row>
    <row r="43" spans="3:49" s="12" customFormat="1" ht="10.9" customHeight="1" x14ac:dyDescent="0.15">
      <c r="C43" s="600">
        <v>5</v>
      </c>
      <c r="D43" s="475" t="s">
        <v>3</v>
      </c>
      <c r="E43" s="476">
        <v>20</v>
      </c>
      <c r="F43" s="476" t="s">
        <v>2</v>
      </c>
      <c r="G43" s="474" t="s">
        <v>6</v>
      </c>
      <c r="H43" s="476"/>
      <c r="I43" s="596" t="s">
        <v>153</v>
      </c>
      <c r="J43" s="310"/>
      <c r="K43" s="597"/>
      <c r="L43" s="579">
        <v>6</v>
      </c>
      <c r="M43" s="580"/>
      <c r="N43" s="580"/>
      <c r="O43" s="580"/>
      <c r="P43" s="580"/>
      <c r="Q43" s="581"/>
      <c r="R43" s="601">
        <v>2</v>
      </c>
      <c r="S43" s="602"/>
      <c r="T43" s="602"/>
      <c r="U43" s="602"/>
      <c r="V43" s="602"/>
      <c r="W43" s="603"/>
      <c r="X43" s="585">
        <f t="shared" ref="X43" si="13">IF(L43=0,0,IF(I43="△",R43/L43,0))</f>
        <v>0.33333333333333331</v>
      </c>
      <c r="Y43" s="586"/>
      <c r="Z43" s="586"/>
      <c r="AA43" s="586"/>
      <c r="AB43" s="586"/>
      <c r="AC43" s="587"/>
      <c r="AD43" s="477">
        <f t="shared" ref="AD43" si="14">IF(I43="△",2*X43,0)</f>
        <v>0.66666666666666663</v>
      </c>
      <c r="AE43" s="478"/>
      <c r="AF43" s="478"/>
      <c r="AG43" s="478"/>
      <c r="AH43" s="478"/>
      <c r="AI43" s="604"/>
      <c r="AU43" s="284"/>
      <c r="AV43" s="313"/>
      <c r="AW43" s="44"/>
    </row>
    <row r="44" spans="3:49" s="12" customFormat="1" ht="10.9" customHeight="1" x14ac:dyDescent="0.15">
      <c r="C44" s="594"/>
      <c r="D44" s="449"/>
      <c r="E44" s="451"/>
      <c r="F44" s="451"/>
      <c r="G44" s="447"/>
      <c r="H44" s="451"/>
      <c r="I44" s="596"/>
      <c r="J44" s="310"/>
      <c r="K44" s="597"/>
      <c r="L44" s="579"/>
      <c r="M44" s="580"/>
      <c r="N44" s="580"/>
      <c r="O44" s="580"/>
      <c r="P44" s="580"/>
      <c r="Q44" s="581"/>
      <c r="R44" s="579"/>
      <c r="S44" s="580"/>
      <c r="T44" s="580"/>
      <c r="U44" s="580"/>
      <c r="V44" s="580"/>
      <c r="W44" s="581"/>
      <c r="X44" s="585"/>
      <c r="Y44" s="586"/>
      <c r="Z44" s="586"/>
      <c r="AA44" s="586"/>
      <c r="AB44" s="586"/>
      <c r="AC44" s="587"/>
      <c r="AD44" s="480"/>
      <c r="AE44" s="481"/>
      <c r="AF44" s="481"/>
      <c r="AG44" s="481"/>
      <c r="AH44" s="481"/>
      <c r="AI44" s="502"/>
      <c r="AU44" s="284"/>
      <c r="AV44" s="313"/>
      <c r="AW44" s="44"/>
    </row>
    <row r="45" spans="3:49" s="12" customFormat="1" ht="10.9" customHeight="1" x14ac:dyDescent="0.15">
      <c r="C45" s="594"/>
      <c r="D45" s="449"/>
      <c r="E45" s="451"/>
      <c r="F45" s="451"/>
      <c r="G45" s="447"/>
      <c r="H45" s="451"/>
      <c r="I45" s="596"/>
      <c r="J45" s="310"/>
      <c r="K45" s="597"/>
      <c r="L45" s="579"/>
      <c r="M45" s="580"/>
      <c r="N45" s="580"/>
      <c r="O45" s="580"/>
      <c r="P45" s="580"/>
      <c r="Q45" s="581"/>
      <c r="R45" s="579"/>
      <c r="S45" s="580"/>
      <c r="T45" s="580"/>
      <c r="U45" s="580"/>
      <c r="V45" s="580"/>
      <c r="W45" s="581"/>
      <c r="X45" s="585"/>
      <c r="Y45" s="586"/>
      <c r="Z45" s="586"/>
      <c r="AA45" s="586"/>
      <c r="AB45" s="586"/>
      <c r="AC45" s="587"/>
      <c r="AD45" s="480"/>
      <c r="AE45" s="481"/>
      <c r="AF45" s="481"/>
      <c r="AG45" s="481"/>
      <c r="AH45" s="481"/>
      <c r="AI45" s="502"/>
      <c r="AU45" s="284"/>
      <c r="AV45" s="313"/>
      <c r="AW45" s="44"/>
    </row>
    <row r="46" spans="3:49" s="12" customFormat="1" ht="10.9" customHeight="1" x14ac:dyDescent="0.15">
      <c r="C46" s="595"/>
      <c r="D46" s="450"/>
      <c r="E46" s="452"/>
      <c r="F46" s="452"/>
      <c r="G46" s="448"/>
      <c r="H46" s="452"/>
      <c r="I46" s="598"/>
      <c r="J46" s="215"/>
      <c r="K46" s="599"/>
      <c r="L46" s="582"/>
      <c r="M46" s="583"/>
      <c r="N46" s="583"/>
      <c r="O46" s="583"/>
      <c r="P46" s="583"/>
      <c r="Q46" s="584"/>
      <c r="R46" s="582"/>
      <c r="S46" s="583"/>
      <c r="T46" s="583"/>
      <c r="U46" s="583"/>
      <c r="V46" s="583"/>
      <c r="W46" s="584"/>
      <c r="X46" s="588"/>
      <c r="Y46" s="589"/>
      <c r="Z46" s="589"/>
      <c r="AA46" s="589"/>
      <c r="AB46" s="589"/>
      <c r="AC46" s="590"/>
      <c r="AD46" s="483"/>
      <c r="AE46" s="484"/>
      <c r="AF46" s="484"/>
      <c r="AG46" s="484"/>
      <c r="AH46" s="484"/>
      <c r="AI46" s="503"/>
      <c r="AU46" s="284"/>
      <c r="AV46" s="313"/>
      <c r="AW46" s="44"/>
    </row>
    <row r="47" spans="3:49" s="12" customFormat="1" ht="10.9" customHeight="1" x14ac:dyDescent="0.15">
      <c r="C47" s="600">
        <v>5</v>
      </c>
      <c r="D47" s="475" t="s">
        <v>3</v>
      </c>
      <c r="E47" s="476">
        <v>21</v>
      </c>
      <c r="F47" s="476" t="s">
        <v>2</v>
      </c>
      <c r="G47" s="474" t="s">
        <v>5</v>
      </c>
      <c r="H47" s="476"/>
      <c r="I47" s="596" t="s">
        <v>153</v>
      </c>
      <c r="J47" s="310"/>
      <c r="K47" s="597"/>
      <c r="L47" s="579">
        <v>6</v>
      </c>
      <c r="M47" s="580"/>
      <c r="N47" s="580"/>
      <c r="O47" s="580"/>
      <c r="P47" s="580"/>
      <c r="Q47" s="581"/>
      <c r="R47" s="601">
        <v>2</v>
      </c>
      <c r="S47" s="602"/>
      <c r="T47" s="602"/>
      <c r="U47" s="602"/>
      <c r="V47" s="602"/>
      <c r="W47" s="603"/>
      <c r="X47" s="585">
        <f t="shared" ref="X47" si="15">IF(L47=0,0,IF(I47="△",R47/L47,0))</f>
        <v>0.33333333333333331</v>
      </c>
      <c r="Y47" s="586"/>
      <c r="Z47" s="586"/>
      <c r="AA47" s="586"/>
      <c r="AB47" s="586"/>
      <c r="AC47" s="587"/>
      <c r="AD47" s="477">
        <f t="shared" ref="AD47" si="16">IF(I47="△",2*X47,0)</f>
        <v>0.66666666666666663</v>
      </c>
      <c r="AE47" s="478"/>
      <c r="AF47" s="478"/>
      <c r="AG47" s="478"/>
      <c r="AH47" s="478"/>
      <c r="AI47" s="604"/>
      <c r="AU47" s="284"/>
      <c r="AV47" s="313"/>
      <c r="AW47" s="44"/>
    </row>
    <row r="48" spans="3:49" s="12" customFormat="1" ht="10.9" customHeight="1" x14ac:dyDescent="0.15">
      <c r="C48" s="594"/>
      <c r="D48" s="449"/>
      <c r="E48" s="451"/>
      <c r="F48" s="451"/>
      <c r="G48" s="447"/>
      <c r="H48" s="451"/>
      <c r="I48" s="596"/>
      <c r="J48" s="310"/>
      <c r="K48" s="597"/>
      <c r="L48" s="579"/>
      <c r="M48" s="580"/>
      <c r="N48" s="580"/>
      <c r="O48" s="580"/>
      <c r="P48" s="580"/>
      <c r="Q48" s="581"/>
      <c r="R48" s="579"/>
      <c r="S48" s="580"/>
      <c r="T48" s="580"/>
      <c r="U48" s="580"/>
      <c r="V48" s="580"/>
      <c r="W48" s="581"/>
      <c r="X48" s="585"/>
      <c r="Y48" s="586"/>
      <c r="Z48" s="586"/>
      <c r="AA48" s="586"/>
      <c r="AB48" s="586"/>
      <c r="AC48" s="587"/>
      <c r="AD48" s="480"/>
      <c r="AE48" s="481"/>
      <c r="AF48" s="481"/>
      <c r="AG48" s="481"/>
      <c r="AH48" s="481"/>
      <c r="AI48" s="502"/>
      <c r="AU48" s="284"/>
      <c r="AV48" s="313"/>
      <c r="AW48" s="44"/>
    </row>
    <row r="49" spans="3:49" s="12" customFormat="1" ht="10.9" customHeight="1" x14ac:dyDescent="0.15">
      <c r="C49" s="594"/>
      <c r="D49" s="449"/>
      <c r="E49" s="451"/>
      <c r="F49" s="451"/>
      <c r="G49" s="447"/>
      <c r="H49" s="451"/>
      <c r="I49" s="596"/>
      <c r="J49" s="310"/>
      <c r="K49" s="597"/>
      <c r="L49" s="579"/>
      <c r="M49" s="580"/>
      <c r="N49" s="580"/>
      <c r="O49" s="580"/>
      <c r="P49" s="580"/>
      <c r="Q49" s="581"/>
      <c r="R49" s="579"/>
      <c r="S49" s="580"/>
      <c r="T49" s="580"/>
      <c r="U49" s="580"/>
      <c r="V49" s="580"/>
      <c r="W49" s="581"/>
      <c r="X49" s="585"/>
      <c r="Y49" s="586"/>
      <c r="Z49" s="586"/>
      <c r="AA49" s="586"/>
      <c r="AB49" s="586"/>
      <c r="AC49" s="587"/>
      <c r="AD49" s="480"/>
      <c r="AE49" s="481"/>
      <c r="AF49" s="481"/>
      <c r="AG49" s="481"/>
      <c r="AH49" s="481"/>
      <c r="AI49" s="502"/>
      <c r="AU49" s="284"/>
      <c r="AV49" s="313"/>
      <c r="AW49" s="44"/>
    </row>
    <row r="50" spans="3:49" s="12" customFormat="1" ht="10.9" customHeight="1" x14ac:dyDescent="0.15">
      <c r="C50" s="595"/>
      <c r="D50" s="450"/>
      <c r="E50" s="452"/>
      <c r="F50" s="452"/>
      <c r="G50" s="448"/>
      <c r="H50" s="452"/>
      <c r="I50" s="598"/>
      <c r="J50" s="215"/>
      <c r="K50" s="599"/>
      <c r="L50" s="582"/>
      <c r="M50" s="583"/>
      <c r="N50" s="583"/>
      <c r="O50" s="583"/>
      <c r="P50" s="583"/>
      <c r="Q50" s="584"/>
      <c r="R50" s="582"/>
      <c r="S50" s="583"/>
      <c r="T50" s="583"/>
      <c r="U50" s="583"/>
      <c r="V50" s="583"/>
      <c r="W50" s="584"/>
      <c r="X50" s="588"/>
      <c r="Y50" s="589"/>
      <c r="Z50" s="589"/>
      <c r="AA50" s="589"/>
      <c r="AB50" s="589"/>
      <c r="AC50" s="590"/>
      <c r="AD50" s="483"/>
      <c r="AE50" s="484"/>
      <c r="AF50" s="484"/>
      <c r="AG50" s="484"/>
      <c r="AH50" s="484"/>
      <c r="AI50" s="503"/>
      <c r="AU50" s="284"/>
      <c r="AV50" s="313"/>
      <c r="AW50" s="44"/>
    </row>
    <row r="51" spans="3:49" s="12" customFormat="1" ht="10.9" customHeight="1" x14ac:dyDescent="0.15">
      <c r="C51" s="600">
        <v>5</v>
      </c>
      <c r="D51" s="475" t="s">
        <v>3</v>
      </c>
      <c r="E51" s="476">
        <v>22</v>
      </c>
      <c r="F51" s="476" t="s">
        <v>2</v>
      </c>
      <c r="G51" s="474" t="s">
        <v>4</v>
      </c>
      <c r="H51" s="476"/>
      <c r="I51" s="596" t="s">
        <v>153</v>
      </c>
      <c r="J51" s="310"/>
      <c r="K51" s="597"/>
      <c r="L51" s="579">
        <v>7</v>
      </c>
      <c r="M51" s="580"/>
      <c r="N51" s="580"/>
      <c r="O51" s="580"/>
      <c r="P51" s="580"/>
      <c r="Q51" s="581"/>
      <c r="R51" s="601">
        <v>2</v>
      </c>
      <c r="S51" s="602"/>
      <c r="T51" s="602"/>
      <c r="U51" s="602"/>
      <c r="V51" s="602"/>
      <c r="W51" s="603"/>
      <c r="X51" s="585">
        <f t="shared" ref="X51" si="17">IF(L51=0,0,IF(I51="△",R51/L51,0))</f>
        <v>0.2857142857142857</v>
      </c>
      <c r="Y51" s="586"/>
      <c r="Z51" s="586"/>
      <c r="AA51" s="586"/>
      <c r="AB51" s="586"/>
      <c r="AC51" s="587"/>
      <c r="AD51" s="477">
        <f t="shared" ref="AD51" si="18">IF(I51="△",2*X51,0)</f>
        <v>0.5714285714285714</v>
      </c>
      <c r="AE51" s="478"/>
      <c r="AF51" s="478"/>
      <c r="AG51" s="478"/>
      <c r="AH51" s="478"/>
      <c r="AI51" s="604"/>
      <c r="AU51" s="284"/>
      <c r="AV51" s="313"/>
      <c r="AW51" s="44"/>
    </row>
    <row r="52" spans="3:49" s="12" customFormat="1" ht="10.9" customHeight="1" x14ac:dyDescent="0.15">
      <c r="C52" s="594"/>
      <c r="D52" s="449"/>
      <c r="E52" s="451"/>
      <c r="F52" s="451"/>
      <c r="G52" s="447"/>
      <c r="H52" s="451"/>
      <c r="I52" s="596"/>
      <c r="J52" s="310"/>
      <c r="K52" s="597"/>
      <c r="L52" s="579"/>
      <c r="M52" s="580"/>
      <c r="N52" s="580"/>
      <c r="O52" s="580"/>
      <c r="P52" s="580"/>
      <c r="Q52" s="581"/>
      <c r="R52" s="579"/>
      <c r="S52" s="580"/>
      <c r="T52" s="580"/>
      <c r="U52" s="580"/>
      <c r="V52" s="580"/>
      <c r="W52" s="581"/>
      <c r="X52" s="585"/>
      <c r="Y52" s="586"/>
      <c r="Z52" s="586"/>
      <c r="AA52" s="586"/>
      <c r="AB52" s="586"/>
      <c r="AC52" s="587"/>
      <c r="AD52" s="480"/>
      <c r="AE52" s="481"/>
      <c r="AF52" s="481"/>
      <c r="AG52" s="481"/>
      <c r="AH52" s="481"/>
      <c r="AI52" s="502"/>
      <c r="AU52" s="284"/>
      <c r="AV52" s="313"/>
      <c r="AW52" s="44"/>
    </row>
    <row r="53" spans="3:49" s="12" customFormat="1" ht="10.9" customHeight="1" x14ac:dyDescent="0.15">
      <c r="C53" s="594"/>
      <c r="D53" s="449"/>
      <c r="E53" s="451"/>
      <c r="F53" s="451"/>
      <c r="G53" s="447"/>
      <c r="H53" s="451"/>
      <c r="I53" s="596"/>
      <c r="J53" s="310"/>
      <c r="K53" s="597"/>
      <c r="L53" s="579"/>
      <c r="M53" s="580"/>
      <c r="N53" s="580"/>
      <c r="O53" s="580"/>
      <c r="P53" s="580"/>
      <c r="Q53" s="581"/>
      <c r="R53" s="579"/>
      <c r="S53" s="580"/>
      <c r="T53" s="580"/>
      <c r="U53" s="580"/>
      <c r="V53" s="580"/>
      <c r="W53" s="581"/>
      <c r="X53" s="585"/>
      <c r="Y53" s="586"/>
      <c r="Z53" s="586"/>
      <c r="AA53" s="586"/>
      <c r="AB53" s="586"/>
      <c r="AC53" s="587"/>
      <c r="AD53" s="480"/>
      <c r="AE53" s="481"/>
      <c r="AF53" s="481"/>
      <c r="AG53" s="481"/>
      <c r="AH53" s="481"/>
      <c r="AI53" s="502"/>
      <c r="AU53" s="284"/>
      <c r="AV53" s="313"/>
      <c r="AW53" s="44"/>
    </row>
    <row r="54" spans="3:49" s="12" customFormat="1" ht="10.9" customHeight="1" x14ac:dyDescent="0.15">
      <c r="C54" s="595"/>
      <c r="D54" s="450"/>
      <c r="E54" s="452"/>
      <c r="F54" s="452"/>
      <c r="G54" s="448"/>
      <c r="H54" s="452"/>
      <c r="I54" s="598"/>
      <c r="J54" s="215"/>
      <c r="K54" s="599"/>
      <c r="L54" s="582"/>
      <c r="M54" s="583"/>
      <c r="N54" s="583"/>
      <c r="O54" s="583"/>
      <c r="P54" s="583"/>
      <c r="Q54" s="584"/>
      <c r="R54" s="582"/>
      <c r="S54" s="583"/>
      <c r="T54" s="583"/>
      <c r="U54" s="583"/>
      <c r="V54" s="583"/>
      <c r="W54" s="584"/>
      <c r="X54" s="588"/>
      <c r="Y54" s="589"/>
      <c r="Z54" s="589"/>
      <c r="AA54" s="589"/>
      <c r="AB54" s="589"/>
      <c r="AC54" s="590"/>
      <c r="AD54" s="483"/>
      <c r="AE54" s="484"/>
      <c r="AF54" s="484"/>
      <c r="AG54" s="484"/>
      <c r="AH54" s="484"/>
      <c r="AI54" s="503"/>
      <c r="AU54" s="284"/>
      <c r="AV54" s="313"/>
      <c r="AW54" s="44"/>
    </row>
    <row r="55" spans="3:49" s="12" customFormat="1" ht="10.9" customHeight="1" x14ac:dyDescent="0.15">
      <c r="C55" s="600">
        <v>5</v>
      </c>
      <c r="D55" s="475" t="s">
        <v>3</v>
      </c>
      <c r="E55" s="476">
        <v>23</v>
      </c>
      <c r="F55" s="476" t="s">
        <v>2</v>
      </c>
      <c r="G55" s="474" t="s">
        <v>1</v>
      </c>
      <c r="H55" s="476"/>
      <c r="I55" s="596" t="s">
        <v>153</v>
      </c>
      <c r="J55" s="310"/>
      <c r="K55" s="597"/>
      <c r="L55" s="579">
        <v>7</v>
      </c>
      <c r="M55" s="580"/>
      <c r="N55" s="580"/>
      <c r="O55" s="580"/>
      <c r="P55" s="580"/>
      <c r="Q55" s="581"/>
      <c r="R55" s="601">
        <v>2</v>
      </c>
      <c r="S55" s="602"/>
      <c r="T55" s="602"/>
      <c r="U55" s="602"/>
      <c r="V55" s="602"/>
      <c r="W55" s="603"/>
      <c r="X55" s="585">
        <f t="shared" ref="X55" si="19">IF(L55=0,0,IF(I55="△",R55/L55,0))</f>
        <v>0.2857142857142857</v>
      </c>
      <c r="Y55" s="586"/>
      <c r="Z55" s="586"/>
      <c r="AA55" s="586"/>
      <c r="AB55" s="586"/>
      <c r="AC55" s="587"/>
      <c r="AD55" s="477">
        <f t="shared" ref="AD55" si="20">IF(I55="△",2*X55,0)</f>
        <v>0.5714285714285714</v>
      </c>
      <c r="AE55" s="478"/>
      <c r="AF55" s="478"/>
      <c r="AG55" s="478"/>
      <c r="AH55" s="478"/>
      <c r="AI55" s="604"/>
      <c r="AU55" s="284"/>
      <c r="AV55" s="313"/>
      <c r="AW55" s="44"/>
    </row>
    <row r="56" spans="3:49" s="12" customFormat="1" ht="10.9" customHeight="1" x14ac:dyDescent="0.15">
      <c r="C56" s="594"/>
      <c r="D56" s="449"/>
      <c r="E56" s="451"/>
      <c r="F56" s="451"/>
      <c r="G56" s="447"/>
      <c r="H56" s="451"/>
      <c r="I56" s="596"/>
      <c r="J56" s="310"/>
      <c r="K56" s="597"/>
      <c r="L56" s="579"/>
      <c r="M56" s="580"/>
      <c r="N56" s="580"/>
      <c r="O56" s="580"/>
      <c r="P56" s="580"/>
      <c r="Q56" s="581"/>
      <c r="R56" s="579"/>
      <c r="S56" s="580"/>
      <c r="T56" s="580"/>
      <c r="U56" s="580"/>
      <c r="V56" s="580"/>
      <c r="W56" s="581"/>
      <c r="X56" s="585"/>
      <c r="Y56" s="586"/>
      <c r="Z56" s="586"/>
      <c r="AA56" s="586"/>
      <c r="AB56" s="586"/>
      <c r="AC56" s="587"/>
      <c r="AD56" s="480"/>
      <c r="AE56" s="481"/>
      <c r="AF56" s="481"/>
      <c r="AG56" s="481"/>
      <c r="AH56" s="481"/>
      <c r="AI56" s="502"/>
      <c r="AU56" s="284"/>
      <c r="AV56" s="313"/>
      <c r="AW56" s="44"/>
    </row>
    <row r="57" spans="3:49" s="12" customFormat="1" ht="10.9" customHeight="1" x14ac:dyDescent="0.15">
      <c r="C57" s="594"/>
      <c r="D57" s="449"/>
      <c r="E57" s="451"/>
      <c r="F57" s="451"/>
      <c r="G57" s="447"/>
      <c r="H57" s="451"/>
      <c r="I57" s="596"/>
      <c r="J57" s="310"/>
      <c r="K57" s="597"/>
      <c r="L57" s="579"/>
      <c r="M57" s="580"/>
      <c r="N57" s="580"/>
      <c r="O57" s="580"/>
      <c r="P57" s="580"/>
      <c r="Q57" s="581"/>
      <c r="R57" s="579"/>
      <c r="S57" s="580"/>
      <c r="T57" s="580"/>
      <c r="U57" s="580"/>
      <c r="V57" s="580"/>
      <c r="W57" s="581"/>
      <c r="X57" s="585"/>
      <c r="Y57" s="586"/>
      <c r="Z57" s="586"/>
      <c r="AA57" s="586"/>
      <c r="AB57" s="586"/>
      <c r="AC57" s="587"/>
      <c r="AD57" s="480"/>
      <c r="AE57" s="481"/>
      <c r="AF57" s="481"/>
      <c r="AG57" s="481"/>
      <c r="AH57" s="481"/>
      <c r="AI57" s="502"/>
      <c r="AU57" s="284"/>
      <c r="AV57" s="313"/>
      <c r="AW57" s="44"/>
    </row>
    <row r="58" spans="3:49" s="12" customFormat="1" ht="10.9" customHeight="1" x14ac:dyDescent="0.15">
      <c r="C58" s="595"/>
      <c r="D58" s="450"/>
      <c r="E58" s="452"/>
      <c r="F58" s="452"/>
      <c r="G58" s="448"/>
      <c r="H58" s="452"/>
      <c r="I58" s="598"/>
      <c r="J58" s="215"/>
      <c r="K58" s="599"/>
      <c r="L58" s="582"/>
      <c r="M58" s="583"/>
      <c r="N58" s="583"/>
      <c r="O58" s="583"/>
      <c r="P58" s="583"/>
      <c r="Q58" s="584"/>
      <c r="R58" s="582"/>
      <c r="S58" s="583"/>
      <c r="T58" s="583"/>
      <c r="U58" s="583"/>
      <c r="V58" s="583"/>
      <c r="W58" s="584"/>
      <c r="X58" s="588"/>
      <c r="Y58" s="589"/>
      <c r="Z58" s="589"/>
      <c r="AA58" s="589"/>
      <c r="AB58" s="589"/>
      <c r="AC58" s="590"/>
      <c r="AD58" s="483"/>
      <c r="AE58" s="484"/>
      <c r="AF58" s="484"/>
      <c r="AG58" s="484"/>
      <c r="AH58" s="484"/>
      <c r="AI58" s="503"/>
      <c r="AU58" s="284"/>
      <c r="AV58" s="313"/>
      <c r="AW58" s="44"/>
    </row>
    <row r="59" spans="3:49" s="12" customFormat="1" ht="10.9" customHeight="1" x14ac:dyDescent="0.15">
      <c r="C59" s="600">
        <v>5</v>
      </c>
      <c r="D59" s="475" t="s">
        <v>3</v>
      </c>
      <c r="E59" s="476">
        <v>24</v>
      </c>
      <c r="F59" s="476" t="s">
        <v>2</v>
      </c>
      <c r="G59" s="474" t="s">
        <v>9</v>
      </c>
      <c r="H59" s="476"/>
      <c r="I59" s="596" t="s">
        <v>153</v>
      </c>
      <c r="J59" s="310"/>
      <c r="K59" s="597"/>
      <c r="L59" s="579">
        <v>6</v>
      </c>
      <c r="M59" s="580"/>
      <c r="N59" s="580"/>
      <c r="O59" s="580"/>
      <c r="P59" s="580"/>
      <c r="Q59" s="581"/>
      <c r="R59" s="601">
        <v>2</v>
      </c>
      <c r="S59" s="602"/>
      <c r="T59" s="602"/>
      <c r="U59" s="602"/>
      <c r="V59" s="602"/>
      <c r="W59" s="603"/>
      <c r="X59" s="585">
        <f t="shared" ref="X59" si="21">IF(L59=0,0,IF(I59="△",R59/L59,0))</f>
        <v>0.33333333333333331</v>
      </c>
      <c r="Y59" s="586"/>
      <c r="Z59" s="586"/>
      <c r="AA59" s="586"/>
      <c r="AB59" s="586"/>
      <c r="AC59" s="587"/>
      <c r="AD59" s="477">
        <f t="shared" ref="AD59" si="22">IF(I59="△",2*X59,0)</f>
        <v>0.66666666666666663</v>
      </c>
      <c r="AE59" s="478"/>
      <c r="AF59" s="478"/>
      <c r="AG59" s="478"/>
      <c r="AH59" s="478"/>
      <c r="AI59" s="604"/>
      <c r="AU59" s="284"/>
      <c r="AV59" s="313"/>
      <c r="AW59" s="44"/>
    </row>
    <row r="60" spans="3:49" s="12" customFormat="1" ht="10.9" customHeight="1" x14ac:dyDescent="0.15">
      <c r="C60" s="594"/>
      <c r="D60" s="449"/>
      <c r="E60" s="451"/>
      <c r="F60" s="451"/>
      <c r="G60" s="447"/>
      <c r="H60" s="451"/>
      <c r="I60" s="596"/>
      <c r="J60" s="310"/>
      <c r="K60" s="597"/>
      <c r="L60" s="579"/>
      <c r="M60" s="580"/>
      <c r="N60" s="580"/>
      <c r="O60" s="580"/>
      <c r="P60" s="580"/>
      <c r="Q60" s="581"/>
      <c r="R60" s="579"/>
      <c r="S60" s="580"/>
      <c r="T60" s="580"/>
      <c r="U60" s="580"/>
      <c r="V60" s="580"/>
      <c r="W60" s="581"/>
      <c r="X60" s="585"/>
      <c r="Y60" s="586"/>
      <c r="Z60" s="586"/>
      <c r="AA60" s="586"/>
      <c r="AB60" s="586"/>
      <c r="AC60" s="587"/>
      <c r="AD60" s="480"/>
      <c r="AE60" s="481"/>
      <c r="AF60" s="481"/>
      <c r="AG60" s="481"/>
      <c r="AH60" s="481"/>
      <c r="AI60" s="502"/>
      <c r="AU60" s="284"/>
      <c r="AV60" s="313"/>
      <c r="AW60" s="44"/>
    </row>
    <row r="61" spans="3:49" s="12" customFormat="1" ht="10.9" customHeight="1" x14ac:dyDescent="0.15">
      <c r="C61" s="594"/>
      <c r="D61" s="449"/>
      <c r="E61" s="451"/>
      <c r="F61" s="451"/>
      <c r="G61" s="447"/>
      <c r="H61" s="451"/>
      <c r="I61" s="596"/>
      <c r="J61" s="310"/>
      <c r="K61" s="597"/>
      <c r="L61" s="579"/>
      <c r="M61" s="580"/>
      <c r="N61" s="580"/>
      <c r="O61" s="580"/>
      <c r="P61" s="580"/>
      <c r="Q61" s="581"/>
      <c r="R61" s="579"/>
      <c r="S61" s="580"/>
      <c r="T61" s="580"/>
      <c r="U61" s="580"/>
      <c r="V61" s="580"/>
      <c r="W61" s="581"/>
      <c r="X61" s="585"/>
      <c r="Y61" s="586"/>
      <c r="Z61" s="586"/>
      <c r="AA61" s="586"/>
      <c r="AB61" s="586"/>
      <c r="AC61" s="587"/>
      <c r="AD61" s="480"/>
      <c r="AE61" s="481"/>
      <c r="AF61" s="481"/>
      <c r="AG61" s="481"/>
      <c r="AH61" s="481"/>
      <c r="AI61" s="502"/>
      <c r="AU61" s="284"/>
      <c r="AV61" s="313"/>
      <c r="AW61" s="44"/>
    </row>
    <row r="62" spans="3:49" s="12" customFormat="1" ht="10.9" customHeight="1" x14ac:dyDescent="0.15">
      <c r="C62" s="595"/>
      <c r="D62" s="450"/>
      <c r="E62" s="452"/>
      <c r="F62" s="452"/>
      <c r="G62" s="448"/>
      <c r="H62" s="452"/>
      <c r="I62" s="598"/>
      <c r="J62" s="215"/>
      <c r="K62" s="599"/>
      <c r="L62" s="582"/>
      <c r="M62" s="583"/>
      <c r="N62" s="583"/>
      <c r="O62" s="583"/>
      <c r="P62" s="583"/>
      <c r="Q62" s="584"/>
      <c r="R62" s="582"/>
      <c r="S62" s="583"/>
      <c r="T62" s="583"/>
      <c r="U62" s="583"/>
      <c r="V62" s="583"/>
      <c r="W62" s="584"/>
      <c r="X62" s="588"/>
      <c r="Y62" s="589"/>
      <c r="Z62" s="589"/>
      <c r="AA62" s="589"/>
      <c r="AB62" s="589"/>
      <c r="AC62" s="590"/>
      <c r="AD62" s="483"/>
      <c r="AE62" s="484"/>
      <c r="AF62" s="484"/>
      <c r="AG62" s="484"/>
      <c r="AH62" s="484"/>
      <c r="AI62" s="503"/>
      <c r="AU62" s="284"/>
      <c r="AV62" s="313"/>
      <c r="AW62" s="44"/>
    </row>
    <row r="63" spans="3:49" s="12" customFormat="1" ht="10.9" customHeight="1" x14ac:dyDescent="0.15">
      <c r="C63" s="600">
        <v>5</v>
      </c>
      <c r="D63" s="475" t="s">
        <v>3</v>
      </c>
      <c r="E63" s="476">
        <v>25</v>
      </c>
      <c r="F63" s="476" t="s">
        <v>2</v>
      </c>
      <c r="G63" s="474" t="s">
        <v>8</v>
      </c>
      <c r="H63" s="476"/>
      <c r="I63" s="596" t="s">
        <v>153</v>
      </c>
      <c r="J63" s="310"/>
      <c r="K63" s="597"/>
      <c r="L63" s="579">
        <v>6</v>
      </c>
      <c r="M63" s="580"/>
      <c r="N63" s="580"/>
      <c r="O63" s="580"/>
      <c r="P63" s="580"/>
      <c r="Q63" s="581"/>
      <c r="R63" s="601">
        <v>2</v>
      </c>
      <c r="S63" s="602"/>
      <c r="T63" s="602"/>
      <c r="U63" s="602"/>
      <c r="V63" s="602"/>
      <c r="W63" s="603"/>
      <c r="X63" s="585">
        <f>IF(L63=0,0,IF(I63="△",R63/L63,0))</f>
        <v>0.33333333333333331</v>
      </c>
      <c r="Y63" s="586"/>
      <c r="Z63" s="586"/>
      <c r="AA63" s="586"/>
      <c r="AB63" s="586"/>
      <c r="AC63" s="587"/>
      <c r="AD63" s="477">
        <f t="shared" ref="AD63" si="23">IF(I63="△",2*X63,0)</f>
        <v>0.66666666666666663</v>
      </c>
      <c r="AE63" s="478"/>
      <c r="AF63" s="478"/>
      <c r="AG63" s="478"/>
      <c r="AH63" s="478"/>
      <c r="AI63" s="604"/>
      <c r="AU63" s="284"/>
      <c r="AV63" s="313"/>
      <c r="AW63" s="44"/>
    </row>
    <row r="64" spans="3:49" s="12" customFormat="1" ht="10.9" customHeight="1" x14ac:dyDescent="0.15">
      <c r="C64" s="594"/>
      <c r="D64" s="449"/>
      <c r="E64" s="451"/>
      <c r="F64" s="451"/>
      <c r="G64" s="447"/>
      <c r="H64" s="451"/>
      <c r="I64" s="596"/>
      <c r="J64" s="310"/>
      <c r="K64" s="597"/>
      <c r="L64" s="579"/>
      <c r="M64" s="580"/>
      <c r="N64" s="580"/>
      <c r="O64" s="580"/>
      <c r="P64" s="580"/>
      <c r="Q64" s="581"/>
      <c r="R64" s="579"/>
      <c r="S64" s="580"/>
      <c r="T64" s="580"/>
      <c r="U64" s="580"/>
      <c r="V64" s="580"/>
      <c r="W64" s="581"/>
      <c r="X64" s="585"/>
      <c r="Y64" s="586"/>
      <c r="Z64" s="586"/>
      <c r="AA64" s="586"/>
      <c r="AB64" s="586"/>
      <c r="AC64" s="587"/>
      <c r="AD64" s="480"/>
      <c r="AE64" s="481"/>
      <c r="AF64" s="481"/>
      <c r="AG64" s="481"/>
      <c r="AH64" s="481"/>
      <c r="AI64" s="502"/>
      <c r="AU64" s="284"/>
      <c r="AV64" s="313"/>
      <c r="AW64" s="44"/>
    </row>
    <row r="65" spans="3:49" s="12" customFormat="1" ht="10.9" customHeight="1" x14ac:dyDescent="0.15">
      <c r="C65" s="594"/>
      <c r="D65" s="449"/>
      <c r="E65" s="451"/>
      <c r="F65" s="451"/>
      <c r="G65" s="447"/>
      <c r="H65" s="451"/>
      <c r="I65" s="596"/>
      <c r="J65" s="310"/>
      <c r="K65" s="597"/>
      <c r="L65" s="579"/>
      <c r="M65" s="580"/>
      <c r="N65" s="580"/>
      <c r="O65" s="580"/>
      <c r="P65" s="580"/>
      <c r="Q65" s="581"/>
      <c r="R65" s="579"/>
      <c r="S65" s="580"/>
      <c r="T65" s="580"/>
      <c r="U65" s="580"/>
      <c r="V65" s="580"/>
      <c r="W65" s="581"/>
      <c r="X65" s="585"/>
      <c r="Y65" s="586"/>
      <c r="Z65" s="586"/>
      <c r="AA65" s="586"/>
      <c r="AB65" s="586"/>
      <c r="AC65" s="587"/>
      <c r="AD65" s="480"/>
      <c r="AE65" s="481"/>
      <c r="AF65" s="481"/>
      <c r="AG65" s="481"/>
      <c r="AH65" s="481"/>
      <c r="AI65" s="502"/>
      <c r="AU65" s="284"/>
      <c r="AV65" s="313"/>
      <c r="AW65" s="44"/>
    </row>
    <row r="66" spans="3:49" s="12" customFormat="1" ht="10.9" customHeight="1" x14ac:dyDescent="0.15">
      <c r="C66" s="595"/>
      <c r="D66" s="450"/>
      <c r="E66" s="452"/>
      <c r="F66" s="452"/>
      <c r="G66" s="448"/>
      <c r="H66" s="452"/>
      <c r="I66" s="598"/>
      <c r="J66" s="215"/>
      <c r="K66" s="599"/>
      <c r="L66" s="582"/>
      <c r="M66" s="583"/>
      <c r="N66" s="583"/>
      <c r="O66" s="583"/>
      <c r="P66" s="583"/>
      <c r="Q66" s="584"/>
      <c r="R66" s="582"/>
      <c r="S66" s="583"/>
      <c r="T66" s="583"/>
      <c r="U66" s="583"/>
      <c r="V66" s="583"/>
      <c r="W66" s="584"/>
      <c r="X66" s="588"/>
      <c r="Y66" s="589"/>
      <c r="Z66" s="589"/>
      <c r="AA66" s="589"/>
      <c r="AB66" s="589"/>
      <c r="AC66" s="590"/>
      <c r="AD66" s="483"/>
      <c r="AE66" s="484"/>
      <c r="AF66" s="484"/>
      <c r="AG66" s="484"/>
      <c r="AH66" s="484"/>
      <c r="AI66" s="503"/>
      <c r="AU66" s="284"/>
      <c r="AV66" s="313"/>
      <c r="AW66" s="44"/>
    </row>
    <row r="67" spans="3:49" s="12" customFormat="1" ht="10.9" customHeight="1" x14ac:dyDescent="0.15">
      <c r="C67" s="600">
        <v>5</v>
      </c>
      <c r="D67" s="475" t="s">
        <v>3</v>
      </c>
      <c r="E67" s="476">
        <v>26</v>
      </c>
      <c r="F67" s="476" t="s">
        <v>2</v>
      </c>
      <c r="G67" s="474" t="s">
        <v>7</v>
      </c>
      <c r="H67" s="476"/>
      <c r="I67" s="596" t="s">
        <v>153</v>
      </c>
      <c r="J67" s="310"/>
      <c r="K67" s="597"/>
      <c r="L67" s="579">
        <v>6</v>
      </c>
      <c r="M67" s="580"/>
      <c r="N67" s="580"/>
      <c r="O67" s="580"/>
      <c r="P67" s="580"/>
      <c r="Q67" s="581"/>
      <c r="R67" s="601">
        <v>2</v>
      </c>
      <c r="S67" s="602"/>
      <c r="T67" s="602"/>
      <c r="U67" s="602"/>
      <c r="V67" s="602"/>
      <c r="W67" s="603"/>
      <c r="X67" s="585">
        <f t="shared" ref="X67" si="24">IF(L67=0,0,IF(I67="△",R67/L67,0))</f>
        <v>0.33333333333333331</v>
      </c>
      <c r="Y67" s="586"/>
      <c r="Z67" s="586"/>
      <c r="AA67" s="586"/>
      <c r="AB67" s="586"/>
      <c r="AC67" s="587"/>
      <c r="AD67" s="477">
        <f t="shared" ref="AD67" si="25">IF(I67="△",2*X67,0)</f>
        <v>0.66666666666666663</v>
      </c>
      <c r="AE67" s="478"/>
      <c r="AF67" s="478"/>
      <c r="AG67" s="478"/>
      <c r="AH67" s="478"/>
      <c r="AI67" s="604"/>
      <c r="AU67" s="284"/>
      <c r="AV67" s="313"/>
      <c r="AW67" s="44"/>
    </row>
    <row r="68" spans="3:49" s="12" customFormat="1" ht="10.9" customHeight="1" x14ac:dyDescent="0.15">
      <c r="C68" s="594"/>
      <c r="D68" s="449"/>
      <c r="E68" s="451"/>
      <c r="F68" s="451"/>
      <c r="G68" s="447"/>
      <c r="H68" s="451"/>
      <c r="I68" s="596"/>
      <c r="J68" s="310"/>
      <c r="K68" s="597"/>
      <c r="L68" s="579"/>
      <c r="M68" s="580"/>
      <c r="N68" s="580"/>
      <c r="O68" s="580"/>
      <c r="P68" s="580"/>
      <c r="Q68" s="581"/>
      <c r="R68" s="579"/>
      <c r="S68" s="580"/>
      <c r="T68" s="580"/>
      <c r="U68" s="580"/>
      <c r="V68" s="580"/>
      <c r="W68" s="581"/>
      <c r="X68" s="585"/>
      <c r="Y68" s="586"/>
      <c r="Z68" s="586"/>
      <c r="AA68" s="586"/>
      <c r="AB68" s="586"/>
      <c r="AC68" s="587"/>
      <c r="AD68" s="480"/>
      <c r="AE68" s="481"/>
      <c r="AF68" s="481"/>
      <c r="AG68" s="481"/>
      <c r="AH68" s="481"/>
      <c r="AI68" s="502"/>
      <c r="AU68" s="284"/>
      <c r="AV68" s="313"/>
      <c r="AW68" s="44"/>
    </row>
    <row r="69" spans="3:49" s="12" customFormat="1" ht="10.9" customHeight="1" x14ac:dyDescent="0.15">
      <c r="C69" s="594"/>
      <c r="D69" s="449"/>
      <c r="E69" s="451"/>
      <c r="F69" s="451"/>
      <c r="G69" s="447"/>
      <c r="H69" s="451"/>
      <c r="I69" s="596"/>
      <c r="J69" s="310"/>
      <c r="K69" s="597"/>
      <c r="L69" s="579"/>
      <c r="M69" s="580"/>
      <c r="N69" s="580"/>
      <c r="O69" s="580"/>
      <c r="P69" s="580"/>
      <c r="Q69" s="581"/>
      <c r="R69" s="579"/>
      <c r="S69" s="580"/>
      <c r="T69" s="580"/>
      <c r="U69" s="580"/>
      <c r="V69" s="580"/>
      <c r="W69" s="581"/>
      <c r="X69" s="585"/>
      <c r="Y69" s="586"/>
      <c r="Z69" s="586"/>
      <c r="AA69" s="586"/>
      <c r="AB69" s="586"/>
      <c r="AC69" s="587"/>
      <c r="AD69" s="480"/>
      <c r="AE69" s="481"/>
      <c r="AF69" s="481"/>
      <c r="AG69" s="481"/>
      <c r="AH69" s="481"/>
      <c r="AI69" s="502"/>
      <c r="AU69" s="284"/>
      <c r="AV69" s="313"/>
      <c r="AW69" s="44"/>
    </row>
    <row r="70" spans="3:49" s="12" customFormat="1" ht="10.9" customHeight="1" x14ac:dyDescent="0.15">
      <c r="C70" s="595"/>
      <c r="D70" s="450"/>
      <c r="E70" s="452"/>
      <c r="F70" s="452"/>
      <c r="G70" s="448"/>
      <c r="H70" s="452"/>
      <c r="I70" s="598"/>
      <c r="J70" s="215"/>
      <c r="K70" s="599"/>
      <c r="L70" s="582"/>
      <c r="M70" s="583"/>
      <c r="N70" s="583"/>
      <c r="O70" s="583"/>
      <c r="P70" s="583"/>
      <c r="Q70" s="584"/>
      <c r="R70" s="582"/>
      <c r="S70" s="583"/>
      <c r="T70" s="583"/>
      <c r="U70" s="583"/>
      <c r="V70" s="583"/>
      <c r="W70" s="584"/>
      <c r="X70" s="588"/>
      <c r="Y70" s="589"/>
      <c r="Z70" s="589"/>
      <c r="AA70" s="589"/>
      <c r="AB70" s="589"/>
      <c r="AC70" s="590"/>
      <c r="AD70" s="483"/>
      <c r="AE70" s="484"/>
      <c r="AF70" s="484"/>
      <c r="AG70" s="484"/>
      <c r="AH70" s="484"/>
      <c r="AI70" s="503"/>
      <c r="AU70" s="284"/>
      <c r="AV70" s="313"/>
      <c r="AW70" s="44"/>
    </row>
    <row r="71" spans="3:49" s="12" customFormat="1" ht="10.9" customHeight="1" x14ac:dyDescent="0.15">
      <c r="C71" s="600">
        <v>5</v>
      </c>
      <c r="D71" s="475" t="s">
        <v>3</v>
      </c>
      <c r="E71" s="476">
        <v>27</v>
      </c>
      <c r="F71" s="476" t="s">
        <v>2</v>
      </c>
      <c r="G71" s="474" t="s">
        <v>6</v>
      </c>
      <c r="H71" s="476"/>
      <c r="I71" s="596" t="s">
        <v>153</v>
      </c>
      <c r="J71" s="310"/>
      <c r="K71" s="597"/>
      <c r="L71" s="579">
        <v>6</v>
      </c>
      <c r="M71" s="580"/>
      <c r="N71" s="580"/>
      <c r="O71" s="580"/>
      <c r="P71" s="580"/>
      <c r="Q71" s="581"/>
      <c r="R71" s="601">
        <v>2</v>
      </c>
      <c r="S71" s="602"/>
      <c r="T71" s="602"/>
      <c r="U71" s="602"/>
      <c r="V71" s="602"/>
      <c r="W71" s="603"/>
      <c r="X71" s="585">
        <f t="shared" ref="X71" si="26">IF(L71=0,0,IF(I71="△",R71/L71,0))</f>
        <v>0.33333333333333331</v>
      </c>
      <c r="Y71" s="586"/>
      <c r="Z71" s="586"/>
      <c r="AA71" s="586"/>
      <c r="AB71" s="586"/>
      <c r="AC71" s="587"/>
      <c r="AD71" s="477">
        <f t="shared" ref="AD71" si="27">IF(I71="△",2*X71,0)</f>
        <v>0.66666666666666663</v>
      </c>
      <c r="AE71" s="478"/>
      <c r="AF71" s="478"/>
      <c r="AG71" s="478"/>
      <c r="AH71" s="478"/>
      <c r="AI71" s="604"/>
      <c r="AU71" s="284"/>
      <c r="AV71" s="313"/>
      <c r="AW71" s="44"/>
    </row>
    <row r="72" spans="3:49" s="12" customFormat="1" ht="10.9" customHeight="1" x14ac:dyDescent="0.15">
      <c r="C72" s="594"/>
      <c r="D72" s="449"/>
      <c r="E72" s="451"/>
      <c r="F72" s="451"/>
      <c r="G72" s="447"/>
      <c r="H72" s="451"/>
      <c r="I72" s="596"/>
      <c r="J72" s="310"/>
      <c r="K72" s="597"/>
      <c r="L72" s="579"/>
      <c r="M72" s="580"/>
      <c r="N72" s="580"/>
      <c r="O72" s="580"/>
      <c r="P72" s="580"/>
      <c r="Q72" s="581"/>
      <c r="R72" s="579"/>
      <c r="S72" s="580"/>
      <c r="T72" s="580"/>
      <c r="U72" s="580"/>
      <c r="V72" s="580"/>
      <c r="W72" s="581"/>
      <c r="X72" s="585"/>
      <c r="Y72" s="586"/>
      <c r="Z72" s="586"/>
      <c r="AA72" s="586"/>
      <c r="AB72" s="586"/>
      <c r="AC72" s="587"/>
      <c r="AD72" s="480"/>
      <c r="AE72" s="481"/>
      <c r="AF72" s="481"/>
      <c r="AG72" s="481"/>
      <c r="AH72" s="481"/>
      <c r="AI72" s="502"/>
      <c r="AU72" s="284"/>
      <c r="AV72" s="313"/>
      <c r="AW72" s="44"/>
    </row>
    <row r="73" spans="3:49" s="12" customFormat="1" ht="10.9" customHeight="1" x14ac:dyDescent="0.15">
      <c r="C73" s="594"/>
      <c r="D73" s="449"/>
      <c r="E73" s="451"/>
      <c r="F73" s="451"/>
      <c r="G73" s="447"/>
      <c r="H73" s="451"/>
      <c r="I73" s="596"/>
      <c r="J73" s="310"/>
      <c r="K73" s="597"/>
      <c r="L73" s="579"/>
      <c r="M73" s="580"/>
      <c r="N73" s="580"/>
      <c r="O73" s="580"/>
      <c r="P73" s="580"/>
      <c r="Q73" s="581"/>
      <c r="R73" s="579"/>
      <c r="S73" s="580"/>
      <c r="T73" s="580"/>
      <c r="U73" s="580"/>
      <c r="V73" s="580"/>
      <c r="W73" s="581"/>
      <c r="X73" s="585"/>
      <c r="Y73" s="586"/>
      <c r="Z73" s="586"/>
      <c r="AA73" s="586"/>
      <c r="AB73" s="586"/>
      <c r="AC73" s="587"/>
      <c r="AD73" s="480"/>
      <c r="AE73" s="481"/>
      <c r="AF73" s="481"/>
      <c r="AG73" s="481"/>
      <c r="AH73" s="481"/>
      <c r="AI73" s="502"/>
      <c r="AU73" s="284"/>
      <c r="AV73" s="313"/>
      <c r="AW73" s="44"/>
    </row>
    <row r="74" spans="3:49" s="12" customFormat="1" ht="10.9" customHeight="1" x14ac:dyDescent="0.15">
      <c r="C74" s="595"/>
      <c r="D74" s="450"/>
      <c r="E74" s="452"/>
      <c r="F74" s="452"/>
      <c r="G74" s="448"/>
      <c r="H74" s="452"/>
      <c r="I74" s="598"/>
      <c r="J74" s="215"/>
      <c r="K74" s="599"/>
      <c r="L74" s="582"/>
      <c r="M74" s="583"/>
      <c r="N74" s="583"/>
      <c r="O74" s="583"/>
      <c r="P74" s="583"/>
      <c r="Q74" s="584"/>
      <c r="R74" s="582"/>
      <c r="S74" s="583"/>
      <c r="T74" s="583"/>
      <c r="U74" s="583"/>
      <c r="V74" s="583"/>
      <c r="W74" s="584"/>
      <c r="X74" s="588"/>
      <c r="Y74" s="589"/>
      <c r="Z74" s="589"/>
      <c r="AA74" s="589"/>
      <c r="AB74" s="589"/>
      <c r="AC74" s="590"/>
      <c r="AD74" s="483"/>
      <c r="AE74" s="484"/>
      <c r="AF74" s="484"/>
      <c r="AG74" s="484"/>
      <c r="AH74" s="484"/>
      <c r="AI74" s="503"/>
      <c r="AU74" s="284"/>
      <c r="AV74" s="313"/>
      <c r="AW74" s="44"/>
    </row>
    <row r="75" spans="3:49" s="12" customFormat="1" ht="10.9" customHeight="1" x14ac:dyDescent="0.15">
      <c r="C75" s="600">
        <v>5</v>
      </c>
      <c r="D75" s="475" t="s">
        <v>3</v>
      </c>
      <c r="E75" s="476">
        <v>28</v>
      </c>
      <c r="F75" s="476" t="s">
        <v>2</v>
      </c>
      <c r="G75" s="474" t="s">
        <v>5</v>
      </c>
      <c r="H75" s="476"/>
      <c r="I75" s="596" t="s">
        <v>153</v>
      </c>
      <c r="J75" s="310"/>
      <c r="K75" s="597"/>
      <c r="L75" s="579">
        <v>6</v>
      </c>
      <c r="M75" s="580"/>
      <c r="N75" s="580"/>
      <c r="O75" s="580"/>
      <c r="P75" s="580"/>
      <c r="Q75" s="581"/>
      <c r="R75" s="601">
        <v>2</v>
      </c>
      <c r="S75" s="602"/>
      <c r="T75" s="602"/>
      <c r="U75" s="602"/>
      <c r="V75" s="602"/>
      <c r="W75" s="603"/>
      <c r="X75" s="585">
        <f t="shared" ref="X75" si="28">IF(L75=0,0,IF(I75="△",R75/L75,0))</f>
        <v>0.33333333333333331</v>
      </c>
      <c r="Y75" s="586"/>
      <c r="Z75" s="586"/>
      <c r="AA75" s="586"/>
      <c r="AB75" s="586"/>
      <c r="AC75" s="587"/>
      <c r="AD75" s="477">
        <f t="shared" ref="AD75" si="29">IF(I75="△",2*X75,0)</f>
        <v>0.66666666666666663</v>
      </c>
      <c r="AE75" s="478"/>
      <c r="AF75" s="478"/>
      <c r="AG75" s="478"/>
      <c r="AH75" s="478"/>
      <c r="AI75" s="604"/>
      <c r="AU75" s="284"/>
      <c r="AV75" s="313"/>
      <c r="AW75" s="44"/>
    </row>
    <row r="76" spans="3:49" s="12" customFormat="1" ht="10.9" customHeight="1" x14ac:dyDescent="0.15">
      <c r="C76" s="594"/>
      <c r="D76" s="449"/>
      <c r="E76" s="451"/>
      <c r="F76" s="451"/>
      <c r="G76" s="447"/>
      <c r="H76" s="451"/>
      <c r="I76" s="596"/>
      <c r="J76" s="310"/>
      <c r="K76" s="597"/>
      <c r="L76" s="579"/>
      <c r="M76" s="580"/>
      <c r="N76" s="580"/>
      <c r="O76" s="580"/>
      <c r="P76" s="580"/>
      <c r="Q76" s="581"/>
      <c r="R76" s="579"/>
      <c r="S76" s="580"/>
      <c r="T76" s="580"/>
      <c r="U76" s="580"/>
      <c r="V76" s="580"/>
      <c r="W76" s="581"/>
      <c r="X76" s="585"/>
      <c r="Y76" s="586"/>
      <c r="Z76" s="586"/>
      <c r="AA76" s="586"/>
      <c r="AB76" s="586"/>
      <c r="AC76" s="587"/>
      <c r="AD76" s="480"/>
      <c r="AE76" s="481"/>
      <c r="AF76" s="481"/>
      <c r="AG76" s="481"/>
      <c r="AH76" s="481"/>
      <c r="AI76" s="502"/>
      <c r="AU76" s="284"/>
      <c r="AV76" s="313"/>
      <c r="AW76" s="44"/>
    </row>
    <row r="77" spans="3:49" s="12" customFormat="1" ht="10.9" customHeight="1" x14ac:dyDescent="0.15">
      <c r="C77" s="594"/>
      <c r="D77" s="449"/>
      <c r="E77" s="451"/>
      <c r="F77" s="451"/>
      <c r="G77" s="447"/>
      <c r="H77" s="451"/>
      <c r="I77" s="596"/>
      <c r="J77" s="310"/>
      <c r="K77" s="597"/>
      <c r="L77" s="579"/>
      <c r="M77" s="580"/>
      <c r="N77" s="580"/>
      <c r="O77" s="580"/>
      <c r="P77" s="580"/>
      <c r="Q77" s="581"/>
      <c r="R77" s="579"/>
      <c r="S77" s="580"/>
      <c r="T77" s="580"/>
      <c r="U77" s="580"/>
      <c r="V77" s="580"/>
      <c r="W77" s="581"/>
      <c r="X77" s="585"/>
      <c r="Y77" s="586"/>
      <c r="Z77" s="586"/>
      <c r="AA77" s="586"/>
      <c r="AB77" s="586"/>
      <c r="AC77" s="587"/>
      <c r="AD77" s="480"/>
      <c r="AE77" s="481"/>
      <c r="AF77" s="481"/>
      <c r="AG77" s="481"/>
      <c r="AH77" s="481"/>
      <c r="AI77" s="502"/>
      <c r="AU77" s="284"/>
      <c r="AV77" s="313"/>
      <c r="AW77" s="44"/>
    </row>
    <row r="78" spans="3:49" s="12" customFormat="1" ht="10.9" customHeight="1" x14ac:dyDescent="0.15">
      <c r="C78" s="595"/>
      <c r="D78" s="450"/>
      <c r="E78" s="452"/>
      <c r="F78" s="452"/>
      <c r="G78" s="448"/>
      <c r="H78" s="452"/>
      <c r="I78" s="598"/>
      <c r="J78" s="215"/>
      <c r="K78" s="599"/>
      <c r="L78" s="582"/>
      <c r="M78" s="583"/>
      <c r="N78" s="583"/>
      <c r="O78" s="583"/>
      <c r="P78" s="583"/>
      <c r="Q78" s="584"/>
      <c r="R78" s="582"/>
      <c r="S78" s="583"/>
      <c r="T78" s="583"/>
      <c r="U78" s="583"/>
      <c r="V78" s="583"/>
      <c r="W78" s="584"/>
      <c r="X78" s="588"/>
      <c r="Y78" s="589"/>
      <c r="Z78" s="589"/>
      <c r="AA78" s="589"/>
      <c r="AB78" s="589"/>
      <c r="AC78" s="590"/>
      <c r="AD78" s="483"/>
      <c r="AE78" s="484"/>
      <c r="AF78" s="484"/>
      <c r="AG78" s="484"/>
      <c r="AH78" s="484"/>
      <c r="AI78" s="503"/>
      <c r="AU78" s="284"/>
      <c r="AV78" s="313"/>
      <c r="AW78" s="44"/>
    </row>
    <row r="79" spans="3:49" s="12" customFormat="1" ht="10.9" customHeight="1" x14ac:dyDescent="0.15">
      <c r="C79" s="600">
        <v>5</v>
      </c>
      <c r="D79" s="475" t="s">
        <v>3</v>
      </c>
      <c r="E79" s="476">
        <v>29</v>
      </c>
      <c r="F79" s="476" t="s">
        <v>2</v>
      </c>
      <c r="G79" s="474" t="s">
        <v>4</v>
      </c>
      <c r="H79" s="476"/>
      <c r="I79" s="596" t="s">
        <v>153</v>
      </c>
      <c r="J79" s="310"/>
      <c r="K79" s="597"/>
      <c r="L79" s="579">
        <v>7</v>
      </c>
      <c r="M79" s="580"/>
      <c r="N79" s="580"/>
      <c r="O79" s="580"/>
      <c r="P79" s="580"/>
      <c r="Q79" s="581"/>
      <c r="R79" s="601">
        <v>2</v>
      </c>
      <c r="S79" s="602"/>
      <c r="T79" s="602"/>
      <c r="U79" s="602"/>
      <c r="V79" s="602"/>
      <c r="W79" s="603"/>
      <c r="X79" s="585">
        <f t="shared" ref="X79" si="30">IF(L79=0,0,IF(I79="△",R79/L79,0))</f>
        <v>0.2857142857142857</v>
      </c>
      <c r="Y79" s="586"/>
      <c r="Z79" s="586"/>
      <c r="AA79" s="586"/>
      <c r="AB79" s="586"/>
      <c r="AC79" s="587"/>
      <c r="AD79" s="477">
        <f t="shared" ref="AD79" si="31">IF(I79="△",2*X79,0)</f>
        <v>0.5714285714285714</v>
      </c>
      <c r="AE79" s="478"/>
      <c r="AF79" s="478"/>
      <c r="AG79" s="478"/>
      <c r="AH79" s="478"/>
      <c r="AI79" s="604"/>
      <c r="AU79" s="284"/>
      <c r="AV79" s="313"/>
      <c r="AW79" s="44"/>
    </row>
    <row r="80" spans="3:49" s="12" customFormat="1" ht="10.9" customHeight="1" x14ac:dyDescent="0.15">
      <c r="C80" s="594"/>
      <c r="D80" s="449"/>
      <c r="E80" s="451"/>
      <c r="F80" s="451"/>
      <c r="G80" s="447"/>
      <c r="H80" s="451"/>
      <c r="I80" s="596"/>
      <c r="J80" s="310"/>
      <c r="K80" s="597"/>
      <c r="L80" s="579"/>
      <c r="M80" s="580"/>
      <c r="N80" s="580"/>
      <c r="O80" s="580"/>
      <c r="P80" s="580"/>
      <c r="Q80" s="581"/>
      <c r="R80" s="579"/>
      <c r="S80" s="580"/>
      <c r="T80" s="580"/>
      <c r="U80" s="580"/>
      <c r="V80" s="580"/>
      <c r="W80" s="581"/>
      <c r="X80" s="585"/>
      <c r="Y80" s="586"/>
      <c r="Z80" s="586"/>
      <c r="AA80" s="586"/>
      <c r="AB80" s="586"/>
      <c r="AC80" s="587"/>
      <c r="AD80" s="480"/>
      <c r="AE80" s="481"/>
      <c r="AF80" s="481"/>
      <c r="AG80" s="481"/>
      <c r="AH80" s="481"/>
      <c r="AI80" s="502"/>
      <c r="AU80" s="284"/>
      <c r="AV80" s="313"/>
      <c r="AW80" s="44"/>
    </row>
    <row r="81" spans="3:49" s="12" customFormat="1" ht="10.9" customHeight="1" x14ac:dyDescent="0.15">
      <c r="C81" s="594"/>
      <c r="D81" s="449"/>
      <c r="E81" s="451"/>
      <c r="F81" s="451"/>
      <c r="G81" s="447"/>
      <c r="H81" s="451"/>
      <c r="I81" s="596"/>
      <c r="J81" s="310"/>
      <c r="K81" s="597"/>
      <c r="L81" s="579"/>
      <c r="M81" s="580"/>
      <c r="N81" s="580"/>
      <c r="O81" s="580"/>
      <c r="P81" s="580"/>
      <c r="Q81" s="581"/>
      <c r="R81" s="579"/>
      <c r="S81" s="580"/>
      <c r="T81" s="580"/>
      <c r="U81" s="580"/>
      <c r="V81" s="580"/>
      <c r="W81" s="581"/>
      <c r="X81" s="585"/>
      <c r="Y81" s="586"/>
      <c r="Z81" s="586"/>
      <c r="AA81" s="586"/>
      <c r="AB81" s="586"/>
      <c r="AC81" s="587"/>
      <c r="AD81" s="480"/>
      <c r="AE81" s="481"/>
      <c r="AF81" s="481"/>
      <c r="AG81" s="481"/>
      <c r="AH81" s="481"/>
      <c r="AI81" s="502"/>
      <c r="AU81" s="284"/>
      <c r="AV81" s="313"/>
      <c r="AW81" s="44"/>
    </row>
    <row r="82" spans="3:49" s="12" customFormat="1" ht="10.9" customHeight="1" x14ac:dyDescent="0.15">
      <c r="C82" s="595"/>
      <c r="D82" s="450"/>
      <c r="E82" s="452"/>
      <c r="F82" s="452"/>
      <c r="G82" s="448"/>
      <c r="H82" s="452"/>
      <c r="I82" s="598"/>
      <c r="J82" s="215"/>
      <c r="K82" s="599"/>
      <c r="L82" s="582"/>
      <c r="M82" s="583"/>
      <c r="N82" s="583"/>
      <c r="O82" s="583"/>
      <c r="P82" s="583"/>
      <c r="Q82" s="584"/>
      <c r="R82" s="582"/>
      <c r="S82" s="583"/>
      <c r="T82" s="583"/>
      <c r="U82" s="583"/>
      <c r="V82" s="583"/>
      <c r="W82" s="584"/>
      <c r="X82" s="588"/>
      <c r="Y82" s="589"/>
      <c r="Z82" s="589"/>
      <c r="AA82" s="589"/>
      <c r="AB82" s="589"/>
      <c r="AC82" s="590"/>
      <c r="AD82" s="483"/>
      <c r="AE82" s="484"/>
      <c r="AF82" s="484"/>
      <c r="AG82" s="484"/>
      <c r="AH82" s="484"/>
      <c r="AI82" s="503"/>
      <c r="AU82" s="284"/>
      <c r="AV82" s="313"/>
      <c r="AW82" s="44"/>
    </row>
    <row r="83" spans="3:49" s="12" customFormat="1" ht="10.9" customHeight="1" x14ac:dyDescent="0.15">
      <c r="C83" s="600">
        <v>5</v>
      </c>
      <c r="D83" s="475" t="s">
        <v>3</v>
      </c>
      <c r="E83" s="476">
        <v>30</v>
      </c>
      <c r="F83" s="476" t="s">
        <v>2</v>
      </c>
      <c r="G83" s="474" t="s">
        <v>1</v>
      </c>
      <c r="H83" s="476"/>
      <c r="I83" s="596" t="s">
        <v>153</v>
      </c>
      <c r="J83" s="310"/>
      <c r="K83" s="597"/>
      <c r="L83" s="579">
        <v>7</v>
      </c>
      <c r="M83" s="580"/>
      <c r="N83" s="580"/>
      <c r="O83" s="580"/>
      <c r="P83" s="580"/>
      <c r="Q83" s="581"/>
      <c r="R83" s="601">
        <v>2</v>
      </c>
      <c r="S83" s="602"/>
      <c r="T83" s="602"/>
      <c r="U83" s="602"/>
      <c r="V83" s="602"/>
      <c r="W83" s="603"/>
      <c r="X83" s="585">
        <f t="shared" ref="X83" si="32">IF(L83=0,0,IF(I83="△",R83/L83,0))</f>
        <v>0.2857142857142857</v>
      </c>
      <c r="Y83" s="586"/>
      <c r="Z83" s="586"/>
      <c r="AA83" s="586"/>
      <c r="AB83" s="586"/>
      <c r="AC83" s="587"/>
      <c r="AD83" s="477">
        <f t="shared" ref="AD83" si="33">IF(I83="△",2*X83,0)</f>
        <v>0.5714285714285714</v>
      </c>
      <c r="AE83" s="478"/>
      <c r="AF83" s="478"/>
      <c r="AG83" s="478"/>
      <c r="AH83" s="478"/>
      <c r="AI83" s="604"/>
      <c r="AU83" s="284"/>
      <c r="AV83" s="313"/>
      <c r="AW83" s="44"/>
    </row>
    <row r="84" spans="3:49" s="12" customFormat="1" ht="10.9" customHeight="1" x14ac:dyDescent="0.15">
      <c r="C84" s="594"/>
      <c r="D84" s="449"/>
      <c r="E84" s="451"/>
      <c r="F84" s="451"/>
      <c r="G84" s="447"/>
      <c r="H84" s="451"/>
      <c r="I84" s="596"/>
      <c r="J84" s="310"/>
      <c r="K84" s="597"/>
      <c r="L84" s="579"/>
      <c r="M84" s="580"/>
      <c r="N84" s="580"/>
      <c r="O84" s="580"/>
      <c r="P84" s="580"/>
      <c r="Q84" s="581"/>
      <c r="R84" s="579"/>
      <c r="S84" s="580"/>
      <c r="T84" s="580"/>
      <c r="U84" s="580"/>
      <c r="V84" s="580"/>
      <c r="W84" s="581"/>
      <c r="X84" s="585"/>
      <c r="Y84" s="586"/>
      <c r="Z84" s="586"/>
      <c r="AA84" s="586"/>
      <c r="AB84" s="586"/>
      <c r="AC84" s="587"/>
      <c r="AD84" s="480"/>
      <c r="AE84" s="481"/>
      <c r="AF84" s="481"/>
      <c r="AG84" s="481"/>
      <c r="AH84" s="481"/>
      <c r="AI84" s="502"/>
      <c r="AU84" s="284"/>
      <c r="AV84" s="313"/>
      <c r="AW84" s="44"/>
    </row>
    <row r="85" spans="3:49" s="12" customFormat="1" ht="10.9" customHeight="1" x14ac:dyDescent="0.15">
      <c r="C85" s="594"/>
      <c r="D85" s="449"/>
      <c r="E85" s="451"/>
      <c r="F85" s="451"/>
      <c r="G85" s="447"/>
      <c r="H85" s="451"/>
      <c r="I85" s="596"/>
      <c r="J85" s="310"/>
      <c r="K85" s="597"/>
      <c r="L85" s="579"/>
      <c r="M85" s="580"/>
      <c r="N85" s="580"/>
      <c r="O85" s="580"/>
      <c r="P85" s="580"/>
      <c r="Q85" s="581"/>
      <c r="R85" s="579"/>
      <c r="S85" s="580"/>
      <c r="T85" s="580"/>
      <c r="U85" s="580"/>
      <c r="V85" s="580"/>
      <c r="W85" s="581"/>
      <c r="X85" s="585"/>
      <c r="Y85" s="586"/>
      <c r="Z85" s="586"/>
      <c r="AA85" s="586"/>
      <c r="AB85" s="586"/>
      <c r="AC85" s="587"/>
      <c r="AD85" s="480"/>
      <c r="AE85" s="481"/>
      <c r="AF85" s="481"/>
      <c r="AG85" s="481"/>
      <c r="AH85" s="481"/>
      <c r="AI85" s="502"/>
      <c r="AU85" s="284"/>
      <c r="AV85" s="313"/>
      <c r="AW85" s="44"/>
    </row>
    <row r="86" spans="3:49" s="12" customFormat="1" ht="10.9" customHeight="1" x14ac:dyDescent="0.15">
      <c r="C86" s="595"/>
      <c r="D86" s="450"/>
      <c r="E86" s="452"/>
      <c r="F86" s="452"/>
      <c r="G86" s="448"/>
      <c r="H86" s="452"/>
      <c r="I86" s="598"/>
      <c r="J86" s="215"/>
      <c r="K86" s="599"/>
      <c r="L86" s="582"/>
      <c r="M86" s="583"/>
      <c r="N86" s="583"/>
      <c r="O86" s="583"/>
      <c r="P86" s="583"/>
      <c r="Q86" s="584"/>
      <c r="R86" s="582"/>
      <c r="S86" s="583"/>
      <c r="T86" s="583"/>
      <c r="U86" s="583"/>
      <c r="V86" s="583"/>
      <c r="W86" s="584"/>
      <c r="X86" s="588"/>
      <c r="Y86" s="589"/>
      <c r="Z86" s="589"/>
      <c r="AA86" s="589"/>
      <c r="AB86" s="589"/>
      <c r="AC86" s="590"/>
      <c r="AD86" s="483"/>
      <c r="AE86" s="484"/>
      <c r="AF86" s="484"/>
      <c r="AG86" s="484"/>
      <c r="AH86" s="484"/>
      <c r="AI86" s="503"/>
      <c r="AU86" s="284"/>
      <c r="AV86" s="313"/>
      <c r="AW86" s="44"/>
    </row>
    <row r="87" spans="3:49" s="12" customFormat="1" ht="10.9" customHeight="1" x14ac:dyDescent="0.15">
      <c r="C87" s="600">
        <v>5</v>
      </c>
      <c r="D87" s="475" t="s">
        <v>3</v>
      </c>
      <c r="E87" s="476">
        <v>31</v>
      </c>
      <c r="F87" s="476" t="s">
        <v>2</v>
      </c>
      <c r="G87" s="474" t="s">
        <v>9</v>
      </c>
      <c r="H87" s="476"/>
      <c r="I87" s="621" t="s">
        <v>153</v>
      </c>
      <c r="J87" s="214"/>
      <c r="K87" s="622"/>
      <c r="L87" s="601">
        <v>6</v>
      </c>
      <c r="M87" s="602"/>
      <c r="N87" s="602"/>
      <c r="O87" s="602"/>
      <c r="P87" s="602"/>
      <c r="Q87" s="603"/>
      <c r="R87" s="601">
        <v>2</v>
      </c>
      <c r="S87" s="602"/>
      <c r="T87" s="602"/>
      <c r="U87" s="602"/>
      <c r="V87" s="602"/>
      <c r="W87" s="603"/>
      <c r="X87" s="608">
        <f t="shared" ref="X87" si="34">IF(L87=0,0,IF(I87="△",R87/L87,0))</f>
        <v>0.33333333333333331</v>
      </c>
      <c r="Y87" s="609"/>
      <c r="Z87" s="609"/>
      <c r="AA87" s="609"/>
      <c r="AB87" s="609"/>
      <c r="AC87" s="610"/>
      <c r="AD87" s="477">
        <f t="shared" ref="AD87" si="35">IF(I87="△",2*X87,0)</f>
        <v>0.66666666666666663</v>
      </c>
      <c r="AE87" s="478"/>
      <c r="AF87" s="478"/>
      <c r="AG87" s="478"/>
      <c r="AH87" s="478"/>
      <c r="AI87" s="604"/>
      <c r="AU87" s="284"/>
      <c r="AV87" s="313"/>
      <c r="AW87" s="44"/>
    </row>
    <row r="88" spans="3:49" s="12" customFormat="1" ht="10.9" customHeight="1" x14ac:dyDescent="0.15">
      <c r="C88" s="594"/>
      <c r="D88" s="449"/>
      <c r="E88" s="451"/>
      <c r="F88" s="451"/>
      <c r="G88" s="447"/>
      <c r="H88" s="451"/>
      <c r="I88" s="596"/>
      <c r="J88" s="310"/>
      <c r="K88" s="597"/>
      <c r="L88" s="579"/>
      <c r="M88" s="580"/>
      <c r="N88" s="580"/>
      <c r="O88" s="580"/>
      <c r="P88" s="580"/>
      <c r="Q88" s="581"/>
      <c r="R88" s="579"/>
      <c r="S88" s="580"/>
      <c r="T88" s="580"/>
      <c r="U88" s="580"/>
      <c r="V88" s="580"/>
      <c r="W88" s="581"/>
      <c r="X88" s="585"/>
      <c r="Y88" s="586"/>
      <c r="Z88" s="586"/>
      <c r="AA88" s="586"/>
      <c r="AB88" s="586"/>
      <c r="AC88" s="587"/>
      <c r="AD88" s="480"/>
      <c r="AE88" s="481"/>
      <c r="AF88" s="481"/>
      <c r="AG88" s="481"/>
      <c r="AH88" s="481"/>
      <c r="AI88" s="502"/>
      <c r="AU88" s="284"/>
      <c r="AV88" s="313"/>
      <c r="AW88" s="44"/>
    </row>
    <row r="89" spans="3:49" s="12" customFormat="1" ht="10.9" customHeight="1" x14ac:dyDescent="0.15">
      <c r="C89" s="594"/>
      <c r="D89" s="449"/>
      <c r="E89" s="451"/>
      <c r="F89" s="451"/>
      <c r="G89" s="447"/>
      <c r="H89" s="451"/>
      <c r="I89" s="596"/>
      <c r="J89" s="310"/>
      <c r="K89" s="597"/>
      <c r="L89" s="579"/>
      <c r="M89" s="580"/>
      <c r="N89" s="580"/>
      <c r="O89" s="580"/>
      <c r="P89" s="580"/>
      <c r="Q89" s="581"/>
      <c r="R89" s="579"/>
      <c r="S89" s="580"/>
      <c r="T89" s="580"/>
      <c r="U89" s="580"/>
      <c r="V89" s="580"/>
      <c r="W89" s="581"/>
      <c r="X89" s="585"/>
      <c r="Y89" s="586"/>
      <c r="Z89" s="586"/>
      <c r="AA89" s="586"/>
      <c r="AB89" s="586"/>
      <c r="AC89" s="587"/>
      <c r="AD89" s="480"/>
      <c r="AE89" s="481"/>
      <c r="AF89" s="481"/>
      <c r="AG89" s="481"/>
      <c r="AH89" s="481"/>
      <c r="AI89" s="502"/>
      <c r="AU89" s="284"/>
      <c r="AV89" s="313"/>
      <c r="AW89" s="44"/>
    </row>
    <row r="90" spans="3:49" s="12" customFormat="1" ht="10.5" customHeight="1" thickBot="1" x14ac:dyDescent="0.2">
      <c r="C90" s="617"/>
      <c r="D90" s="618"/>
      <c r="E90" s="619"/>
      <c r="F90" s="619"/>
      <c r="G90" s="620"/>
      <c r="H90" s="619"/>
      <c r="I90" s="623"/>
      <c r="J90" s="624"/>
      <c r="K90" s="625"/>
      <c r="L90" s="605"/>
      <c r="M90" s="606"/>
      <c r="N90" s="606"/>
      <c r="O90" s="606"/>
      <c r="P90" s="606"/>
      <c r="Q90" s="607"/>
      <c r="R90" s="605"/>
      <c r="S90" s="606"/>
      <c r="T90" s="606"/>
      <c r="U90" s="606"/>
      <c r="V90" s="606"/>
      <c r="W90" s="607"/>
      <c r="X90" s="611"/>
      <c r="Y90" s="612"/>
      <c r="Z90" s="612"/>
      <c r="AA90" s="612"/>
      <c r="AB90" s="612"/>
      <c r="AC90" s="613"/>
      <c r="AD90" s="614"/>
      <c r="AE90" s="615"/>
      <c r="AF90" s="615"/>
      <c r="AG90" s="615"/>
      <c r="AH90" s="615"/>
      <c r="AI90" s="616"/>
      <c r="AU90" s="284"/>
      <c r="AV90" s="313"/>
      <c r="AW90" s="44"/>
    </row>
    <row r="91" spans="3:49" s="12" customFormat="1" ht="10.9" customHeight="1" thickTop="1" x14ac:dyDescent="0.15">
      <c r="C91" s="594">
        <v>6</v>
      </c>
      <c r="D91" s="449" t="s">
        <v>3</v>
      </c>
      <c r="E91" s="451">
        <v>1</v>
      </c>
      <c r="F91" s="451" t="s">
        <v>2</v>
      </c>
      <c r="G91" s="447" t="s">
        <v>8</v>
      </c>
      <c r="H91" s="451"/>
      <c r="I91" s="596" t="s">
        <v>153</v>
      </c>
      <c r="J91" s="310"/>
      <c r="K91" s="597"/>
      <c r="L91" s="579">
        <v>6</v>
      </c>
      <c r="M91" s="580"/>
      <c r="N91" s="580"/>
      <c r="O91" s="580"/>
      <c r="P91" s="580"/>
      <c r="Q91" s="581"/>
      <c r="R91" s="579">
        <v>2</v>
      </c>
      <c r="S91" s="580"/>
      <c r="T91" s="580"/>
      <c r="U91" s="580"/>
      <c r="V91" s="580"/>
      <c r="W91" s="581"/>
      <c r="X91" s="585">
        <f t="shared" ref="X91" si="36">IF(L91=0,0,IF(I91="△",R91/L91,0))</f>
        <v>0.33333333333333331</v>
      </c>
      <c r="Y91" s="586"/>
      <c r="Z91" s="586"/>
      <c r="AA91" s="586"/>
      <c r="AB91" s="586"/>
      <c r="AC91" s="587"/>
      <c r="AD91" s="480">
        <f t="shared" ref="AD91" si="37">IF(I91="△",2*X91,0)</f>
        <v>0.66666666666666663</v>
      </c>
      <c r="AE91" s="481"/>
      <c r="AF91" s="481"/>
      <c r="AG91" s="481"/>
      <c r="AH91" s="481"/>
      <c r="AI91" s="502"/>
      <c r="AU91" s="313"/>
      <c r="AV91" s="313"/>
      <c r="AW91" s="44"/>
    </row>
    <row r="92" spans="3:49" s="12" customFormat="1" ht="10.9" customHeight="1" x14ac:dyDescent="0.15">
      <c r="C92" s="594"/>
      <c r="D92" s="449"/>
      <c r="E92" s="451"/>
      <c r="F92" s="451"/>
      <c r="G92" s="447"/>
      <c r="H92" s="451"/>
      <c r="I92" s="596"/>
      <c r="J92" s="310"/>
      <c r="K92" s="597"/>
      <c r="L92" s="579"/>
      <c r="M92" s="580"/>
      <c r="N92" s="580"/>
      <c r="O92" s="580"/>
      <c r="P92" s="580"/>
      <c r="Q92" s="581"/>
      <c r="R92" s="579"/>
      <c r="S92" s="580"/>
      <c r="T92" s="580"/>
      <c r="U92" s="580"/>
      <c r="V92" s="580"/>
      <c r="W92" s="581"/>
      <c r="X92" s="585"/>
      <c r="Y92" s="586"/>
      <c r="Z92" s="586"/>
      <c r="AA92" s="586"/>
      <c r="AB92" s="586"/>
      <c r="AC92" s="587"/>
      <c r="AD92" s="480"/>
      <c r="AE92" s="481"/>
      <c r="AF92" s="481"/>
      <c r="AG92" s="481"/>
      <c r="AH92" s="481"/>
      <c r="AI92" s="502"/>
      <c r="AU92" s="313"/>
      <c r="AV92" s="313"/>
      <c r="AW92" s="44"/>
    </row>
    <row r="93" spans="3:49" s="12" customFormat="1" ht="10.9" customHeight="1" x14ac:dyDescent="0.15">
      <c r="C93" s="594"/>
      <c r="D93" s="449"/>
      <c r="E93" s="451"/>
      <c r="F93" s="451"/>
      <c r="G93" s="447"/>
      <c r="H93" s="451"/>
      <c r="I93" s="596"/>
      <c r="J93" s="310"/>
      <c r="K93" s="597"/>
      <c r="L93" s="579"/>
      <c r="M93" s="580"/>
      <c r="N93" s="580"/>
      <c r="O93" s="580"/>
      <c r="P93" s="580"/>
      <c r="Q93" s="581"/>
      <c r="R93" s="579"/>
      <c r="S93" s="580"/>
      <c r="T93" s="580"/>
      <c r="U93" s="580"/>
      <c r="V93" s="580"/>
      <c r="W93" s="581"/>
      <c r="X93" s="585"/>
      <c r="Y93" s="586"/>
      <c r="Z93" s="586"/>
      <c r="AA93" s="586"/>
      <c r="AB93" s="586"/>
      <c r="AC93" s="587"/>
      <c r="AD93" s="480"/>
      <c r="AE93" s="481"/>
      <c r="AF93" s="481"/>
      <c r="AG93" s="481"/>
      <c r="AH93" s="481"/>
      <c r="AI93" s="502"/>
      <c r="AU93" s="313"/>
      <c r="AV93" s="313"/>
      <c r="AW93" s="44"/>
    </row>
    <row r="94" spans="3:49" s="12" customFormat="1" ht="10.9" customHeight="1" x14ac:dyDescent="0.15">
      <c r="C94" s="595"/>
      <c r="D94" s="450"/>
      <c r="E94" s="452"/>
      <c r="F94" s="452"/>
      <c r="G94" s="448"/>
      <c r="H94" s="452"/>
      <c r="I94" s="598"/>
      <c r="J94" s="215"/>
      <c r="K94" s="599"/>
      <c r="L94" s="582"/>
      <c r="M94" s="583"/>
      <c r="N94" s="583"/>
      <c r="O94" s="583"/>
      <c r="P94" s="583"/>
      <c r="Q94" s="584"/>
      <c r="R94" s="582"/>
      <c r="S94" s="583"/>
      <c r="T94" s="583"/>
      <c r="U94" s="583"/>
      <c r="V94" s="583"/>
      <c r="W94" s="584"/>
      <c r="X94" s="588"/>
      <c r="Y94" s="589"/>
      <c r="Z94" s="589"/>
      <c r="AA94" s="589"/>
      <c r="AB94" s="589"/>
      <c r="AC94" s="590"/>
      <c r="AD94" s="483"/>
      <c r="AE94" s="484"/>
      <c r="AF94" s="484"/>
      <c r="AG94" s="484"/>
      <c r="AH94" s="484"/>
      <c r="AI94" s="503"/>
      <c r="AU94" s="313"/>
      <c r="AV94" s="313"/>
      <c r="AW94" s="44"/>
    </row>
    <row r="95" spans="3:49" s="12" customFormat="1" ht="10.9" customHeight="1" x14ac:dyDescent="0.15">
      <c r="C95" s="600">
        <v>6</v>
      </c>
      <c r="D95" s="475" t="s">
        <v>3</v>
      </c>
      <c r="E95" s="476">
        <v>2</v>
      </c>
      <c r="F95" s="476" t="s">
        <v>2</v>
      </c>
      <c r="G95" s="474" t="s">
        <v>7</v>
      </c>
      <c r="H95" s="476"/>
      <c r="I95" s="596" t="s">
        <v>153</v>
      </c>
      <c r="J95" s="310"/>
      <c r="K95" s="597"/>
      <c r="L95" s="579">
        <v>6</v>
      </c>
      <c r="M95" s="580"/>
      <c r="N95" s="580"/>
      <c r="O95" s="580"/>
      <c r="P95" s="580"/>
      <c r="Q95" s="581"/>
      <c r="R95" s="601">
        <v>2</v>
      </c>
      <c r="S95" s="602"/>
      <c r="T95" s="602"/>
      <c r="U95" s="602"/>
      <c r="V95" s="602"/>
      <c r="W95" s="603"/>
      <c r="X95" s="585">
        <f t="shared" ref="X95" si="38">IF(L95=0,0,IF(I95="△",R95/L95,0))</f>
        <v>0.33333333333333331</v>
      </c>
      <c r="Y95" s="586"/>
      <c r="Z95" s="586"/>
      <c r="AA95" s="586"/>
      <c r="AB95" s="586"/>
      <c r="AC95" s="587"/>
      <c r="AD95" s="477">
        <f t="shared" ref="AD95" si="39">IF(I95="△",2*X95,0)</f>
        <v>0.66666666666666663</v>
      </c>
      <c r="AE95" s="478"/>
      <c r="AF95" s="478"/>
      <c r="AG95" s="478"/>
      <c r="AH95" s="478"/>
      <c r="AI95" s="604"/>
      <c r="AU95" s="313"/>
      <c r="AV95" s="313"/>
      <c r="AW95" s="44"/>
    </row>
    <row r="96" spans="3:49" s="12" customFormat="1" ht="10.9" customHeight="1" x14ac:dyDescent="0.15">
      <c r="C96" s="594"/>
      <c r="D96" s="449"/>
      <c r="E96" s="451"/>
      <c r="F96" s="451"/>
      <c r="G96" s="447"/>
      <c r="H96" s="451"/>
      <c r="I96" s="596"/>
      <c r="J96" s="310"/>
      <c r="K96" s="597"/>
      <c r="L96" s="579"/>
      <c r="M96" s="580"/>
      <c r="N96" s="580"/>
      <c r="O96" s="580"/>
      <c r="P96" s="580"/>
      <c r="Q96" s="581"/>
      <c r="R96" s="579"/>
      <c r="S96" s="580"/>
      <c r="T96" s="580"/>
      <c r="U96" s="580"/>
      <c r="V96" s="580"/>
      <c r="W96" s="581"/>
      <c r="X96" s="585"/>
      <c r="Y96" s="586"/>
      <c r="Z96" s="586"/>
      <c r="AA96" s="586"/>
      <c r="AB96" s="586"/>
      <c r="AC96" s="587"/>
      <c r="AD96" s="480"/>
      <c r="AE96" s="481"/>
      <c r="AF96" s="481"/>
      <c r="AG96" s="481"/>
      <c r="AH96" s="481"/>
      <c r="AI96" s="502"/>
      <c r="AU96" s="313"/>
      <c r="AV96" s="313"/>
      <c r="AW96" s="44"/>
    </row>
    <row r="97" spans="3:49" s="12" customFormat="1" ht="10.9" customHeight="1" x14ac:dyDescent="0.15">
      <c r="C97" s="594"/>
      <c r="D97" s="449"/>
      <c r="E97" s="451"/>
      <c r="F97" s="451"/>
      <c r="G97" s="447"/>
      <c r="H97" s="451"/>
      <c r="I97" s="596"/>
      <c r="J97" s="310"/>
      <c r="K97" s="597"/>
      <c r="L97" s="579"/>
      <c r="M97" s="580"/>
      <c r="N97" s="580"/>
      <c r="O97" s="580"/>
      <c r="P97" s="580"/>
      <c r="Q97" s="581"/>
      <c r="R97" s="579"/>
      <c r="S97" s="580"/>
      <c r="T97" s="580"/>
      <c r="U97" s="580"/>
      <c r="V97" s="580"/>
      <c r="W97" s="581"/>
      <c r="X97" s="585"/>
      <c r="Y97" s="586"/>
      <c r="Z97" s="586"/>
      <c r="AA97" s="586"/>
      <c r="AB97" s="586"/>
      <c r="AC97" s="587"/>
      <c r="AD97" s="480"/>
      <c r="AE97" s="481"/>
      <c r="AF97" s="481"/>
      <c r="AG97" s="481"/>
      <c r="AH97" s="481"/>
      <c r="AI97" s="502"/>
      <c r="AU97" s="313"/>
      <c r="AV97" s="313"/>
      <c r="AW97" s="44"/>
    </row>
    <row r="98" spans="3:49" s="12" customFormat="1" ht="10.9" customHeight="1" x14ac:dyDescent="0.15">
      <c r="C98" s="595"/>
      <c r="D98" s="450"/>
      <c r="E98" s="452"/>
      <c r="F98" s="452"/>
      <c r="G98" s="448"/>
      <c r="H98" s="452"/>
      <c r="I98" s="598"/>
      <c r="J98" s="215"/>
      <c r="K98" s="599"/>
      <c r="L98" s="582"/>
      <c r="M98" s="583"/>
      <c r="N98" s="583"/>
      <c r="O98" s="583"/>
      <c r="P98" s="583"/>
      <c r="Q98" s="584"/>
      <c r="R98" s="582"/>
      <c r="S98" s="583"/>
      <c r="T98" s="583"/>
      <c r="U98" s="583"/>
      <c r="V98" s="583"/>
      <c r="W98" s="584"/>
      <c r="X98" s="588"/>
      <c r="Y98" s="589"/>
      <c r="Z98" s="589"/>
      <c r="AA98" s="589"/>
      <c r="AB98" s="589"/>
      <c r="AC98" s="590"/>
      <c r="AD98" s="483"/>
      <c r="AE98" s="484"/>
      <c r="AF98" s="484"/>
      <c r="AG98" s="484"/>
      <c r="AH98" s="484"/>
      <c r="AI98" s="503"/>
      <c r="AU98" s="313"/>
      <c r="AV98" s="313"/>
      <c r="AW98" s="44"/>
    </row>
    <row r="99" spans="3:49" s="12" customFormat="1" ht="10.9" customHeight="1" x14ac:dyDescent="0.15">
      <c r="C99" s="600">
        <v>6</v>
      </c>
      <c r="D99" s="475" t="s">
        <v>3</v>
      </c>
      <c r="E99" s="476">
        <v>3</v>
      </c>
      <c r="F99" s="476" t="s">
        <v>2</v>
      </c>
      <c r="G99" s="474" t="s">
        <v>6</v>
      </c>
      <c r="H99" s="476"/>
      <c r="I99" s="596" t="s">
        <v>153</v>
      </c>
      <c r="J99" s="310"/>
      <c r="K99" s="597"/>
      <c r="L99" s="579">
        <v>6</v>
      </c>
      <c r="M99" s="580"/>
      <c r="N99" s="580"/>
      <c r="O99" s="580"/>
      <c r="P99" s="580"/>
      <c r="Q99" s="581"/>
      <c r="R99" s="601">
        <v>2</v>
      </c>
      <c r="S99" s="602"/>
      <c r="T99" s="602"/>
      <c r="U99" s="602"/>
      <c r="V99" s="602"/>
      <c r="W99" s="603"/>
      <c r="X99" s="585">
        <f t="shared" ref="X99" si="40">IF(L99=0,0,IF(I99="△",R99/L99,0))</f>
        <v>0.33333333333333331</v>
      </c>
      <c r="Y99" s="586"/>
      <c r="Z99" s="586"/>
      <c r="AA99" s="586"/>
      <c r="AB99" s="586"/>
      <c r="AC99" s="587"/>
      <c r="AD99" s="477">
        <f t="shared" ref="AD99" si="41">IF(I99="△",2*X99,0)</f>
        <v>0.66666666666666663</v>
      </c>
      <c r="AE99" s="478"/>
      <c r="AF99" s="478"/>
      <c r="AG99" s="478"/>
      <c r="AH99" s="478"/>
      <c r="AI99" s="604"/>
      <c r="AU99" s="313"/>
      <c r="AV99" s="313"/>
      <c r="AW99" s="44"/>
    </row>
    <row r="100" spans="3:49" s="12" customFormat="1" ht="10.9" customHeight="1" x14ac:dyDescent="0.15">
      <c r="C100" s="594"/>
      <c r="D100" s="449"/>
      <c r="E100" s="451"/>
      <c r="F100" s="451"/>
      <c r="G100" s="447"/>
      <c r="H100" s="451"/>
      <c r="I100" s="596"/>
      <c r="J100" s="310"/>
      <c r="K100" s="597"/>
      <c r="L100" s="579"/>
      <c r="M100" s="580"/>
      <c r="N100" s="580"/>
      <c r="O100" s="580"/>
      <c r="P100" s="580"/>
      <c r="Q100" s="581"/>
      <c r="R100" s="579"/>
      <c r="S100" s="580"/>
      <c r="T100" s="580"/>
      <c r="U100" s="580"/>
      <c r="V100" s="580"/>
      <c r="W100" s="581"/>
      <c r="X100" s="585"/>
      <c r="Y100" s="586"/>
      <c r="Z100" s="586"/>
      <c r="AA100" s="586"/>
      <c r="AB100" s="586"/>
      <c r="AC100" s="587"/>
      <c r="AD100" s="480"/>
      <c r="AE100" s="481"/>
      <c r="AF100" s="481"/>
      <c r="AG100" s="481"/>
      <c r="AH100" s="481"/>
      <c r="AI100" s="502"/>
      <c r="AU100" s="313"/>
      <c r="AV100" s="313"/>
      <c r="AW100" s="44"/>
    </row>
    <row r="101" spans="3:49" s="12" customFormat="1" ht="10.9" customHeight="1" x14ac:dyDescent="0.15">
      <c r="C101" s="594"/>
      <c r="D101" s="449"/>
      <c r="E101" s="451"/>
      <c r="F101" s="451"/>
      <c r="G101" s="447"/>
      <c r="H101" s="451"/>
      <c r="I101" s="596"/>
      <c r="J101" s="310"/>
      <c r="K101" s="597"/>
      <c r="L101" s="579"/>
      <c r="M101" s="580"/>
      <c r="N101" s="580"/>
      <c r="O101" s="580"/>
      <c r="P101" s="580"/>
      <c r="Q101" s="581"/>
      <c r="R101" s="579"/>
      <c r="S101" s="580"/>
      <c r="T101" s="580"/>
      <c r="U101" s="580"/>
      <c r="V101" s="580"/>
      <c r="W101" s="581"/>
      <c r="X101" s="585"/>
      <c r="Y101" s="586"/>
      <c r="Z101" s="586"/>
      <c r="AA101" s="586"/>
      <c r="AB101" s="586"/>
      <c r="AC101" s="587"/>
      <c r="AD101" s="480"/>
      <c r="AE101" s="481"/>
      <c r="AF101" s="481"/>
      <c r="AG101" s="481"/>
      <c r="AH101" s="481"/>
      <c r="AI101" s="502"/>
      <c r="AU101" s="313"/>
      <c r="AV101" s="313"/>
      <c r="AW101" s="44"/>
    </row>
    <row r="102" spans="3:49" s="12" customFormat="1" ht="10.9" customHeight="1" x14ac:dyDescent="0.15">
      <c r="C102" s="595"/>
      <c r="D102" s="450"/>
      <c r="E102" s="452"/>
      <c r="F102" s="452"/>
      <c r="G102" s="448"/>
      <c r="H102" s="452"/>
      <c r="I102" s="598"/>
      <c r="J102" s="215"/>
      <c r="K102" s="599"/>
      <c r="L102" s="582"/>
      <c r="M102" s="583"/>
      <c r="N102" s="583"/>
      <c r="O102" s="583"/>
      <c r="P102" s="583"/>
      <c r="Q102" s="584"/>
      <c r="R102" s="582"/>
      <c r="S102" s="583"/>
      <c r="T102" s="583"/>
      <c r="U102" s="583"/>
      <c r="V102" s="583"/>
      <c r="W102" s="584"/>
      <c r="X102" s="588"/>
      <c r="Y102" s="589"/>
      <c r="Z102" s="589"/>
      <c r="AA102" s="589"/>
      <c r="AB102" s="589"/>
      <c r="AC102" s="590"/>
      <c r="AD102" s="483"/>
      <c r="AE102" s="484"/>
      <c r="AF102" s="484"/>
      <c r="AG102" s="484"/>
      <c r="AH102" s="484"/>
      <c r="AI102" s="503"/>
      <c r="AU102" s="313"/>
      <c r="AV102" s="313"/>
      <c r="AW102" s="44"/>
    </row>
    <row r="103" spans="3:49" s="12" customFormat="1" ht="10.9" customHeight="1" x14ac:dyDescent="0.15">
      <c r="C103" s="600">
        <v>6</v>
      </c>
      <c r="D103" s="475" t="s">
        <v>3</v>
      </c>
      <c r="E103" s="476">
        <v>4</v>
      </c>
      <c r="F103" s="476" t="s">
        <v>2</v>
      </c>
      <c r="G103" s="474" t="s">
        <v>5</v>
      </c>
      <c r="H103" s="476"/>
      <c r="I103" s="596" t="s">
        <v>153</v>
      </c>
      <c r="J103" s="310"/>
      <c r="K103" s="597"/>
      <c r="L103" s="579">
        <v>6</v>
      </c>
      <c r="M103" s="580"/>
      <c r="N103" s="580"/>
      <c r="O103" s="580"/>
      <c r="P103" s="580"/>
      <c r="Q103" s="581"/>
      <c r="R103" s="601">
        <v>2</v>
      </c>
      <c r="S103" s="602"/>
      <c r="T103" s="602"/>
      <c r="U103" s="602"/>
      <c r="V103" s="602"/>
      <c r="W103" s="603"/>
      <c r="X103" s="585">
        <f t="shared" ref="X103" si="42">IF(L103=0,0,IF(I103="△",R103/L103,0))</f>
        <v>0.33333333333333331</v>
      </c>
      <c r="Y103" s="586"/>
      <c r="Z103" s="586"/>
      <c r="AA103" s="586"/>
      <c r="AB103" s="586"/>
      <c r="AC103" s="587"/>
      <c r="AD103" s="477">
        <f t="shared" ref="AD103" si="43">IF(I103="△",2*X103,0)</f>
        <v>0.66666666666666663</v>
      </c>
      <c r="AE103" s="478"/>
      <c r="AF103" s="478"/>
      <c r="AG103" s="478"/>
      <c r="AH103" s="478"/>
      <c r="AI103" s="604"/>
      <c r="AU103" s="313"/>
      <c r="AV103" s="313"/>
      <c r="AW103" s="44"/>
    </row>
    <row r="104" spans="3:49" s="12" customFormat="1" ht="10.9" customHeight="1" x14ac:dyDescent="0.15">
      <c r="C104" s="594"/>
      <c r="D104" s="449"/>
      <c r="E104" s="451"/>
      <c r="F104" s="451"/>
      <c r="G104" s="447"/>
      <c r="H104" s="451"/>
      <c r="I104" s="596"/>
      <c r="J104" s="310"/>
      <c r="K104" s="597"/>
      <c r="L104" s="579"/>
      <c r="M104" s="580"/>
      <c r="N104" s="580"/>
      <c r="O104" s="580"/>
      <c r="P104" s="580"/>
      <c r="Q104" s="581"/>
      <c r="R104" s="579"/>
      <c r="S104" s="580"/>
      <c r="T104" s="580"/>
      <c r="U104" s="580"/>
      <c r="V104" s="580"/>
      <c r="W104" s="581"/>
      <c r="X104" s="585"/>
      <c r="Y104" s="586"/>
      <c r="Z104" s="586"/>
      <c r="AA104" s="586"/>
      <c r="AB104" s="586"/>
      <c r="AC104" s="587"/>
      <c r="AD104" s="480"/>
      <c r="AE104" s="481"/>
      <c r="AF104" s="481"/>
      <c r="AG104" s="481"/>
      <c r="AH104" s="481"/>
      <c r="AI104" s="502"/>
      <c r="AU104" s="313"/>
      <c r="AV104" s="313"/>
      <c r="AW104" s="44"/>
    </row>
    <row r="105" spans="3:49" s="12" customFormat="1" ht="10.9" customHeight="1" x14ac:dyDescent="0.15">
      <c r="C105" s="594"/>
      <c r="D105" s="449"/>
      <c r="E105" s="451"/>
      <c r="F105" s="451"/>
      <c r="G105" s="447"/>
      <c r="H105" s="451"/>
      <c r="I105" s="596"/>
      <c r="J105" s="310"/>
      <c r="K105" s="597"/>
      <c r="L105" s="579"/>
      <c r="M105" s="580"/>
      <c r="N105" s="580"/>
      <c r="O105" s="580"/>
      <c r="P105" s="580"/>
      <c r="Q105" s="581"/>
      <c r="R105" s="579"/>
      <c r="S105" s="580"/>
      <c r="T105" s="580"/>
      <c r="U105" s="580"/>
      <c r="V105" s="580"/>
      <c r="W105" s="581"/>
      <c r="X105" s="585"/>
      <c r="Y105" s="586"/>
      <c r="Z105" s="586"/>
      <c r="AA105" s="586"/>
      <c r="AB105" s="586"/>
      <c r="AC105" s="587"/>
      <c r="AD105" s="480"/>
      <c r="AE105" s="481"/>
      <c r="AF105" s="481"/>
      <c r="AG105" s="481"/>
      <c r="AH105" s="481"/>
      <c r="AI105" s="502"/>
      <c r="AU105" s="313"/>
      <c r="AV105" s="313"/>
      <c r="AW105" s="44"/>
    </row>
    <row r="106" spans="3:49" s="12" customFormat="1" ht="10.9" customHeight="1" x14ac:dyDescent="0.15">
      <c r="C106" s="595"/>
      <c r="D106" s="450"/>
      <c r="E106" s="452"/>
      <c r="F106" s="452"/>
      <c r="G106" s="448"/>
      <c r="H106" s="452"/>
      <c r="I106" s="598"/>
      <c r="J106" s="215"/>
      <c r="K106" s="599"/>
      <c r="L106" s="582"/>
      <c r="M106" s="583"/>
      <c r="N106" s="583"/>
      <c r="O106" s="583"/>
      <c r="P106" s="583"/>
      <c r="Q106" s="584"/>
      <c r="R106" s="582"/>
      <c r="S106" s="583"/>
      <c r="T106" s="583"/>
      <c r="U106" s="583"/>
      <c r="V106" s="583"/>
      <c r="W106" s="584"/>
      <c r="X106" s="588"/>
      <c r="Y106" s="589"/>
      <c r="Z106" s="589"/>
      <c r="AA106" s="589"/>
      <c r="AB106" s="589"/>
      <c r="AC106" s="590"/>
      <c r="AD106" s="483"/>
      <c r="AE106" s="484"/>
      <c r="AF106" s="484"/>
      <c r="AG106" s="484"/>
      <c r="AH106" s="484"/>
      <c r="AI106" s="503"/>
      <c r="AU106" s="313"/>
      <c r="AV106" s="313"/>
      <c r="AW106" s="44"/>
    </row>
    <row r="107" spans="3:49" s="12" customFormat="1" ht="10.9" customHeight="1" x14ac:dyDescent="0.15">
      <c r="C107" s="600">
        <v>6</v>
      </c>
      <c r="D107" s="475" t="s">
        <v>3</v>
      </c>
      <c r="E107" s="476">
        <v>5</v>
      </c>
      <c r="F107" s="476" t="s">
        <v>2</v>
      </c>
      <c r="G107" s="474" t="s">
        <v>4</v>
      </c>
      <c r="H107" s="476"/>
      <c r="I107" s="596" t="s">
        <v>153</v>
      </c>
      <c r="J107" s="310"/>
      <c r="K107" s="597"/>
      <c r="L107" s="579">
        <v>7</v>
      </c>
      <c r="M107" s="580"/>
      <c r="N107" s="580"/>
      <c r="O107" s="580"/>
      <c r="P107" s="580"/>
      <c r="Q107" s="581"/>
      <c r="R107" s="601">
        <v>2</v>
      </c>
      <c r="S107" s="602"/>
      <c r="T107" s="602"/>
      <c r="U107" s="602"/>
      <c r="V107" s="602"/>
      <c r="W107" s="603"/>
      <c r="X107" s="585">
        <f t="shared" ref="X107" si="44">IF(L107=0,0,IF(I107="△",R107/L107,0))</f>
        <v>0.2857142857142857</v>
      </c>
      <c r="Y107" s="586"/>
      <c r="Z107" s="586"/>
      <c r="AA107" s="586"/>
      <c r="AB107" s="586"/>
      <c r="AC107" s="587"/>
      <c r="AD107" s="477">
        <f t="shared" ref="AD107" si="45">IF(I107="△",2*X107,0)</f>
        <v>0.5714285714285714</v>
      </c>
      <c r="AE107" s="478"/>
      <c r="AF107" s="478"/>
      <c r="AG107" s="478"/>
      <c r="AH107" s="478"/>
      <c r="AI107" s="604"/>
      <c r="AU107" s="313"/>
      <c r="AV107" s="313"/>
      <c r="AW107" s="44"/>
    </row>
    <row r="108" spans="3:49" s="12" customFormat="1" ht="10.9" customHeight="1" x14ac:dyDescent="0.15">
      <c r="C108" s="594"/>
      <c r="D108" s="449"/>
      <c r="E108" s="451"/>
      <c r="F108" s="451"/>
      <c r="G108" s="447"/>
      <c r="H108" s="451"/>
      <c r="I108" s="596"/>
      <c r="J108" s="310"/>
      <c r="K108" s="597"/>
      <c r="L108" s="579"/>
      <c r="M108" s="580"/>
      <c r="N108" s="580"/>
      <c r="O108" s="580"/>
      <c r="P108" s="580"/>
      <c r="Q108" s="581"/>
      <c r="R108" s="579"/>
      <c r="S108" s="580"/>
      <c r="T108" s="580"/>
      <c r="U108" s="580"/>
      <c r="V108" s="580"/>
      <c r="W108" s="581"/>
      <c r="X108" s="585"/>
      <c r="Y108" s="586"/>
      <c r="Z108" s="586"/>
      <c r="AA108" s="586"/>
      <c r="AB108" s="586"/>
      <c r="AC108" s="587"/>
      <c r="AD108" s="480"/>
      <c r="AE108" s="481"/>
      <c r="AF108" s="481"/>
      <c r="AG108" s="481"/>
      <c r="AH108" s="481"/>
      <c r="AI108" s="502"/>
      <c r="AU108" s="313"/>
      <c r="AV108" s="313"/>
      <c r="AW108" s="44"/>
    </row>
    <row r="109" spans="3:49" s="12" customFormat="1" ht="10.9" customHeight="1" x14ac:dyDescent="0.15">
      <c r="C109" s="594"/>
      <c r="D109" s="449"/>
      <c r="E109" s="451"/>
      <c r="F109" s="451"/>
      <c r="G109" s="447"/>
      <c r="H109" s="451"/>
      <c r="I109" s="596"/>
      <c r="J109" s="310"/>
      <c r="K109" s="597"/>
      <c r="L109" s="579"/>
      <c r="M109" s="580"/>
      <c r="N109" s="580"/>
      <c r="O109" s="580"/>
      <c r="P109" s="580"/>
      <c r="Q109" s="581"/>
      <c r="R109" s="579"/>
      <c r="S109" s="580"/>
      <c r="T109" s="580"/>
      <c r="U109" s="580"/>
      <c r="V109" s="580"/>
      <c r="W109" s="581"/>
      <c r="X109" s="585"/>
      <c r="Y109" s="586"/>
      <c r="Z109" s="586"/>
      <c r="AA109" s="586"/>
      <c r="AB109" s="586"/>
      <c r="AC109" s="587"/>
      <c r="AD109" s="480"/>
      <c r="AE109" s="481"/>
      <c r="AF109" s="481"/>
      <c r="AG109" s="481"/>
      <c r="AH109" s="481"/>
      <c r="AI109" s="502"/>
      <c r="AU109" s="313"/>
      <c r="AV109" s="313"/>
      <c r="AW109" s="44"/>
    </row>
    <row r="110" spans="3:49" s="12" customFormat="1" ht="10.9" customHeight="1" x14ac:dyDescent="0.15">
      <c r="C110" s="595"/>
      <c r="D110" s="450"/>
      <c r="E110" s="452"/>
      <c r="F110" s="452"/>
      <c r="G110" s="448"/>
      <c r="H110" s="452"/>
      <c r="I110" s="598"/>
      <c r="J110" s="215"/>
      <c r="K110" s="599"/>
      <c r="L110" s="582"/>
      <c r="M110" s="583"/>
      <c r="N110" s="583"/>
      <c r="O110" s="583"/>
      <c r="P110" s="583"/>
      <c r="Q110" s="584"/>
      <c r="R110" s="582"/>
      <c r="S110" s="583"/>
      <c r="T110" s="583"/>
      <c r="U110" s="583"/>
      <c r="V110" s="583"/>
      <c r="W110" s="584"/>
      <c r="X110" s="588"/>
      <c r="Y110" s="589"/>
      <c r="Z110" s="589"/>
      <c r="AA110" s="589"/>
      <c r="AB110" s="589"/>
      <c r="AC110" s="590"/>
      <c r="AD110" s="483"/>
      <c r="AE110" s="484"/>
      <c r="AF110" s="484"/>
      <c r="AG110" s="484"/>
      <c r="AH110" s="484"/>
      <c r="AI110" s="503"/>
      <c r="AU110" s="313"/>
      <c r="AV110" s="313"/>
      <c r="AW110" s="44"/>
    </row>
    <row r="111" spans="3:49" s="12" customFormat="1" ht="10.9" customHeight="1" x14ac:dyDescent="0.15">
      <c r="C111" s="600">
        <v>6</v>
      </c>
      <c r="D111" s="475" t="s">
        <v>3</v>
      </c>
      <c r="E111" s="476">
        <v>6</v>
      </c>
      <c r="F111" s="476" t="s">
        <v>2</v>
      </c>
      <c r="G111" s="474" t="s">
        <v>1</v>
      </c>
      <c r="H111" s="476"/>
      <c r="I111" s="596" t="s">
        <v>153</v>
      </c>
      <c r="J111" s="310"/>
      <c r="K111" s="597"/>
      <c r="L111" s="579">
        <v>7</v>
      </c>
      <c r="M111" s="580"/>
      <c r="N111" s="580"/>
      <c r="O111" s="580"/>
      <c r="P111" s="580"/>
      <c r="Q111" s="581"/>
      <c r="R111" s="601">
        <v>2</v>
      </c>
      <c r="S111" s="602"/>
      <c r="T111" s="602"/>
      <c r="U111" s="602"/>
      <c r="V111" s="602"/>
      <c r="W111" s="603"/>
      <c r="X111" s="585">
        <f t="shared" ref="X111" si="46">IF(L111=0,0,IF(I111="△",R111/L111,0))</f>
        <v>0.2857142857142857</v>
      </c>
      <c r="Y111" s="586"/>
      <c r="Z111" s="586"/>
      <c r="AA111" s="586"/>
      <c r="AB111" s="586"/>
      <c r="AC111" s="587"/>
      <c r="AD111" s="477">
        <f t="shared" ref="AD111" si="47">IF(I111="△",2*X111,0)</f>
        <v>0.5714285714285714</v>
      </c>
      <c r="AE111" s="478"/>
      <c r="AF111" s="478"/>
      <c r="AG111" s="478"/>
      <c r="AH111" s="478"/>
      <c r="AI111" s="604"/>
      <c r="AU111" s="313"/>
      <c r="AV111" s="313"/>
      <c r="AW111" s="44"/>
    </row>
    <row r="112" spans="3:49" s="12" customFormat="1" ht="10.9" customHeight="1" x14ac:dyDescent="0.15">
      <c r="C112" s="594"/>
      <c r="D112" s="449"/>
      <c r="E112" s="451"/>
      <c r="F112" s="451"/>
      <c r="G112" s="447"/>
      <c r="H112" s="451"/>
      <c r="I112" s="596"/>
      <c r="J112" s="310"/>
      <c r="K112" s="597"/>
      <c r="L112" s="579"/>
      <c r="M112" s="580"/>
      <c r="N112" s="580"/>
      <c r="O112" s="580"/>
      <c r="P112" s="580"/>
      <c r="Q112" s="581"/>
      <c r="R112" s="579"/>
      <c r="S112" s="580"/>
      <c r="T112" s="580"/>
      <c r="U112" s="580"/>
      <c r="V112" s="580"/>
      <c r="W112" s="581"/>
      <c r="X112" s="585"/>
      <c r="Y112" s="586"/>
      <c r="Z112" s="586"/>
      <c r="AA112" s="586"/>
      <c r="AB112" s="586"/>
      <c r="AC112" s="587"/>
      <c r="AD112" s="480"/>
      <c r="AE112" s="481"/>
      <c r="AF112" s="481"/>
      <c r="AG112" s="481"/>
      <c r="AH112" s="481"/>
      <c r="AI112" s="502"/>
      <c r="AU112" s="313"/>
      <c r="AV112" s="313"/>
      <c r="AW112" s="44"/>
    </row>
    <row r="113" spans="3:49" s="12" customFormat="1" ht="10.9" customHeight="1" x14ac:dyDescent="0.15">
      <c r="C113" s="594"/>
      <c r="D113" s="449"/>
      <c r="E113" s="451"/>
      <c r="F113" s="451"/>
      <c r="G113" s="447"/>
      <c r="H113" s="451"/>
      <c r="I113" s="596"/>
      <c r="J113" s="310"/>
      <c r="K113" s="597"/>
      <c r="L113" s="579"/>
      <c r="M113" s="580"/>
      <c r="N113" s="580"/>
      <c r="O113" s="580"/>
      <c r="P113" s="580"/>
      <c r="Q113" s="581"/>
      <c r="R113" s="579"/>
      <c r="S113" s="580"/>
      <c r="T113" s="580"/>
      <c r="U113" s="580"/>
      <c r="V113" s="580"/>
      <c r="W113" s="581"/>
      <c r="X113" s="585"/>
      <c r="Y113" s="586"/>
      <c r="Z113" s="586"/>
      <c r="AA113" s="586"/>
      <c r="AB113" s="586"/>
      <c r="AC113" s="587"/>
      <c r="AD113" s="480"/>
      <c r="AE113" s="481"/>
      <c r="AF113" s="481"/>
      <c r="AG113" s="481"/>
      <c r="AH113" s="481"/>
      <c r="AI113" s="502"/>
      <c r="AU113" s="313"/>
      <c r="AV113" s="313"/>
      <c r="AW113" s="44"/>
    </row>
    <row r="114" spans="3:49" s="12" customFormat="1" ht="10.9" customHeight="1" x14ac:dyDescent="0.15">
      <c r="C114" s="595"/>
      <c r="D114" s="450"/>
      <c r="E114" s="452"/>
      <c r="F114" s="452"/>
      <c r="G114" s="448"/>
      <c r="H114" s="452"/>
      <c r="I114" s="598"/>
      <c r="J114" s="215"/>
      <c r="K114" s="599"/>
      <c r="L114" s="582"/>
      <c r="M114" s="583"/>
      <c r="N114" s="583"/>
      <c r="O114" s="583"/>
      <c r="P114" s="583"/>
      <c r="Q114" s="584"/>
      <c r="R114" s="582"/>
      <c r="S114" s="583"/>
      <c r="T114" s="583"/>
      <c r="U114" s="583"/>
      <c r="V114" s="583"/>
      <c r="W114" s="584"/>
      <c r="X114" s="588"/>
      <c r="Y114" s="589"/>
      <c r="Z114" s="589"/>
      <c r="AA114" s="589"/>
      <c r="AB114" s="589"/>
      <c r="AC114" s="590"/>
      <c r="AD114" s="483"/>
      <c r="AE114" s="484"/>
      <c r="AF114" s="484"/>
      <c r="AG114" s="484"/>
      <c r="AH114" s="484"/>
      <c r="AI114" s="503"/>
      <c r="AU114" s="313"/>
      <c r="AV114" s="313"/>
      <c r="AW114" s="44"/>
    </row>
    <row r="115" spans="3:49" s="12" customFormat="1" ht="10.9" customHeight="1" x14ac:dyDescent="0.15">
      <c r="C115" s="600">
        <v>6</v>
      </c>
      <c r="D115" s="475" t="s">
        <v>3</v>
      </c>
      <c r="E115" s="476">
        <v>7</v>
      </c>
      <c r="F115" s="476" t="s">
        <v>2</v>
      </c>
      <c r="G115" s="474" t="s">
        <v>9</v>
      </c>
      <c r="H115" s="476"/>
      <c r="I115" s="596" t="s">
        <v>153</v>
      </c>
      <c r="J115" s="310"/>
      <c r="K115" s="597"/>
      <c r="L115" s="579">
        <v>6</v>
      </c>
      <c r="M115" s="580"/>
      <c r="N115" s="580"/>
      <c r="O115" s="580"/>
      <c r="P115" s="580"/>
      <c r="Q115" s="581"/>
      <c r="R115" s="601">
        <v>2</v>
      </c>
      <c r="S115" s="602"/>
      <c r="T115" s="602"/>
      <c r="U115" s="602"/>
      <c r="V115" s="602"/>
      <c r="W115" s="603"/>
      <c r="X115" s="585">
        <f t="shared" ref="X115" si="48">IF(L115=0,0,IF(I115="△",R115/L115,0))</f>
        <v>0.33333333333333331</v>
      </c>
      <c r="Y115" s="586"/>
      <c r="Z115" s="586"/>
      <c r="AA115" s="586"/>
      <c r="AB115" s="586"/>
      <c r="AC115" s="587"/>
      <c r="AD115" s="477">
        <f t="shared" ref="AD115" si="49">IF(I115="△",2*X115,0)</f>
        <v>0.66666666666666663</v>
      </c>
      <c r="AE115" s="478"/>
      <c r="AF115" s="478"/>
      <c r="AG115" s="478"/>
      <c r="AH115" s="478"/>
      <c r="AI115" s="604"/>
      <c r="AU115" s="313"/>
      <c r="AV115" s="313"/>
      <c r="AW115" s="44"/>
    </row>
    <row r="116" spans="3:49" s="12" customFormat="1" ht="10.9" customHeight="1" x14ac:dyDescent="0.15">
      <c r="C116" s="594"/>
      <c r="D116" s="449"/>
      <c r="E116" s="451"/>
      <c r="F116" s="451"/>
      <c r="G116" s="447"/>
      <c r="H116" s="451"/>
      <c r="I116" s="596"/>
      <c r="J116" s="310"/>
      <c r="K116" s="597"/>
      <c r="L116" s="579"/>
      <c r="M116" s="580"/>
      <c r="N116" s="580"/>
      <c r="O116" s="580"/>
      <c r="P116" s="580"/>
      <c r="Q116" s="581"/>
      <c r="R116" s="579"/>
      <c r="S116" s="580"/>
      <c r="T116" s="580"/>
      <c r="U116" s="580"/>
      <c r="V116" s="580"/>
      <c r="W116" s="581"/>
      <c r="X116" s="585"/>
      <c r="Y116" s="586"/>
      <c r="Z116" s="586"/>
      <c r="AA116" s="586"/>
      <c r="AB116" s="586"/>
      <c r="AC116" s="587"/>
      <c r="AD116" s="480"/>
      <c r="AE116" s="481"/>
      <c r="AF116" s="481"/>
      <c r="AG116" s="481"/>
      <c r="AH116" s="481"/>
      <c r="AI116" s="502"/>
      <c r="AU116" s="313"/>
      <c r="AV116" s="313"/>
      <c r="AW116" s="44"/>
    </row>
    <row r="117" spans="3:49" s="12" customFormat="1" ht="10.9" customHeight="1" x14ac:dyDescent="0.15">
      <c r="C117" s="594"/>
      <c r="D117" s="449"/>
      <c r="E117" s="451"/>
      <c r="F117" s="451"/>
      <c r="G117" s="447"/>
      <c r="H117" s="451"/>
      <c r="I117" s="596"/>
      <c r="J117" s="310"/>
      <c r="K117" s="597"/>
      <c r="L117" s="579"/>
      <c r="M117" s="580"/>
      <c r="N117" s="580"/>
      <c r="O117" s="580"/>
      <c r="P117" s="580"/>
      <c r="Q117" s="581"/>
      <c r="R117" s="579"/>
      <c r="S117" s="580"/>
      <c r="T117" s="580"/>
      <c r="U117" s="580"/>
      <c r="V117" s="580"/>
      <c r="W117" s="581"/>
      <c r="X117" s="585"/>
      <c r="Y117" s="586"/>
      <c r="Z117" s="586"/>
      <c r="AA117" s="586"/>
      <c r="AB117" s="586"/>
      <c r="AC117" s="587"/>
      <c r="AD117" s="480"/>
      <c r="AE117" s="481"/>
      <c r="AF117" s="481"/>
      <c r="AG117" s="481"/>
      <c r="AH117" s="481"/>
      <c r="AI117" s="502"/>
      <c r="AU117" s="313"/>
      <c r="AV117" s="313"/>
      <c r="AW117" s="44"/>
    </row>
    <row r="118" spans="3:49" s="12" customFormat="1" ht="10.9" customHeight="1" x14ac:dyDescent="0.15">
      <c r="C118" s="595"/>
      <c r="D118" s="450"/>
      <c r="E118" s="452"/>
      <c r="F118" s="452"/>
      <c r="G118" s="448"/>
      <c r="H118" s="452"/>
      <c r="I118" s="598"/>
      <c r="J118" s="215"/>
      <c r="K118" s="599"/>
      <c r="L118" s="582"/>
      <c r="M118" s="583"/>
      <c r="N118" s="583"/>
      <c r="O118" s="583"/>
      <c r="P118" s="583"/>
      <c r="Q118" s="584"/>
      <c r="R118" s="582"/>
      <c r="S118" s="583"/>
      <c r="T118" s="583"/>
      <c r="U118" s="583"/>
      <c r="V118" s="583"/>
      <c r="W118" s="584"/>
      <c r="X118" s="588"/>
      <c r="Y118" s="589"/>
      <c r="Z118" s="589"/>
      <c r="AA118" s="589"/>
      <c r="AB118" s="589"/>
      <c r="AC118" s="590"/>
      <c r="AD118" s="483"/>
      <c r="AE118" s="484"/>
      <c r="AF118" s="484"/>
      <c r="AG118" s="484"/>
      <c r="AH118" s="484"/>
      <c r="AI118" s="503"/>
      <c r="AU118" s="313"/>
      <c r="AV118" s="313"/>
      <c r="AW118" s="44"/>
    </row>
    <row r="119" spans="3:49" s="12" customFormat="1" ht="10.9" customHeight="1" x14ac:dyDescent="0.15">
      <c r="C119" s="600">
        <v>6</v>
      </c>
      <c r="D119" s="475" t="s">
        <v>3</v>
      </c>
      <c r="E119" s="476">
        <v>8</v>
      </c>
      <c r="F119" s="476" t="s">
        <v>2</v>
      </c>
      <c r="G119" s="474" t="s">
        <v>8</v>
      </c>
      <c r="H119" s="476"/>
      <c r="I119" s="596" t="s">
        <v>153</v>
      </c>
      <c r="J119" s="310"/>
      <c r="K119" s="597"/>
      <c r="L119" s="579">
        <v>6</v>
      </c>
      <c r="M119" s="580"/>
      <c r="N119" s="580"/>
      <c r="O119" s="580"/>
      <c r="P119" s="580"/>
      <c r="Q119" s="581"/>
      <c r="R119" s="601">
        <v>2</v>
      </c>
      <c r="S119" s="602"/>
      <c r="T119" s="602"/>
      <c r="U119" s="602"/>
      <c r="V119" s="602"/>
      <c r="W119" s="603"/>
      <c r="X119" s="585">
        <f t="shared" ref="X119" si="50">IF(L119=0,0,IF(I119="△",R119/L119,0))</f>
        <v>0.33333333333333331</v>
      </c>
      <c r="Y119" s="586"/>
      <c r="Z119" s="586"/>
      <c r="AA119" s="586"/>
      <c r="AB119" s="586"/>
      <c r="AC119" s="587"/>
      <c r="AD119" s="477">
        <f t="shared" ref="AD119" si="51">IF(I119="△",2*X119,0)</f>
        <v>0.66666666666666663</v>
      </c>
      <c r="AE119" s="478"/>
      <c r="AF119" s="478"/>
      <c r="AG119" s="478"/>
      <c r="AH119" s="478"/>
      <c r="AI119" s="604"/>
      <c r="AU119" s="313"/>
      <c r="AV119" s="313"/>
      <c r="AW119" s="44"/>
    </row>
    <row r="120" spans="3:49" s="12" customFormat="1" ht="10.9" customHeight="1" x14ac:dyDescent="0.15">
      <c r="C120" s="594"/>
      <c r="D120" s="449"/>
      <c r="E120" s="451"/>
      <c r="F120" s="451"/>
      <c r="G120" s="447"/>
      <c r="H120" s="451"/>
      <c r="I120" s="596"/>
      <c r="J120" s="310"/>
      <c r="K120" s="597"/>
      <c r="L120" s="579"/>
      <c r="M120" s="580"/>
      <c r="N120" s="580"/>
      <c r="O120" s="580"/>
      <c r="P120" s="580"/>
      <c r="Q120" s="581"/>
      <c r="R120" s="579"/>
      <c r="S120" s="580"/>
      <c r="T120" s="580"/>
      <c r="U120" s="580"/>
      <c r="V120" s="580"/>
      <c r="W120" s="581"/>
      <c r="X120" s="585"/>
      <c r="Y120" s="586"/>
      <c r="Z120" s="586"/>
      <c r="AA120" s="586"/>
      <c r="AB120" s="586"/>
      <c r="AC120" s="587"/>
      <c r="AD120" s="480"/>
      <c r="AE120" s="481"/>
      <c r="AF120" s="481"/>
      <c r="AG120" s="481"/>
      <c r="AH120" s="481"/>
      <c r="AI120" s="502"/>
      <c r="AU120" s="313"/>
      <c r="AV120" s="313"/>
      <c r="AW120" s="44"/>
    </row>
    <row r="121" spans="3:49" s="12" customFormat="1" ht="10.9" customHeight="1" x14ac:dyDescent="0.15">
      <c r="C121" s="594"/>
      <c r="D121" s="449"/>
      <c r="E121" s="451"/>
      <c r="F121" s="451"/>
      <c r="G121" s="447"/>
      <c r="H121" s="451"/>
      <c r="I121" s="596"/>
      <c r="J121" s="310"/>
      <c r="K121" s="597"/>
      <c r="L121" s="579"/>
      <c r="M121" s="580"/>
      <c r="N121" s="580"/>
      <c r="O121" s="580"/>
      <c r="P121" s="580"/>
      <c r="Q121" s="581"/>
      <c r="R121" s="579"/>
      <c r="S121" s="580"/>
      <c r="T121" s="580"/>
      <c r="U121" s="580"/>
      <c r="V121" s="580"/>
      <c r="W121" s="581"/>
      <c r="X121" s="585"/>
      <c r="Y121" s="586"/>
      <c r="Z121" s="586"/>
      <c r="AA121" s="586"/>
      <c r="AB121" s="586"/>
      <c r="AC121" s="587"/>
      <c r="AD121" s="480"/>
      <c r="AE121" s="481"/>
      <c r="AF121" s="481"/>
      <c r="AG121" s="481"/>
      <c r="AH121" s="481"/>
      <c r="AI121" s="502"/>
      <c r="AU121" s="313"/>
      <c r="AV121" s="313"/>
      <c r="AW121" s="44"/>
    </row>
    <row r="122" spans="3:49" s="12" customFormat="1" ht="10.9" customHeight="1" x14ac:dyDescent="0.15">
      <c r="C122" s="595"/>
      <c r="D122" s="450"/>
      <c r="E122" s="452"/>
      <c r="F122" s="452"/>
      <c r="G122" s="448"/>
      <c r="H122" s="452"/>
      <c r="I122" s="598"/>
      <c r="J122" s="215"/>
      <c r="K122" s="599"/>
      <c r="L122" s="582"/>
      <c r="M122" s="583"/>
      <c r="N122" s="583"/>
      <c r="O122" s="583"/>
      <c r="P122" s="583"/>
      <c r="Q122" s="584"/>
      <c r="R122" s="582"/>
      <c r="S122" s="583"/>
      <c r="T122" s="583"/>
      <c r="U122" s="583"/>
      <c r="V122" s="583"/>
      <c r="W122" s="584"/>
      <c r="X122" s="588"/>
      <c r="Y122" s="589"/>
      <c r="Z122" s="589"/>
      <c r="AA122" s="589"/>
      <c r="AB122" s="589"/>
      <c r="AC122" s="590"/>
      <c r="AD122" s="483"/>
      <c r="AE122" s="484"/>
      <c r="AF122" s="484"/>
      <c r="AG122" s="484"/>
      <c r="AH122" s="484"/>
      <c r="AI122" s="503"/>
      <c r="AU122" s="313"/>
      <c r="AV122" s="313"/>
      <c r="AW122" s="44"/>
    </row>
    <row r="123" spans="3:49" s="12" customFormat="1" ht="10.9" customHeight="1" x14ac:dyDescent="0.15">
      <c r="C123" s="600">
        <v>6</v>
      </c>
      <c r="D123" s="475" t="s">
        <v>3</v>
      </c>
      <c r="E123" s="476">
        <v>9</v>
      </c>
      <c r="F123" s="476" t="s">
        <v>2</v>
      </c>
      <c r="G123" s="474" t="s">
        <v>7</v>
      </c>
      <c r="H123" s="476"/>
      <c r="I123" s="596" t="s">
        <v>153</v>
      </c>
      <c r="J123" s="310"/>
      <c r="K123" s="597"/>
      <c r="L123" s="579">
        <v>6</v>
      </c>
      <c r="M123" s="580"/>
      <c r="N123" s="580"/>
      <c r="O123" s="580"/>
      <c r="P123" s="580"/>
      <c r="Q123" s="581"/>
      <c r="R123" s="601">
        <v>2</v>
      </c>
      <c r="S123" s="602"/>
      <c r="T123" s="602"/>
      <c r="U123" s="602"/>
      <c r="V123" s="602"/>
      <c r="W123" s="603"/>
      <c r="X123" s="585">
        <f t="shared" ref="X123" si="52">IF(L123=0,0,IF(I123="△",R123/L123,0))</f>
        <v>0.33333333333333331</v>
      </c>
      <c r="Y123" s="586"/>
      <c r="Z123" s="586"/>
      <c r="AA123" s="586"/>
      <c r="AB123" s="586"/>
      <c r="AC123" s="587"/>
      <c r="AD123" s="477">
        <f t="shared" ref="AD123" si="53">IF(I123="△",2*X123,0)</f>
        <v>0.66666666666666663</v>
      </c>
      <c r="AE123" s="478"/>
      <c r="AF123" s="478"/>
      <c r="AG123" s="478"/>
      <c r="AH123" s="478"/>
      <c r="AI123" s="604"/>
      <c r="AU123" s="313"/>
      <c r="AV123" s="313"/>
      <c r="AW123" s="44"/>
    </row>
    <row r="124" spans="3:49" s="12" customFormat="1" ht="10.9" customHeight="1" x14ac:dyDescent="0.15">
      <c r="C124" s="594"/>
      <c r="D124" s="449"/>
      <c r="E124" s="451"/>
      <c r="F124" s="451"/>
      <c r="G124" s="447"/>
      <c r="H124" s="451"/>
      <c r="I124" s="596"/>
      <c r="J124" s="310"/>
      <c r="K124" s="597"/>
      <c r="L124" s="579"/>
      <c r="M124" s="580"/>
      <c r="N124" s="580"/>
      <c r="O124" s="580"/>
      <c r="P124" s="580"/>
      <c r="Q124" s="581"/>
      <c r="R124" s="579"/>
      <c r="S124" s="580"/>
      <c r="T124" s="580"/>
      <c r="U124" s="580"/>
      <c r="V124" s="580"/>
      <c r="W124" s="581"/>
      <c r="X124" s="585"/>
      <c r="Y124" s="586"/>
      <c r="Z124" s="586"/>
      <c r="AA124" s="586"/>
      <c r="AB124" s="586"/>
      <c r="AC124" s="587"/>
      <c r="AD124" s="480"/>
      <c r="AE124" s="481"/>
      <c r="AF124" s="481"/>
      <c r="AG124" s="481"/>
      <c r="AH124" s="481"/>
      <c r="AI124" s="502"/>
      <c r="AU124" s="313"/>
      <c r="AV124" s="313"/>
      <c r="AW124" s="44"/>
    </row>
    <row r="125" spans="3:49" s="12" customFormat="1" ht="10.9" customHeight="1" x14ac:dyDescent="0.15">
      <c r="C125" s="594"/>
      <c r="D125" s="449"/>
      <c r="E125" s="451"/>
      <c r="F125" s="451"/>
      <c r="G125" s="447"/>
      <c r="H125" s="451"/>
      <c r="I125" s="596"/>
      <c r="J125" s="310"/>
      <c r="K125" s="597"/>
      <c r="L125" s="579"/>
      <c r="M125" s="580"/>
      <c r="N125" s="580"/>
      <c r="O125" s="580"/>
      <c r="P125" s="580"/>
      <c r="Q125" s="581"/>
      <c r="R125" s="579"/>
      <c r="S125" s="580"/>
      <c r="T125" s="580"/>
      <c r="U125" s="580"/>
      <c r="V125" s="580"/>
      <c r="W125" s="581"/>
      <c r="X125" s="585"/>
      <c r="Y125" s="586"/>
      <c r="Z125" s="586"/>
      <c r="AA125" s="586"/>
      <c r="AB125" s="586"/>
      <c r="AC125" s="587"/>
      <c r="AD125" s="480"/>
      <c r="AE125" s="481"/>
      <c r="AF125" s="481"/>
      <c r="AG125" s="481"/>
      <c r="AH125" s="481"/>
      <c r="AI125" s="502"/>
      <c r="AU125" s="313"/>
      <c r="AV125" s="313"/>
      <c r="AW125" s="44"/>
    </row>
    <row r="126" spans="3:49" s="12" customFormat="1" ht="10.9" customHeight="1" x14ac:dyDescent="0.15">
      <c r="C126" s="595"/>
      <c r="D126" s="450"/>
      <c r="E126" s="452"/>
      <c r="F126" s="452"/>
      <c r="G126" s="448"/>
      <c r="H126" s="452"/>
      <c r="I126" s="598"/>
      <c r="J126" s="215"/>
      <c r="K126" s="599"/>
      <c r="L126" s="582"/>
      <c r="M126" s="583"/>
      <c r="N126" s="583"/>
      <c r="O126" s="583"/>
      <c r="P126" s="583"/>
      <c r="Q126" s="584"/>
      <c r="R126" s="582"/>
      <c r="S126" s="583"/>
      <c r="T126" s="583"/>
      <c r="U126" s="583"/>
      <c r="V126" s="583"/>
      <c r="W126" s="584"/>
      <c r="X126" s="588"/>
      <c r="Y126" s="589"/>
      <c r="Z126" s="589"/>
      <c r="AA126" s="589"/>
      <c r="AB126" s="589"/>
      <c r="AC126" s="590"/>
      <c r="AD126" s="483"/>
      <c r="AE126" s="484"/>
      <c r="AF126" s="484"/>
      <c r="AG126" s="484"/>
      <c r="AH126" s="484"/>
      <c r="AI126" s="503"/>
      <c r="AU126" s="313"/>
      <c r="AV126" s="313"/>
      <c r="AW126" s="44"/>
    </row>
    <row r="127" spans="3:49" s="12" customFormat="1" ht="10.9" customHeight="1" x14ac:dyDescent="0.15">
      <c r="C127" s="600">
        <v>6</v>
      </c>
      <c r="D127" s="475" t="s">
        <v>3</v>
      </c>
      <c r="E127" s="476">
        <v>10</v>
      </c>
      <c r="F127" s="476" t="s">
        <v>2</v>
      </c>
      <c r="G127" s="474" t="s">
        <v>6</v>
      </c>
      <c r="H127" s="476"/>
      <c r="I127" s="596" t="s">
        <v>153</v>
      </c>
      <c r="J127" s="310"/>
      <c r="K127" s="597"/>
      <c r="L127" s="579">
        <v>6</v>
      </c>
      <c r="M127" s="580"/>
      <c r="N127" s="580"/>
      <c r="O127" s="580"/>
      <c r="P127" s="580"/>
      <c r="Q127" s="581"/>
      <c r="R127" s="601">
        <v>2</v>
      </c>
      <c r="S127" s="602"/>
      <c r="T127" s="602"/>
      <c r="U127" s="602"/>
      <c r="V127" s="602"/>
      <c r="W127" s="603"/>
      <c r="X127" s="585">
        <f t="shared" ref="X127" si="54">IF(L127=0,0,IF(I127="△",R127/L127,0))</f>
        <v>0.33333333333333331</v>
      </c>
      <c r="Y127" s="586"/>
      <c r="Z127" s="586"/>
      <c r="AA127" s="586"/>
      <c r="AB127" s="586"/>
      <c r="AC127" s="587"/>
      <c r="AD127" s="477">
        <f t="shared" ref="AD127" si="55">IF(I127="△",2*X127,0)</f>
        <v>0.66666666666666663</v>
      </c>
      <c r="AE127" s="478"/>
      <c r="AF127" s="478"/>
      <c r="AG127" s="478"/>
      <c r="AH127" s="478"/>
      <c r="AI127" s="604"/>
      <c r="AU127" s="313"/>
      <c r="AV127" s="313"/>
      <c r="AW127" s="44"/>
    </row>
    <row r="128" spans="3:49" s="12" customFormat="1" ht="10.9" customHeight="1" x14ac:dyDescent="0.15">
      <c r="C128" s="594"/>
      <c r="D128" s="449"/>
      <c r="E128" s="451"/>
      <c r="F128" s="451"/>
      <c r="G128" s="447"/>
      <c r="H128" s="451"/>
      <c r="I128" s="596"/>
      <c r="J128" s="310"/>
      <c r="K128" s="597"/>
      <c r="L128" s="579"/>
      <c r="M128" s="580"/>
      <c r="N128" s="580"/>
      <c r="O128" s="580"/>
      <c r="P128" s="580"/>
      <c r="Q128" s="581"/>
      <c r="R128" s="579"/>
      <c r="S128" s="580"/>
      <c r="T128" s="580"/>
      <c r="U128" s="580"/>
      <c r="V128" s="580"/>
      <c r="W128" s="581"/>
      <c r="X128" s="585"/>
      <c r="Y128" s="586"/>
      <c r="Z128" s="586"/>
      <c r="AA128" s="586"/>
      <c r="AB128" s="586"/>
      <c r="AC128" s="587"/>
      <c r="AD128" s="480"/>
      <c r="AE128" s="481"/>
      <c r="AF128" s="481"/>
      <c r="AG128" s="481"/>
      <c r="AH128" s="481"/>
      <c r="AI128" s="502"/>
      <c r="AU128" s="313"/>
      <c r="AV128" s="313"/>
      <c r="AW128" s="44"/>
    </row>
    <row r="129" spans="3:49" s="12" customFormat="1" ht="10.9" customHeight="1" x14ac:dyDescent="0.15">
      <c r="C129" s="594"/>
      <c r="D129" s="449"/>
      <c r="E129" s="451"/>
      <c r="F129" s="451"/>
      <c r="G129" s="447"/>
      <c r="H129" s="451"/>
      <c r="I129" s="596"/>
      <c r="J129" s="310"/>
      <c r="K129" s="597"/>
      <c r="L129" s="579"/>
      <c r="M129" s="580"/>
      <c r="N129" s="580"/>
      <c r="O129" s="580"/>
      <c r="P129" s="580"/>
      <c r="Q129" s="581"/>
      <c r="R129" s="579"/>
      <c r="S129" s="580"/>
      <c r="T129" s="580"/>
      <c r="U129" s="580"/>
      <c r="V129" s="580"/>
      <c r="W129" s="581"/>
      <c r="X129" s="585"/>
      <c r="Y129" s="586"/>
      <c r="Z129" s="586"/>
      <c r="AA129" s="586"/>
      <c r="AB129" s="586"/>
      <c r="AC129" s="587"/>
      <c r="AD129" s="480"/>
      <c r="AE129" s="481"/>
      <c r="AF129" s="481"/>
      <c r="AG129" s="481"/>
      <c r="AH129" s="481"/>
      <c r="AI129" s="502"/>
      <c r="AU129" s="313"/>
      <c r="AV129" s="313"/>
      <c r="AW129" s="44"/>
    </row>
    <row r="130" spans="3:49" s="12" customFormat="1" ht="10.9" customHeight="1" x14ac:dyDescent="0.15">
      <c r="C130" s="595"/>
      <c r="D130" s="450"/>
      <c r="E130" s="452"/>
      <c r="F130" s="452"/>
      <c r="G130" s="448"/>
      <c r="H130" s="452"/>
      <c r="I130" s="598"/>
      <c r="J130" s="215"/>
      <c r="K130" s="599"/>
      <c r="L130" s="582"/>
      <c r="M130" s="583"/>
      <c r="N130" s="583"/>
      <c r="O130" s="583"/>
      <c r="P130" s="583"/>
      <c r="Q130" s="584"/>
      <c r="R130" s="582"/>
      <c r="S130" s="583"/>
      <c r="T130" s="583"/>
      <c r="U130" s="583"/>
      <c r="V130" s="583"/>
      <c r="W130" s="584"/>
      <c r="X130" s="588"/>
      <c r="Y130" s="589"/>
      <c r="Z130" s="589"/>
      <c r="AA130" s="589"/>
      <c r="AB130" s="589"/>
      <c r="AC130" s="590"/>
      <c r="AD130" s="483"/>
      <c r="AE130" s="484"/>
      <c r="AF130" s="484"/>
      <c r="AG130" s="484"/>
      <c r="AH130" s="484"/>
      <c r="AI130" s="503"/>
      <c r="AU130" s="313"/>
      <c r="AV130" s="313"/>
      <c r="AW130" s="44"/>
    </row>
    <row r="131" spans="3:49" s="12" customFormat="1" ht="10.9" customHeight="1" x14ac:dyDescent="0.15">
      <c r="C131" s="600">
        <v>6</v>
      </c>
      <c r="D131" s="475" t="s">
        <v>3</v>
      </c>
      <c r="E131" s="476">
        <v>11</v>
      </c>
      <c r="F131" s="476" t="s">
        <v>2</v>
      </c>
      <c r="G131" s="474" t="s">
        <v>5</v>
      </c>
      <c r="H131" s="476"/>
      <c r="I131" s="596" t="s">
        <v>153</v>
      </c>
      <c r="J131" s="310"/>
      <c r="K131" s="597"/>
      <c r="L131" s="579">
        <v>6</v>
      </c>
      <c r="M131" s="580"/>
      <c r="N131" s="580"/>
      <c r="O131" s="580"/>
      <c r="P131" s="580"/>
      <c r="Q131" s="581"/>
      <c r="R131" s="601">
        <v>2</v>
      </c>
      <c r="S131" s="602"/>
      <c r="T131" s="602"/>
      <c r="U131" s="602"/>
      <c r="V131" s="602"/>
      <c r="W131" s="603"/>
      <c r="X131" s="585">
        <f t="shared" ref="X131" si="56">IF(L131=0,0,IF(I131="△",R131/L131,0))</f>
        <v>0.33333333333333331</v>
      </c>
      <c r="Y131" s="586"/>
      <c r="Z131" s="586"/>
      <c r="AA131" s="586"/>
      <c r="AB131" s="586"/>
      <c r="AC131" s="587"/>
      <c r="AD131" s="477">
        <f t="shared" ref="AD131" si="57">IF(I131="△",2*X131,0)</f>
        <v>0.66666666666666663</v>
      </c>
      <c r="AE131" s="478"/>
      <c r="AF131" s="478"/>
      <c r="AG131" s="478"/>
      <c r="AH131" s="478"/>
      <c r="AI131" s="604"/>
      <c r="AU131" s="313"/>
      <c r="AV131" s="313"/>
      <c r="AW131" s="44"/>
    </row>
    <row r="132" spans="3:49" s="12" customFormat="1" ht="10.9" customHeight="1" x14ac:dyDescent="0.15">
      <c r="C132" s="594"/>
      <c r="D132" s="449"/>
      <c r="E132" s="451"/>
      <c r="F132" s="451"/>
      <c r="G132" s="447"/>
      <c r="H132" s="451"/>
      <c r="I132" s="596"/>
      <c r="J132" s="310"/>
      <c r="K132" s="597"/>
      <c r="L132" s="579"/>
      <c r="M132" s="580"/>
      <c r="N132" s="580"/>
      <c r="O132" s="580"/>
      <c r="P132" s="580"/>
      <c r="Q132" s="581"/>
      <c r="R132" s="579"/>
      <c r="S132" s="580"/>
      <c r="T132" s="580"/>
      <c r="U132" s="580"/>
      <c r="V132" s="580"/>
      <c r="W132" s="581"/>
      <c r="X132" s="585"/>
      <c r="Y132" s="586"/>
      <c r="Z132" s="586"/>
      <c r="AA132" s="586"/>
      <c r="AB132" s="586"/>
      <c r="AC132" s="587"/>
      <c r="AD132" s="480"/>
      <c r="AE132" s="481"/>
      <c r="AF132" s="481"/>
      <c r="AG132" s="481"/>
      <c r="AH132" s="481"/>
      <c r="AI132" s="502"/>
      <c r="AU132" s="313"/>
      <c r="AV132" s="313"/>
      <c r="AW132" s="44"/>
    </row>
    <row r="133" spans="3:49" s="12" customFormat="1" ht="10.9" customHeight="1" x14ac:dyDescent="0.15">
      <c r="C133" s="594"/>
      <c r="D133" s="449"/>
      <c r="E133" s="451"/>
      <c r="F133" s="451"/>
      <c r="G133" s="447"/>
      <c r="H133" s="451"/>
      <c r="I133" s="596"/>
      <c r="J133" s="310"/>
      <c r="K133" s="597"/>
      <c r="L133" s="579"/>
      <c r="M133" s="580"/>
      <c r="N133" s="580"/>
      <c r="O133" s="580"/>
      <c r="P133" s="580"/>
      <c r="Q133" s="581"/>
      <c r="R133" s="579"/>
      <c r="S133" s="580"/>
      <c r="T133" s="580"/>
      <c r="U133" s="580"/>
      <c r="V133" s="580"/>
      <c r="W133" s="581"/>
      <c r="X133" s="585"/>
      <c r="Y133" s="586"/>
      <c r="Z133" s="586"/>
      <c r="AA133" s="586"/>
      <c r="AB133" s="586"/>
      <c r="AC133" s="587"/>
      <c r="AD133" s="480"/>
      <c r="AE133" s="481"/>
      <c r="AF133" s="481"/>
      <c r="AG133" s="481"/>
      <c r="AH133" s="481"/>
      <c r="AI133" s="502"/>
      <c r="AU133" s="313"/>
      <c r="AV133" s="313"/>
      <c r="AW133" s="44"/>
    </row>
    <row r="134" spans="3:49" s="12" customFormat="1" ht="10.9" customHeight="1" x14ac:dyDescent="0.15">
      <c r="C134" s="595"/>
      <c r="D134" s="450"/>
      <c r="E134" s="452"/>
      <c r="F134" s="452"/>
      <c r="G134" s="448"/>
      <c r="H134" s="452"/>
      <c r="I134" s="598"/>
      <c r="J134" s="215"/>
      <c r="K134" s="599"/>
      <c r="L134" s="582"/>
      <c r="M134" s="583"/>
      <c r="N134" s="583"/>
      <c r="O134" s="583"/>
      <c r="P134" s="583"/>
      <c r="Q134" s="584"/>
      <c r="R134" s="582"/>
      <c r="S134" s="583"/>
      <c r="T134" s="583"/>
      <c r="U134" s="583"/>
      <c r="V134" s="583"/>
      <c r="W134" s="584"/>
      <c r="X134" s="588"/>
      <c r="Y134" s="589"/>
      <c r="Z134" s="589"/>
      <c r="AA134" s="589"/>
      <c r="AB134" s="589"/>
      <c r="AC134" s="590"/>
      <c r="AD134" s="483"/>
      <c r="AE134" s="484"/>
      <c r="AF134" s="484"/>
      <c r="AG134" s="484"/>
      <c r="AH134" s="484"/>
      <c r="AI134" s="503"/>
      <c r="AU134" s="313"/>
      <c r="AV134" s="313"/>
      <c r="AW134" s="44"/>
    </row>
    <row r="135" spans="3:49" s="12" customFormat="1" ht="10.9" customHeight="1" x14ac:dyDescent="0.15">
      <c r="C135" s="600">
        <v>6</v>
      </c>
      <c r="D135" s="475" t="s">
        <v>3</v>
      </c>
      <c r="E135" s="476">
        <v>12</v>
      </c>
      <c r="F135" s="476" t="s">
        <v>2</v>
      </c>
      <c r="G135" s="474" t="s">
        <v>4</v>
      </c>
      <c r="H135" s="476"/>
      <c r="I135" s="596" t="s">
        <v>153</v>
      </c>
      <c r="J135" s="310"/>
      <c r="K135" s="597"/>
      <c r="L135" s="579">
        <v>7</v>
      </c>
      <c r="M135" s="580"/>
      <c r="N135" s="580"/>
      <c r="O135" s="580"/>
      <c r="P135" s="580"/>
      <c r="Q135" s="581"/>
      <c r="R135" s="601">
        <v>2</v>
      </c>
      <c r="S135" s="602"/>
      <c r="T135" s="602"/>
      <c r="U135" s="602"/>
      <c r="V135" s="602"/>
      <c r="W135" s="603"/>
      <c r="X135" s="585">
        <f t="shared" ref="X135" si="58">IF(L135=0,0,IF(I135="△",R135/L135,0))</f>
        <v>0.2857142857142857</v>
      </c>
      <c r="Y135" s="586"/>
      <c r="Z135" s="586"/>
      <c r="AA135" s="586"/>
      <c r="AB135" s="586"/>
      <c r="AC135" s="587"/>
      <c r="AD135" s="477">
        <f t="shared" ref="AD135" si="59">IF(I135="△",2*X135,0)</f>
        <v>0.5714285714285714</v>
      </c>
      <c r="AE135" s="478"/>
      <c r="AF135" s="478"/>
      <c r="AG135" s="478"/>
      <c r="AH135" s="478"/>
      <c r="AI135" s="604"/>
      <c r="AU135" s="313"/>
      <c r="AV135" s="313"/>
      <c r="AW135" s="44"/>
    </row>
    <row r="136" spans="3:49" s="12" customFormat="1" ht="10.9" customHeight="1" x14ac:dyDescent="0.15">
      <c r="C136" s="594"/>
      <c r="D136" s="449"/>
      <c r="E136" s="451"/>
      <c r="F136" s="451"/>
      <c r="G136" s="447"/>
      <c r="H136" s="451"/>
      <c r="I136" s="596"/>
      <c r="J136" s="310"/>
      <c r="K136" s="597"/>
      <c r="L136" s="579"/>
      <c r="M136" s="580"/>
      <c r="N136" s="580"/>
      <c r="O136" s="580"/>
      <c r="P136" s="580"/>
      <c r="Q136" s="581"/>
      <c r="R136" s="579"/>
      <c r="S136" s="580"/>
      <c r="T136" s="580"/>
      <c r="U136" s="580"/>
      <c r="V136" s="580"/>
      <c r="W136" s="581"/>
      <c r="X136" s="585"/>
      <c r="Y136" s="586"/>
      <c r="Z136" s="586"/>
      <c r="AA136" s="586"/>
      <c r="AB136" s="586"/>
      <c r="AC136" s="587"/>
      <c r="AD136" s="480"/>
      <c r="AE136" s="481"/>
      <c r="AF136" s="481"/>
      <c r="AG136" s="481"/>
      <c r="AH136" s="481"/>
      <c r="AI136" s="502"/>
      <c r="AU136" s="313"/>
      <c r="AV136" s="313"/>
      <c r="AW136" s="44"/>
    </row>
    <row r="137" spans="3:49" s="12" customFormat="1" ht="10.9" customHeight="1" x14ac:dyDescent="0.15">
      <c r="C137" s="594"/>
      <c r="D137" s="449"/>
      <c r="E137" s="451"/>
      <c r="F137" s="451"/>
      <c r="G137" s="447"/>
      <c r="H137" s="451"/>
      <c r="I137" s="596"/>
      <c r="J137" s="310"/>
      <c r="K137" s="597"/>
      <c r="L137" s="579"/>
      <c r="M137" s="580"/>
      <c r="N137" s="580"/>
      <c r="O137" s="580"/>
      <c r="P137" s="580"/>
      <c r="Q137" s="581"/>
      <c r="R137" s="579"/>
      <c r="S137" s="580"/>
      <c r="T137" s="580"/>
      <c r="U137" s="580"/>
      <c r="V137" s="580"/>
      <c r="W137" s="581"/>
      <c r="X137" s="585"/>
      <c r="Y137" s="586"/>
      <c r="Z137" s="586"/>
      <c r="AA137" s="586"/>
      <c r="AB137" s="586"/>
      <c r="AC137" s="587"/>
      <c r="AD137" s="480"/>
      <c r="AE137" s="481"/>
      <c r="AF137" s="481"/>
      <c r="AG137" s="481"/>
      <c r="AH137" s="481"/>
      <c r="AI137" s="502"/>
      <c r="AU137" s="313"/>
      <c r="AV137" s="313"/>
      <c r="AW137" s="44"/>
    </row>
    <row r="138" spans="3:49" s="12" customFormat="1" ht="10.9" customHeight="1" x14ac:dyDescent="0.15">
      <c r="C138" s="595"/>
      <c r="D138" s="450"/>
      <c r="E138" s="452"/>
      <c r="F138" s="452"/>
      <c r="G138" s="448"/>
      <c r="H138" s="452"/>
      <c r="I138" s="598"/>
      <c r="J138" s="215"/>
      <c r="K138" s="599"/>
      <c r="L138" s="582"/>
      <c r="M138" s="583"/>
      <c r="N138" s="583"/>
      <c r="O138" s="583"/>
      <c r="P138" s="583"/>
      <c r="Q138" s="584"/>
      <c r="R138" s="582"/>
      <c r="S138" s="583"/>
      <c r="T138" s="583"/>
      <c r="U138" s="583"/>
      <c r="V138" s="583"/>
      <c r="W138" s="584"/>
      <c r="X138" s="588"/>
      <c r="Y138" s="589"/>
      <c r="Z138" s="589"/>
      <c r="AA138" s="589"/>
      <c r="AB138" s="589"/>
      <c r="AC138" s="590"/>
      <c r="AD138" s="483"/>
      <c r="AE138" s="484"/>
      <c r="AF138" s="484"/>
      <c r="AG138" s="484"/>
      <c r="AH138" s="484"/>
      <c r="AI138" s="503"/>
      <c r="AU138" s="313"/>
      <c r="AV138" s="313"/>
      <c r="AW138" s="44"/>
    </row>
    <row r="139" spans="3:49" s="12" customFormat="1" ht="10.9" customHeight="1" x14ac:dyDescent="0.15">
      <c r="C139" s="600">
        <v>6</v>
      </c>
      <c r="D139" s="475" t="s">
        <v>3</v>
      </c>
      <c r="E139" s="476">
        <v>13</v>
      </c>
      <c r="F139" s="476" t="s">
        <v>2</v>
      </c>
      <c r="G139" s="474" t="s">
        <v>1</v>
      </c>
      <c r="H139" s="476"/>
      <c r="I139" s="596" t="s">
        <v>153</v>
      </c>
      <c r="J139" s="310"/>
      <c r="K139" s="597"/>
      <c r="L139" s="579">
        <v>7</v>
      </c>
      <c r="M139" s="580"/>
      <c r="N139" s="580"/>
      <c r="O139" s="580"/>
      <c r="P139" s="580"/>
      <c r="Q139" s="581"/>
      <c r="R139" s="601">
        <v>2</v>
      </c>
      <c r="S139" s="602"/>
      <c r="T139" s="602"/>
      <c r="U139" s="602"/>
      <c r="V139" s="602"/>
      <c r="W139" s="603"/>
      <c r="X139" s="585">
        <f t="shared" ref="X139" si="60">IF(L139=0,0,IF(I139="△",R139/L139,0))</f>
        <v>0.2857142857142857</v>
      </c>
      <c r="Y139" s="586"/>
      <c r="Z139" s="586"/>
      <c r="AA139" s="586"/>
      <c r="AB139" s="586"/>
      <c r="AC139" s="587"/>
      <c r="AD139" s="477">
        <f t="shared" ref="AD139" si="61">IF(I139="△",2*X139,0)</f>
        <v>0.5714285714285714</v>
      </c>
      <c r="AE139" s="478"/>
      <c r="AF139" s="478"/>
      <c r="AG139" s="478"/>
      <c r="AH139" s="478"/>
      <c r="AI139" s="604"/>
      <c r="AU139" s="313"/>
      <c r="AV139" s="313"/>
      <c r="AW139" s="44"/>
    </row>
    <row r="140" spans="3:49" s="12" customFormat="1" ht="10.9" customHeight="1" x14ac:dyDescent="0.15">
      <c r="C140" s="594"/>
      <c r="D140" s="449"/>
      <c r="E140" s="451"/>
      <c r="F140" s="451"/>
      <c r="G140" s="447"/>
      <c r="H140" s="451"/>
      <c r="I140" s="596"/>
      <c r="J140" s="310"/>
      <c r="K140" s="597"/>
      <c r="L140" s="579"/>
      <c r="M140" s="580"/>
      <c r="N140" s="580"/>
      <c r="O140" s="580"/>
      <c r="P140" s="580"/>
      <c r="Q140" s="581"/>
      <c r="R140" s="579"/>
      <c r="S140" s="580"/>
      <c r="T140" s="580"/>
      <c r="U140" s="580"/>
      <c r="V140" s="580"/>
      <c r="W140" s="581"/>
      <c r="X140" s="585"/>
      <c r="Y140" s="586"/>
      <c r="Z140" s="586"/>
      <c r="AA140" s="586"/>
      <c r="AB140" s="586"/>
      <c r="AC140" s="587"/>
      <c r="AD140" s="480"/>
      <c r="AE140" s="481"/>
      <c r="AF140" s="481"/>
      <c r="AG140" s="481"/>
      <c r="AH140" s="481"/>
      <c r="AI140" s="502"/>
      <c r="AU140" s="313"/>
      <c r="AV140" s="313"/>
      <c r="AW140" s="44"/>
    </row>
    <row r="141" spans="3:49" s="12" customFormat="1" ht="10.9" customHeight="1" x14ac:dyDescent="0.15">
      <c r="C141" s="594"/>
      <c r="D141" s="449"/>
      <c r="E141" s="451"/>
      <c r="F141" s="451"/>
      <c r="G141" s="447"/>
      <c r="H141" s="451"/>
      <c r="I141" s="596"/>
      <c r="J141" s="310"/>
      <c r="K141" s="597"/>
      <c r="L141" s="579"/>
      <c r="M141" s="580"/>
      <c r="N141" s="580"/>
      <c r="O141" s="580"/>
      <c r="P141" s="580"/>
      <c r="Q141" s="581"/>
      <c r="R141" s="579"/>
      <c r="S141" s="580"/>
      <c r="T141" s="580"/>
      <c r="U141" s="580"/>
      <c r="V141" s="580"/>
      <c r="W141" s="581"/>
      <c r="X141" s="585"/>
      <c r="Y141" s="586"/>
      <c r="Z141" s="586"/>
      <c r="AA141" s="586"/>
      <c r="AB141" s="586"/>
      <c r="AC141" s="587"/>
      <c r="AD141" s="480"/>
      <c r="AE141" s="481"/>
      <c r="AF141" s="481"/>
      <c r="AG141" s="481"/>
      <c r="AH141" s="481"/>
      <c r="AI141" s="502"/>
      <c r="AU141" s="313"/>
      <c r="AV141" s="313"/>
      <c r="AW141" s="44"/>
    </row>
    <row r="142" spans="3:49" s="12" customFormat="1" ht="10.9" customHeight="1" x14ac:dyDescent="0.15">
      <c r="C142" s="595"/>
      <c r="D142" s="450"/>
      <c r="E142" s="452"/>
      <c r="F142" s="452"/>
      <c r="G142" s="448"/>
      <c r="H142" s="452"/>
      <c r="I142" s="598"/>
      <c r="J142" s="215"/>
      <c r="K142" s="599"/>
      <c r="L142" s="582"/>
      <c r="M142" s="583"/>
      <c r="N142" s="583"/>
      <c r="O142" s="583"/>
      <c r="P142" s="583"/>
      <c r="Q142" s="584"/>
      <c r="R142" s="582"/>
      <c r="S142" s="583"/>
      <c r="T142" s="583"/>
      <c r="U142" s="583"/>
      <c r="V142" s="583"/>
      <c r="W142" s="584"/>
      <c r="X142" s="588"/>
      <c r="Y142" s="589"/>
      <c r="Z142" s="589"/>
      <c r="AA142" s="589"/>
      <c r="AB142" s="589"/>
      <c r="AC142" s="590"/>
      <c r="AD142" s="483"/>
      <c r="AE142" s="484"/>
      <c r="AF142" s="484"/>
      <c r="AG142" s="484"/>
      <c r="AH142" s="484"/>
      <c r="AI142" s="503"/>
      <c r="AU142" s="313"/>
      <c r="AV142" s="313"/>
      <c r="AW142" s="44"/>
    </row>
    <row r="143" spans="3:49" s="12" customFormat="1" ht="10.9" customHeight="1" x14ac:dyDescent="0.15">
      <c r="C143" s="600">
        <v>6</v>
      </c>
      <c r="D143" s="475" t="s">
        <v>3</v>
      </c>
      <c r="E143" s="476">
        <v>14</v>
      </c>
      <c r="F143" s="476" t="s">
        <v>2</v>
      </c>
      <c r="G143" s="474" t="s">
        <v>9</v>
      </c>
      <c r="H143" s="476"/>
      <c r="I143" s="596" t="s">
        <v>153</v>
      </c>
      <c r="J143" s="310"/>
      <c r="K143" s="597"/>
      <c r="L143" s="579">
        <v>6</v>
      </c>
      <c r="M143" s="580"/>
      <c r="N143" s="580"/>
      <c r="O143" s="580"/>
      <c r="P143" s="580"/>
      <c r="Q143" s="581"/>
      <c r="R143" s="601">
        <v>2</v>
      </c>
      <c r="S143" s="602"/>
      <c r="T143" s="602"/>
      <c r="U143" s="602"/>
      <c r="V143" s="602"/>
      <c r="W143" s="603"/>
      <c r="X143" s="585">
        <f t="shared" ref="X143" si="62">IF(L143=0,0,IF(I143="△",R143/L143,0))</f>
        <v>0.33333333333333331</v>
      </c>
      <c r="Y143" s="586"/>
      <c r="Z143" s="586"/>
      <c r="AA143" s="586"/>
      <c r="AB143" s="586"/>
      <c r="AC143" s="587"/>
      <c r="AD143" s="477">
        <f t="shared" ref="AD143" si="63">IF(I143="△",2*X143,0)</f>
        <v>0.66666666666666663</v>
      </c>
      <c r="AE143" s="478"/>
      <c r="AF143" s="478"/>
      <c r="AG143" s="478"/>
      <c r="AH143" s="478"/>
      <c r="AI143" s="604"/>
      <c r="AU143" s="313"/>
      <c r="AV143" s="313"/>
      <c r="AW143" s="44"/>
    </row>
    <row r="144" spans="3:49" s="12" customFormat="1" ht="10.9" customHeight="1" x14ac:dyDescent="0.15">
      <c r="C144" s="594"/>
      <c r="D144" s="449"/>
      <c r="E144" s="451"/>
      <c r="F144" s="451"/>
      <c r="G144" s="447"/>
      <c r="H144" s="451"/>
      <c r="I144" s="596"/>
      <c r="J144" s="310"/>
      <c r="K144" s="597"/>
      <c r="L144" s="579"/>
      <c r="M144" s="580"/>
      <c r="N144" s="580"/>
      <c r="O144" s="580"/>
      <c r="P144" s="580"/>
      <c r="Q144" s="581"/>
      <c r="R144" s="579"/>
      <c r="S144" s="580"/>
      <c r="T144" s="580"/>
      <c r="U144" s="580"/>
      <c r="V144" s="580"/>
      <c r="W144" s="581"/>
      <c r="X144" s="585"/>
      <c r="Y144" s="586"/>
      <c r="Z144" s="586"/>
      <c r="AA144" s="586"/>
      <c r="AB144" s="586"/>
      <c r="AC144" s="587"/>
      <c r="AD144" s="480"/>
      <c r="AE144" s="481"/>
      <c r="AF144" s="481"/>
      <c r="AG144" s="481"/>
      <c r="AH144" s="481"/>
      <c r="AI144" s="502"/>
      <c r="AU144" s="313"/>
      <c r="AV144" s="313"/>
      <c r="AW144" s="44"/>
    </row>
    <row r="145" spans="3:49" s="12" customFormat="1" ht="10.9" customHeight="1" x14ac:dyDescent="0.15">
      <c r="C145" s="594"/>
      <c r="D145" s="449"/>
      <c r="E145" s="451"/>
      <c r="F145" s="451"/>
      <c r="G145" s="447"/>
      <c r="H145" s="451"/>
      <c r="I145" s="596"/>
      <c r="J145" s="310"/>
      <c r="K145" s="597"/>
      <c r="L145" s="579"/>
      <c r="M145" s="580"/>
      <c r="N145" s="580"/>
      <c r="O145" s="580"/>
      <c r="P145" s="580"/>
      <c r="Q145" s="581"/>
      <c r="R145" s="579"/>
      <c r="S145" s="580"/>
      <c r="T145" s="580"/>
      <c r="U145" s="580"/>
      <c r="V145" s="580"/>
      <c r="W145" s="581"/>
      <c r="X145" s="585"/>
      <c r="Y145" s="586"/>
      <c r="Z145" s="586"/>
      <c r="AA145" s="586"/>
      <c r="AB145" s="586"/>
      <c r="AC145" s="587"/>
      <c r="AD145" s="480"/>
      <c r="AE145" s="481"/>
      <c r="AF145" s="481"/>
      <c r="AG145" s="481"/>
      <c r="AH145" s="481"/>
      <c r="AI145" s="502"/>
      <c r="AU145" s="313"/>
      <c r="AV145" s="313"/>
      <c r="AW145" s="44"/>
    </row>
    <row r="146" spans="3:49" s="12" customFormat="1" ht="10.9" customHeight="1" x14ac:dyDescent="0.15">
      <c r="C146" s="595"/>
      <c r="D146" s="450"/>
      <c r="E146" s="452"/>
      <c r="F146" s="452"/>
      <c r="G146" s="448"/>
      <c r="H146" s="452"/>
      <c r="I146" s="598"/>
      <c r="J146" s="215"/>
      <c r="K146" s="599"/>
      <c r="L146" s="582"/>
      <c r="M146" s="583"/>
      <c r="N146" s="583"/>
      <c r="O146" s="583"/>
      <c r="P146" s="583"/>
      <c r="Q146" s="584"/>
      <c r="R146" s="582"/>
      <c r="S146" s="583"/>
      <c r="T146" s="583"/>
      <c r="U146" s="583"/>
      <c r="V146" s="583"/>
      <c r="W146" s="584"/>
      <c r="X146" s="588"/>
      <c r="Y146" s="589"/>
      <c r="Z146" s="589"/>
      <c r="AA146" s="589"/>
      <c r="AB146" s="589"/>
      <c r="AC146" s="590"/>
      <c r="AD146" s="483"/>
      <c r="AE146" s="484"/>
      <c r="AF146" s="484"/>
      <c r="AG146" s="484"/>
      <c r="AH146" s="484"/>
      <c r="AI146" s="503"/>
      <c r="AU146" s="313"/>
      <c r="AV146" s="313"/>
      <c r="AW146" s="44"/>
    </row>
    <row r="147" spans="3:49" s="12" customFormat="1" ht="10.9" customHeight="1" x14ac:dyDescent="0.15">
      <c r="C147" s="600">
        <v>6</v>
      </c>
      <c r="D147" s="475" t="s">
        <v>3</v>
      </c>
      <c r="E147" s="476">
        <v>15</v>
      </c>
      <c r="F147" s="476" t="s">
        <v>2</v>
      </c>
      <c r="G147" s="474" t="s">
        <v>8</v>
      </c>
      <c r="H147" s="476"/>
      <c r="I147" s="596" t="s">
        <v>153</v>
      </c>
      <c r="J147" s="310"/>
      <c r="K147" s="597"/>
      <c r="L147" s="579">
        <v>6</v>
      </c>
      <c r="M147" s="580"/>
      <c r="N147" s="580"/>
      <c r="O147" s="580"/>
      <c r="P147" s="580"/>
      <c r="Q147" s="581"/>
      <c r="R147" s="601">
        <v>2</v>
      </c>
      <c r="S147" s="602"/>
      <c r="T147" s="602"/>
      <c r="U147" s="602"/>
      <c r="V147" s="602"/>
      <c r="W147" s="603"/>
      <c r="X147" s="585">
        <f t="shared" ref="X147" si="64">IF(L147=0,0,IF(I147="△",R147/L147,0))</f>
        <v>0.33333333333333331</v>
      </c>
      <c r="Y147" s="586"/>
      <c r="Z147" s="586"/>
      <c r="AA147" s="586"/>
      <c r="AB147" s="586"/>
      <c r="AC147" s="587"/>
      <c r="AD147" s="477">
        <f t="shared" ref="AD147" si="65">IF(I147="△",2*X147,0)</f>
        <v>0.66666666666666663</v>
      </c>
      <c r="AE147" s="478"/>
      <c r="AF147" s="478"/>
      <c r="AG147" s="478"/>
      <c r="AH147" s="478"/>
      <c r="AI147" s="604"/>
      <c r="AU147" s="313"/>
      <c r="AV147" s="313"/>
      <c r="AW147" s="44"/>
    </row>
    <row r="148" spans="3:49" s="12" customFormat="1" ht="10.9" customHeight="1" x14ac:dyDescent="0.15">
      <c r="C148" s="594"/>
      <c r="D148" s="449"/>
      <c r="E148" s="451"/>
      <c r="F148" s="451"/>
      <c r="G148" s="447"/>
      <c r="H148" s="451"/>
      <c r="I148" s="596"/>
      <c r="J148" s="310"/>
      <c r="K148" s="597"/>
      <c r="L148" s="579"/>
      <c r="M148" s="580"/>
      <c r="N148" s="580"/>
      <c r="O148" s="580"/>
      <c r="P148" s="580"/>
      <c r="Q148" s="581"/>
      <c r="R148" s="579"/>
      <c r="S148" s="580"/>
      <c r="T148" s="580"/>
      <c r="U148" s="580"/>
      <c r="V148" s="580"/>
      <c r="W148" s="581"/>
      <c r="X148" s="585"/>
      <c r="Y148" s="586"/>
      <c r="Z148" s="586"/>
      <c r="AA148" s="586"/>
      <c r="AB148" s="586"/>
      <c r="AC148" s="587"/>
      <c r="AD148" s="480"/>
      <c r="AE148" s="481"/>
      <c r="AF148" s="481"/>
      <c r="AG148" s="481"/>
      <c r="AH148" s="481"/>
      <c r="AI148" s="502"/>
      <c r="AU148" s="313"/>
      <c r="AV148" s="313"/>
      <c r="AW148" s="44"/>
    </row>
    <row r="149" spans="3:49" s="12" customFormat="1" ht="10.9" customHeight="1" x14ac:dyDescent="0.15">
      <c r="C149" s="594"/>
      <c r="D149" s="449"/>
      <c r="E149" s="451"/>
      <c r="F149" s="451"/>
      <c r="G149" s="447"/>
      <c r="H149" s="451"/>
      <c r="I149" s="596"/>
      <c r="J149" s="310"/>
      <c r="K149" s="597"/>
      <c r="L149" s="579"/>
      <c r="M149" s="580"/>
      <c r="N149" s="580"/>
      <c r="O149" s="580"/>
      <c r="P149" s="580"/>
      <c r="Q149" s="581"/>
      <c r="R149" s="579"/>
      <c r="S149" s="580"/>
      <c r="T149" s="580"/>
      <c r="U149" s="580"/>
      <c r="V149" s="580"/>
      <c r="W149" s="581"/>
      <c r="X149" s="585"/>
      <c r="Y149" s="586"/>
      <c r="Z149" s="586"/>
      <c r="AA149" s="586"/>
      <c r="AB149" s="586"/>
      <c r="AC149" s="587"/>
      <c r="AD149" s="480"/>
      <c r="AE149" s="481"/>
      <c r="AF149" s="481"/>
      <c r="AG149" s="481"/>
      <c r="AH149" s="481"/>
      <c r="AI149" s="502"/>
      <c r="AU149" s="313"/>
      <c r="AV149" s="313"/>
      <c r="AW149" s="44"/>
    </row>
    <row r="150" spans="3:49" s="12" customFormat="1" ht="10.9" customHeight="1" x14ac:dyDescent="0.15">
      <c r="C150" s="595"/>
      <c r="D150" s="450"/>
      <c r="E150" s="452"/>
      <c r="F150" s="452"/>
      <c r="G150" s="448"/>
      <c r="H150" s="452"/>
      <c r="I150" s="598"/>
      <c r="J150" s="215"/>
      <c r="K150" s="599"/>
      <c r="L150" s="582"/>
      <c r="M150" s="583"/>
      <c r="N150" s="583"/>
      <c r="O150" s="583"/>
      <c r="P150" s="583"/>
      <c r="Q150" s="584"/>
      <c r="R150" s="582"/>
      <c r="S150" s="583"/>
      <c r="T150" s="583"/>
      <c r="U150" s="583"/>
      <c r="V150" s="583"/>
      <c r="W150" s="584"/>
      <c r="X150" s="588"/>
      <c r="Y150" s="589"/>
      <c r="Z150" s="589"/>
      <c r="AA150" s="589"/>
      <c r="AB150" s="589"/>
      <c r="AC150" s="590"/>
      <c r="AD150" s="483"/>
      <c r="AE150" s="484"/>
      <c r="AF150" s="484"/>
      <c r="AG150" s="484"/>
      <c r="AH150" s="484"/>
      <c r="AI150" s="503"/>
      <c r="AU150" s="313"/>
      <c r="AV150" s="313"/>
      <c r="AW150" s="44"/>
    </row>
    <row r="151" spans="3:49" s="12" customFormat="1" ht="10.9" customHeight="1" x14ac:dyDescent="0.15">
      <c r="C151" s="600">
        <v>6</v>
      </c>
      <c r="D151" s="475" t="s">
        <v>3</v>
      </c>
      <c r="E151" s="476">
        <v>16</v>
      </c>
      <c r="F151" s="476" t="s">
        <v>2</v>
      </c>
      <c r="G151" s="474" t="s">
        <v>7</v>
      </c>
      <c r="H151" s="476"/>
      <c r="I151" s="596" t="s">
        <v>153</v>
      </c>
      <c r="J151" s="310"/>
      <c r="K151" s="597"/>
      <c r="L151" s="579">
        <v>6</v>
      </c>
      <c r="M151" s="580"/>
      <c r="N151" s="580"/>
      <c r="O151" s="580"/>
      <c r="P151" s="580"/>
      <c r="Q151" s="581"/>
      <c r="R151" s="601">
        <v>2</v>
      </c>
      <c r="S151" s="602"/>
      <c r="T151" s="602"/>
      <c r="U151" s="602"/>
      <c r="V151" s="602"/>
      <c r="W151" s="603"/>
      <c r="X151" s="585">
        <f t="shared" ref="X151" si="66">IF(L151=0,0,IF(I151="△",R151/L151,0))</f>
        <v>0.33333333333333331</v>
      </c>
      <c r="Y151" s="586"/>
      <c r="Z151" s="586"/>
      <c r="AA151" s="586"/>
      <c r="AB151" s="586"/>
      <c r="AC151" s="587"/>
      <c r="AD151" s="477">
        <f t="shared" ref="AD151" si="67">IF(I151="△",2*X151,0)</f>
        <v>0.66666666666666663</v>
      </c>
      <c r="AE151" s="478"/>
      <c r="AF151" s="478"/>
      <c r="AG151" s="478"/>
      <c r="AH151" s="478"/>
      <c r="AI151" s="604"/>
      <c r="AU151" s="313"/>
      <c r="AV151" s="313"/>
      <c r="AW151" s="44"/>
    </row>
    <row r="152" spans="3:49" s="12" customFormat="1" ht="10.9" customHeight="1" x14ac:dyDescent="0.15">
      <c r="C152" s="594"/>
      <c r="D152" s="449"/>
      <c r="E152" s="451"/>
      <c r="F152" s="451"/>
      <c r="G152" s="447"/>
      <c r="H152" s="451"/>
      <c r="I152" s="596"/>
      <c r="J152" s="310"/>
      <c r="K152" s="597"/>
      <c r="L152" s="579"/>
      <c r="M152" s="580"/>
      <c r="N152" s="580"/>
      <c r="O152" s="580"/>
      <c r="P152" s="580"/>
      <c r="Q152" s="581"/>
      <c r="R152" s="579"/>
      <c r="S152" s="580"/>
      <c r="T152" s="580"/>
      <c r="U152" s="580"/>
      <c r="V152" s="580"/>
      <c r="W152" s="581"/>
      <c r="X152" s="585"/>
      <c r="Y152" s="586"/>
      <c r="Z152" s="586"/>
      <c r="AA152" s="586"/>
      <c r="AB152" s="586"/>
      <c r="AC152" s="587"/>
      <c r="AD152" s="480"/>
      <c r="AE152" s="481"/>
      <c r="AF152" s="481"/>
      <c r="AG152" s="481"/>
      <c r="AH152" s="481"/>
      <c r="AI152" s="502"/>
      <c r="AU152" s="313"/>
      <c r="AV152" s="313"/>
      <c r="AW152" s="44"/>
    </row>
    <row r="153" spans="3:49" s="12" customFormat="1" ht="10.9" customHeight="1" x14ac:dyDescent="0.15">
      <c r="C153" s="594"/>
      <c r="D153" s="449"/>
      <c r="E153" s="451"/>
      <c r="F153" s="451"/>
      <c r="G153" s="447"/>
      <c r="H153" s="451"/>
      <c r="I153" s="596"/>
      <c r="J153" s="310"/>
      <c r="K153" s="597"/>
      <c r="L153" s="579"/>
      <c r="M153" s="580"/>
      <c r="N153" s="580"/>
      <c r="O153" s="580"/>
      <c r="P153" s="580"/>
      <c r="Q153" s="581"/>
      <c r="R153" s="579"/>
      <c r="S153" s="580"/>
      <c r="T153" s="580"/>
      <c r="U153" s="580"/>
      <c r="V153" s="580"/>
      <c r="W153" s="581"/>
      <c r="X153" s="585"/>
      <c r="Y153" s="586"/>
      <c r="Z153" s="586"/>
      <c r="AA153" s="586"/>
      <c r="AB153" s="586"/>
      <c r="AC153" s="587"/>
      <c r="AD153" s="480"/>
      <c r="AE153" s="481"/>
      <c r="AF153" s="481"/>
      <c r="AG153" s="481"/>
      <c r="AH153" s="481"/>
      <c r="AI153" s="502"/>
      <c r="AU153" s="313"/>
      <c r="AV153" s="313"/>
      <c r="AW153" s="44"/>
    </row>
    <row r="154" spans="3:49" s="12" customFormat="1" ht="10.9" customHeight="1" x14ac:dyDescent="0.15">
      <c r="C154" s="595"/>
      <c r="D154" s="450"/>
      <c r="E154" s="452"/>
      <c r="F154" s="452"/>
      <c r="G154" s="448"/>
      <c r="H154" s="452"/>
      <c r="I154" s="598"/>
      <c r="J154" s="215"/>
      <c r="K154" s="599"/>
      <c r="L154" s="582"/>
      <c r="M154" s="583"/>
      <c r="N154" s="583"/>
      <c r="O154" s="583"/>
      <c r="P154" s="583"/>
      <c r="Q154" s="584"/>
      <c r="R154" s="582"/>
      <c r="S154" s="583"/>
      <c r="T154" s="583"/>
      <c r="U154" s="583"/>
      <c r="V154" s="583"/>
      <c r="W154" s="584"/>
      <c r="X154" s="588"/>
      <c r="Y154" s="589"/>
      <c r="Z154" s="589"/>
      <c r="AA154" s="589"/>
      <c r="AB154" s="589"/>
      <c r="AC154" s="590"/>
      <c r="AD154" s="483"/>
      <c r="AE154" s="484"/>
      <c r="AF154" s="484"/>
      <c r="AG154" s="484"/>
      <c r="AH154" s="484"/>
      <c r="AI154" s="503"/>
      <c r="AU154" s="313"/>
      <c r="AV154" s="313"/>
      <c r="AW154" s="44"/>
    </row>
    <row r="155" spans="3:49" s="12" customFormat="1" ht="10.9" customHeight="1" x14ac:dyDescent="0.15">
      <c r="C155" s="600">
        <v>6</v>
      </c>
      <c r="D155" s="475" t="s">
        <v>3</v>
      </c>
      <c r="E155" s="476">
        <v>17</v>
      </c>
      <c r="F155" s="476" t="s">
        <v>2</v>
      </c>
      <c r="G155" s="474" t="s">
        <v>6</v>
      </c>
      <c r="H155" s="476"/>
      <c r="I155" s="596" t="s">
        <v>153</v>
      </c>
      <c r="J155" s="310"/>
      <c r="K155" s="597"/>
      <c r="L155" s="579">
        <v>6</v>
      </c>
      <c r="M155" s="580"/>
      <c r="N155" s="580"/>
      <c r="O155" s="580"/>
      <c r="P155" s="580"/>
      <c r="Q155" s="581"/>
      <c r="R155" s="601">
        <v>2</v>
      </c>
      <c r="S155" s="602"/>
      <c r="T155" s="602"/>
      <c r="U155" s="602"/>
      <c r="V155" s="602"/>
      <c r="W155" s="603"/>
      <c r="X155" s="585">
        <f t="shared" ref="X155" si="68">IF(L155=0,0,IF(I155="△",R155/L155,0))</f>
        <v>0.33333333333333331</v>
      </c>
      <c r="Y155" s="586"/>
      <c r="Z155" s="586"/>
      <c r="AA155" s="586"/>
      <c r="AB155" s="586"/>
      <c r="AC155" s="587"/>
      <c r="AD155" s="477">
        <f t="shared" ref="AD155" si="69">IF(I155="△",2*X155,0)</f>
        <v>0.66666666666666663</v>
      </c>
      <c r="AE155" s="478"/>
      <c r="AF155" s="478"/>
      <c r="AG155" s="478"/>
      <c r="AH155" s="478"/>
      <c r="AI155" s="604"/>
      <c r="AU155" s="313"/>
      <c r="AV155" s="313"/>
      <c r="AW155" s="44"/>
    </row>
    <row r="156" spans="3:49" s="12" customFormat="1" ht="10.9" customHeight="1" x14ac:dyDescent="0.15">
      <c r="C156" s="594"/>
      <c r="D156" s="449"/>
      <c r="E156" s="451"/>
      <c r="F156" s="451"/>
      <c r="G156" s="447"/>
      <c r="H156" s="451"/>
      <c r="I156" s="596"/>
      <c r="J156" s="310"/>
      <c r="K156" s="597"/>
      <c r="L156" s="579"/>
      <c r="M156" s="580"/>
      <c r="N156" s="580"/>
      <c r="O156" s="580"/>
      <c r="P156" s="580"/>
      <c r="Q156" s="581"/>
      <c r="R156" s="579"/>
      <c r="S156" s="580"/>
      <c r="T156" s="580"/>
      <c r="U156" s="580"/>
      <c r="V156" s="580"/>
      <c r="W156" s="581"/>
      <c r="X156" s="585"/>
      <c r="Y156" s="586"/>
      <c r="Z156" s="586"/>
      <c r="AA156" s="586"/>
      <c r="AB156" s="586"/>
      <c r="AC156" s="587"/>
      <c r="AD156" s="480"/>
      <c r="AE156" s="481"/>
      <c r="AF156" s="481"/>
      <c r="AG156" s="481"/>
      <c r="AH156" s="481"/>
      <c r="AI156" s="502"/>
      <c r="AU156" s="313"/>
      <c r="AV156" s="313"/>
      <c r="AW156" s="44"/>
    </row>
    <row r="157" spans="3:49" s="12" customFormat="1" ht="10.9" customHeight="1" x14ac:dyDescent="0.15">
      <c r="C157" s="594"/>
      <c r="D157" s="449"/>
      <c r="E157" s="451"/>
      <c r="F157" s="451"/>
      <c r="G157" s="447"/>
      <c r="H157" s="451"/>
      <c r="I157" s="596"/>
      <c r="J157" s="310"/>
      <c r="K157" s="597"/>
      <c r="L157" s="579"/>
      <c r="M157" s="580"/>
      <c r="N157" s="580"/>
      <c r="O157" s="580"/>
      <c r="P157" s="580"/>
      <c r="Q157" s="581"/>
      <c r="R157" s="579"/>
      <c r="S157" s="580"/>
      <c r="T157" s="580"/>
      <c r="U157" s="580"/>
      <c r="V157" s="580"/>
      <c r="W157" s="581"/>
      <c r="X157" s="585"/>
      <c r="Y157" s="586"/>
      <c r="Z157" s="586"/>
      <c r="AA157" s="586"/>
      <c r="AB157" s="586"/>
      <c r="AC157" s="587"/>
      <c r="AD157" s="480"/>
      <c r="AE157" s="481"/>
      <c r="AF157" s="481"/>
      <c r="AG157" s="481"/>
      <c r="AH157" s="481"/>
      <c r="AI157" s="502"/>
      <c r="AU157" s="313"/>
      <c r="AV157" s="313"/>
      <c r="AW157" s="44"/>
    </row>
    <row r="158" spans="3:49" s="12" customFormat="1" ht="10.9" customHeight="1" x14ac:dyDescent="0.15">
      <c r="C158" s="595"/>
      <c r="D158" s="450"/>
      <c r="E158" s="452"/>
      <c r="F158" s="452"/>
      <c r="G158" s="448"/>
      <c r="H158" s="452"/>
      <c r="I158" s="598"/>
      <c r="J158" s="215"/>
      <c r="K158" s="599"/>
      <c r="L158" s="582"/>
      <c r="M158" s="583"/>
      <c r="N158" s="583"/>
      <c r="O158" s="583"/>
      <c r="P158" s="583"/>
      <c r="Q158" s="584"/>
      <c r="R158" s="582"/>
      <c r="S158" s="583"/>
      <c r="T158" s="583"/>
      <c r="U158" s="583"/>
      <c r="V158" s="583"/>
      <c r="W158" s="584"/>
      <c r="X158" s="588"/>
      <c r="Y158" s="589"/>
      <c r="Z158" s="589"/>
      <c r="AA158" s="589"/>
      <c r="AB158" s="589"/>
      <c r="AC158" s="590"/>
      <c r="AD158" s="483"/>
      <c r="AE158" s="484"/>
      <c r="AF158" s="484"/>
      <c r="AG158" s="484"/>
      <c r="AH158" s="484"/>
      <c r="AI158" s="503"/>
      <c r="AU158" s="313"/>
      <c r="AV158" s="313"/>
      <c r="AW158" s="44"/>
    </row>
    <row r="159" spans="3:49" s="12" customFormat="1" ht="10.9" customHeight="1" x14ac:dyDescent="0.15">
      <c r="C159" s="600">
        <v>6</v>
      </c>
      <c r="D159" s="475" t="s">
        <v>3</v>
      </c>
      <c r="E159" s="476">
        <v>18</v>
      </c>
      <c r="F159" s="476" t="s">
        <v>2</v>
      </c>
      <c r="G159" s="474" t="s">
        <v>5</v>
      </c>
      <c r="H159" s="476"/>
      <c r="I159" s="596" t="s">
        <v>153</v>
      </c>
      <c r="J159" s="310"/>
      <c r="K159" s="597"/>
      <c r="L159" s="579">
        <v>6</v>
      </c>
      <c r="M159" s="580"/>
      <c r="N159" s="580"/>
      <c r="O159" s="580"/>
      <c r="P159" s="580"/>
      <c r="Q159" s="581"/>
      <c r="R159" s="601">
        <v>2</v>
      </c>
      <c r="S159" s="602"/>
      <c r="T159" s="602"/>
      <c r="U159" s="602"/>
      <c r="V159" s="602"/>
      <c r="W159" s="603"/>
      <c r="X159" s="585">
        <f t="shared" ref="X159" si="70">IF(L159=0,0,IF(I159="△",R159/L159,0))</f>
        <v>0.33333333333333331</v>
      </c>
      <c r="Y159" s="586"/>
      <c r="Z159" s="586"/>
      <c r="AA159" s="586"/>
      <c r="AB159" s="586"/>
      <c r="AC159" s="587"/>
      <c r="AD159" s="477">
        <f t="shared" ref="AD159" si="71">IF(I159="△",2*X159,0)</f>
        <v>0.66666666666666663</v>
      </c>
      <c r="AE159" s="478"/>
      <c r="AF159" s="478"/>
      <c r="AG159" s="478"/>
      <c r="AH159" s="478"/>
      <c r="AI159" s="604"/>
      <c r="AU159" s="313"/>
      <c r="AV159" s="313"/>
      <c r="AW159" s="44"/>
    </row>
    <row r="160" spans="3:49" s="12" customFormat="1" ht="10.9" customHeight="1" x14ac:dyDescent="0.15">
      <c r="C160" s="594"/>
      <c r="D160" s="449"/>
      <c r="E160" s="451"/>
      <c r="F160" s="451"/>
      <c r="G160" s="447"/>
      <c r="H160" s="451"/>
      <c r="I160" s="596"/>
      <c r="J160" s="310"/>
      <c r="K160" s="597"/>
      <c r="L160" s="579"/>
      <c r="M160" s="580"/>
      <c r="N160" s="580"/>
      <c r="O160" s="580"/>
      <c r="P160" s="580"/>
      <c r="Q160" s="581"/>
      <c r="R160" s="579"/>
      <c r="S160" s="580"/>
      <c r="T160" s="580"/>
      <c r="U160" s="580"/>
      <c r="V160" s="580"/>
      <c r="W160" s="581"/>
      <c r="X160" s="585"/>
      <c r="Y160" s="586"/>
      <c r="Z160" s="586"/>
      <c r="AA160" s="586"/>
      <c r="AB160" s="586"/>
      <c r="AC160" s="587"/>
      <c r="AD160" s="480"/>
      <c r="AE160" s="481"/>
      <c r="AF160" s="481"/>
      <c r="AG160" s="481"/>
      <c r="AH160" s="481"/>
      <c r="AI160" s="502"/>
      <c r="AU160" s="313"/>
      <c r="AV160" s="313"/>
      <c r="AW160" s="44"/>
    </row>
    <row r="161" spans="3:49" s="12" customFormat="1" ht="10.9" customHeight="1" x14ac:dyDescent="0.15">
      <c r="C161" s="594"/>
      <c r="D161" s="449"/>
      <c r="E161" s="451"/>
      <c r="F161" s="451"/>
      <c r="G161" s="447"/>
      <c r="H161" s="451"/>
      <c r="I161" s="596"/>
      <c r="J161" s="310"/>
      <c r="K161" s="597"/>
      <c r="L161" s="579"/>
      <c r="M161" s="580"/>
      <c r="N161" s="580"/>
      <c r="O161" s="580"/>
      <c r="P161" s="580"/>
      <c r="Q161" s="581"/>
      <c r="R161" s="579"/>
      <c r="S161" s="580"/>
      <c r="T161" s="580"/>
      <c r="U161" s="580"/>
      <c r="V161" s="580"/>
      <c r="W161" s="581"/>
      <c r="X161" s="585"/>
      <c r="Y161" s="586"/>
      <c r="Z161" s="586"/>
      <c r="AA161" s="586"/>
      <c r="AB161" s="586"/>
      <c r="AC161" s="587"/>
      <c r="AD161" s="480"/>
      <c r="AE161" s="481"/>
      <c r="AF161" s="481"/>
      <c r="AG161" s="481"/>
      <c r="AH161" s="481"/>
      <c r="AI161" s="502"/>
      <c r="AU161" s="313"/>
      <c r="AV161" s="313"/>
      <c r="AW161" s="44"/>
    </row>
    <row r="162" spans="3:49" s="12" customFormat="1" ht="10.9" customHeight="1" x14ac:dyDescent="0.15">
      <c r="C162" s="595"/>
      <c r="D162" s="450"/>
      <c r="E162" s="452"/>
      <c r="F162" s="452"/>
      <c r="G162" s="448"/>
      <c r="H162" s="452"/>
      <c r="I162" s="598"/>
      <c r="J162" s="215"/>
      <c r="K162" s="599"/>
      <c r="L162" s="582"/>
      <c r="M162" s="583"/>
      <c r="N162" s="583"/>
      <c r="O162" s="583"/>
      <c r="P162" s="583"/>
      <c r="Q162" s="584"/>
      <c r="R162" s="582"/>
      <c r="S162" s="583"/>
      <c r="T162" s="583"/>
      <c r="U162" s="583"/>
      <c r="V162" s="583"/>
      <c r="W162" s="584"/>
      <c r="X162" s="588"/>
      <c r="Y162" s="589"/>
      <c r="Z162" s="589"/>
      <c r="AA162" s="589"/>
      <c r="AB162" s="589"/>
      <c r="AC162" s="590"/>
      <c r="AD162" s="483"/>
      <c r="AE162" s="484"/>
      <c r="AF162" s="484"/>
      <c r="AG162" s="484"/>
      <c r="AH162" s="484"/>
      <c r="AI162" s="503"/>
      <c r="AU162" s="313"/>
      <c r="AV162" s="313"/>
      <c r="AW162" s="44"/>
    </row>
    <row r="163" spans="3:49" s="12" customFormat="1" ht="10.9" customHeight="1" x14ac:dyDescent="0.15">
      <c r="C163" s="600">
        <v>6</v>
      </c>
      <c r="D163" s="475" t="s">
        <v>3</v>
      </c>
      <c r="E163" s="476">
        <v>19</v>
      </c>
      <c r="F163" s="476" t="s">
        <v>2</v>
      </c>
      <c r="G163" s="474" t="s">
        <v>4</v>
      </c>
      <c r="H163" s="476"/>
      <c r="I163" s="596" t="s">
        <v>153</v>
      </c>
      <c r="J163" s="310"/>
      <c r="K163" s="597"/>
      <c r="L163" s="579">
        <v>7</v>
      </c>
      <c r="M163" s="580"/>
      <c r="N163" s="580"/>
      <c r="O163" s="580"/>
      <c r="P163" s="580"/>
      <c r="Q163" s="581"/>
      <c r="R163" s="601">
        <v>2</v>
      </c>
      <c r="S163" s="602"/>
      <c r="T163" s="602"/>
      <c r="U163" s="602"/>
      <c r="V163" s="602"/>
      <c r="W163" s="603"/>
      <c r="X163" s="585">
        <f t="shared" ref="X163" si="72">IF(L163=0,0,IF(I163="△",R163/L163,0))</f>
        <v>0.2857142857142857</v>
      </c>
      <c r="Y163" s="586"/>
      <c r="Z163" s="586"/>
      <c r="AA163" s="586"/>
      <c r="AB163" s="586"/>
      <c r="AC163" s="587"/>
      <c r="AD163" s="477">
        <f t="shared" ref="AD163" si="73">IF(I163="△",2*X163,0)</f>
        <v>0.5714285714285714</v>
      </c>
      <c r="AE163" s="478"/>
      <c r="AF163" s="478"/>
      <c r="AG163" s="478"/>
      <c r="AH163" s="478"/>
      <c r="AI163" s="604"/>
      <c r="AU163" s="313"/>
      <c r="AV163" s="313"/>
      <c r="AW163" s="44"/>
    </row>
    <row r="164" spans="3:49" s="12" customFormat="1" ht="10.9" customHeight="1" x14ac:dyDescent="0.15">
      <c r="C164" s="594"/>
      <c r="D164" s="449"/>
      <c r="E164" s="451"/>
      <c r="F164" s="451"/>
      <c r="G164" s="447"/>
      <c r="H164" s="451"/>
      <c r="I164" s="596"/>
      <c r="J164" s="310"/>
      <c r="K164" s="597"/>
      <c r="L164" s="579"/>
      <c r="M164" s="580"/>
      <c r="N164" s="580"/>
      <c r="O164" s="580"/>
      <c r="P164" s="580"/>
      <c r="Q164" s="581"/>
      <c r="R164" s="579"/>
      <c r="S164" s="580"/>
      <c r="T164" s="580"/>
      <c r="U164" s="580"/>
      <c r="V164" s="580"/>
      <c r="W164" s="581"/>
      <c r="X164" s="585"/>
      <c r="Y164" s="586"/>
      <c r="Z164" s="586"/>
      <c r="AA164" s="586"/>
      <c r="AB164" s="586"/>
      <c r="AC164" s="587"/>
      <c r="AD164" s="480"/>
      <c r="AE164" s="481"/>
      <c r="AF164" s="481"/>
      <c r="AG164" s="481"/>
      <c r="AH164" s="481"/>
      <c r="AI164" s="502"/>
      <c r="AU164" s="313"/>
      <c r="AV164" s="313"/>
      <c r="AW164" s="44"/>
    </row>
    <row r="165" spans="3:49" s="12" customFormat="1" ht="10.9" customHeight="1" x14ac:dyDescent="0.15">
      <c r="C165" s="594"/>
      <c r="D165" s="449"/>
      <c r="E165" s="451"/>
      <c r="F165" s="451"/>
      <c r="G165" s="447"/>
      <c r="H165" s="451"/>
      <c r="I165" s="596"/>
      <c r="J165" s="310"/>
      <c r="K165" s="597"/>
      <c r="L165" s="579"/>
      <c r="M165" s="580"/>
      <c r="N165" s="580"/>
      <c r="O165" s="580"/>
      <c r="P165" s="580"/>
      <c r="Q165" s="581"/>
      <c r="R165" s="579"/>
      <c r="S165" s="580"/>
      <c r="T165" s="580"/>
      <c r="U165" s="580"/>
      <c r="V165" s="580"/>
      <c r="W165" s="581"/>
      <c r="X165" s="585"/>
      <c r="Y165" s="586"/>
      <c r="Z165" s="586"/>
      <c r="AA165" s="586"/>
      <c r="AB165" s="586"/>
      <c r="AC165" s="587"/>
      <c r="AD165" s="480"/>
      <c r="AE165" s="481"/>
      <c r="AF165" s="481"/>
      <c r="AG165" s="481"/>
      <c r="AH165" s="481"/>
      <c r="AI165" s="502"/>
      <c r="AU165" s="313"/>
      <c r="AV165" s="313"/>
      <c r="AW165" s="44"/>
    </row>
    <row r="166" spans="3:49" s="12" customFormat="1" ht="10.9" customHeight="1" x14ac:dyDescent="0.15">
      <c r="C166" s="595"/>
      <c r="D166" s="450"/>
      <c r="E166" s="452"/>
      <c r="F166" s="452"/>
      <c r="G166" s="448"/>
      <c r="H166" s="452"/>
      <c r="I166" s="598"/>
      <c r="J166" s="215"/>
      <c r="K166" s="599"/>
      <c r="L166" s="582"/>
      <c r="M166" s="583"/>
      <c r="N166" s="583"/>
      <c r="O166" s="583"/>
      <c r="P166" s="583"/>
      <c r="Q166" s="584"/>
      <c r="R166" s="582"/>
      <c r="S166" s="583"/>
      <c r="T166" s="583"/>
      <c r="U166" s="583"/>
      <c r="V166" s="583"/>
      <c r="W166" s="584"/>
      <c r="X166" s="588"/>
      <c r="Y166" s="589"/>
      <c r="Z166" s="589"/>
      <c r="AA166" s="589"/>
      <c r="AB166" s="589"/>
      <c r="AC166" s="590"/>
      <c r="AD166" s="483"/>
      <c r="AE166" s="484"/>
      <c r="AF166" s="484"/>
      <c r="AG166" s="484"/>
      <c r="AH166" s="484"/>
      <c r="AI166" s="503"/>
      <c r="AU166" s="313"/>
      <c r="AV166" s="313"/>
      <c r="AW166" s="44"/>
    </row>
    <row r="167" spans="3:49" s="12" customFormat="1" ht="10.9" customHeight="1" x14ac:dyDescent="0.15">
      <c r="C167" s="600">
        <v>6</v>
      </c>
      <c r="D167" s="475" t="s">
        <v>3</v>
      </c>
      <c r="E167" s="476">
        <v>20</v>
      </c>
      <c r="F167" s="476" t="s">
        <v>2</v>
      </c>
      <c r="G167" s="474" t="s">
        <v>1</v>
      </c>
      <c r="H167" s="476"/>
      <c r="I167" s="596" t="s">
        <v>153</v>
      </c>
      <c r="J167" s="310"/>
      <c r="K167" s="597"/>
      <c r="L167" s="601">
        <v>7</v>
      </c>
      <c r="M167" s="602"/>
      <c r="N167" s="602"/>
      <c r="O167" s="602"/>
      <c r="P167" s="602"/>
      <c r="Q167" s="603"/>
      <c r="R167" s="601">
        <v>2</v>
      </c>
      <c r="S167" s="602"/>
      <c r="T167" s="602"/>
      <c r="U167" s="602"/>
      <c r="V167" s="602"/>
      <c r="W167" s="603"/>
      <c r="X167" s="585">
        <f t="shared" ref="X167" si="74">IF(L167=0,0,IF(I167="△",R167/L167,0))</f>
        <v>0.2857142857142857</v>
      </c>
      <c r="Y167" s="586"/>
      <c r="Z167" s="586"/>
      <c r="AA167" s="586"/>
      <c r="AB167" s="586"/>
      <c r="AC167" s="587"/>
      <c r="AD167" s="477">
        <f t="shared" ref="AD167" si="75">IF(I167="△",2*X167,0)</f>
        <v>0.5714285714285714</v>
      </c>
      <c r="AE167" s="478"/>
      <c r="AF167" s="478"/>
      <c r="AG167" s="478"/>
      <c r="AH167" s="478"/>
      <c r="AI167" s="604"/>
      <c r="AU167" s="313"/>
      <c r="AV167" s="313"/>
      <c r="AW167" s="44"/>
    </row>
    <row r="168" spans="3:49" s="12" customFormat="1" ht="10.9" customHeight="1" x14ac:dyDescent="0.15">
      <c r="C168" s="594"/>
      <c r="D168" s="449"/>
      <c r="E168" s="451"/>
      <c r="F168" s="451"/>
      <c r="G168" s="447"/>
      <c r="H168" s="451"/>
      <c r="I168" s="596"/>
      <c r="J168" s="310"/>
      <c r="K168" s="597"/>
      <c r="L168" s="579"/>
      <c r="M168" s="580"/>
      <c r="N168" s="580"/>
      <c r="O168" s="580"/>
      <c r="P168" s="580"/>
      <c r="Q168" s="581"/>
      <c r="R168" s="579"/>
      <c r="S168" s="580"/>
      <c r="T168" s="580"/>
      <c r="U168" s="580"/>
      <c r="V168" s="580"/>
      <c r="W168" s="581"/>
      <c r="X168" s="585"/>
      <c r="Y168" s="586"/>
      <c r="Z168" s="586"/>
      <c r="AA168" s="586"/>
      <c r="AB168" s="586"/>
      <c r="AC168" s="587"/>
      <c r="AD168" s="480"/>
      <c r="AE168" s="481"/>
      <c r="AF168" s="481"/>
      <c r="AG168" s="481"/>
      <c r="AH168" s="481"/>
      <c r="AI168" s="502"/>
      <c r="AU168" s="313"/>
      <c r="AV168" s="313"/>
      <c r="AW168" s="44"/>
    </row>
    <row r="169" spans="3:49" s="12" customFormat="1" ht="10.9" customHeight="1" x14ac:dyDescent="0.15">
      <c r="C169" s="594"/>
      <c r="D169" s="449"/>
      <c r="E169" s="451"/>
      <c r="F169" s="451"/>
      <c r="G169" s="447"/>
      <c r="H169" s="451"/>
      <c r="I169" s="596"/>
      <c r="J169" s="310"/>
      <c r="K169" s="597"/>
      <c r="L169" s="579"/>
      <c r="M169" s="580"/>
      <c r="N169" s="580"/>
      <c r="O169" s="580"/>
      <c r="P169" s="580"/>
      <c r="Q169" s="581"/>
      <c r="R169" s="579"/>
      <c r="S169" s="580"/>
      <c r="T169" s="580"/>
      <c r="U169" s="580"/>
      <c r="V169" s="580"/>
      <c r="W169" s="581"/>
      <c r="X169" s="585"/>
      <c r="Y169" s="586"/>
      <c r="Z169" s="586"/>
      <c r="AA169" s="586"/>
      <c r="AB169" s="586"/>
      <c r="AC169" s="587"/>
      <c r="AD169" s="480"/>
      <c r="AE169" s="481"/>
      <c r="AF169" s="481"/>
      <c r="AG169" s="481"/>
      <c r="AH169" s="481"/>
      <c r="AI169" s="502"/>
      <c r="AU169" s="313"/>
      <c r="AV169" s="313"/>
      <c r="AW169" s="44"/>
    </row>
    <row r="170" spans="3:49" s="12" customFormat="1" ht="10.9" customHeight="1" thickBot="1" x14ac:dyDescent="0.2">
      <c r="C170" s="635"/>
      <c r="D170" s="636"/>
      <c r="E170" s="637"/>
      <c r="F170" s="637"/>
      <c r="G170" s="638"/>
      <c r="H170" s="637"/>
      <c r="I170" s="639"/>
      <c r="J170" s="640"/>
      <c r="K170" s="641"/>
      <c r="L170" s="626"/>
      <c r="M170" s="627"/>
      <c r="N170" s="627"/>
      <c r="O170" s="627"/>
      <c r="P170" s="627"/>
      <c r="Q170" s="628"/>
      <c r="R170" s="626"/>
      <c r="S170" s="627"/>
      <c r="T170" s="627"/>
      <c r="U170" s="627"/>
      <c r="V170" s="627"/>
      <c r="W170" s="628"/>
      <c r="X170" s="629"/>
      <c r="Y170" s="630"/>
      <c r="Z170" s="630"/>
      <c r="AA170" s="630"/>
      <c r="AB170" s="630"/>
      <c r="AC170" s="631"/>
      <c r="AD170" s="632"/>
      <c r="AE170" s="633"/>
      <c r="AF170" s="633"/>
      <c r="AG170" s="633"/>
      <c r="AH170" s="633"/>
      <c r="AI170" s="634"/>
      <c r="AU170" s="313"/>
      <c r="AV170" s="313"/>
      <c r="AW170" s="44"/>
    </row>
    <row r="171" spans="3:49" s="12" customFormat="1" ht="18.75" x14ac:dyDescent="0.15">
      <c r="D171" s="128"/>
      <c r="AN171" s="148"/>
      <c r="AO171" s="148"/>
      <c r="AU171" s="44"/>
      <c r="AV171" s="44"/>
      <c r="AW171" s="44"/>
    </row>
  </sheetData>
  <sheetProtection algorithmName="SHA-512" hashValue="Q3jaSZYlV9L3wC4SKQA7U11ZKDJ5YUSsfOSqnjiujFAnrrVRaoD92xjEdLppjMeePUR4QQ7i6LGSOqDRJSE3xg==" saltValue="1pegNr2BQNKER0xkvqpjCA=="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30 L87:Q94 L167:Q170">
    <cfRule type="expression" dxfId="292" priority="133">
      <formula>IF(I11="定",TRUE)</formula>
    </cfRule>
    <cfRule type="expression" dxfId="291" priority="134">
      <formula>IF(I11="×",TRUE)</formula>
    </cfRule>
  </conditionalFormatting>
  <conditionalFormatting sqref="R11:W30 R87:W94 R167:W170">
    <cfRule type="expression" dxfId="290" priority="131">
      <formula>IF(I11="定",TRUE)</formula>
    </cfRule>
    <cfRule type="expression" dxfId="289" priority="132">
      <formula>IF(I11="×",TRUE)</formula>
    </cfRule>
  </conditionalFormatting>
  <conditionalFormatting sqref="C4">
    <cfRule type="expression" dxfId="288" priority="129">
      <formula>IF(XFD4="定",TRUE)</formula>
    </cfRule>
    <cfRule type="expression" dxfId="287" priority="130">
      <formula>IF(XFD4="×",TRUE)</formula>
    </cfRule>
  </conditionalFormatting>
  <conditionalFormatting sqref="L31:Q34">
    <cfRule type="expression" dxfId="286" priority="127">
      <formula>IF(I31="定",TRUE)</formula>
    </cfRule>
    <cfRule type="expression" dxfId="285" priority="128">
      <formula>IF(I31="×",TRUE)</formula>
    </cfRule>
  </conditionalFormatting>
  <conditionalFormatting sqref="R31:W34">
    <cfRule type="expression" dxfId="284" priority="125">
      <formula>IF(I31="定",TRUE)</formula>
    </cfRule>
    <cfRule type="expression" dxfId="283" priority="126">
      <formula>IF(I31="×",TRUE)</formula>
    </cfRule>
  </conditionalFormatting>
  <conditionalFormatting sqref="L35:Q38">
    <cfRule type="expression" dxfId="282" priority="123">
      <formula>IF(I35="定",TRUE)</formula>
    </cfRule>
    <cfRule type="expression" dxfId="281" priority="124">
      <formula>IF(I35="×",TRUE)</formula>
    </cfRule>
  </conditionalFormatting>
  <conditionalFormatting sqref="R35:W38">
    <cfRule type="expression" dxfId="280" priority="121">
      <formula>IF(I35="定",TRUE)</formula>
    </cfRule>
    <cfRule type="expression" dxfId="279" priority="122">
      <formula>IF(I35="×",TRUE)</formula>
    </cfRule>
  </conditionalFormatting>
  <conditionalFormatting sqref="L39:Q42">
    <cfRule type="expression" dxfId="278" priority="119">
      <formula>IF(I39="定",TRUE)</formula>
    </cfRule>
    <cfRule type="expression" dxfId="277" priority="120">
      <formula>IF(I39="×",TRUE)</formula>
    </cfRule>
  </conditionalFormatting>
  <conditionalFormatting sqref="R39:W42">
    <cfRule type="expression" dxfId="276" priority="117">
      <formula>IF(I39="定",TRUE)</formula>
    </cfRule>
    <cfRule type="expression" dxfId="275" priority="118">
      <formula>IF(I39="×",TRUE)</formula>
    </cfRule>
  </conditionalFormatting>
  <conditionalFormatting sqref="L43:Q46">
    <cfRule type="expression" dxfId="274" priority="115">
      <formula>IF(I43="定",TRUE)</formula>
    </cfRule>
    <cfRule type="expression" dxfId="273" priority="116">
      <formula>IF(I43="×",TRUE)</formula>
    </cfRule>
  </conditionalFormatting>
  <conditionalFormatting sqref="R43:W46">
    <cfRule type="expression" dxfId="272" priority="113">
      <formula>IF(I43="定",TRUE)</formula>
    </cfRule>
    <cfRule type="expression" dxfId="271" priority="114">
      <formula>IF(I43="×",TRUE)</formula>
    </cfRule>
  </conditionalFormatting>
  <conditionalFormatting sqref="L51:Q54">
    <cfRule type="expression" dxfId="270" priority="111">
      <formula>IF(I51="定",TRUE)</formula>
    </cfRule>
    <cfRule type="expression" dxfId="269" priority="112">
      <formula>IF(I51="×",TRUE)</formula>
    </cfRule>
  </conditionalFormatting>
  <conditionalFormatting sqref="R51:W54">
    <cfRule type="expression" dxfId="268" priority="109">
      <formula>IF(I51="定",TRUE)</formula>
    </cfRule>
    <cfRule type="expression" dxfId="267" priority="110">
      <formula>IF(I51="×",TRUE)</formula>
    </cfRule>
  </conditionalFormatting>
  <conditionalFormatting sqref="L47:Q50">
    <cfRule type="expression" dxfId="266" priority="107">
      <formula>IF(I47="定",TRUE)</formula>
    </cfRule>
    <cfRule type="expression" dxfId="265" priority="108">
      <formula>IF(I47="×",TRUE)</formula>
    </cfRule>
  </conditionalFormatting>
  <conditionalFormatting sqref="R47:W50">
    <cfRule type="expression" dxfId="264" priority="105">
      <formula>IF(I47="定",TRUE)</formula>
    </cfRule>
    <cfRule type="expression" dxfId="263" priority="106">
      <formula>IF(I47="×",TRUE)</formula>
    </cfRule>
  </conditionalFormatting>
  <conditionalFormatting sqref="L55:Q58">
    <cfRule type="expression" dxfId="262" priority="103">
      <formula>IF(I55="定",TRUE)</formula>
    </cfRule>
    <cfRule type="expression" dxfId="261" priority="104">
      <formula>IF(I55="×",TRUE)</formula>
    </cfRule>
  </conditionalFormatting>
  <conditionalFormatting sqref="R55:W58">
    <cfRule type="expression" dxfId="260" priority="101">
      <formula>IF(I55="定",TRUE)</formula>
    </cfRule>
    <cfRule type="expression" dxfId="259" priority="102">
      <formula>IF(I55="×",TRUE)</formula>
    </cfRule>
  </conditionalFormatting>
  <conditionalFormatting sqref="L79:Q82">
    <cfRule type="expression" dxfId="258" priority="99">
      <formula>IF(I79="定",TRUE)</formula>
    </cfRule>
    <cfRule type="expression" dxfId="257" priority="100">
      <formula>IF(I79="×",TRUE)</formula>
    </cfRule>
  </conditionalFormatting>
  <conditionalFormatting sqref="R79:W82">
    <cfRule type="expression" dxfId="256" priority="97">
      <formula>IF(I79="定",TRUE)</formula>
    </cfRule>
    <cfRule type="expression" dxfId="255" priority="98">
      <formula>IF(I79="×",TRUE)</formula>
    </cfRule>
  </conditionalFormatting>
  <conditionalFormatting sqref="L83:Q86">
    <cfRule type="expression" dxfId="254" priority="95">
      <formula>IF(I83="定",TRUE)</formula>
    </cfRule>
    <cfRule type="expression" dxfId="253" priority="96">
      <formula>IF(I83="×",TRUE)</formula>
    </cfRule>
  </conditionalFormatting>
  <conditionalFormatting sqref="R83:W86">
    <cfRule type="expression" dxfId="252" priority="93">
      <formula>IF(I83="定",TRUE)</formula>
    </cfRule>
    <cfRule type="expression" dxfId="251" priority="94">
      <formula>IF(I83="×",TRUE)</formula>
    </cfRule>
  </conditionalFormatting>
  <conditionalFormatting sqref="L107:Q110">
    <cfRule type="expression" dxfId="250" priority="91">
      <formula>IF(I107="定",TRUE)</formula>
    </cfRule>
    <cfRule type="expression" dxfId="249" priority="92">
      <formula>IF(I107="×",TRUE)</formula>
    </cfRule>
  </conditionalFormatting>
  <conditionalFormatting sqref="R107:W110">
    <cfRule type="expression" dxfId="248" priority="89">
      <formula>IF(I107="定",TRUE)</formula>
    </cfRule>
    <cfRule type="expression" dxfId="247" priority="90">
      <formula>IF(I107="×",TRUE)</formula>
    </cfRule>
  </conditionalFormatting>
  <conditionalFormatting sqref="L111:Q114">
    <cfRule type="expression" dxfId="246" priority="87">
      <formula>IF(I111="定",TRUE)</formula>
    </cfRule>
    <cfRule type="expression" dxfId="245" priority="88">
      <formula>IF(I111="×",TRUE)</formula>
    </cfRule>
  </conditionalFormatting>
  <conditionalFormatting sqref="R111:W114">
    <cfRule type="expression" dxfId="244" priority="85">
      <formula>IF(I111="定",TRUE)</formula>
    </cfRule>
    <cfRule type="expression" dxfId="243" priority="86">
      <formula>IF(I111="×",TRUE)</formula>
    </cfRule>
  </conditionalFormatting>
  <conditionalFormatting sqref="L59:Q62">
    <cfRule type="expression" dxfId="242" priority="83">
      <formula>IF(I59="定",TRUE)</formula>
    </cfRule>
    <cfRule type="expression" dxfId="241" priority="84">
      <formula>IF(I59="×",TRUE)</formula>
    </cfRule>
  </conditionalFormatting>
  <conditionalFormatting sqref="R59:W62">
    <cfRule type="expression" dxfId="240" priority="81">
      <formula>IF(I59="定",TRUE)</formula>
    </cfRule>
    <cfRule type="expression" dxfId="239" priority="82">
      <formula>IF(I59="×",TRUE)</formula>
    </cfRule>
  </conditionalFormatting>
  <conditionalFormatting sqref="L63:Q66">
    <cfRule type="expression" dxfId="238" priority="79">
      <formula>IF(I63="定",TRUE)</formula>
    </cfRule>
    <cfRule type="expression" dxfId="237" priority="80">
      <formula>IF(I63="×",TRUE)</formula>
    </cfRule>
  </conditionalFormatting>
  <conditionalFormatting sqref="R63:W66">
    <cfRule type="expression" dxfId="236" priority="77">
      <formula>IF(I63="定",TRUE)</formula>
    </cfRule>
    <cfRule type="expression" dxfId="235" priority="78">
      <formula>IF(I63="×",TRUE)</formula>
    </cfRule>
  </conditionalFormatting>
  <conditionalFormatting sqref="L71:Q74">
    <cfRule type="expression" dxfId="234" priority="75">
      <formula>IF(I71="定",TRUE)</formula>
    </cfRule>
    <cfRule type="expression" dxfId="233" priority="76">
      <formula>IF(I71="×",TRUE)</formula>
    </cfRule>
  </conditionalFormatting>
  <conditionalFormatting sqref="R71:W74">
    <cfRule type="expression" dxfId="232" priority="73">
      <formula>IF(I71="定",TRUE)</formula>
    </cfRule>
    <cfRule type="expression" dxfId="231" priority="74">
      <formula>IF(I71="×",TRUE)</formula>
    </cfRule>
  </conditionalFormatting>
  <conditionalFormatting sqref="L67:Q70">
    <cfRule type="expression" dxfId="230" priority="71">
      <formula>IF(I67="定",TRUE)</formula>
    </cfRule>
    <cfRule type="expression" dxfId="229" priority="72">
      <formula>IF(I67="×",TRUE)</formula>
    </cfRule>
  </conditionalFormatting>
  <conditionalFormatting sqref="R67:W70">
    <cfRule type="expression" dxfId="228" priority="69">
      <formula>IF(I67="定",TRUE)</formula>
    </cfRule>
    <cfRule type="expression" dxfId="227" priority="70">
      <formula>IF(I67="×",TRUE)</formula>
    </cfRule>
  </conditionalFormatting>
  <conditionalFormatting sqref="L75:Q78">
    <cfRule type="expression" dxfId="226" priority="67">
      <formula>IF(I75="定",TRUE)</formula>
    </cfRule>
    <cfRule type="expression" dxfId="225" priority="68">
      <formula>IF(I75="×",TRUE)</formula>
    </cfRule>
  </conditionalFormatting>
  <conditionalFormatting sqref="R75:W78">
    <cfRule type="expression" dxfId="224" priority="65">
      <formula>IF(I75="定",TRUE)</formula>
    </cfRule>
    <cfRule type="expression" dxfId="223" priority="66">
      <formula>IF(I75="×",TRUE)</formula>
    </cfRule>
  </conditionalFormatting>
  <conditionalFormatting sqref="L95:Q98">
    <cfRule type="expression" dxfId="222" priority="63">
      <formula>IF(I95="定",TRUE)</formula>
    </cfRule>
    <cfRule type="expression" dxfId="221" priority="64">
      <formula>IF(I95="×",TRUE)</formula>
    </cfRule>
  </conditionalFormatting>
  <conditionalFormatting sqref="R95:W98">
    <cfRule type="expression" dxfId="220" priority="61">
      <formula>IF(I95="定",TRUE)</formula>
    </cfRule>
    <cfRule type="expression" dxfId="219" priority="62">
      <formula>IF(I95="×",TRUE)</formula>
    </cfRule>
  </conditionalFormatting>
  <conditionalFormatting sqref="L99:Q102">
    <cfRule type="expression" dxfId="218" priority="59">
      <formula>IF(I99="定",TRUE)</formula>
    </cfRule>
    <cfRule type="expression" dxfId="217" priority="60">
      <formula>IF(I99="×",TRUE)</formula>
    </cfRule>
  </conditionalFormatting>
  <conditionalFormatting sqref="R99:W102">
    <cfRule type="expression" dxfId="216" priority="57">
      <formula>IF(I99="定",TRUE)</formula>
    </cfRule>
    <cfRule type="expression" dxfId="215" priority="58">
      <formula>IF(I99="×",TRUE)</formula>
    </cfRule>
  </conditionalFormatting>
  <conditionalFormatting sqref="L103:Q106">
    <cfRule type="expression" dxfId="214" priority="55">
      <formula>IF(I103="定",TRUE)</formula>
    </cfRule>
    <cfRule type="expression" dxfId="213" priority="56">
      <formula>IF(I103="×",TRUE)</formula>
    </cfRule>
  </conditionalFormatting>
  <conditionalFormatting sqref="R103:W106">
    <cfRule type="expression" dxfId="212" priority="53">
      <formula>IF(I103="定",TRUE)</formula>
    </cfRule>
    <cfRule type="expression" dxfId="211" priority="54">
      <formula>IF(I103="×",TRUE)</formula>
    </cfRule>
  </conditionalFormatting>
  <conditionalFormatting sqref="L115:Q118">
    <cfRule type="expression" dxfId="210" priority="51">
      <formula>IF(I115="定",TRUE)</formula>
    </cfRule>
    <cfRule type="expression" dxfId="209" priority="52">
      <formula>IF(I115="×",TRUE)</formula>
    </cfRule>
  </conditionalFormatting>
  <conditionalFormatting sqref="R115:W118">
    <cfRule type="expression" dxfId="208" priority="49">
      <formula>IF(I115="定",TRUE)</formula>
    </cfRule>
    <cfRule type="expression" dxfId="207" priority="50">
      <formula>IF(I115="×",TRUE)</formula>
    </cfRule>
  </conditionalFormatting>
  <conditionalFormatting sqref="L119:Q122">
    <cfRule type="expression" dxfId="206" priority="47">
      <formula>IF(I119="定",TRUE)</formula>
    </cfRule>
    <cfRule type="expression" dxfId="205" priority="48">
      <formula>IF(I119="×",TRUE)</formula>
    </cfRule>
  </conditionalFormatting>
  <conditionalFormatting sqref="R119:W122">
    <cfRule type="expression" dxfId="204" priority="45">
      <formula>IF(I119="定",TRUE)</formula>
    </cfRule>
    <cfRule type="expression" dxfId="203" priority="46">
      <formula>IF(I119="×",TRUE)</formula>
    </cfRule>
  </conditionalFormatting>
  <conditionalFormatting sqref="L123:Q126">
    <cfRule type="expression" dxfId="202" priority="43">
      <formula>IF(I123="定",TRUE)</formula>
    </cfRule>
    <cfRule type="expression" dxfId="201" priority="44">
      <formula>IF(I123="×",TRUE)</formula>
    </cfRule>
  </conditionalFormatting>
  <conditionalFormatting sqref="R123:W126">
    <cfRule type="expression" dxfId="200" priority="41">
      <formula>IF(I123="定",TRUE)</formula>
    </cfRule>
    <cfRule type="expression" dxfId="199" priority="42">
      <formula>IF(I123="×",TRUE)</formula>
    </cfRule>
  </conditionalFormatting>
  <conditionalFormatting sqref="L127:Q130">
    <cfRule type="expression" dxfId="198" priority="39">
      <formula>IF(I127="定",TRUE)</formula>
    </cfRule>
    <cfRule type="expression" dxfId="197" priority="40">
      <formula>IF(I127="×",TRUE)</formula>
    </cfRule>
  </conditionalFormatting>
  <conditionalFormatting sqref="R127:W130">
    <cfRule type="expression" dxfId="196" priority="37">
      <formula>IF(I127="定",TRUE)</formula>
    </cfRule>
    <cfRule type="expression" dxfId="195" priority="38">
      <formula>IF(I127="×",TRUE)</formula>
    </cfRule>
  </conditionalFormatting>
  <conditionalFormatting sqref="L131:Q134">
    <cfRule type="expression" dxfId="194" priority="35">
      <formula>IF(I131="定",TRUE)</formula>
    </cfRule>
    <cfRule type="expression" dxfId="193" priority="36">
      <formula>IF(I131="×",TRUE)</formula>
    </cfRule>
  </conditionalFormatting>
  <conditionalFormatting sqref="R131:W134">
    <cfRule type="expression" dxfId="192" priority="33">
      <formula>IF(I131="定",TRUE)</formula>
    </cfRule>
    <cfRule type="expression" dxfId="191" priority="34">
      <formula>IF(I131="×",TRUE)</formula>
    </cfRule>
  </conditionalFormatting>
  <conditionalFormatting sqref="L143:Q146">
    <cfRule type="expression" dxfId="190" priority="31">
      <formula>IF(I143="定",TRUE)</formula>
    </cfRule>
    <cfRule type="expression" dxfId="189" priority="32">
      <formula>IF(I143="×",TRUE)</formula>
    </cfRule>
  </conditionalFormatting>
  <conditionalFormatting sqref="R143:W146">
    <cfRule type="expression" dxfId="188" priority="29">
      <formula>IF(I143="定",TRUE)</formula>
    </cfRule>
    <cfRule type="expression" dxfId="187" priority="30">
      <formula>IF(I143="×",TRUE)</formula>
    </cfRule>
  </conditionalFormatting>
  <conditionalFormatting sqref="L147:Q150">
    <cfRule type="expression" dxfId="186" priority="27">
      <formula>IF(I147="定",TRUE)</formula>
    </cfRule>
    <cfRule type="expression" dxfId="185" priority="28">
      <formula>IF(I147="×",TRUE)</formula>
    </cfRule>
  </conditionalFormatting>
  <conditionalFormatting sqref="R147:W150">
    <cfRule type="expression" dxfId="184" priority="25">
      <formula>IF(I147="定",TRUE)</formula>
    </cfRule>
    <cfRule type="expression" dxfId="183" priority="26">
      <formula>IF(I147="×",TRUE)</formula>
    </cfRule>
  </conditionalFormatting>
  <conditionalFormatting sqref="L135:Q138">
    <cfRule type="expression" dxfId="182" priority="23">
      <formula>IF(I135="定",TRUE)</formula>
    </cfRule>
    <cfRule type="expression" dxfId="181" priority="24">
      <formula>IF(I135="×",TRUE)</formula>
    </cfRule>
  </conditionalFormatting>
  <conditionalFormatting sqref="R135:W138">
    <cfRule type="expression" dxfId="180" priority="21">
      <formula>IF(I135="定",TRUE)</formula>
    </cfRule>
    <cfRule type="expression" dxfId="179" priority="22">
      <formula>IF(I135="×",TRUE)</formula>
    </cfRule>
  </conditionalFormatting>
  <conditionalFormatting sqref="L139:Q142">
    <cfRule type="expression" dxfId="178" priority="19">
      <formula>IF(I139="定",TRUE)</formula>
    </cfRule>
    <cfRule type="expression" dxfId="177" priority="20">
      <formula>IF(I139="×",TRUE)</formula>
    </cfRule>
  </conditionalFormatting>
  <conditionalFormatting sqref="R139:W142">
    <cfRule type="expression" dxfId="176" priority="17">
      <formula>IF(I139="定",TRUE)</formula>
    </cfRule>
    <cfRule type="expression" dxfId="175" priority="18">
      <formula>IF(I139="×",TRUE)</formula>
    </cfRule>
  </conditionalFormatting>
  <conditionalFormatting sqref="L151:Q154">
    <cfRule type="expression" dxfId="174" priority="15">
      <formula>IF(I151="定",TRUE)</formula>
    </cfRule>
    <cfRule type="expression" dxfId="173" priority="16">
      <formula>IF(I151="×",TRUE)</formula>
    </cfRule>
  </conditionalFormatting>
  <conditionalFormatting sqref="R151:W154">
    <cfRule type="expression" dxfId="172" priority="13">
      <formula>IF(I151="定",TRUE)</formula>
    </cfRule>
    <cfRule type="expression" dxfId="171" priority="14">
      <formula>IF(I151="×",TRUE)</formula>
    </cfRule>
  </conditionalFormatting>
  <conditionalFormatting sqref="L155:Q158">
    <cfRule type="expression" dxfId="170" priority="11">
      <formula>IF(I155="定",TRUE)</formula>
    </cfRule>
    <cfRule type="expression" dxfId="169" priority="12">
      <formula>IF(I155="×",TRUE)</formula>
    </cfRule>
  </conditionalFormatting>
  <conditionalFormatting sqref="R155:W158">
    <cfRule type="expression" dxfId="168" priority="9">
      <formula>IF(I155="定",TRUE)</formula>
    </cfRule>
    <cfRule type="expression" dxfId="167" priority="10">
      <formula>IF(I155="×",TRUE)</formula>
    </cfRule>
  </conditionalFormatting>
  <conditionalFormatting sqref="L159:Q162">
    <cfRule type="expression" dxfId="166" priority="7">
      <formula>IF(I159="定",TRUE)</formula>
    </cfRule>
    <cfRule type="expression" dxfId="165" priority="8">
      <formula>IF(I159="×",TRUE)</formula>
    </cfRule>
  </conditionalFormatting>
  <conditionalFormatting sqref="R159:W162">
    <cfRule type="expression" dxfId="164" priority="5">
      <formula>IF(I159="定",TRUE)</formula>
    </cfRule>
    <cfRule type="expression" dxfId="163" priority="6">
      <formula>IF(I159="×",TRUE)</formula>
    </cfRule>
  </conditionalFormatting>
  <conditionalFormatting sqref="L163:Q166">
    <cfRule type="expression" dxfId="162" priority="3">
      <formula>IF(I163="定",TRUE)</formula>
    </cfRule>
    <cfRule type="expression" dxfId="161" priority="4">
      <formula>IF(I163="×",TRUE)</formula>
    </cfRule>
  </conditionalFormatting>
  <conditionalFormatting sqref="R163:W166">
    <cfRule type="expression" dxfId="160" priority="1">
      <formula>IF(I163="定",TRUE)</formula>
    </cfRule>
    <cfRule type="expression" dxfId="159" priority="2">
      <formula>IF(I163="×",TRUE)</formula>
    </cfRule>
  </conditionalFormatting>
  <dataValidations count="2">
    <dataValidation type="whole" operator="greaterThanOrEqual" allowBlank="1" showInputMessage="1" showErrorMessage="1" sqref="L11:Q170" xr:uid="{CBD0E889-BB9D-42C4-9C55-F477B8B130DB}">
      <formula1>R11</formula1>
    </dataValidation>
    <dataValidation type="whole" operator="lessThanOrEqual" allowBlank="1" showInputMessage="1" showErrorMessage="1" sqref="R11:W170" xr:uid="{2C7C2A0F-CE56-4665-B431-2172F7D42436}">
      <formula1>L11</formula1>
    </dataValidation>
  </dataValidations>
  <pageMargins left="0.7" right="0.7" top="0.75" bottom="0.75" header="0.3" footer="0.3"/>
  <pageSetup paperSize="9" scale="38"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sheetPr>
    <pageSetUpPr fitToPage="1"/>
  </sheetPr>
  <dimension ref="A1:BO502"/>
  <sheetViews>
    <sheetView showZeros="0" view="pageBreakPreview" zoomScale="55" zoomScaleNormal="100" zoomScaleSheetLayoutView="55" zoomScalePageLayoutView="40" workbookViewId="0">
      <selection activeCell="L5" sqref="L5:AP6"/>
    </sheetView>
  </sheetViews>
  <sheetFormatPr defaultColWidth="9" defaultRowHeight="18.75" x14ac:dyDescent="0.15"/>
  <cols>
    <col min="1" max="3" width="4.125" style="12" customWidth="1"/>
    <col min="4" max="4" width="4.125" style="128" customWidth="1"/>
    <col min="5" max="5" width="4.125" style="12" customWidth="1"/>
    <col min="6" max="31" width="3.375" style="12" customWidth="1"/>
    <col min="32" max="43" width="3.625" style="12" customWidth="1"/>
    <col min="44" max="44" width="4" style="12" customWidth="1"/>
    <col min="45" max="45" width="2.375" style="12" customWidth="1"/>
    <col min="46" max="55" width="9" style="12" hidden="1" customWidth="1"/>
    <col min="56" max="16384" width="9" style="12"/>
  </cols>
  <sheetData>
    <row r="1" spans="1:59" ht="29.25" customHeight="1" x14ac:dyDescent="0.15">
      <c r="D1" s="13"/>
      <c r="AT1" s="44"/>
      <c r="AU1" s="44"/>
      <c r="AV1" s="44"/>
      <c r="AW1" s="44"/>
      <c r="AX1" s="44"/>
      <c r="AY1" s="44"/>
      <c r="AZ1" s="44"/>
      <c r="BA1" s="44"/>
      <c r="BB1" s="44"/>
      <c r="BC1" s="44"/>
      <c r="BD1" s="44"/>
      <c r="BE1" s="44"/>
    </row>
    <row r="2" spans="1:59" ht="35.1" customHeight="1" x14ac:dyDescent="0.15">
      <c r="A2" s="189" t="s">
        <v>155</v>
      </c>
      <c r="B2" s="189"/>
      <c r="C2" s="189"/>
      <c r="D2" s="189"/>
      <c r="E2" s="189"/>
      <c r="F2" s="189"/>
      <c r="G2" s="189"/>
      <c r="H2" s="189"/>
      <c r="I2" s="190" t="s">
        <v>135</v>
      </c>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62"/>
      <c r="AU2" s="62"/>
      <c r="AV2" s="62"/>
      <c r="AW2" s="62"/>
      <c r="AX2" s="62"/>
      <c r="AY2" s="62"/>
      <c r="AZ2" s="62"/>
      <c r="BA2" s="62"/>
      <c r="BB2" s="62"/>
      <c r="BC2" s="62"/>
      <c r="BD2" s="62"/>
      <c r="BE2" s="62"/>
      <c r="BF2" s="14"/>
    </row>
    <row r="3" spans="1:59" ht="35.1" customHeight="1" x14ac:dyDescent="0.15">
      <c r="A3" s="190" t="s">
        <v>156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62"/>
      <c r="AU3" s="62"/>
      <c r="AV3" s="62"/>
      <c r="AW3" s="62"/>
      <c r="AX3" s="62"/>
      <c r="AY3" s="62"/>
      <c r="AZ3" s="62"/>
      <c r="BA3" s="62"/>
      <c r="BB3" s="62"/>
      <c r="BC3" s="62"/>
      <c r="BD3" s="62"/>
      <c r="BE3" s="62"/>
      <c r="BF3" s="14"/>
    </row>
    <row r="4" spans="1:59" ht="27.75" customHeight="1" thickBot="1" x14ac:dyDescent="0.2">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8"/>
      <c r="AT4" s="161"/>
      <c r="AU4" s="14"/>
      <c r="AV4" s="14"/>
      <c r="AW4" s="14"/>
      <c r="AX4" s="14"/>
      <c r="AY4" s="14"/>
      <c r="AZ4" s="14"/>
      <c r="BA4" s="14"/>
      <c r="BB4" s="14"/>
      <c r="BC4" s="14"/>
      <c r="BD4" s="14"/>
      <c r="BE4" s="14"/>
      <c r="BF4" s="14"/>
      <c r="BG4" s="14"/>
    </row>
    <row r="5" spans="1:59" ht="27.75" customHeight="1" x14ac:dyDescent="0.15">
      <c r="A5" s="157"/>
      <c r="B5" s="158"/>
      <c r="C5" s="191" t="s">
        <v>141</v>
      </c>
      <c r="D5" s="192"/>
      <c r="E5" s="192"/>
      <c r="F5" s="192"/>
      <c r="G5" s="192"/>
      <c r="H5" s="192"/>
      <c r="I5" s="192"/>
      <c r="J5" s="192"/>
      <c r="K5" s="19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3"/>
      <c r="AQ5" s="157"/>
      <c r="AR5" s="157"/>
      <c r="AS5" s="158"/>
      <c r="AT5" s="161"/>
      <c r="AU5" s="14"/>
      <c r="AV5" s="14"/>
      <c r="AW5" s="14"/>
      <c r="AX5" s="14"/>
      <c r="AY5" s="14"/>
      <c r="AZ5" s="14"/>
      <c r="BA5" s="14"/>
      <c r="BB5" s="14"/>
      <c r="BC5" s="14"/>
      <c r="BD5" s="14"/>
      <c r="BE5" s="14"/>
      <c r="BF5" s="14"/>
      <c r="BG5" s="14"/>
    </row>
    <row r="6" spans="1:59" ht="27.75" customHeight="1" x14ac:dyDescent="0.15">
      <c r="A6" s="157"/>
      <c r="B6" s="158"/>
      <c r="C6" s="193"/>
      <c r="D6" s="194"/>
      <c r="E6" s="194"/>
      <c r="F6" s="194"/>
      <c r="G6" s="194"/>
      <c r="H6" s="194"/>
      <c r="I6" s="194"/>
      <c r="J6" s="194"/>
      <c r="K6" s="19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5"/>
      <c r="AQ6" s="157"/>
      <c r="AR6" s="157"/>
      <c r="AS6" s="158"/>
      <c r="AT6" s="161"/>
      <c r="AU6" s="14"/>
      <c r="AV6" s="14"/>
      <c r="AW6" s="14"/>
      <c r="AX6" s="14"/>
      <c r="AY6" s="14"/>
      <c r="AZ6" s="14"/>
      <c r="BA6" s="14"/>
      <c r="BB6" s="14"/>
      <c r="BC6" s="14"/>
      <c r="BD6" s="14"/>
      <c r="BE6" s="14"/>
      <c r="BF6" s="14"/>
      <c r="BG6" s="14"/>
    </row>
    <row r="7" spans="1:59" ht="27.75" customHeight="1" x14ac:dyDescent="0.15">
      <c r="A7" s="157"/>
      <c r="B7" s="157"/>
      <c r="C7" s="235" t="s">
        <v>142</v>
      </c>
      <c r="D7" s="194"/>
      <c r="E7" s="194"/>
      <c r="F7" s="194"/>
      <c r="G7" s="194"/>
      <c r="H7" s="194"/>
      <c r="I7" s="194"/>
      <c r="J7" s="194"/>
      <c r="K7" s="19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5"/>
      <c r="AQ7" s="157"/>
      <c r="AR7" s="157"/>
      <c r="AS7" s="158"/>
      <c r="AT7" s="161"/>
      <c r="AU7" s="14"/>
      <c r="AV7" s="14"/>
      <c r="AW7" s="14"/>
      <c r="AX7" s="14"/>
      <c r="AY7" s="14"/>
      <c r="AZ7" s="14"/>
      <c r="BA7" s="14"/>
      <c r="BB7" s="14"/>
      <c r="BC7" s="14"/>
      <c r="BD7" s="14"/>
      <c r="BE7" s="14"/>
      <c r="BF7" s="14"/>
      <c r="BG7" s="14"/>
    </row>
    <row r="8" spans="1:59" ht="27.75" customHeight="1" thickBot="1" x14ac:dyDescent="0.2">
      <c r="A8" s="157"/>
      <c r="B8" s="157"/>
      <c r="C8" s="236"/>
      <c r="D8" s="237"/>
      <c r="E8" s="237"/>
      <c r="F8" s="237"/>
      <c r="G8" s="237"/>
      <c r="H8" s="237"/>
      <c r="I8" s="237"/>
      <c r="J8" s="237"/>
      <c r="K8" s="237"/>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7"/>
      <c r="AQ8" s="157"/>
      <c r="AR8" s="157"/>
      <c r="AS8" s="158"/>
      <c r="AT8" s="161"/>
      <c r="AU8" s="14"/>
      <c r="AV8" s="14"/>
      <c r="AW8" s="14"/>
      <c r="AX8" s="14"/>
      <c r="AY8" s="14"/>
      <c r="AZ8" s="14"/>
      <c r="BA8" s="14"/>
      <c r="BB8" s="14"/>
      <c r="BC8" s="14"/>
      <c r="BD8" s="14"/>
      <c r="BE8" s="14"/>
      <c r="BF8" s="14"/>
      <c r="BG8" s="14"/>
    </row>
    <row r="9" spans="1:59" ht="27.75" customHeight="1" x14ac:dyDescent="0.15">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8"/>
      <c r="AT9" s="161"/>
      <c r="AU9" s="14"/>
      <c r="AV9" s="14"/>
      <c r="AW9" s="14"/>
      <c r="AX9" s="14"/>
      <c r="AY9" s="14"/>
      <c r="AZ9" s="14"/>
      <c r="BA9" s="14"/>
      <c r="BB9" s="14"/>
      <c r="BC9" s="14"/>
      <c r="BD9" s="14"/>
      <c r="BE9" s="14"/>
      <c r="BF9" s="14"/>
      <c r="BG9" s="14"/>
    </row>
    <row r="10" spans="1:59" s="20" customFormat="1" ht="28.5" customHeight="1" x14ac:dyDescent="0.15">
      <c r="A10" s="15" t="s">
        <v>133</v>
      </c>
      <c r="B10" s="16"/>
      <c r="C10" s="16"/>
      <c r="D10" s="17"/>
      <c r="E10" s="16"/>
      <c r="F10" s="16"/>
      <c r="G10" s="16"/>
      <c r="H10" s="16"/>
      <c r="I10" s="16"/>
      <c r="J10" s="16"/>
      <c r="K10" s="16"/>
      <c r="L10" s="16"/>
      <c r="M10" s="16"/>
      <c r="N10" s="16"/>
      <c r="O10" s="16"/>
      <c r="P10" s="16"/>
      <c r="Q10" s="16"/>
      <c r="R10" s="16"/>
      <c r="S10" s="16"/>
      <c r="T10" s="16"/>
      <c r="U10" s="16"/>
      <c r="V10" s="16"/>
      <c r="W10" s="16"/>
      <c r="X10" s="18"/>
      <c r="Y10" s="16"/>
      <c r="Z10" s="16"/>
      <c r="AA10" s="16"/>
      <c r="AB10" s="16"/>
      <c r="AC10" s="16"/>
      <c r="AD10" s="16"/>
      <c r="AE10" s="16"/>
      <c r="AF10" s="16"/>
      <c r="AG10" s="16"/>
      <c r="AH10" s="16"/>
      <c r="AI10" s="16"/>
      <c r="AJ10" s="16"/>
      <c r="AK10" s="16"/>
      <c r="AL10" s="16"/>
      <c r="AM10" s="16"/>
      <c r="AN10" s="16"/>
      <c r="AO10" s="16"/>
      <c r="AP10" s="16"/>
      <c r="AQ10" s="16"/>
      <c r="AR10" s="16"/>
      <c r="AS10" s="16"/>
      <c r="AT10" s="54"/>
      <c r="AU10" s="54"/>
      <c r="AV10" s="54"/>
      <c r="AW10" s="54"/>
      <c r="AX10" s="54"/>
      <c r="AY10" s="54"/>
      <c r="AZ10" s="54"/>
      <c r="BA10" s="54"/>
      <c r="BB10" s="54"/>
      <c r="BC10" s="54"/>
      <c r="BD10" s="54"/>
      <c r="BE10" s="54"/>
      <c r="BF10" s="19"/>
    </row>
    <row r="11" spans="1:59" s="21" customFormat="1" ht="23.1" customHeight="1" x14ac:dyDescent="0.15">
      <c r="B11" s="22"/>
      <c r="C11" s="22"/>
      <c r="D11" s="23"/>
      <c r="E11" s="22"/>
      <c r="F11" s="22"/>
      <c r="G11" s="22"/>
      <c r="H11" s="22"/>
      <c r="I11" s="22"/>
      <c r="J11" s="22"/>
      <c r="K11" s="22"/>
      <c r="L11" s="22"/>
      <c r="AC11" s="24"/>
      <c r="AD11" s="24"/>
      <c r="AE11" s="24"/>
      <c r="AF11" s="22"/>
      <c r="AG11" s="22"/>
      <c r="AH11" s="23"/>
      <c r="AI11" s="22"/>
      <c r="AJ11" s="22"/>
      <c r="AK11" s="22"/>
      <c r="AL11" s="22"/>
      <c r="AM11" s="22"/>
      <c r="AN11" s="22"/>
      <c r="AO11" s="22"/>
      <c r="AP11" s="22"/>
      <c r="AQ11" s="22"/>
      <c r="AR11" s="22"/>
      <c r="AS11" s="24"/>
      <c r="AT11" s="169"/>
      <c r="AU11" s="22"/>
      <c r="AV11" s="22"/>
      <c r="AW11" s="22"/>
      <c r="AX11" s="22"/>
      <c r="AY11" s="22"/>
      <c r="AZ11" s="22"/>
      <c r="BA11" s="22"/>
      <c r="BB11" s="22"/>
      <c r="BC11" s="22"/>
      <c r="BD11" s="22"/>
      <c r="BE11" s="22"/>
    </row>
    <row r="12" spans="1:59" ht="25.5" customHeight="1" x14ac:dyDescent="0.15">
      <c r="A12" s="240" t="s">
        <v>140</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62"/>
      <c r="AU12" s="44"/>
      <c r="AV12" s="44"/>
      <c r="AW12" s="44"/>
      <c r="AX12" s="170"/>
      <c r="AY12" s="44"/>
      <c r="AZ12" s="44"/>
      <c r="BA12" s="44"/>
      <c r="BB12" s="44"/>
      <c r="BC12" s="44"/>
      <c r="BD12" s="44"/>
      <c r="BE12" s="44"/>
    </row>
    <row r="13" spans="1:59" s="24" customFormat="1" ht="28.5" customHeight="1" x14ac:dyDescent="0.15">
      <c r="A13" s="25"/>
      <c r="B13" s="26" t="s">
        <v>26</v>
      </c>
      <c r="D13" s="27"/>
      <c r="X13" s="28"/>
      <c r="AS13" s="21"/>
      <c r="AT13" s="171"/>
      <c r="AU13" s="170"/>
      <c r="AV13" s="170"/>
      <c r="AW13" s="170"/>
      <c r="AX13" s="170"/>
      <c r="AY13" s="170"/>
      <c r="AZ13" s="170"/>
      <c r="BA13" s="170"/>
      <c r="BB13" s="170"/>
      <c r="BC13" s="170"/>
      <c r="BD13" s="170"/>
      <c r="BE13" s="170"/>
      <c r="BF13" s="29"/>
    </row>
    <row r="14" spans="1:59" s="24" customFormat="1" ht="28.5" customHeight="1" x14ac:dyDescent="0.15">
      <c r="A14" s="25"/>
      <c r="B14" s="26" t="s">
        <v>27</v>
      </c>
      <c r="D14" s="27"/>
      <c r="X14" s="28"/>
      <c r="AS14" s="21"/>
      <c r="AT14" s="170"/>
      <c r="AU14" s="170"/>
      <c r="AV14" s="170"/>
      <c r="AW14" s="170"/>
      <c r="AX14" s="170"/>
      <c r="AY14" s="170"/>
      <c r="AZ14" s="170"/>
      <c r="BA14" s="170"/>
      <c r="BB14" s="170"/>
      <c r="BC14" s="170"/>
      <c r="BD14" s="170"/>
      <c r="BE14" s="170"/>
    </row>
    <row r="15" spans="1:59" s="24" customFormat="1" ht="28.5" customHeight="1" x14ac:dyDescent="0.15">
      <c r="A15" s="25"/>
      <c r="B15" s="26" t="s">
        <v>28</v>
      </c>
      <c r="D15" s="27"/>
      <c r="X15" s="28"/>
      <c r="AS15" s="21"/>
      <c r="AT15" s="170"/>
      <c r="AU15" s="170"/>
      <c r="AV15" s="170"/>
      <c r="AW15" s="170"/>
      <c r="AX15" s="170"/>
      <c r="AY15" s="170"/>
      <c r="AZ15" s="170"/>
      <c r="BA15" s="170"/>
      <c r="BB15" s="170"/>
      <c r="BC15" s="170"/>
      <c r="BD15" s="170"/>
      <c r="BE15" s="170"/>
    </row>
    <row r="16" spans="1:59" s="20" customFormat="1" ht="28.5" customHeight="1" x14ac:dyDescent="0.15">
      <c r="A16" s="30"/>
      <c r="B16" s="26"/>
      <c r="C16" s="31" t="s">
        <v>29</v>
      </c>
      <c r="D16" s="32"/>
      <c r="E16" s="33"/>
      <c r="F16" s="33"/>
      <c r="G16" s="33"/>
      <c r="H16" s="33"/>
      <c r="I16" s="33"/>
      <c r="J16" s="33"/>
      <c r="K16" s="33"/>
      <c r="L16" s="33"/>
      <c r="M16" s="33"/>
      <c r="N16" s="33"/>
      <c r="O16" s="33"/>
      <c r="P16" s="33"/>
      <c r="Q16" s="33"/>
      <c r="R16" s="33"/>
      <c r="S16" s="33"/>
      <c r="T16" s="33"/>
      <c r="U16" s="33"/>
      <c r="V16" s="33"/>
      <c r="W16" s="33"/>
      <c r="X16" s="28"/>
      <c r="Y16" s="33"/>
      <c r="Z16" s="33"/>
      <c r="AA16" s="33"/>
      <c r="AB16" s="33"/>
      <c r="AC16" s="33"/>
      <c r="AD16" s="33"/>
      <c r="AE16" s="33"/>
      <c r="AF16" s="33"/>
      <c r="AG16" s="33"/>
      <c r="AH16" s="33"/>
      <c r="AI16" s="33"/>
      <c r="AJ16" s="33"/>
      <c r="AK16" s="33"/>
      <c r="AL16" s="33"/>
      <c r="AM16" s="33"/>
      <c r="AT16" s="54"/>
      <c r="AU16" s="54"/>
      <c r="AV16" s="54"/>
      <c r="AW16" s="54"/>
      <c r="AX16" s="54"/>
      <c r="AY16" s="54"/>
      <c r="AZ16" s="54"/>
      <c r="BA16" s="54"/>
      <c r="BB16" s="54"/>
      <c r="BC16" s="54"/>
      <c r="BD16" s="54"/>
      <c r="BE16" s="54"/>
      <c r="BF16" s="19"/>
    </row>
    <row r="17" spans="1:58" s="24" customFormat="1" ht="28.5" customHeight="1" x14ac:dyDescent="0.15">
      <c r="A17" s="25"/>
      <c r="B17" s="26"/>
      <c r="C17" s="216" t="s">
        <v>30</v>
      </c>
      <c r="D17" s="216"/>
      <c r="E17" s="216"/>
      <c r="F17" s="216"/>
      <c r="G17" s="216"/>
      <c r="H17" s="216"/>
      <c r="I17" s="216" t="s">
        <v>31</v>
      </c>
      <c r="J17" s="216"/>
      <c r="K17" s="216"/>
      <c r="L17" s="216"/>
      <c r="M17" s="216" t="s">
        <v>32</v>
      </c>
      <c r="N17" s="216"/>
      <c r="O17" s="216"/>
      <c r="P17" s="216"/>
      <c r="Q17" s="216"/>
      <c r="R17" s="216"/>
      <c r="S17" s="241" t="s">
        <v>33</v>
      </c>
      <c r="T17" s="242"/>
      <c r="U17" s="242"/>
      <c r="V17" s="242"/>
      <c r="W17" s="242"/>
      <c r="X17" s="242"/>
      <c r="Y17" s="242"/>
      <c r="Z17" s="242"/>
      <c r="AA17" s="242"/>
      <c r="AB17" s="242"/>
      <c r="AC17" s="242"/>
      <c r="AD17" s="242"/>
      <c r="AE17" s="242"/>
      <c r="AF17" s="242"/>
      <c r="AG17" s="242"/>
      <c r="AH17" s="242"/>
      <c r="AI17" s="242"/>
      <c r="AJ17" s="242"/>
      <c r="AK17" s="242"/>
      <c r="AL17" s="242"/>
      <c r="AM17" s="242"/>
      <c r="AN17" s="242"/>
      <c r="AO17" s="243"/>
      <c r="AS17" s="21"/>
      <c r="AT17" s="170"/>
      <c r="AU17" s="170"/>
      <c r="AV17" s="170"/>
      <c r="AW17" s="170"/>
      <c r="AX17" s="170"/>
      <c r="AY17" s="170"/>
      <c r="AZ17" s="170"/>
      <c r="BA17" s="170"/>
      <c r="BB17" s="170"/>
      <c r="BC17" s="170"/>
      <c r="BD17" s="170"/>
      <c r="BE17" s="170"/>
    </row>
    <row r="18" spans="1:58" s="24" customFormat="1" ht="28.5" customHeight="1" x14ac:dyDescent="0.15">
      <c r="A18" s="25"/>
      <c r="B18" s="26"/>
      <c r="C18" s="216" t="s">
        <v>34</v>
      </c>
      <c r="D18" s="216"/>
      <c r="E18" s="216"/>
      <c r="F18" s="216"/>
      <c r="G18" s="216"/>
      <c r="H18" s="216"/>
      <c r="I18" s="216" t="s">
        <v>35</v>
      </c>
      <c r="J18" s="216"/>
      <c r="K18" s="216"/>
      <c r="L18" s="216"/>
      <c r="M18" s="217" t="s">
        <v>36</v>
      </c>
      <c r="N18" s="218"/>
      <c r="O18" s="218"/>
      <c r="P18" s="218"/>
      <c r="Q18" s="218"/>
      <c r="R18" s="219"/>
      <c r="S18" s="220" t="s">
        <v>37</v>
      </c>
      <c r="T18" s="221"/>
      <c r="U18" s="221"/>
      <c r="V18" s="221"/>
      <c r="W18" s="221"/>
      <c r="X18" s="221"/>
      <c r="Y18" s="221"/>
      <c r="Z18" s="221"/>
      <c r="AA18" s="221"/>
      <c r="AB18" s="221"/>
      <c r="AC18" s="221"/>
      <c r="AD18" s="221"/>
      <c r="AE18" s="221"/>
      <c r="AF18" s="221"/>
      <c r="AG18" s="221"/>
      <c r="AH18" s="221"/>
      <c r="AI18" s="221"/>
      <c r="AJ18" s="221"/>
      <c r="AK18" s="221"/>
      <c r="AL18" s="221"/>
      <c r="AM18" s="221"/>
      <c r="AN18" s="221"/>
      <c r="AO18" s="222"/>
      <c r="AT18" s="170"/>
      <c r="AU18" s="170"/>
      <c r="AV18" s="170"/>
      <c r="AW18" s="170"/>
      <c r="AX18" s="170"/>
      <c r="AY18" s="170"/>
      <c r="AZ18" s="170"/>
      <c r="BA18" s="170"/>
      <c r="BB18" s="170"/>
      <c r="BC18" s="170"/>
      <c r="BD18" s="170"/>
      <c r="BE18" s="170"/>
    </row>
    <row r="19" spans="1:58" s="24" customFormat="1" ht="28.5" customHeight="1" x14ac:dyDescent="0.15">
      <c r="A19" s="25"/>
      <c r="B19" s="26"/>
      <c r="C19" s="216" t="s">
        <v>38</v>
      </c>
      <c r="D19" s="216"/>
      <c r="E19" s="216"/>
      <c r="F19" s="216"/>
      <c r="G19" s="216"/>
      <c r="H19" s="216"/>
      <c r="I19" s="229" t="s">
        <v>35</v>
      </c>
      <c r="J19" s="230"/>
      <c r="K19" s="230"/>
      <c r="L19" s="231"/>
      <c r="M19" s="229" t="s">
        <v>39</v>
      </c>
      <c r="N19" s="230"/>
      <c r="O19" s="230"/>
      <c r="P19" s="230"/>
      <c r="Q19" s="230"/>
      <c r="R19" s="231"/>
      <c r="S19" s="223"/>
      <c r="T19" s="224"/>
      <c r="U19" s="224"/>
      <c r="V19" s="224"/>
      <c r="W19" s="224"/>
      <c r="X19" s="224"/>
      <c r="Y19" s="224"/>
      <c r="Z19" s="224"/>
      <c r="AA19" s="224"/>
      <c r="AB19" s="224"/>
      <c r="AC19" s="224"/>
      <c r="AD19" s="224"/>
      <c r="AE19" s="224"/>
      <c r="AF19" s="224"/>
      <c r="AG19" s="224"/>
      <c r="AH19" s="224"/>
      <c r="AI19" s="224"/>
      <c r="AJ19" s="224"/>
      <c r="AK19" s="224"/>
      <c r="AL19" s="224"/>
      <c r="AM19" s="224"/>
      <c r="AN19" s="224"/>
      <c r="AO19" s="225"/>
      <c r="AT19" s="170"/>
      <c r="AU19" s="170"/>
      <c r="AV19" s="170"/>
      <c r="AW19" s="170"/>
      <c r="AX19" s="170"/>
      <c r="AY19" s="170"/>
      <c r="AZ19" s="170"/>
      <c r="BA19" s="170"/>
      <c r="BB19" s="170"/>
      <c r="BC19" s="170"/>
      <c r="BD19" s="170"/>
      <c r="BE19" s="170"/>
    </row>
    <row r="20" spans="1:58" s="24" customFormat="1" ht="28.5" customHeight="1" x14ac:dyDescent="0.15">
      <c r="A20" s="25"/>
      <c r="B20" s="34"/>
      <c r="C20" s="216"/>
      <c r="D20" s="216"/>
      <c r="E20" s="216"/>
      <c r="F20" s="216"/>
      <c r="G20" s="216"/>
      <c r="H20" s="216"/>
      <c r="I20" s="232"/>
      <c r="J20" s="233"/>
      <c r="K20" s="233"/>
      <c r="L20" s="234"/>
      <c r="M20" s="232"/>
      <c r="N20" s="233"/>
      <c r="O20" s="233"/>
      <c r="P20" s="233"/>
      <c r="Q20" s="233"/>
      <c r="R20" s="234"/>
      <c r="S20" s="226"/>
      <c r="T20" s="227"/>
      <c r="U20" s="227"/>
      <c r="V20" s="227"/>
      <c r="W20" s="227"/>
      <c r="X20" s="227"/>
      <c r="Y20" s="227"/>
      <c r="Z20" s="227"/>
      <c r="AA20" s="227"/>
      <c r="AB20" s="227"/>
      <c r="AC20" s="227"/>
      <c r="AD20" s="227"/>
      <c r="AE20" s="227"/>
      <c r="AF20" s="227"/>
      <c r="AG20" s="227"/>
      <c r="AH20" s="227"/>
      <c r="AI20" s="227"/>
      <c r="AJ20" s="227"/>
      <c r="AK20" s="227"/>
      <c r="AL20" s="227"/>
      <c r="AM20" s="227"/>
      <c r="AN20" s="227"/>
      <c r="AO20" s="228"/>
      <c r="AS20" s="21"/>
      <c r="AT20" s="170"/>
      <c r="AU20" s="170"/>
      <c r="AV20" s="170"/>
      <c r="AW20" s="170"/>
      <c r="AX20" s="170"/>
      <c r="AY20" s="170"/>
      <c r="AZ20" s="170"/>
      <c r="BA20" s="170"/>
      <c r="BB20" s="170"/>
      <c r="BC20" s="170"/>
      <c r="BD20" s="170"/>
      <c r="BE20" s="170"/>
    </row>
    <row r="21" spans="1:58" s="20" customFormat="1" ht="28.5" customHeight="1" x14ac:dyDescent="0.15">
      <c r="A21" s="30"/>
      <c r="D21" s="35"/>
      <c r="X21" s="28"/>
      <c r="AT21" s="50"/>
      <c r="AU21" s="50"/>
      <c r="AV21" s="50"/>
      <c r="AW21" s="50"/>
      <c r="AX21" s="50"/>
      <c r="AY21" s="50"/>
      <c r="AZ21" s="50"/>
      <c r="BA21" s="50"/>
      <c r="BB21" s="50"/>
      <c r="BC21" s="50"/>
      <c r="BD21" s="50"/>
      <c r="BE21" s="50"/>
    </row>
    <row r="22" spans="1:58" s="38" customFormat="1" ht="16.5" customHeight="1" x14ac:dyDescent="0.15">
      <c r="A22" s="36"/>
      <c r="B22" s="36"/>
      <c r="C22" s="37"/>
      <c r="F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U22" s="50"/>
      <c r="AV22" s="50"/>
      <c r="AW22" s="50"/>
      <c r="AX22" s="50"/>
      <c r="AY22" s="50"/>
      <c r="AZ22" s="50"/>
      <c r="BA22" s="50"/>
      <c r="BB22" s="50"/>
      <c r="BC22" s="50"/>
      <c r="BD22" s="50"/>
      <c r="BE22" s="50"/>
      <c r="BF22" s="20"/>
    </row>
    <row r="23" spans="1:58" ht="25.5" customHeight="1" x14ac:dyDescent="0.15">
      <c r="A23" s="199" t="s">
        <v>40</v>
      </c>
      <c r="B23" s="200"/>
      <c r="C23" s="200"/>
      <c r="D23" s="200"/>
      <c r="E23" s="200"/>
      <c r="F23" s="200"/>
      <c r="G23" s="200"/>
      <c r="H23" s="200"/>
      <c r="I23" s="201"/>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44"/>
      <c r="AU23" s="44" t="s">
        <v>41</v>
      </c>
      <c r="AV23" s="50"/>
      <c r="AW23" s="50"/>
      <c r="AX23" s="50"/>
      <c r="AY23" s="50"/>
      <c r="AZ23" s="44"/>
      <c r="BA23" s="50"/>
      <c r="BB23" s="50"/>
      <c r="BC23" s="50"/>
      <c r="BD23" s="50"/>
      <c r="BE23" s="50"/>
      <c r="BF23" s="20"/>
    </row>
    <row r="24" spans="1:58" ht="17.25" customHeight="1" x14ac:dyDescent="0.15">
      <c r="A24" s="202"/>
      <c r="B24" s="203"/>
      <c r="C24" s="203"/>
      <c r="D24" s="203"/>
      <c r="E24" s="203"/>
      <c r="F24" s="203"/>
      <c r="G24" s="203"/>
      <c r="H24" s="203"/>
      <c r="I24" s="204"/>
      <c r="J24" s="40"/>
      <c r="K24" s="40"/>
      <c r="L24" s="40"/>
      <c r="M24" s="40"/>
      <c r="N24" s="40"/>
      <c r="O24" s="40"/>
      <c r="P24" s="40"/>
      <c r="Q24" s="40"/>
      <c r="R24" s="40"/>
      <c r="S24" s="40"/>
      <c r="T24" s="40"/>
      <c r="U24" s="40"/>
      <c r="V24" s="40"/>
      <c r="W24" s="40"/>
      <c r="X24" s="41"/>
      <c r="Y24" s="41"/>
      <c r="Z24" s="41"/>
      <c r="AA24" s="41"/>
      <c r="AB24" s="41"/>
      <c r="AC24" s="41"/>
      <c r="AD24" s="41"/>
      <c r="AE24" s="42"/>
      <c r="AF24" s="41"/>
      <c r="AG24" s="41"/>
      <c r="AH24" s="41"/>
      <c r="AI24" s="41"/>
      <c r="AJ24" s="41"/>
      <c r="AK24" s="41"/>
      <c r="AL24" s="41"/>
      <c r="AM24" s="41"/>
      <c r="AN24" s="41"/>
      <c r="AO24" s="41"/>
      <c r="AP24" s="43"/>
      <c r="AQ24" s="43"/>
      <c r="AR24" s="43"/>
      <c r="AS24" s="43"/>
      <c r="AT24" s="44"/>
      <c r="AU24" s="44"/>
      <c r="AV24" s="44"/>
      <c r="AW24" s="44"/>
      <c r="AX24" s="44"/>
      <c r="AY24" s="44"/>
      <c r="AZ24" s="44"/>
      <c r="BA24" s="44"/>
      <c r="BB24" s="44"/>
      <c r="BC24" s="44"/>
      <c r="BD24" s="44"/>
      <c r="BE24" s="44"/>
      <c r="BF24" s="44"/>
    </row>
    <row r="25" spans="1:58" ht="28.5" customHeight="1" x14ac:dyDescent="0.15">
      <c r="A25" s="45"/>
      <c r="B25" s="46" t="s">
        <v>42</v>
      </c>
      <c r="C25" s="47"/>
      <c r="D25" s="47"/>
      <c r="E25" s="47"/>
      <c r="F25" s="44"/>
      <c r="G25" s="48"/>
      <c r="H25" s="44"/>
      <c r="I25" s="48"/>
      <c r="J25" s="48"/>
      <c r="K25" s="48"/>
      <c r="L25" s="48"/>
      <c r="M25" s="48"/>
      <c r="N25" s="48"/>
      <c r="O25" s="48"/>
      <c r="P25" s="48"/>
      <c r="Q25" s="48"/>
      <c r="R25" s="48"/>
      <c r="S25" s="48"/>
      <c r="T25" s="48"/>
      <c r="U25" s="48"/>
      <c r="V25" s="48"/>
      <c r="W25" s="48"/>
      <c r="X25" s="48"/>
      <c r="Y25" s="48"/>
      <c r="Z25" s="48"/>
      <c r="AA25" s="49"/>
      <c r="AB25" s="50"/>
      <c r="AC25" s="50"/>
      <c r="AD25" s="50"/>
      <c r="AE25" s="46" t="s">
        <v>43</v>
      </c>
      <c r="AF25" s="50"/>
      <c r="AG25" s="50"/>
      <c r="AH25" s="50"/>
      <c r="AI25" s="50"/>
      <c r="AJ25" s="50"/>
      <c r="AK25" s="50"/>
      <c r="AL25" s="50"/>
      <c r="AM25" s="50"/>
      <c r="AN25" s="50"/>
      <c r="AO25" s="50"/>
      <c r="AP25" s="50"/>
      <c r="AQ25" s="50"/>
      <c r="AR25" s="50"/>
      <c r="AS25" s="50"/>
      <c r="AT25" s="44"/>
      <c r="AU25" s="44"/>
      <c r="AV25" s="44" t="s">
        <v>44</v>
      </c>
      <c r="AW25" s="44"/>
      <c r="AX25" s="44"/>
      <c r="AY25" s="44" t="s">
        <v>45</v>
      </c>
      <c r="AZ25" s="44"/>
      <c r="BA25" s="44"/>
      <c r="BB25" s="44"/>
      <c r="BC25" s="44"/>
      <c r="BD25" s="44"/>
      <c r="BE25" s="44"/>
      <c r="BF25" s="44"/>
    </row>
    <row r="26" spans="1:58" ht="25.5" customHeight="1" x14ac:dyDescent="0.15">
      <c r="A26" s="45"/>
      <c r="B26" s="205" t="s">
        <v>46</v>
      </c>
      <c r="C26" s="206"/>
      <c r="D26" s="206"/>
      <c r="E26" s="207"/>
      <c r="F26" s="211" t="s">
        <v>47</v>
      </c>
      <c r="G26" s="211"/>
      <c r="H26" s="288"/>
      <c r="I26" s="288"/>
      <c r="J26" s="214" t="s">
        <v>48</v>
      </c>
      <c r="K26" s="214"/>
      <c r="L26" s="288"/>
      <c r="M26" s="288"/>
      <c r="N26" s="214" t="s">
        <v>49</v>
      </c>
      <c r="O26" s="248"/>
      <c r="P26" s="258" t="s">
        <v>50</v>
      </c>
      <c r="Q26" s="248"/>
      <c r="R26" s="260" t="s">
        <v>51</v>
      </c>
      <c r="S26" s="260"/>
      <c r="T26" s="288"/>
      <c r="U26" s="288"/>
      <c r="V26" s="214" t="s">
        <v>48</v>
      </c>
      <c r="W26" s="214"/>
      <c r="X26" s="288"/>
      <c r="Y26" s="288"/>
      <c r="Z26" s="214" t="s">
        <v>49</v>
      </c>
      <c r="AA26" s="248"/>
      <c r="AB26" s="44"/>
      <c r="AC26" s="44"/>
      <c r="AD26" s="44"/>
      <c r="AE26" s="250" t="s">
        <v>52</v>
      </c>
      <c r="AF26" s="251"/>
      <c r="AG26" s="251"/>
      <c r="AH26" s="251"/>
      <c r="AI26" s="252"/>
      <c r="AJ26" s="256">
        <f>ROUNDDOWN(AY26/60,0)</f>
        <v>0</v>
      </c>
      <c r="AK26" s="256"/>
      <c r="AL26" s="251" t="s">
        <v>53</v>
      </c>
      <c r="AM26" s="251"/>
      <c r="AN26" s="256">
        <f>AY26-AJ26*60</f>
        <v>0</v>
      </c>
      <c r="AO26" s="256"/>
      <c r="AP26" s="214" t="s">
        <v>49</v>
      </c>
      <c r="AQ26" s="248"/>
      <c r="AR26" s="50"/>
      <c r="AS26" s="44"/>
      <c r="AT26" s="244"/>
      <c r="AU26" s="244" t="s">
        <v>54</v>
      </c>
      <c r="AV26" s="245">
        <f>T26*60+X26</f>
        <v>0</v>
      </c>
      <c r="AW26" s="44"/>
      <c r="AX26" s="244" t="s">
        <v>55</v>
      </c>
      <c r="AY26" s="245">
        <f>(T26*60+X26)-(H26*60+L26)</f>
        <v>0</v>
      </c>
      <c r="AZ26" s="44"/>
      <c r="BA26" s="44"/>
      <c r="BB26" s="44"/>
      <c r="BC26" s="44"/>
      <c r="BD26" s="44"/>
      <c r="BE26" s="44"/>
      <c r="BF26" s="44"/>
    </row>
    <row r="27" spans="1:58" ht="35.25" customHeight="1" x14ac:dyDescent="0.15">
      <c r="A27" s="45"/>
      <c r="B27" s="208"/>
      <c r="C27" s="209"/>
      <c r="D27" s="209"/>
      <c r="E27" s="210"/>
      <c r="F27" s="211"/>
      <c r="G27" s="211"/>
      <c r="H27" s="289"/>
      <c r="I27" s="289"/>
      <c r="J27" s="215"/>
      <c r="K27" s="215"/>
      <c r="L27" s="289"/>
      <c r="M27" s="289"/>
      <c r="N27" s="215"/>
      <c r="O27" s="249"/>
      <c r="P27" s="259"/>
      <c r="Q27" s="249"/>
      <c r="R27" s="261"/>
      <c r="S27" s="261"/>
      <c r="T27" s="289"/>
      <c r="U27" s="289"/>
      <c r="V27" s="215"/>
      <c r="W27" s="215"/>
      <c r="X27" s="289"/>
      <c r="Y27" s="289"/>
      <c r="Z27" s="215"/>
      <c r="AA27" s="249"/>
      <c r="AB27" s="44"/>
      <c r="AC27" s="44"/>
      <c r="AD27" s="44"/>
      <c r="AE27" s="253"/>
      <c r="AF27" s="254"/>
      <c r="AG27" s="254"/>
      <c r="AH27" s="254"/>
      <c r="AI27" s="255"/>
      <c r="AJ27" s="257"/>
      <c r="AK27" s="257"/>
      <c r="AL27" s="254"/>
      <c r="AM27" s="254"/>
      <c r="AN27" s="257"/>
      <c r="AO27" s="257"/>
      <c r="AP27" s="215"/>
      <c r="AQ27" s="249"/>
      <c r="AR27" s="50"/>
      <c r="AS27" s="44"/>
      <c r="AT27" s="244"/>
      <c r="AU27" s="244"/>
      <c r="AV27" s="245"/>
      <c r="AW27" s="44"/>
      <c r="AX27" s="244"/>
      <c r="AY27" s="245"/>
      <c r="AZ27" s="44"/>
      <c r="BA27" s="44"/>
      <c r="BB27" s="44"/>
      <c r="BC27" s="44"/>
      <c r="BD27" s="44"/>
      <c r="BE27" s="44"/>
      <c r="BF27" s="44"/>
    </row>
    <row r="28" spans="1:58" ht="17.25" customHeight="1" x14ac:dyDescent="0.15">
      <c r="A28" s="45"/>
      <c r="B28" s="51"/>
      <c r="C28" s="51"/>
      <c r="D28" s="51"/>
      <c r="E28" s="51"/>
      <c r="F28" s="52"/>
      <c r="G28" s="52"/>
      <c r="H28" s="53"/>
      <c r="I28" s="52"/>
      <c r="J28" s="52"/>
      <c r="K28" s="52"/>
      <c r="L28" s="52"/>
      <c r="M28" s="52"/>
      <c r="N28" s="52"/>
      <c r="O28" s="52"/>
      <c r="P28" s="52"/>
      <c r="Q28" s="52"/>
      <c r="R28" s="52"/>
      <c r="S28" s="52"/>
      <c r="T28" s="52"/>
      <c r="U28" s="52"/>
      <c r="V28" s="52"/>
      <c r="W28" s="52"/>
      <c r="X28" s="50"/>
      <c r="Y28" s="50"/>
      <c r="Z28" s="48"/>
      <c r="AA28" s="49"/>
      <c r="AB28" s="50"/>
      <c r="AC28" s="50"/>
      <c r="AD28" s="50"/>
      <c r="AE28" s="54"/>
      <c r="AF28" s="54"/>
      <c r="AG28" s="54"/>
      <c r="AH28" s="54"/>
      <c r="AI28" s="54"/>
      <c r="AJ28" s="55" t="s">
        <v>56</v>
      </c>
      <c r="AK28" s="54"/>
      <c r="AL28" s="54"/>
      <c r="AM28" s="54"/>
      <c r="AN28" s="54"/>
      <c r="AO28" s="54"/>
      <c r="AP28" s="54"/>
      <c r="AQ28" s="54"/>
      <c r="AR28" s="50"/>
      <c r="AS28" s="44"/>
      <c r="AT28" s="44"/>
      <c r="AU28" s="44"/>
      <c r="AV28" s="44"/>
      <c r="AW28" s="44"/>
      <c r="AX28" s="44"/>
      <c r="AY28" s="44"/>
      <c r="AZ28" s="44"/>
      <c r="BA28" s="44"/>
      <c r="BB28" s="44"/>
      <c r="BC28" s="44"/>
      <c r="BD28" s="44"/>
      <c r="BE28" s="44"/>
      <c r="BF28" s="44"/>
    </row>
    <row r="29" spans="1:58" s="44" customFormat="1" ht="25.5" customHeight="1" x14ac:dyDescent="0.15">
      <c r="A29" s="45"/>
      <c r="B29" s="46"/>
      <c r="C29" s="47"/>
      <c r="D29" s="47"/>
      <c r="E29" s="47"/>
      <c r="F29" s="48"/>
      <c r="G29" s="48"/>
      <c r="H29" s="48"/>
      <c r="I29" s="48"/>
      <c r="J29" s="48"/>
      <c r="K29" s="48"/>
      <c r="L29" s="48"/>
      <c r="M29" s="48"/>
      <c r="N29" s="48"/>
      <c r="O29" s="48"/>
      <c r="P29" s="48"/>
      <c r="Q29" s="48"/>
      <c r="R29" s="48"/>
      <c r="S29" s="48"/>
      <c r="T29" s="48"/>
      <c r="U29" s="48"/>
      <c r="V29" s="48"/>
      <c r="W29" s="49"/>
      <c r="X29" s="50"/>
      <c r="Y29" s="50"/>
      <c r="Z29" s="48"/>
      <c r="AA29" s="49"/>
      <c r="AB29" s="50"/>
      <c r="AC29" s="50"/>
      <c r="AD29" s="50"/>
      <c r="AE29" s="54"/>
      <c r="AF29" s="54"/>
      <c r="AG29" s="54"/>
      <c r="AH29" s="54"/>
      <c r="AI29" s="54"/>
      <c r="AJ29" s="54"/>
      <c r="AK29" s="54"/>
      <c r="AL29" s="54"/>
      <c r="AM29" s="54"/>
      <c r="AN29" s="54"/>
      <c r="AO29" s="54"/>
      <c r="AP29" s="54"/>
      <c r="AQ29" s="54"/>
      <c r="AR29" s="50"/>
      <c r="AV29" s="58" t="s">
        <v>57</v>
      </c>
      <c r="AY29" s="44" t="s">
        <v>58</v>
      </c>
      <c r="BB29" s="44" t="s">
        <v>59</v>
      </c>
    </row>
    <row r="30" spans="1:58" s="63" customFormat="1" ht="25.5" customHeight="1" x14ac:dyDescent="0.15">
      <c r="A30" s="56"/>
      <c r="B30" s="57" t="s">
        <v>60</v>
      </c>
      <c r="C30" s="57"/>
      <c r="D30" s="57"/>
      <c r="E30" s="57"/>
      <c r="F30" s="57"/>
      <c r="G30" s="57"/>
      <c r="H30" s="57"/>
      <c r="I30" s="57"/>
      <c r="J30" s="57"/>
      <c r="K30" s="57"/>
      <c r="L30" s="57"/>
      <c r="M30" s="57"/>
      <c r="N30" s="57"/>
      <c r="O30" s="58"/>
      <c r="P30" s="57"/>
      <c r="Q30" s="57"/>
      <c r="R30" s="57"/>
      <c r="S30" s="57"/>
      <c r="T30" s="57"/>
      <c r="U30" s="28"/>
      <c r="V30" s="57"/>
      <c r="W30" s="57"/>
      <c r="X30" s="50"/>
      <c r="Y30" s="50"/>
      <c r="Z30" s="48"/>
      <c r="AA30" s="49"/>
      <c r="AB30" s="50"/>
      <c r="AC30" s="50"/>
      <c r="AD30" s="50"/>
      <c r="AE30" s="59" t="s">
        <v>61</v>
      </c>
      <c r="AF30" s="60"/>
      <c r="AG30" s="61"/>
      <c r="AH30" s="61"/>
      <c r="AI30" s="61"/>
      <c r="AJ30" s="61"/>
      <c r="AK30" s="61"/>
      <c r="AL30" s="61"/>
      <c r="AM30" s="61"/>
      <c r="AN30" s="54"/>
      <c r="AO30" s="54"/>
      <c r="AP30" s="54"/>
      <c r="AQ30" s="62"/>
      <c r="AR30" s="50"/>
      <c r="AS30" s="44"/>
      <c r="AT30" s="58"/>
      <c r="AU30" s="58"/>
      <c r="AV30" s="58" t="s">
        <v>62</v>
      </c>
      <c r="AW30" s="58"/>
      <c r="AX30" s="58"/>
      <c r="AY30" s="44" t="s">
        <v>63</v>
      </c>
      <c r="AZ30" s="58"/>
      <c r="BA30" s="44"/>
      <c r="BB30" s="44"/>
      <c r="BC30" s="58"/>
      <c r="BD30" s="44"/>
      <c r="BE30" s="58"/>
      <c r="BF30" s="58"/>
    </row>
    <row r="31" spans="1:58" ht="25.5" customHeight="1" x14ac:dyDescent="0.15">
      <c r="A31" s="45"/>
      <c r="B31" s="205" t="s">
        <v>46</v>
      </c>
      <c r="C31" s="206"/>
      <c r="D31" s="206"/>
      <c r="E31" s="207"/>
      <c r="F31" s="211" t="s">
        <v>47</v>
      </c>
      <c r="G31" s="211"/>
      <c r="H31" s="288"/>
      <c r="I31" s="288"/>
      <c r="J31" s="214" t="s">
        <v>48</v>
      </c>
      <c r="K31" s="214"/>
      <c r="L31" s="288"/>
      <c r="M31" s="288"/>
      <c r="N31" s="214" t="s">
        <v>49</v>
      </c>
      <c r="O31" s="248"/>
      <c r="P31" s="258" t="s">
        <v>50</v>
      </c>
      <c r="Q31" s="248"/>
      <c r="R31" s="260" t="s">
        <v>51</v>
      </c>
      <c r="S31" s="260"/>
      <c r="T31" s="290"/>
      <c r="U31" s="288"/>
      <c r="V31" s="214" t="s">
        <v>48</v>
      </c>
      <c r="W31" s="214"/>
      <c r="X31" s="288"/>
      <c r="Y31" s="288"/>
      <c r="Z31" s="214" t="s">
        <v>49</v>
      </c>
      <c r="AA31" s="248"/>
      <c r="AB31" s="50"/>
      <c r="AC31" s="50"/>
      <c r="AD31" s="50"/>
      <c r="AE31" s="285" t="s">
        <v>64</v>
      </c>
      <c r="AF31" s="214"/>
      <c r="AG31" s="214"/>
      <c r="AH31" s="214"/>
      <c r="AI31" s="248"/>
      <c r="AJ31" s="286">
        <f>ROUNDDOWN(AV36/60,0)</f>
        <v>0</v>
      </c>
      <c r="AK31" s="256"/>
      <c r="AL31" s="214" t="s">
        <v>48</v>
      </c>
      <c r="AM31" s="214"/>
      <c r="AN31" s="256">
        <f>AV36-AJ31*60</f>
        <v>0</v>
      </c>
      <c r="AO31" s="256"/>
      <c r="AP31" s="214" t="s">
        <v>49</v>
      </c>
      <c r="AQ31" s="248"/>
      <c r="AR31" s="50"/>
      <c r="AS31" s="64"/>
      <c r="AT31" s="44"/>
      <c r="AU31" s="244" t="s">
        <v>65</v>
      </c>
      <c r="AV31" s="245">
        <f>IF(AY31&lt;=BB31,BB31,AV26)</f>
        <v>1260</v>
      </c>
      <c r="AW31" s="284"/>
      <c r="AX31" s="244" t="s">
        <v>66</v>
      </c>
      <c r="AY31" s="245">
        <f>T31*60+X31</f>
        <v>0</v>
      </c>
      <c r="AZ31" s="284"/>
      <c r="BA31" s="244" t="s">
        <v>67</v>
      </c>
      <c r="BB31" s="245">
        <f>21*60</f>
        <v>1260</v>
      </c>
      <c r="BC31" s="44"/>
      <c r="BD31" s="44"/>
      <c r="BE31" s="44"/>
      <c r="BF31" s="44"/>
    </row>
    <row r="32" spans="1:58" ht="35.25" customHeight="1" x14ac:dyDescent="0.15">
      <c r="A32" s="45"/>
      <c r="B32" s="208"/>
      <c r="C32" s="209"/>
      <c r="D32" s="209"/>
      <c r="E32" s="210"/>
      <c r="F32" s="211"/>
      <c r="G32" s="211"/>
      <c r="H32" s="289"/>
      <c r="I32" s="289"/>
      <c r="J32" s="215"/>
      <c r="K32" s="215"/>
      <c r="L32" s="289"/>
      <c r="M32" s="289"/>
      <c r="N32" s="215"/>
      <c r="O32" s="249"/>
      <c r="P32" s="259"/>
      <c r="Q32" s="249"/>
      <c r="R32" s="261"/>
      <c r="S32" s="261"/>
      <c r="T32" s="291"/>
      <c r="U32" s="289"/>
      <c r="V32" s="215"/>
      <c r="W32" s="215"/>
      <c r="X32" s="289"/>
      <c r="Y32" s="289"/>
      <c r="Z32" s="215"/>
      <c r="AA32" s="249"/>
      <c r="AB32" s="44"/>
      <c r="AC32" s="44"/>
      <c r="AD32" s="44"/>
      <c r="AE32" s="259"/>
      <c r="AF32" s="215"/>
      <c r="AG32" s="215"/>
      <c r="AH32" s="215"/>
      <c r="AI32" s="249"/>
      <c r="AJ32" s="287"/>
      <c r="AK32" s="257"/>
      <c r="AL32" s="215"/>
      <c r="AM32" s="215"/>
      <c r="AN32" s="257"/>
      <c r="AO32" s="257"/>
      <c r="AP32" s="215"/>
      <c r="AQ32" s="249"/>
      <c r="AR32" s="50"/>
      <c r="AS32" s="64"/>
      <c r="AT32" s="44"/>
      <c r="AU32" s="244"/>
      <c r="AV32" s="245"/>
      <c r="AW32" s="284"/>
      <c r="AX32" s="244"/>
      <c r="AY32" s="245"/>
      <c r="AZ32" s="284"/>
      <c r="BA32" s="244"/>
      <c r="BB32" s="245"/>
      <c r="BC32" s="44"/>
      <c r="BD32" s="44"/>
      <c r="BE32" s="44"/>
      <c r="BF32" s="44"/>
    </row>
    <row r="33" spans="1:58" ht="17.25" customHeight="1" x14ac:dyDescent="0.15">
      <c r="A33" s="65"/>
      <c r="B33" s="51"/>
      <c r="C33" s="51"/>
      <c r="D33" s="51"/>
      <c r="E33" s="51"/>
      <c r="F33" s="44"/>
      <c r="G33" s="51"/>
      <c r="H33" s="53"/>
      <c r="I33" s="51"/>
      <c r="J33" s="51"/>
      <c r="K33" s="51"/>
      <c r="L33" s="51"/>
      <c r="M33" s="51"/>
      <c r="N33" s="51"/>
      <c r="O33" s="51"/>
      <c r="P33" s="66"/>
      <c r="Q33" s="51"/>
      <c r="R33" s="51"/>
      <c r="S33" s="51"/>
      <c r="T33" s="51"/>
      <c r="U33" s="51"/>
      <c r="V33" s="51"/>
      <c r="W33" s="51"/>
      <c r="X33" s="50"/>
      <c r="Y33" s="50"/>
      <c r="Z33" s="48"/>
      <c r="AA33" s="44"/>
      <c r="AB33" s="44"/>
      <c r="AC33" s="44"/>
      <c r="AD33" s="44"/>
      <c r="AE33" s="62"/>
      <c r="AF33" s="62"/>
      <c r="AG33" s="62"/>
      <c r="AH33" s="62"/>
      <c r="AI33" s="62"/>
      <c r="AJ33" s="55" t="s">
        <v>56</v>
      </c>
      <c r="AK33" s="62"/>
      <c r="AL33" s="62"/>
      <c r="AM33" s="62"/>
      <c r="AN33" s="62"/>
      <c r="AO33" s="62"/>
      <c r="AP33" s="62"/>
      <c r="AQ33" s="62"/>
      <c r="AR33" s="44"/>
      <c r="AS33" s="44"/>
      <c r="AT33" s="44"/>
      <c r="AU33" s="44"/>
      <c r="AV33" s="44"/>
      <c r="AW33" s="44"/>
      <c r="AX33" s="44"/>
      <c r="AY33" s="77" t="s">
        <v>68</v>
      </c>
      <c r="AZ33" s="44"/>
      <c r="BA33" s="44"/>
      <c r="BB33" s="44"/>
      <c r="BC33" s="44"/>
      <c r="BD33" s="44"/>
      <c r="BE33" s="44"/>
      <c r="BF33" s="44"/>
    </row>
    <row r="34" spans="1:58" ht="25.5" customHeight="1" x14ac:dyDescent="0.2">
      <c r="A34" s="65"/>
      <c r="B34" s="44"/>
      <c r="C34" s="262" t="s">
        <v>146</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4"/>
      <c r="AD34" s="44"/>
      <c r="AE34" s="62"/>
      <c r="AF34" s="62"/>
      <c r="AG34" s="62"/>
      <c r="AH34" s="62"/>
      <c r="AI34" s="62"/>
      <c r="AJ34" s="62"/>
      <c r="AK34" s="62"/>
      <c r="AL34" s="62"/>
      <c r="AM34" s="62"/>
      <c r="AN34" s="62"/>
      <c r="AO34" s="62"/>
      <c r="AP34" s="62"/>
      <c r="AQ34" s="62"/>
      <c r="AR34" s="44"/>
      <c r="AS34" s="44"/>
      <c r="AT34" s="44"/>
      <c r="AU34" s="44"/>
      <c r="AV34" s="44"/>
      <c r="AW34" s="44"/>
      <c r="AX34" s="44"/>
      <c r="AY34" s="173" t="s">
        <v>147</v>
      </c>
      <c r="AZ34" s="44"/>
      <c r="BA34" s="44"/>
      <c r="BB34" s="44"/>
      <c r="BC34" s="44"/>
      <c r="BD34" s="44"/>
      <c r="BE34" s="44"/>
      <c r="BF34" s="44"/>
    </row>
    <row r="35" spans="1:58" ht="25.5" customHeight="1" x14ac:dyDescent="0.15">
      <c r="A35" s="65"/>
      <c r="B35" s="44"/>
      <c r="C35" s="265"/>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7"/>
      <c r="AD35" s="44"/>
      <c r="AE35" s="59" t="s">
        <v>69</v>
      </c>
      <c r="AF35" s="62"/>
      <c r="AG35" s="62"/>
      <c r="AH35" s="62"/>
      <c r="AI35" s="62"/>
      <c r="AJ35" s="62"/>
      <c r="AK35" s="62"/>
      <c r="AL35" s="62"/>
      <c r="AM35" s="62"/>
      <c r="AN35" s="62"/>
      <c r="AO35" s="62"/>
      <c r="AP35" s="62"/>
      <c r="AQ35" s="62"/>
      <c r="AR35" s="44"/>
      <c r="AS35" s="44"/>
      <c r="AT35" s="44"/>
      <c r="AU35" s="44"/>
      <c r="AV35" s="44" t="s">
        <v>70</v>
      </c>
      <c r="AW35" s="44"/>
      <c r="AX35" s="44"/>
      <c r="AY35" s="44" t="s">
        <v>71</v>
      </c>
      <c r="AZ35" s="174"/>
      <c r="BA35" s="44"/>
      <c r="BB35" s="44"/>
      <c r="BC35" s="44"/>
      <c r="BD35" s="44"/>
      <c r="BE35" s="44"/>
      <c r="BF35" s="44"/>
    </row>
    <row r="36" spans="1:58" s="63" customFormat="1" ht="25.5" customHeight="1" x14ac:dyDescent="0.15">
      <c r="A36" s="65"/>
      <c r="B36" s="44"/>
      <c r="C36" s="265"/>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7"/>
      <c r="AC36" s="12"/>
      <c r="AD36" s="44"/>
      <c r="AE36" s="250" t="s">
        <v>72</v>
      </c>
      <c r="AF36" s="271"/>
      <c r="AG36" s="271"/>
      <c r="AH36" s="271"/>
      <c r="AI36" s="271"/>
      <c r="AJ36" s="271"/>
      <c r="AK36" s="272"/>
      <c r="AL36" s="276">
        <f>IF(AY26=0,0,ROUNDUP(AV36/AY26,3))</f>
        <v>0</v>
      </c>
      <c r="AM36" s="277"/>
      <c r="AN36" s="277"/>
      <c r="AO36" s="277"/>
      <c r="AP36" s="277"/>
      <c r="AQ36" s="278"/>
      <c r="AR36" s="44"/>
      <c r="AS36" s="44"/>
      <c r="AT36" s="58"/>
      <c r="AU36" s="244" t="s">
        <v>73</v>
      </c>
      <c r="AV36" s="282">
        <f>IF(AV26-AV31&gt;0,IF(AV26-AV31&gt;AY26,AY26,AV26-AV31),0)</f>
        <v>0</v>
      </c>
      <c r="AW36" s="283" t="s">
        <v>74</v>
      </c>
      <c r="AX36" s="283"/>
      <c r="AY36" s="174"/>
      <c r="AZ36" s="174"/>
      <c r="BA36" s="58"/>
      <c r="BB36" s="58"/>
      <c r="BC36" s="58"/>
      <c r="BD36" s="58"/>
      <c r="BE36" s="58"/>
      <c r="BF36" s="58"/>
    </row>
    <row r="37" spans="1:58" ht="35.25" customHeight="1" x14ac:dyDescent="0.15">
      <c r="A37" s="65"/>
      <c r="B37" s="44"/>
      <c r="C37" s="265"/>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7"/>
      <c r="AD37" s="44"/>
      <c r="AE37" s="273"/>
      <c r="AF37" s="274"/>
      <c r="AG37" s="274"/>
      <c r="AH37" s="274"/>
      <c r="AI37" s="274"/>
      <c r="AJ37" s="274"/>
      <c r="AK37" s="275"/>
      <c r="AL37" s="279"/>
      <c r="AM37" s="280"/>
      <c r="AN37" s="280"/>
      <c r="AO37" s="280"/>
      <c r="AP37" s="280"/>
      <c r="AQ37" s="281"/>
      <c r="AR37" s="44"/>
      <c r="AS37" s="44"/>
      <c r="AT37" s="244"/>
      <c r="AU37" s="244"/>
      <c r="AV37" s="282"/>
      <c r="AW37" s="283"/>
      <c r="AX37" s="283"/>
      <c r="AY37" s="44"/>
      <c r="AZ37" s="44"/>
      <c r="BA37" s="44"/>
      <c r="BB37" s="44"/>
      <c r="BC37" s="44"/>
      <c r="BD37" s="44"/>
      <c r="BE37" s="44"/>
      <c r="BF37" s="44"/>
    </row>
    <row r="38" spans="1:58" ht="25.5" customHeight="1" x14ac:dyDescent="0.15">
      <c r="A38" s="65"/>
      <c r="B38" s="44"/>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70"/>
      <c r="AD38" s="44"/>
      <c r="AE38" s="44"/>
      <c r="AF38" s="44"/>
      <c r="AG38" s="44"/>
      <c r="AH38" s="44"/>
      <c r="AI38" s="44"/>
      <c r="AJ38" s="44"/>
      <c r="AK38" s="68" t="s">
        <v>56</v>
      </c>
      <c r="AL38" s="44"/>
      <c r="AM38" s="50"/>
      <c r="AN38" s="50"/>
      <c r="AO38" s="50"/>
      <c r="AP38" s="44"/>
      <c r="AQ38" s="44"/>
      <c r="AR38" s="44"/>
      <c r="AS38" s="44"/>
      <c r="AT38" s="244"/>
      <c r="AU38" s="44"/>
      <c r="AV38" s="44"/>
      <c r="AW38" s="44"/>
      <c r="AX38" s="44"/>
      <c r="AY38" s="44"/>
      <c r="AZ38" s="44"/>
      <c r="BA38" s="44"/>
      <c r="BB38" s="44"/>
      <c r="BC38" s="44"/>
      <c r="BD38" s="44"/>
      <c r="BE38" s="44"/>
      <c r="BF38" s="44"/>
    </row>
    <row r="39" spans="1:58" ht="25.5" customHeight="1" x14ac:dyDescent="0.15">
      <c r="A39" s="65"/>
      <c r="B39" s="44"/>
      <c r="C39" s="67"/>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D39" s="44"/>
      <c r="AE39" s="44"/>
      <c r="AF39" s="44"/>
      <c r="AG39" s="44"/>
      <c r="AH39" s="44"/>
      <c r="AI39" s="44"/>
      <c r="AJ39" s="44"/>
      <c r="AK39" s="70" t="s">
        <v>75</v>
      </c>
      <c r="AL39" s="44"/>
      <c r="AM39" s="50"/>
      <c r="AN39" s="50"/>
      <c r="AO39" s="50"/>
      <c r="AP39" s="44"/>
      <c r="AQ39" s="44"/>
      <c r="AR39" s="44"/>
      <c r="AS39" s="44"/>
      <c r="AT39" s="44"/>
      <c r="AU39" s="44"/>
      <c r="AV39" s="44"/>
      <c r="AW39" s="44"/>
      <c r="AX39" s="44"/>
      <c r="AY39" s="44"/>
      <c r="AZ39" s="44"/>
      <c r="BA39" s="44"/>
      <c r="BB39" s="44"/>
      <c r="BC39" s="44"/>
      <c r="BD39" s="44"/>
      <c r="BE39" s="44"/>
    </row>
    <row r="40" spans="1:58" ht="17.25" customHeight="1" x14ac:dyDescent="0.15">
      <c r="A40" s="71"/>
      <c r="B40" s="72"/>
      <c r="C40" s="72"/>
      <c r="D40" s="72"/>
      <c r="E40" s="72"/>
      <c r="F40" s="73"/>
      <c r="G40" s="72"/>
      <c r="H40" s="72"/>
      <c r="I40" s="72"/>
      <c r="J40" s="72"/>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5"/>
      <c r="AL40" s="74"/>
      <c r="AM40" s="76"/>
      <c r="AN40" s="76"/>
      <c r="AO40" s="76"/>
      <c r="AP40" s="74"/>
      <c r="AQ40" s="74"/>
      <c r="AR40" s="74"/>
      <c r="AS40" s="74"/>
      <c r="AT40" s="44"/>
      <c r="AU40" s="44"/>
      <c r="AV40" s="44"/>
      <c r="AW40" s="44"/>
      <c r="AX40" s="44"/>
      <c r="AY40" s="44"/>
      <c r="AZ40" s="44"/>
      <c r="BA40" s="44"/>
      <c r="BB40" s="44"/>
      <c r="BC40" s="44"/>
      <c r="BD40" s="44"/>
      <c r="BE40" s="44"/>
    </row>
    <row r="41" spans="1:58" ht="17.25" customHeight="1" x14ac:dyDescent="0.15">
      <c r="A41" s="52"/>
      <c r="B41" s="52"/>
      <c r="C41" s="52"/>
      <c r="D41" s="52"/>
      <c r="E41" s="52"/>
      <c r="F41" s="77"/>
      <c r="G41" s="52"/>
      <c r="H41" s="52"/>
      <c r="I41" s="52"/>
      <c r="J41" s="52"/>
      <c r="AK41" s="78"/>
      <c r="AM41" s="20"/>
      <c r="AN41" s="20"/>
      <c r="AO41" s="20"/>
      <c r="AT41" s="44"/>
      <c r="AU41" s="44"/>
      <c r="AV41" s="44"/>
      <c r="AW41" s="44"/>
      <c r="AX41" s="44"/>
      <c r="AY41" s="44"/>
      <c r="AZ41" s="44"/>
      <c r="BA41" s="44"/>
      <c r="BB41" s="44"/>
      <c r="BC41" s="44"/>
      <c r="BD41" s="44"/>
      <c r="BE41" s="44"/>
    </row>
    <row r="42" spans="1:58" ht="25.5" customHeight="1" x14ac:dyDescent="0.15">
      <c r="A42" s="199" t="s">
        <v>76</v>
      </c>
      <c r="B42" s="200"/>
      <c r="C42" s="200"/>
      <c r="D42" s="200"/>
      <c r="E42" s="200"/>
      <c r="F42" s="200"/>
      <c r="G42" s="200"/>
      <c r="H42" s="200"/>
      <c r="I42" s="201"/>
      <c r="J42" s="39"/>
      <c r="K42" s="79" t="s">
        <v>77</v>
      </c>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39"/>
      <c r="AP42" s="39"/>
      <c r="AQ42" s="39"/>
      <c r="AR42" s="39"/>
      <c r="AS42" s="39"/>
      <c r="AT42" s="44"/>
      <c r="AU42" s="44" t="s">
        <v>41</v>
      </c>
      <c r="AV42" s="50"/>
      <c r="AW42" s="50"/>
      <c r="AX42" s="50"/>
      <c r="AY42" s="50"/>
      <c r="AZ42" s="44"/>
      <c r="BA42" s="50"/>
      <c r="BB42" s="50"/>
      <c r="BC42" s="50"/>
      <c r="BD42" s="50"/>
      <c r="BE42" s="50"/>
      <c r="BF42" s="20"/>
    </row>
    <row r="43" spans="1:58" ht="17.25" customHeight="1" x14ac:dyDescent="0.15">
      <c r="A43" s="202"/>
      <c r="B43" s="203"/>
      <c r="C43" s="203"/>
      <c r="D43" s="203"/>
      <c r="E43" s="203"/>
      <c r="F43" s="203"/>
      <c r="G43" s="203"/>
      <c r="H43" s="203"/>
      <c r="I43" s="204"/>
      <c r="J43" s="40"/>
      <c r="K43" s="40"/>
      <c r="L43" s="40"/>
      <c r="M43" s="40"/>
      <c r="N43" s="40"/>
      <c r="O43" s="40"/>
      <c r="P43" s="40"/>
      <c r="Q43" s="40"/>
      <c r="R43" s="40"/>
      <c r="S43" s="40"/>
      <c r="T43" s="40"/>
      <c r="U43" s="40"/>
      <c r="V43" s="40"/>
      <c r="W43" s="40"/>
      <c r="X43" s="41"/>
      <c r="Y43" s="41"/>
      <c r="Z43" s="41"/>
      <c r="AA43" s="41"/>
      <c r="AB43" s="41"/>
      <c r="AC43" s="41"/>
      <c r="AD43" s="41"/>
      <c r="AE43" s="42"/>
      <c r="AF43" s="41"/>
      <c r="AG43" s="41"/>
      <c r="AH43" s="41"/>
      <c r="AI43" s="41"/>
      <c r="AJ43" s="41"/>
      <c r="AK43" s="41"/>
      <c r="AL43" s="41"/>
      <c r="AM43" s="41"/>
      <c r="AN43" s="41"/>
      <c r="AO43" s="41"/>
      <c r="AP43" s="43"/>
      <c r="AQ43" s="43"/>
      <c r="AR43" s="43"/>
      <c r="AS43" s="43"/>
      <c r="AT43" s="44"/>
      <c r="AU43" s="44"/>
      <c r="AV43" s="44"/>
      <c r="AW43" s="44"/>
      <c r="AX43" s="44"/>
      <c r="AY43" s="44"/>
      <c r="AZ43" s="44"/>
      <c r="BA43" s="44"/>
      <c r="BB43" s="44"/>
      <c r="BC43" s="44"/>
      <c r="BD43" s="44"/>
      <c r="BE43" s="44"/>
      <c r="BF43" s="44"/>
    </row>
    <row r="44" spans="1:58" ht="28.5" customHeight="1" x14ac:dyDescent="0.15">
      <c r="A44" s="45"/>
      <c r="B44" s="46" t="s">
        <v>42</v>
      </c>
      <c r="C44" s="47"/>
      <c r="D44" s="47"/>
      <c r="E44" s="47"/>
      <c r="F44" s="44"/>
      <c r="G44" s="48"/>
      <c r="H44" s="44"/>
      <c r="I44" s="48"/>
      <c r="J44" s="48"/>
      <c r="K44" s="48"/>
      <c r="L44" s="48"/>
      <c r="M44" s="48"/>
      <c r="N44" s="48"/>
      <c r="O44" s="48"/>
      <c r="P44" s="48"/>
      <c r="Q44" s="48"/>
      <c r="R44" s="48"/>
      <c r="S44" s="48"/>
      <c r="T44" s="48"/>
      <c r="U44" s="48"/>
      <c r="V44" s="48"/>
      <c r="W44" s="48"/>
      <c r="X44" s="48"/>
      <c r="Y44" s="48"/>
      <c r="Z44" s="48"/>
      <c r="AA44" s="49"/>
      <c r="AB44" s="50"/>
      <c r="AC44" s="50"/>
      <c r="AD44" s="50"/>
      <c r="AE44" s="46" t="s">
        <v>43</v>
      </c>
      <c r="AF44" s="50"/>
      <c r="AG44" s="50"/>
      <c r="AH44" s="50"/>
      <c r="AI44" s="50"/>
      <c r="AJ44" s="50"/>
      <c r="AK44" s="50"/>
      <c r="AL44" s="50"/>
      <c r="AM44" s="50"/>
      <c r="AN44" s="50"/>
      <c r="AO44" s="50"/>
      <c r="AP44" s="50"/>
      <c r="AQ44" s="50"/>
      <c r="AR44" s="50"/>
      <c r="AS44" s="50"/>
      <c r="AT44" s="44"/>
      <c r="AU44" s="44"/>
      <c r="AV44" s="44" t="s">
        <v>44</v>
      </c>
      <c r="AW44" s="44"/>
      <c r="AX44" s="44"/>
      <c r="AY44" s="44" t="s">
        <v>45</v>
      </c>
      <c r="AZ44" s="44"/>
      <c r="BA44" s="44"/>
      <c r="BB44" s="44"/>
      <c r="BC44" s="44"/>
      <c r="BD44" s="44"/>
      <c r="BE44" s="44"/>
      <c r="BF44" s="44"/>
    </row>
    <row r="45" spans="1:58" ht="25.5" customHeight="1" x14ac:dyDescent="0.15">
      <c r="A45" s="45"/>
      <c r="B45" s="205" t="s">
        <v>46</v>
      </c>
      <c r="C45" s="206"/>
      <c r="D45" s="206"/>
      <c r="E45" s="207"/>
      <c r="F45" s="211" t="s">
        <v>47</v>
      </c>
      <c r="G45" s="211"/>
      <c r="H45" s="288"/>
      <c r="I45" s="288"/>
      <c r="J45" s="214" t="s">
        <v>48</v>
      </c>
      <c r="K45" s="214"/>
      <c r="L45" s="288"/>
      <c r="M45" s="288"/>
      <c r="N45" s="214" t="s">
        <v>49</v>
      </c>
      <c r="O45" s="248"/>
      <c r="P45" s="258" t="s">
        <v>50</v>
      </c>
      <c r="Q45" s="248"/>
      <c r="R45" s="260" t="s">
        <v>51</v>
      </c>
      <c r="S45" s="260"/>
      <c r="T45" s="288"/>
      <c r="U45" s="288"/>
      <c r="V45" s="214" t="s">
        <v>48</v>
      </c>
      <c r="W45" s="214"/>
      <c r="X45" s="288"/>
      <c r="Y45" s="288"/>
      <c r="Z45" s="214" t="s">
        <v>49</v>
      </c>
      <c r="AA45" s="248"/>
      <c r="AB45" s="44"/>
      <c r="AC45" s="44"/>
      <c r="AD45" s="44"/>
      <c r="AE45" s="250" t="s">
        <v>78</v>
      </c>
      <c r="AF45" s="251"/>
      <c r="AG45" s="251"/>
      <c r="AH45" s="251"/>
      <c r="AI45" s="252"/>
      <c r="AJ45" s="256">
        <f>ROUNDDOWN(AY45/60,0)</f>
        <v>0</v>
      </c>
      <c r="AK45" s="256"/>
      <c r="AL45" s="251" t="s">
        <v>53</v>
      </c>
      <c r="AM45" s="251"/>
      <c r="AN45" s="256">
        <f>AY45-AJ45*60</f>
        <v>0</v>
      </c>
      <c r="AO45" s="256"/>
      <c r="AP45" s="214" t="s">
        <v>49</v>
      </c>
      <c r="AQ45" s="248"/>
      <c r="AR45" s="50"/>
      <c r="AS45" s="44"/>
      <c r="AT45" s="244"/>
      <c r="AU45" s="244" t="s">
        <v>54</v>
      </c>
      <c r="AV45" s="245">
        <f>T45*60+X45</f>
        <v>0</v>
      </c>
      <c r="AW45" s="44"/>
      <c r="AX45" s="244" t="s">
        <v>55</v>
      </c>
      <c r="AY45" s="245">
        <f>(T45*60+X45)-(H45*60+L45)</f>
        <v>0</v>
      </c>
      <c r="AZ45" s="44"/>
      <c r="BA45" s="44"/>
      <c r="BB45" s="44"/>
      <c r="BC45" s="44"/>
      <c r="BD45" s="44"/>
      <c r="BE45" s="44"/>
      <c r="BF45" s="44"/>
    </row>
    <row r="46" spans="1:58" ht="35.25" customHeight="1" x14ac:dyDescent="0.15">
      <c r="A46" s="45"/>
      <c r="B46" s="208"/>
      <c r="C46" s="209"/>
      <c r="D46" s="209"/>
      <c r="E46" s="210"/>
      <c r="F46" s="211"/>
      <c r="G46" s="211"/>
      <c r="H46" s="289"/>
      <c r="I46" s="289"/>
      <c r="J46" s="215"/>
      <c r="K46" s="215"/>
      <c r="L46" s="289"/>
      <c r="M46" s="289"/>
      <c r="N46" s="215"/>
      <c r="O46" s="249"/>
      <c r="P46" s="259"/>
      <c r="Q46" s="249"/>
      <c r="R46" s="261"/>
      <c r="S46" s="261"/>
      <c r="T46" s="289"/>
      <c r="U46" s="289"/>
      <c r="V46" s="215"/>
      <c r="W46" s="215"/>
      <c r="X46" s="289"/>
      <c r="Y46" s="289"/>
      <c r="Z46" s="215"/>
      <c r="AA46" s="249"/>
      <c r="AB46" s="44"/>
      <c r="AC46" s="44"/>
      <c r="AD46" s="44"/>
      <c r="AE46" s="253"/>
      <c r="AF46" s="254"/>
      <c r="AG46" s="254"/>
      <c r="AH46" s="254"/>
      <c r="AI46" s="255"/>
      <c r="AJ46" s="257"/>
      <c r="AK46" s="257"/>
      <c r="AL46" s="254"/>
      <c r="AM46" s="254"/>
      <c r="AN46" s="257"/>
      <c r="AO46" s="257"/>
      <c r="AP46" s="215"/>
      <c r="AQ46" s="249"/>
      <c r="AR46" s="50"/>
      <c r="AS46" s="44"/>
      <c r="AT46" s="244"/>
      <c r="AU46" s="244"/>
      <c r="AV46" s="245"/>
      <c r="AW46" s="44"/>
      <c r="AX46" s="244"/>
      <c r="AY46" s="245"/>
      <c r="AZ46" s="44"/>
      <c r="BA46" s="44"/>
      <c r="BB46" s="44"/>
      <c r="BC46" s="44"/>
      <c r="BD46" s="44"/>
      <c r="BE46" s="44"/>
      <c r="BF46" s="44"/>
    </row>
    <row r="47" spans="1:58" ht="17.25" customHeight="1" x14ac:dyDescent="0.15">
      <c r="A47" s="45"/>
      <c r="B47" s="51"/>
      <c r="C47" s="51"/>
      <c r="D47" s="51"/>
      <c r="E47" s="51"/>
      <c r="F47" s="52"/>
      <c r="G47" s="52"/>
      <c r="H47" s="53"/>
      <c r="I47" s="52"/>
      <c r="J47" s="52"/>
      <c r="K47" s="52"/>
      <c r="L47" s="52"/>
      <c r="M47" s="52"/>
      <c r="N47" s="52"/>
      <c r="O47" s="52"/>
      <c r="P47" s="52"/>
      <c r="Q47" s="52"/>
      <c r="R47" s="52"/>
      <c r="S47" s="52"/>
      <c r="T47" s="52"/>
      <c r="U47" s="52"/>
      <c r="V47" s="52"/>
      <c r="W47" s="52"/>
      <c r="X47" s="50"/>
      <c r="Y47" s="50"/>
      <c r="Z47" s="48"/>
      <c r="AA47" s="49"/>
      <c r="AB47" s="50"/>
      <c r="AC47" s="50"/>
      <c r="AD47" s="50"/>
      <c r="AE47" s="54"/>
      <c r="AF47" s="54"/>
      <c r="AG47" s="54"/>
      <c r="AH47" s="54"/>
      <c r="AI47" s="54"/>
      <c r="AJ47" s="55" t="s">
        <v>56</v>
      </c>
      <c r="AK47" s="54"/>
      <c r="AL47" s="54"/>
      <c r="AM47" s="54"/>
      <c r="AN47" s="54"/>
      <c r="AO47" s="54"/>
      <c r="AP47" s="54"/>
      <c r="AQ47" s="54"/>
      <c r="AR47" s="50"/>
      <c r="AS47" s="44"/>
      <c r="AT47" s="44"/>
      <c r="AU47" s="44"/>
      <c r="AV47" s="44"/>
      <c r="AW47" s="44"/>
      <c r="AX47" s="44"/>
      <c r="AY47" s="44"/>
      <c r="AZ47" s="44"/>
      <c r="BA47" s="44"/>
      <c r="BB47" s="44"/>
      <c r="BC47" s="44"/>
      <c r="BD47" s="44"/>
      <c r="BE47" s="44"/>
      <c r="BF47" s="44"/>
    </row>
    <row r="48" spans="1:58" s="44" customFormat="1" ht="25.5" customHeight="1" x14ac:dyDescent="0.15">
      <c r="A48" s="45"/>
      <c r="B48" s="46"/>
      <c r="C48" s="47"/>
      <c r="D48" s="47"/>
      <c r="E48" s="47"/>
      <c r="F48" s="48"/>
      <c r="G48" s="48"/>
      <c r="H48" s="48"/>
      <c r="I48" s="48"/>
      <c r="J48" s="48"/>
      <c r="K48" s="48"/>
      <c r="L48" s="48"/>
      <c r="M48" s="48"/>
      <c r="N48" s="48"/>
      <c r="O48" s="48"/>
      <c r="P48" s="48"/>
      <c r="Q48" s="48"/>
      <c r="R48" s="48"/>
      <c r="S48" s="48"/>
      <c r="T48" s="48"/>
      <c r="U48" s="48"/>
      <c r="V48" s="48"/>
      <c r="W48" s="49"/>
      <c r="X48" s="50"/>
      <c r="Y48" s="50"/>
      <c r="Z48" s="48"/>
      <c r="AA48" s="49"/>
      <c r="AB48" s="50"/>
      <c r="AC48" s="50"/>
      <c r="AD48" s="50"/>
      <c r="AE48" s="54"/>
      <c r="AF48" s="54"/>
      <c r="AG48" s="54"/>
      <c r="AH48" s="54"/>
      <c r="AI48" s="54"/>
      <c r="AJ48" s="54"/>
      <c r="AK48" s="54"/>
      <c r="AL48" s="54"/>
      <c r="AM48" s="54"/>
      <c r="AN48" s="54"/>
      <c r="AO48" s="54"/>
      <c r="AP48" s="54"/>
      <c r="AQ48" s="54"/>
      <c r="AR48" s="50"/>
      <c r="AV48" s="58" t="s">
        <v>57</v>
      </c>
      <c r="AY48" s="44" t="s">
        <v>58</v>
      </c>
      <c r="BB48" s="44" t="s">
        <v>59</v>
      </c>
    </row>
    <row r="49" spans="1:58" s="63" customFormat="1" ht="25.5" customHeight="1" x14ac:dyDescent="0.15">
      <c r="A49" s="56"/>
      <c r="B49" s="57" t="s">
        <v>60</v>
      </c>
      <c r="C49" s="57"/>
      <c r="D49" s="57"/>
      <c r="E49" s="57"/>
      <c r="F49" s="57"/>
      <c r="G49" s="57"/>
      <c r="H49" s="57"/>
      <c r="I49" s="57"/>
      <c r="J49" s="57"/>
      <c r="K49" s="57"/>
      <c r="L49" s="57"/>
      <c r="M49" s="57"/>
      <c r="N49" s="57"/>
      <c r="O49" s="58"/>
      <c r="P49" s="57"/>
      <c r="Q49" s="57"/>
      <c r="R49" s="57"/>
      <c r="S49" s="57"/>
      <c r="T49" s="57"/>
      <c r="U49" s="28"/>
      <c r="V49" s="57"/>
      <c r="W49" s="57"/>
      <c r="X49" s="50"/>
      <c r="Y49" s="50"/>
      <c r="Z49" s="48"/>
      <c r="AA49" s="49"/>
      <c r="AB49" s="50"/>
      <c r="AC49" s="50"/>
      <c r="AD49" s="50"/>
      <c r="AE49" s="59" t="s">
        <v>61</v>
      </c>
      <c r="AF49" s="60"/>
      <c r="AG49" s="61"/>
      <c r="AH49" s="61"/>
      <c r="AI49" s="61"/>
      <c r="AJ49" s="61"/>
      <c r="AK49" s="61"/>
      <c r="AL49" s="61"/>
      <c r="AM49" s="61"/>
      <c r="AN49" s="54"/>
      <c r="AO49" s="54"/>
      <c r="AP49" s="54"/>
      <c r="AQ49" s="62"/>
      <c r="AR49" s="50"/>
      <c r="AS49" s="44"/>
      <c r="AT49" s="58"/>
      <c r="AU49" s="58"/>
      <c r="AV49" s="58" t="s">
        <v>62</v>
      </c>
      <c r="AW49" s="58"/>
      <c r="AX49" s="58"/>
      <c r="AY49" s="44" t="s">
        <v>63</v>
      </c>
      <c r="AZ49" s="58"/>
      <c r="BA49" s="44"/>
      <c r="BB49" s="44"/>
      <c r="BC49" s="58"/>
      <c r="BD49" s="44"/>
      <c r="BE49" s="58"/>
      <c r="BF49" s="58"/>
    </row>
    <row r="50" spans="1:58" ht="25.5" customHeight="1" x14ac:dyDescent="0.15">
      <c r="A50" s="45"/>
      <c r="B50" s="205" t="s">
        <v>79</v>
      </c>
      <c r="C50" s="206"/>
      <c r="D50" s="206"/>
      <c r="E50" s="207"/>
      <c r="F50" s="211" t="s">
        <v>47</v>
      </c>
      <c r="G50" s="211"/>
      <c r="H50" s="288"/>
      <c r="I50" s="288"/>
      <c r="J50" s="214" t="s">
        <v>48</v>
      </c>
      <c r="K50" s="214"/>
      <c r="L50" s="288"/>
      <c r="M50" s="288"/>
      <c r="N50" s="214" t="s">
        <v>49</v>
      </c>
      <c r="O50" s="248"/>
      <c r="P50" s="258" t="s">
        <v>50</v>
      </c>
      <c r="Q50" s="248"/>
      <c r="R50" s="260" t="s">
        <v>51</v>
      </c>
      <c r="S50" s="260"/>
      <c r="T50" s="290"/>
      <c r="U50" s="288"/>
      <c r="V50" s="214" t="s">
        <v>48</v>
      </c>
      <c r="W50" s="214"/>
      <c r="X50" s="288"/>
      <c r="Y50" s="288"/>
      <c r="Z50" s="214" t="s">
        <v>49</v>
      </c>
      <c r="AA50" s="248"/>
      <c r="AB50" s="50"/>
      <c r="AC50" s="50"/>
      <c r="AD50" s="50"/>
      <c r="AE50" s="285" t="s">
        <v>80</v>
      </c>
      <c r="AF50" s="214"/>
      <c r="AG50" s="214"/>
      <c r="AH50" s="214"/>
      <c r="AI50" s="248"/>
      <c r="AJ50" s="286">
        <f>ROUNDDOWN(AV55/60,0)</f>
        <v>0</v>
      </c>
      <c r="AK50" s="256"/>
      <c r="AL50" s="214" t="s">
        <v>48</v>
      </c>
      <c r="AM50" s="214"/>
      <c r="AN50" s="256">
        <f>AV55-AJ50*60</f>
        <v>0</v>
      </c>
      <c r="AO50" s="256"/>
      <c r="AP50" s="214" t="s">
        <v>49</v>
      </c>
      <c r="AQ50" s="248"/>
      <c r="AR50" s="50"/>
      <c r="AS50" s="64"/>
      <c r="AT50" s="44"/>
      <c r="AU50" s="244" t="s">
        <v>65</v>
      </c>
      <c r="AV50" s="245">
        <f>IF(AY50&lt;=BB50,BB50,AV45)</f>
        <v>1260</v>
      </c>
      <c r="AW50" s="284"/>
      <c r="AX50" s="244" t="s">
        <v>66</v>
      </c>
      <c r="AY50" s="245">
        <f>T50*60+X50</f>
        <v>0</v>
      </c>
      <c r="AZ50" s="284"/>
      <c r="BA50" s="244" t="s">
        <v>67</v>
      </c>
      <c r="BB50" s="245">
        <f>21*60</f>
        <v>1260</v>
      </c>
      <c r="BC50" s="44"/>
      <c r="BD50" s="44"/>
      <c r="BE50" s="44"/>
      <c r="BF50" s="44"/>
    </row>
    <row r="51" spans="1:58" ht="35.25" customHeight="1" x14ac:dyDescent="0.15">
      <c r="A51" s="45"/>
      <c r="B51" s="208"/>
      <c r="C51" s="209"/>
      <c r="D51" s="209"/>
      <c r="E51" s="210"/>
      <c r="F51" s="211"/>
      <c r="G51" s="211"/>
      <c r="H51" s="289"/>
      <c r="I51" s="289"/>
      <c r="J51" s="215"/>
      <c r="K51" s="215"/>
      <c r="L51" s="289"/>
      <c r="M51" s="289"/>
      <c r="N51" s="215"/>
      <c r="O51" s="249"/>
      <c r="P51" s="259"/>
      <c r="Q51" s="249"/>
      <c r="R51" s="261"/>
      <c r="S51" s="261"/>
      <c r="T51" s="291"/>
      <c r="U51" s="289"/>
      <c r="V51" s="215"/>
      <c r="W51" s="215"/>
      <c r="X51" s="289"/>
      <c r="Y51" s="289"/>
      <c r="Z51" s="215"/>
      <c r="AA51" s="249"/>
      <c r="AB51" s="44"/>
      <c r="AC51" s="44"/>
      <c r="AD51" s="44"/>
      <c r="AE51" s="259"/>
      <c r="AF51" s="215"/>
      <c r="AG51" s="215"/>
      <c r="AH51" s="215"/>
      <c r="AI51" s="249"/>
      <c r="AJ51" s="287"/>
      <c r="AK51" s="257"/>
      <c r="AL51" s="215"/>
      <c r="AM51" s="215"/>
      <c r="AN51" s="257"/>
      <c r="AO51" s="257"/>
      <c r="AP51" s="215"/>
      <c r="AQ51" s="249"/>
      <c r="AR51" s="50"/>
      <c r="AS51" s="64"/>
      <c r="AT51" s="44"/>
      <c r="AU51" s="244"/>
      <c r="AV51" s="245"/>
      <c r="AW51" s="284"/>
      <c r="AX51" s="244"/>
      <c r="AY51" s="245"/>
      <c r="AZ51" s="284"/>
      <c r="BA51" s="244"/>
      <c r="BB51" s="245"/>
      <c r="BC51" s="44"/>
      <c r="BD51" s="44"/>
      <c r="BE51" s="44"/>
      <c r="BF51" s="44"/>
    </row>
    <row r="52" spans="1:58" ht="17.25" customHeight="1" x14ac:dyDescent="0.15">
      <c r="A52" s="65"/>
      <c r="B52" s="51"/>
      <c r="C52" s="51"/>
      <c r="D52" s="51"/>
      <c r="E52" s="51"/>
      <c r="F52" s="44"/>
      <c r="G52" s="51"/>
      <c r="H52" s="53"/>
      <c r="I52" s="51"/>
      <c r="J52" s="51"/>
      <c r="K52" s="51"/>
      <c r="L52" s="51"/>
      <c r="M52" s="51"/>
      <c r="N52" s="51"/>
      <c r="O52" s="51"/>
      <c r="P52" s="66"/>
      <c r="Q52" s="51"/>
      <c r="R52" s="51"/>
      <c r="S52" s="51"/>
      <c r="T52" s="51"/>
      <c r="U52" s="51"/>
      <c r="V52" s="51"/>
      <c r="W52" s="51"/>
      <c r="X52" s="50"/>
      <c r="Y52" s="50"/>
      <c r="Z52" s="48"/>
      <c r="AA52" s="44"/>
      <c r="AB52" s="44"/>
      <c r="AC52" s="44"/>
      <c r="AD52" s="44"/>
      <c r="AE52" s="62"/>
      <c r="AF52" s="62"/>
      <c r="AG52" s="62"/>
      <c r="AH52" s="62"/>
      <c r="AI52" s="62"/>
      <c r="AJ52" s="55" t="s">
        <v>56</v>
      </c>
      <c r="AK52" s="62"/>
      <c r="AL52" s="62"/>
      <c r="AM52" s="62"/>
      <c r="AN52" s="62"/>
      <c r="AO52" s="62"/>
      <c r="AP52" s="62"/>
      <c r="AQ52" s="62"/>
      <c r="AR52" s="44"/>
      <c r="AS52" s="44"/>
      <c r="AT52" s="44"/>
      <c r="AU52" s="44"/>
      <c r="AV52" s="44"/>
      <c r="AW52" s="44"/>
      <c r="AX52" s="44"/>
      <c r="AY52" s="77" t="s">
        <v>68</v>
      </c>
      <c r="AZ52" s="44"/>
      <c r="BA52" s="44"/>
      <c r="BB52" s="44"/>
      <c r="BC52" s="44"/>
      <c r="BD52" s="44"/>
      <c r="BE52" s="44"/>
      <c r="BF52" s="44"/>
    </row>
    <row r="53" spans="1:58" ht="25.5" customHeight="1" x14ac:dyDescent="0.2">
      <c r="A53" s="65"/>
      <c r="B53" s="44"/>
      <c r="C53" s="262" t="s">
        <v>146</v>
      </c>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4"/>
      <c r="AC53" s="44"/>
      <c r="AD53" s="44"/>
      <c r="AE53" s="62"/>
      <c r="AF53" s="62"/>
      <c r="AG53" s="62"/>
      <c r="AH53" s="62"/>
      <c r="AI53" s="62"/>
      <c r="AJ53" s="62"/>
      <c r="AK53" s="62"/>
      <c r="AL53" s="62"/>
      <c r="AM53" s="62"/>
      <c r="AN53" s="62"/>
      <c r="AO53" s="62"/>
      <c r="AP53" s="62"/>
      <c r="AQ53" s="62"/>
      <c r="AR53" s="44"/>
      <c r="AS53" s="44"/>
      <c r="AT53" s="44"/>
      <c r="AU53" s="44"/>
      <c r="AV53" s="44"/>
      <c r="AW53" s="44"/>
      <c r="AX53" s="44"/>
      <c r="AY53" s="173" t="s">
        <v>147</v>
      </c>
      <c r="AZ53" s="44"/>
      <c r="BA53" s="44"/>
      <c r="BB53" s="44"/>
      <c r="BC53" s="44"/>
      <c r="BD53" s="44"/>
      <c r="BE53" s="44"/>
      <c r="BF53" s="44"/>
    </row>
    <row r="54" spans="1:58" ht="25.5" customHeight="1" x14ac:dyDescent="0.15">
      <c r="A54" s="65"/>
      <c r="B54" s="44"/>
      <c r="C54" s="265"/>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7"/>
      <c r="AC54" s="44"/>
      <c r="AD54" s="44"/>
      <c r="AE54" s="59" t="s">
        <v>69</v>
      </c>
      <c r="AF54" s="62"/>
      <c r="AG54" s="62"/>
      <c r="AH54" s="62"/>
      <c r="AI54" s="62"/>
      <c r="AJ54" s="62"/>
      <c r="AK54" s="62"/>
      <c r="AL54" s="62"/>
      <c r="AM54" s="62"/>
      <c r="AN54" s="62"/>
      <c r="AO54" s="62"/>
      <c r="AP54" s="62"/>
      <c r="AQ54" s="62"/>
      <c r="AR54" s="44"/>
      <c r="AS54" s="44"/>
      <c r="AT54" s="44"/>
      <c r="AU54" s="44"/>
      <c r="AV54" s="44" t="s">
        <v>70</v>
      </c>
      <c r="AW54" s="44"/>
      <c r="AX54" s="44"/>
      <c r="AY54" s="44" t="s">
        <v>71</v>
      </c>
      <c r="AZ54" s="174"/>
      <c r="BA54" s="44"/>
      <c r="BB54" s="44"/>
      <c r="BC54" s="44"/>
      <c r="BD54" s="44"/>
      <c r="BE54" s="44"/>
      <c r="BF54" s="44"/>
    </row>
    <row r="55" spans="1:58" s="63" customFormat="1" ht="25.5" customHeight="1" x14ac:dyDescent="0.15">
      <c r="A55" s="65"/>
      <c r="B55" s="44"/>
      <c r="C55" s="265"/>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7"/>
      <c r="AD55" s="50"/>
      <c r="AE55" s="250" t="s">
        <v>81</v>
      </c>
      <c r="AF55" s="271"/>
      <c r="AG55" s="271"/>
      <c r="AH55" s="271"/>
      <c r="AI55" s="271"/>
      <c r="AJ55" s="271"/>
      <c r="AK55" s="272"/>
      <c r="AL55" s="276">
        <f>IF(AY45=0,0,ROUNDUP(AV55/AY45,3))</f>
        <v>0</v>
      </c>
      <c r="AM55" s="277"/>
      <c r="AN55" s="277"/>
      <c r="AO55" s="277"/>
      <c r="AP55" s="277"/>
      <c r="AQ55" s="278"/>
      <c r="AR55" s="44"/>
      <c r="AS55" s="44"/>
      <c r="AT55" s="58"/>
      <c r="AU55" s="244" t="s">
        <v>73</v>
      </c>
      <c r="AV55" s="282">
        <f>IF(AV45-AV50&gt;0,IF(AV45-AV50&gt;AY45,AY45,AV45-AV50),0)</f>
        <v>0</v>
      </c>
      <c r="AW55" s="283" t="s">
        <v>74</v>
      </c>
      <c r="AX55" s="283"/>
      <c r="AY55" s="174"/>
      <c r="AZ55" s="174"/>
      <c r="BA55" s="58"/>
      <c r="BB55" s="58"/>
      <c r="BC55" s="58"/>
      <c r="BD55" s="58"/>
      <c r="BE55" s="58"/>
      <c r="BF55" s="58"/>
    </row>
    <row r="56" spans="1:58" ht="35.25" customHeight="1" x14ac:dyDescent="0.15">
      <c r="A56" s="80"/>
      <c r="B56" s="44"/>
      <c r="C56" s="265"/>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7"/>
      <c r="AC56" s="50"/>
      <c r="AD56" s="44"/>
      <c r="AE56" s="273"/>
      <c r="AF56" s="274"/>
      <c r="AG56" s="274"/>
      <c r="AH56" s="274"/>
      <c r="AI56" s="274"/>
      <c r="AJ56" s="274"/>
      <c r="AK56" s="275"/>
      <c r="AL56" s="279"/>
      <c r="AM56" s="280"/>
      <c r="AN56" s="280"/>
      <c r="AO56" s="280"/>
      <c r="AP56" s="280"/>
      <c r="AQ56" s="281"/>
      <c r="AR56" s="44"/>
      <c r="AS56" s="44"/>
      <c r="AT56" s="244"/>
      <c r="AU56" s="244"/>
      <c r="AV56" s="282"/>
      <c r="AW56" s="283"/>
      <c r="AX56" s="283"/>
      <c r="AY56" s="44"/>
      <c r="AZ56" s="44"/>
      <c r="BA56" s="44"/>
      <c r="BB56" s="44"/>
      <c r="BC56" s="44"/>
      <c r="BD56" s="44"/>
      <c r="BE56" s="44"/>
      <c r="BF56" s="44"/>
    </row>
    <row r="57" spans="1:58" ht="25.5" customHeight="1" x14ac:dyDescent="0.15">
      <c r="A57" s="80"/>
      <c r="B57" s="44"/>
      <c r="C57" s="268"/>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70"/>
      <c r="AC57" s="44"/>
      <c r="AD57" s="44"/>
      <c r="AE57" s="44"/>
      <c r="AF57" s="44"/>
      <c r="AG57" s="44"/>
      <c r="AH57" s="44"/>
      <c r="AI57" s="44"/>
      <c r="AJ57" s="44"/>
      <c r="AK57" s="68" t="s">
        <v>56</v>
      </c>
      <c r="AL57" s="44"/>
      <c r="AM57" s="50"/>
      <c r="AN57" s="50"/>
      <c r="AO57" s="50"/>
      <c r="AP57" s="44"/>
      <c r="AQ57" s="44"/>
      <c r="AR57" s="44"/>
      <c r="AS57" s="44"/>
      <c r="AT57" s="244"/>
      <c r="AU57" s="44"/>
      <c r="AV57" s="44"/>
      <c r="AW57" s="44"/>
      <c r="AX57" s="44"/>
      <c r="AY57" s="44"/>
      <c r="AZ57" s="44"/>
      <c r="BA57" s="44"/>
      <c r="BB57" s="44"/>
      <c r="BC57" s="44"/>
      <c r="BD57" s="44"/>
      <c r="BE57" s="44"/>
      <c r="BF57" s="44"/>
    </row>
    <row r="58" spans="1:58" ht="25.5" customHeight="1" x14ac:dyDescent="0.15">
      <c r="A58" s="65"/>
      <c r="B58" s="47"/>
      <c r="C58" s="67"/>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44"/>
      <c r="AD58" s="44"/>
      <c r="AE58" s="44"/>
      <c r="AF58" s="44"/>
      <c r="AG58" s="44"/>
      <c r="AH58" s="44"/>
      <c r="AI58" s="44"/>
      <c r="AJ58" s="44"/>
      <c r="AK58" s="70" t="s">
        <v>75</v>
      </c>
      <c r="AL58" s="44"/>
      <c r="AM58" s="50"/>
      <c r="AN58" s="50"/>
      <c r="AO58" s="50"/>
      <c r="AP58" s="44"/>
      <c r="AQ58" s="44"/>
      <c r="AR58" s="44"/>
      <c r="AS58" s="44"/>
      <c r="AT58" s="44"/>
      <c r="AU58" s="44"/>
      <c r="AV58" s="44"/>
      <c r="AW58" s="44"/>
      <c r="AX58" s="44"/>
      <c r="AY58" s="44"/>
      <c r="AZ58" s="44"/>
      <c r="BA58" s="44"/>
      <c r="BB58" s="44"/>
      <c r="BC58" s="44"/>
      <c r="BD58" s="44"/>
      <c r="BE58" s="44"/>
    </row>
    <row r="59" spans="1:58" s="38" customFormat="1" ht="16.5" customHeight="1" x14ac:dyDescent="0.15">
      <c r="A59" s="36"/>
      <c r="B59" s="36"/>
      <c r="C59" s="37"/>
      <c r="F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U59" s="50"/>
      <c r="AV59" s="50"/>
      <c r="AW59" s="50"/>
      <c r="AX59" s="50"/>
      <c r="AY59" s="50"/>
      <c r="AZ59" s="50"/>
      <c r="BA59" s="50"/>
      <c r="BB59" s="50"/>
      <c r="BC59" s="50"/>
      <c r="BD59" s="50"/>
      <c r="BE59" s="50"/>
      <c r="BF59" s="20"/>
    </row>
    <row r="60" spans="1:58" ht="25.5" customHeight="1" x14ac:dyDescent="0.15">
      <c r="A60" s="199" t="s">
        <v>82</v>
      </c>
      <c r="B60" s="200"/>
      <c r="C60" s="200"/>
      <c r="D60" s="200"/>
      <c r="E60" s="200"/>
      <c r="F60" s="200"/>
      <c r="G60" s="200"/>
      <c r="H60" s="200"/>
      <c r="I60" s="201"/>
      <c r="J60" s="39"/>
      <c r="K60" s="79" t="s">
        <v>83</v>
      </c>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39"/>
      <c r="AP60" s="39"/>
      <c r="AQ60" s="39"/>
      <c r="AR60" s="39"/>
      <c r="AS60" s="39"/>
      <c r="AT60" s="44"/>
      <c r="AU60" s="44" t="s">
        <v>41</v>
      </c>
      <c r="AV60" s="50"/>
      <c r="AW60" s="50"/>
      <c r="AX60" s="50"/>
      <c r="AY60" s="50"/>
      <c r="AZ60" s="44"/>
      <c r="BA60" s="50"/>
      <c r="BB60" s="50"/>
      <c r="BC60" s="50"/>
      <c r="BD60" s="50"/>
      <c r="BE60" s="50"/>
      <c r="BF60" s="20"/>
    </row>
    <row r="61" spans="1:58" ht="17.25" customHeight="1" x14ac:dyDescent="0.15">
      <c r="A61" s="202"/>
      <c r="B61" s="203"/>
      <c r="C61" s="203"/>
      <c r="D61" s="203"/>
      <c r="E61" s="203"/>
      <c r="F61" s="203"/>
      <c r="G61" s="203"/>
      <c r="H61" s="203"/>
      <c r="I61" s="204"/>
      <c r="J61" s="40"/>
      <c r="K61" s="40"/>
      <c r="L61" s="40"/>
      <c r="M61" s="40"/>
      <c r="N61" s="40"/>
      <c r="O61" s="40"/>
      <c r="P61" s="40"/>
      <c r="Q61" s="40"/>
      <c r="R61" s="40"/>
      <c r="S61" s="40"/>
      <c r="T61" s="40"/>
      <c r="U61" s="40"/>
      <c r="V61" s="40"/>
      <c r="W61" s="40"/>
      <c r="X61" s="41"/>
      <c r="Y61" s="41"/>
      <c r="Z61" s="41"/>
      <c r="AA61" s="41"/>
      <c r="AB61" s="41"/>
      <c r="AC61" s="41"/>
      <c r="AD61" s="41"/>
      <c r="AE61" s="42"/>
      <c r="AF61" s="41"/>
      <c r="AG61" s="41"/>
      <c r="AH61" s="41"/>
      <c r="AI61" s="41"/>
      <c r="AJ61" s="41"/>
      <c r="AK61" s="41"/>
      <c r="AL61" s="41"/>
      <c r="AM61" s="41"/>
      <c r="AN61" s="41"/>
      <c r="AO61" s="41"/>
      <c r="AP61" s="43"/>
      <c r="AQ61" s="43"/>
      <c r="AR61" s="43"/>
      <c r="AS61" s="43"/>
      <c r="AT61" s="44"/>
      <c r="AU61" s="44"/>
      <c r="AV61" s="44"/>
      <c r="AW61" s="44"/>
      <c r="AX61" s="44"/>
      <c r="AY61" s="44"/>
      <c r="AZ61" s="44"/>
      <c r="BA61" s="44"/>
      <c r="BB61" s="44"/>
      <c r="BC61" s="44"/>
      <c r="BD61" s="44"/>
      <c r="BE61" s="44"/>
      <c r="BF61" s="44"/>
    </row>
    <row r="62" spans="1:58" ht="28.5" customHeight="1" x14ac:dyDescent="0.15">
      <c r="A62" s="45"/>
      <c r="B62" s="46" t="s">
        <v>42</v>
      </c>
      <c r="C62" s="47"/>
      <c r="D62" s="47"/>
      <c r="E62" s="47"/>
      <c r="F62" s="44"/>
      <c r="G62" s="48"/>
      <c r="H62" s="44"/>
      <c r="I62" s="48"/>
      <c r="J62" s="48"/>
      <c r="K62" s="48"/>
      <c r="L62" s="48"/>
      <c r="M62" s="48"/>
      <c r="N62" s="48"/>
      <c r="O62" s="48"/>
      <c r="P62" s="48"/>
      <c r="Q62" s="48"/>
      <c r="R62" s="48"/>
      <c r="S62" s="48"/>
      <c r="T62" s="48"/>
      <c r="U62" s="48"/>
      <c r="V62" s="48"/>
      <c r="W62" s="48"/>
      <c r="X62" s="48"/>
      <c r="Y62" s="48"/>
      <c r="Z62" s="48"/>
      <c r="AA62" s="49"/>
      <c r="AB62" s="50"/>
      <c r="AC62" s="50"/>
      <c r="AD62" s="50"/>
      <c r="AE62" s="46" t="s">
        <v>43</v>
      </c>
      <c r="AF62" s="50"/>
      <c r="AG62" s="50"/>
      <c r="AH62" s="50"/>
      <c r="AI62" s="50"/>
      <c r="AJ62" s="50"/>
      <c r="AK62" s="50"/>
      <c r="AL62" s="50"/>
      <c r="AM62" s="50"/>
      <c r="AN62" s="50"/>
      <c r="AO62" s="50"/>
      <c r="AP62" s="50"/>
      <c r="AQ62" s="50"/>
      <c r="AR62" s="50"/>
      <c r="AS62" s="50"/>
      <c r="AT62" s="44"/>
      <c r="AU62" s="44"/>
      <c r="AV62" s="44" t="s">
        <v>44</v>
      </c>
      <c r="AW62" s="44"/>
      <c r="AX62" s="44"/>
      <c r="AY62" s="44" t="s">
        <v>45</v>
      </c>
      <c r="AZ62" s="44"/>
      <c r="BA62" s="44"/>
      <c r="BB62" s="44"/>
      <c r="BC62" s="44"/>
      <c r="BD62" s="44"/>
      <c r="BE62" s="44"/>
      <c r="BF62" s="44"/>
    </row>
    <row r="63" spans="1:58" ht="25.5" customHeight="1" x14ac:dyDescent="0.15">
      <c r="A63" s="45"/>
      <c r="B63" s="205" t="s">
        <v>46</v>
      </c>
      <c r="C63" s="206"/>
      <c r="D63" s="206"/>
      <c r="E63" s="207"/>
      <c r="F63" s="211" t="s">
        <v>47</v>
      </c>
      <c r="G63" s="211"/>
      <c r="H63" s="288"/>
      <c r="I63" s="288"/>
      <c r="J63" s="214" t="s">
        <v>48</v>
      </c>
      <c r="K63" s="214"/>
      <c r="L63" s="288"/>
      <c r="M63" s="288"/>
      <c r="N63" s="214" t="s">
        <v>49</v>
      </c>
      <c r="O63" s="248"/>
      <c r="P63" s="258" t="s">
        <v>50</v>
      </c>
      <c r="Q63" s="248"/>
      <c r="R63" s="260" t="s">
        <v>51</v>
      </c>
      <c r="S63" s="260"/>
      <c r="T63" s="288"/>
      <c r="U63" s="288"/>
      <c r="V63" s="214" t="s">
        <v>48</v>
      </c>
      <c r="W63" s="214"/>
      <c r="X63" s="288"/>
      <c r="Y63" s="288"/>
      <c r="Z63" s="214" t="s">
        <v>49</v>
      </c>
      <c r="AA63" s="248"/>
      <c r="AB63" s="44"/>
      <c r="AC63" s="44"/>
      <c r="AD63" s="44"/>
      <c r="AE63" s="250" t="s">
        <v>52</v>
      </c>
      <c r="AF63" s="251"/>
      <c r="AG63" s="251"/>
      <c r="AH63" s="251"/>
      <c r="AI63" s="252"/>
      <c r="AJ63" s="256">
        <f>ROUNDDOWN(AY63/60,0)</f>
        <v>0</v>
      </c>
      <c r="AK63" s="256"/>
      <c r="AL63" s="251" t="s">
        <v>53</v>
      </c>
      <c r="AM63" s="251"/>
      <c r="AN63" s="256">
        <f>AY63-AJ63*60</f>
        <v>0</v>
      </c>
      <c r="AO63" s="256"/>
      <c r="AP63" s="214" t="s">
        <v>49</v>
      </c>
      <c r="AQ63" s="248"/>
      <c r="AR63" s="50"/>
      <c r="AS63" s="44"/>
      <c r="AT63" s="244"/>
      <c r="AU63" s="244" t="s">
        <v>54</v>
      </c>
      <c r="AV63" s="245">
        <f>T63*60+X63</f>
        <v>0</v>
      </c>
      <c r="AW63" s="44"/>
      <c r="AX63" s="244" t="s">
        <v>55</v>
      </c>
      <c r="AY63" s="245">
        <f>(T63*60+X63)-(H63*60+L63)</f>
        <v>0</v>
      </c>
      <c r="AZ63" s="44"/>
      <c r="BA63" s="44"/>
      <c r="BB63" s="44"/>
      <c r="BC63" s="44"/>
      <c r="BD63" s="44"/>
      <c r="BE63" s="44"/>
      <c r="BF63" s="44"/>
    </row>
    <row r="64" spans="1:58" ht="35.25" customHeight="1" x14ac:dyDescent="0.15">
      <c r="A64" s="45"/>
      <c r="B64" s="208"/>
      <c r="C64" s="209"/>
      <c r="D64" s="209"/>
      <c r="E64" s="210"/>
      <c r="F64" s="211"/>
      <c r="G64" s="211"/>
      <c r="H64" s="289"/>
      <c r="I64" s="289"/>
      <c r="J64" s="215"/>
      <c r="K64" s="215"/>
      <c r="L64" s="289"/>
      <c r="M64" s="289"/>
      <c r="N64" s="215"/>
      <c r="O64" s="249"/>
      <c r="P64" s="259"/>
      <c r="Q64" s="249"/>
      <c r="R64" s="261"/>
      <c r="S64" s="261"/>
      <c r="T64" s="289"/>
      <c r="U64" s="289"/>
      <c r="V64" s="215"/>
      <c r="W64" s="215"/>
      <c r="X64" s="289"/>
      <c r="Y64" s="289"/>
      <c r="Z64" s="215"/>
      <c r="AA64" s="249"/>
      <c r="AB64" s="44"/>
      <c r="AC64" s="44"/>
      <c r="AD64" s="44"/>
      <c r="AE64" s="253"/>
      <c r="AF64" s="254"/>
      <c r="AG64" s="254"/>
      <c r="AH64" s="254"/>
      <c r="AI64" s="255"/>
      <c r="AJ64" s="257"/>
      <c r="AK64" s="257"/>
      <c r="AL64" s="254"/>
      <c r="AM64" s="254"/>
      <c r="AN64" s="257"/>
      <c r="AO64" s="257"/>
      <c r="AP64" s="215"/>
      <c r="AQ64" s="249"/>
      <c r="AR64" s="50"/>
      <c r="AS64" s="44"/>
      <c r="AT64" s="244"/>
      <c r="AU64" s="244"/>
      <c r="AV64" s="245"/>
      <c r="AW64" s="44"/>
      <c r="AX64" s="244"/>
      <c r="AY64" s="245"/>
      <c r="AZ64" s="44"/>
      <c r="BA64" s="44"/>
      <c r="BB64" s="44"/>
      <c r="BC64" s="44"/>
      <c r="BD64" s="44"/>
      <c r="BE64" s="44"/>
      <c r="BF64" s="44"/>
    </row>
    <row r="65" spans="1:58" ht="17.25" customHeight="1" x14ac:dyDescent="0.15">
      <c r="A65" s="45"/>
      <c r="B65" s="51"/>
      <c r="C65" s="51"/>
      <c r="D65" s="51"/>
      <c r="E65" s="51"/>
      <c r="F65" s="52"/>
      <c r="G65" s="52"/>
      <c r="H65" s="53"/>
      <c r="I65" s="52"/>
      <c r="J65" s="52"/>
      <c r="K65" s="52"/>
      <c r="L65" s="52"/>
      <c r="M65" s="52"/>
      <c r="N65" s="52"/>
      <c r="O65" s="52"/>
      <c r="P65" s="52"/>
      <c r="Q65" s="52"/>
      <c r="R65" s="52"/>
      <c r="S65" s="52"/>
      <c r="T65" s="52"/>
      <c r="U65" s="52"/>
      <c r="V65" s="52"/>
      <c r="W65" s="52"/>
      <c r="X65" s="50"/>
      <c r="Y65" s="50"/>
      <c r="Z65" s="48"/>
      <c r="AA65" s="49"/>
      <c r="AB65" s="50"/>
      <c r="AC65" s="50"/>
      <c r="AD65" s="50"/>
      <c r="AE65" s="54"/>
      <c r="AF65" s="54"/>
      <c r="AG65" s="54"/>
      <c r="AH65" s="54"/>
      <c r="AI65" s="54"/>
      <c r="AJ65" s="55" t="s">
        <v>56</v>
      </c>
      <c r="AK65" s="54"/>
      <c r="AL65" s="54"/>
      <c r="AM65" s="54"/>
      <c r="AN65" s="54"/>
      <c r="AO65" s="54"/>
      <c r="AP65" s="54"/>
      <c r="AQ65" s="54"/>
      <c r="AR65" s="50"/>
      <c r="AS65" s="44"/>
      <c r="AT65" s="44"/>
      <c r="AU65" s="44"/>
      <c r="AV65" s="44"/>
      <c r="AW65" s="44"/>
      <c r="AX65" s="44"/>
      <c r="AY65" s="44"/>
      <c r="AZ65" s="44"/>
      <c r="BA65" s="44"/>
      <c r="BB65" s="44"/>
      <c r="BC65" s="44"/>
      <c r="BD65" s="44"/>
      <c r="BE65" s="44"/>
      <c r="BF65" s="44"/>
    </row>
    <row r="66" spans="1:58" s="44" customFormat="1" ht="25.5" customHeight="1" x14ac:dyDescent="0.15">
      <c r="A66" s="45"/>
      <c r="B66" s="46"/>
      <c r="C66" s="47"/>
      <c r="D66" s="47"/>
      <c r="E66" s="47"/>
      <c r="F66" s="48"/>
      <c r="G66" s="48"/>
      <c r="H66" s="48"/>
      <c r="I66" s="48"/>
      <c r="J66" s="48"/>
      <c r="K66" s="48"/>
      <c r="L66" s="48"/>
      <c r="M66" s="48"/>
      <c r="N66" s="48"/>
      <c r="O66" s="48"/>
      <c r="P66" s="48"/>
      <c r="Q66" s="48"/>
      <c r="R66" s="48"/>
      <c r="S66" s="48"/>
      <c r="T66" s="48"/>
      <c r="U66" s="48"/>
      <c r="V66" s="48"/>
      <c r="W66" s="49"/>
      <c r="X66" s="50"/>
      <c r="Y66" s="50"/>
      <c r="Z66" s="48"/>
      <c r="AA66" s="49"/>
      <c r="AB66" s="50"/>
      <c r="AC66" s="50"/>
      <c r="AD66" s="50"/>
      <c r="AE66" s="54"/>
      <c r="AF66" s="54"/>
      <c r="AG66" s="54"/>
      <c r="AH66" s="54"/>
      <c r="AI66" s="54"/>
      <c r="AJ66" s="54"/>
      <c r="AK66" s="54"/>
      <c r="AL66" s="54"/>
      <c r="AM66" s="54"/>
      <c r="AN66" s="54"/>
      <c r="AO66" s="54"/>
      <c r="AP66" s="54"/>
      <c r="AQ66" s="54"/>
      <c r="AR66" s="50"/>
      <c r="AV66" s="58" t="s">
        <v>57</v>
      </c>
      <c r="AY66" s="44" t="s">
        <v>58</v>
      </c>
      <c r="BB66" s="44" t="s">
        <v>59</v>
      </c>
    </row>
    <row r="67" spans="1:58" s="63" customFormat="1" ht="25.5" customHeight="1" x14ac:dyDescent="0.15">
      <c r="A67" s="56"/>
      <c r="B67" s="57" t="s">
        <v>60</v>
      </c>
      <c r="C67" s="57"/>
      <c r="D67" s="57"/>
      <c r="E67" s="57"/>
      <c r="F67" s="57"/>
      <c r="G67" s="57"/>
      <c r="H67" s="57"/>
      <c r="I67" s="57"/>
      <c r="J67" s="57"/>
      <c r="K67" s="57"/>
      <c r="L67" s="57"/>
      <c r="M67" s="57"/>
      <c r="N67" s="57"/>
      <c r="O67" s="58"/>
      <c r="P67" s="57"/>
      <c r="Q67" s="57"/>
      <c r="R67" s="57"/>
      <c r="S67" s="57"/>
      <c r="T67" s="57"/>
      <c r="U67" s="28"/>
      <c r="V67" s="57"/>
      <c r="W67" s="57"/>
      <c r="X67" s="50"/>
      <c r="Y67" s="50"/>
      <c r="Z67" s="48"/>
      <c r="AA67" s="49"/>
      <c r="AB67" s="50"/>
      <c r="AC67" s="50"/>
      <c r="AD67" s="50"/>
      <c r="AE67" s="59" t="s">
        <v>61</v>
      </c>
      <c r="AF67" s="60"/>
      <c r="AG67" s="61"/>
      <c r="AH67" s="61"/>
      <c r="AI67" s="61"/>
      <c r="AJ67" s="61"/>
      <c r="AK67" s="61"/>
      <c r="AL67" s="61"/>
      <c r="AM67" s="61"/>
      <c r="AN67" s="54"/>
      <c r="AO67" s="54"/>
      <c r="AP67" s="54"/>
      <c r="AQ67" s="62"/>
      <c r="AR67" s="50"/>
      <c r="AS67" s="44"/>
      <c r="AT67" s="58"/>
      <c r="AU67" s="58"/>
      <c r="AV67" s="58" t="s">
        <v>62</v>
      </c>
      <c r="AW67" s="58"/>
      <c r="AX67" s="58"/>
      <c r="AY67" s="44" t="s">
        <v>63</v>
      </c>
      <c r="AZ67" s="58"/>
      <c r="BA67" s="44"/>
      <c r="BB67" s="44"/>
      <c r="BC67" s="58"/>
      <c r="BD67" s="44"/>
      <c r="BE67" s="58"/>
      <c r="BF67" s="58"/>
    </row>
    <row r="68" spans="1:58" ht="25.5" customHeight="1" x14ac:dyDescent="0.15">
      <c r="A68" s="45"/>
      <c r="B68" s="205" t="s">
        <v>46</v>
      </c>
      <c r="C68" s="206"/>
      <c r="D68" s="206"/>
      <c r="E68" s="207"/>
      <c r="F68" s="211" t="s">
        <v>47</v>
      </c>
      <c r="G68" s="211"/>
      <c r="H68" s="288"/>
      <c r="I68" s="288"/>
      <c r="J68" s="214" t="s">
        <v>48</v>
      </c>
      <c r="K68" s="214"/>
      <c r="L68" s="288"/>
      <c r="M68" s="288"/>
      <c r="N68" s="214" t="s">
        <v>49</v>
      </c>
      <c r="O68" s="248"/>
      <c r="P68" s="258" t="s">
        <v>50</v>
      </c>
      <c r="Q68" s="248"/>
      <c r="R68" s="260" t="s">
        <v>51</v>
      </c>
      <c r="S68" s="260"/>
      <c r="T68" s="290"/>
      <c r="U68" s="288"/>
      <c r="V68" s="214" t="s">
        <v>48</v>
      </c>
      <c r="W68" s="214"/>
      <c r="X68" s="288"/>
      <c r="Y68" s="288"/>
      <c r="Z68" s="214" t="s">
        <v>49</v>
      </c>
      <c r="AA68" s="248"/>
      <c r="AB68" s="50"/>
      <c r="AC68" s="50"/>
      <c r="AD68" s="50"/>
      <c r="AE68" s="285" t="s">
        <v>64</v>
      </c>
      <c r="AF68" s="214"/>
      <c r="AG68" s="214"/>
      <c r="AH68" s="214"/>
      <c r="AI68" s="248"/>
      <c r="AJ68" s="286">
        <f>ROUNDDOWN(AV73/60,0)</f>
        <v>0</v>
      </c>
      <c r="AK68" s="256"/>
      <c r="AL68" s="214" t="s">
        <v>48</v>
      </c>
      <c r="AM68" s="214"/>
      <c r="AN68" s="256">
        <f>AV73-AJ68*60</f>
        <v>0</v>
      </c>
      <c r="AO68" s="256"/>
      <c r="AP68" s="214" t="s">
        <v>49</v>
      </c>
      <c r="AQ68" s="248"/>
      <c r="AR68" s="50"/>
      <c r="AS68" s="64"/>
      <c r="AT68" s="44"/>
      <c r="AU68" s="244" t="s">
        <v>65</v>
      </c>
      <c r="AV68" s="245">
        <f>IF(AY68&lt;=BB68,BB68,AV63)</f>
        <v>1260</v>
      </c>
      <c r="AW68" s="284"/>
      <c r="AX68" s="244" t="s">
        <v>66</v>
      </c>
      <c r="AY68" s="245">
        <f>T68*60+X68</f>
        <v>0</v>
      </c>
      <c r="AZ68" s="284"/>
      <c r="BA68" s="244" t="s">
        <v>67</v>
      </c>
      <c r="BB68" s="245">
        <f>21*60</f>
        <v>1260</v>
      </c>
      <c r="BC68" s="44"/>
      <c r="BD68" s="44"/>
      <c r="BE68" s="44"/>
      <c r="BF68" s="44"/>
    </row>
    <row r="69" spans="1:58" ht="35.25" customHeight="1" x14ac:dyDescent="0.15">
      <c r="A69" s="45"/>
      <c r="B69" s="208"/>
      <c r="C69" s="209"/>
      <c r="D69" s="209"/>
      <c r="E69" s="210"/>
      <c r="F69" s="211"/>
      <c r="G69" s="211"/>
      <c r="H69" s="289"/>
      <c r="I69" s="289"/>
      <c r="J69" s="215"/>
      <c r="K69" s="215"/>
      <c r="L69" s="289"/>
      <c r="M69" s="289"/>
      <c r="N69" s="215"/>
      <c r="O69" s="249"/>
      <c r="P69" s="259"/>
      <c r="Q69" s="249"/>
      <c r="R69" s="261"/>
      <c r="S69" s="261"/>
      <c r="T69" s="291"/>
      <c r="U69" s="289"/>
      <c r="V69" s="215"/>
      <c r="W69" s="215"/>
      <c r="X69" s="289"/>
      <c r="Y69" s="289"/>
      <c r="Z69" s="215"/>
      <c r="AA69" s="249"/>
      <c r="AB69" s="44"/>
      <c r="AC69" s="44"/>
      <c r="AD69" s="44"/>
      <c r="AE69" s="259"/>
      <c r="AF69" s="215"/>
      <c r="AG69" s="215"/>
      <c r="AH69" s="215"/>
      <c r="AI69" s="249"/>
      <c r="AJ69" s="287"/>
      <c r="AK69" s="257"/>
      <c r="AL69" s="215"/>
      <c r="AM69" s="215"/>
      <c r="AN69" s="257"/>
      <c r="AO69" s="257"/>
      <c r="AP69" s="215"/>
      <c r="AQ69" s="249"/>
      <c r="AR69" s="50"/>
      <c r="AS69" s="64"/>
      <c r="AT69" s="44"/>
      <c r="AU69" s="244"/>
      <c r="AV69" s="245"/>
      <c r="AW69" s="284"/>
      <c r="AX69" s="244"/>
      <c r="AY69" s="245"/>
      <c r="AZ69" s="284"/>
      <c r="BA69" s="244"/>
      <c r="BB69" s="245"/>
      <c r="BC69" s="44"/>
      <c r="BD69" s="44"/>
      <c r="BE69" s="44"/>
      <c r="BF69" s="44"/>
    </row>
    <row r="70" spans="1:58" ht="17.25" customHeight="1" x14ac:dyDescent="0.15">
      <c r="A70" s="65"/>
      <c r="B70" s="51"/>
      <c r="C70" s="51"/>
      <c r="D70" s="51"/>
      <c r="E70" s="51"/>
      <c r="F70" s="44"/>
      <c r="G70" s="51"/>
      <c r="H70" s="53"/>
      <c r="I70" s="51"/>
      <c r="J70" s="51"/>
      <c r="K70" s="51"/>
      <c r="L70" s="51"/>
      <c r="M70" s="51"/>
      <c r="N70" s="51"/>
      <c r="O70" s="51"/>
      <c r="P70" s="66"/>
      <c r="Q70" s="51"/>
      <c r="R70" s="51"/>
      <c r="S70" s="51"/>
      <c r="T70" s="51"/>
      <c r="U70" s="51"/>
      <c r="V70" s="51"/>
      <c r="W70" s="51"/>
      <c r="X70" s="50"/>
      <c r="Y70" s="50"/>
      <c r="Z70" s="48"/>
      <c r="AA70" s="44"/>
      <c r="AB70" s="44"/>
      <c r="AC70" s="44"/>
      <c r="AD70" s="44"/>
      <c r="AE70" s="62"/>
      <c r="AF70" s="62"/>
      <c r="AG70" s="62"/>
      <c r="AH70" s="62"/>
      <c r="AI70" s="62"/>
      <c r="AJ70" s="55" t="s">
        <v>56</v>
      </c>
      <c r="AK70" s="62"/>
      <c r="AL70" s="62"/>
      <c r="AM70" s="62"/>
      <c r="AN70" s="62"/>
      <c r="AO70" s="62"/>
      <c r="AP70" s="62"/>
      <c r="AQ70" s="62"/>
      <c r="AR70" s="44"/>
      <c r="AS70" s="44"/>
      <c r="AT70" s="44"/>
      <c r="AU70" s="44"/>
      <c r="AV70" s="44"/>
      <c r="AW70" s="44"/>
      <c r="AX70" s="44"/>
      <c r="AY70" s="77" t="s">
        <v>68</v>
      </c>
      <c r="AZ70" s="44"/>
      <c r="BA70" s="44"/>
      <c r="BB70" s="44"/>
      <c r="BC70" s="44"/>
      <c r="BD70" s="44"/>
      <c r="BE70" s="44"/>
      <c r="BF70" s="44"/>
    </row>
    <row r="71" spans="1:58" ht="25.5" customHeight="1" x14ac:dyDescent="0.2">
      <c r="A71" s="65"/>
      <c r="B71" s="44"/>
      <c r="C71" s="262" t="s">
        <v>146</v>
      </c>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4"/>
      <c r="AD71" s="44"/>
      <c r="AE71" s="62"/>
      <c r="AF71" s="62"/>
      <c r="AG71" s="62"/>
      <c r="AH71" s="62"/>
      <c r="AI71" s="62"/>
      <c r="AJ71" s="62"/>
      <c r="AK71" s="62"/>
      <c r="AL71" s="62"/>
      <c r="AM71" s="62"/>
      <c r="AN71" s="62"/>
      <c r="AO71" s="62"/>
      <c r="AP71" s="62"/>
      <c r="AQ71" s="62"/>
      <c r="AR71" s="44"/>
      <c r="AS71" s="44"/>
      <c r="AT71" s="44"/>
      <c r="AU71" s="44"/>
      <c r="AV71" s="44"/>
      <c r="AW71" s="44"/>
      <c r="AX71" s="44"/>
      <c r="AY71" s="173" t="s">
        <v>147</v>
      </c>
      <c r="AZ71" s="44"/>
      <c r="BA71" s="44"/>
      <c r="BB71" s="44"/>
      <c r="BC71" s="44"/>
      <c r="BD71" s="44"/>
      <c r="BE71" s="44"/>
      <c r="BF71" s="44"/>
    </row>
    <row r="72" spans="1:58" ht="25.5" customHeight="1" x14ac:dyDescent="0.15">
      <c r="A72" s="65"/>
      <c r="B72" s="44"/>
      <c r="C72" s="265"/>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7"/>
      <c r="AD72" s="44"/>
      <c r="AE72" s="59" t="s">
        <v>69</v>
      </c>
      <c r="AF72" s="62"/>
      <c r="AG72" s="62"/>
      <c r="AH72" s="62"/>
      <c r="AI72" s="62"/>
      <c r="AJ72" s="62"/>
      <c r="AK72" s="62"/>
      <c r="AL72" s="62"/>
      <c r="AM72" s="62"/>
      <c r="AN72" s="62"/>
      <c r="AO72" s="62"/>
      <c r="AP72" s="62"/>
      <c r="AQ72" s="62"/>
      <c r="AR72" s="44"/>
      <c r="AS72" s="44"/>
      <c r="AT72" s="44"/>
      <c r="AU72" s="44"/>
      <c r="AV72" s="44" t="s">
        <v>70</v>
      </c>
      <c r="AW72" s="44"/>
      <c r="AX72" s="44"/>
      <c r="AY72" s="44" t="s">
        <v>71</v>
      </c>
      <c r="AZ72" s="174"/>
      <c r="BA72" s="44"/>
      <c r="BB72" s="44"/>
      <c r="BC72" s="44"/>
      <c r="BD72" s="44"/>
      <c r="BE72" s="44"/>
      <c r="BF72" s="44"/>
    </row>
    <row r="73" spans="1:58" s="63" customFormat="1" ht="25.5" customHeight="1" x14ac:dyDescent="0.15">
      <c r="A73" s="65"/>
      <c r="B73" s="44"/>
      <c r="C73" s="265"/>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7"/>
      <c r="AC73" s="12"/>
      <c r="AD73" s="44"/>
      <c r="AE73" s="250" t="s">
        <v>72</v>
      </c>
      <c r="AF73" s="271"/>
      <c r="AG73" s="271"/>
      <c r="AH73" s="271"/>
      <c r="AI73" s="271"/>
      <c r="AJ73" s="271"/>
      <c r="AK73" s="272"/>
      <c r="AL73" s="276">
        <f>IF(AY63=0,0,ROUNDUP(AV73/AY63,3))</f>
        <v>0</v>
      </c>
      <c r="AM73" s="277"/>
      <c r="AN73" s="277"/>
      <c r="AO73" s="277"/>
      <c r="AP73" s="277"/>
      <c r="AQ73" s="278"/>
      <c r="AR73" s="44"/>
      <c r="AS73" s="44"/>
      <c r="AT73" s="58"/>
      <c r="AU73" s="244" t="s">
        <v>73</v>
      </c>
      <c r="AV73" s="282">
        <f>IF(AV63-AV68&gt;0,IF(AV63-AV68&gt;AY63,AY63,AV63-AV68),0)</f>
        <v>0</v>
      </c>
      <c r="AW73" s="283" t="s">
        <v>74</v>
      </c>
      <c r="AX73" s="283"/>
      <c r="AY73" s="174"/>
      <c r="AZ73" s="174"/>
      <c r="BA73" s="58"/>
      <c r="BB73" s="58"/>
      <c r="BC73" s="58"/>
      <c r="BD73" s="58"/>
      <c r="BE73" s="58"/>
      <c r="BF73" s="58"/>
    </row>
    <row r="74" spans="1:58" ht="35.25" customHeight="1" x14ac:dyDescent="0.15">
      <c r="A74" s="65"/>
      <c r="B74" s="44"/>
      <c r="C74" s="265"/>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7"/>
      <c r="AD74" s="44"/>
      <c r="AE74" s="273"/>
      <c r="AF74" s="274"/>
      <c r="AG74" s="274"/>
      <c r="AH74" s="274"/>
      <c r="AI74" s="274"/>
      <c r="AJ74" s="274"/>
      <c r="AK74" s="275"/>
      <c r="AL74" s="279"/>
      <c r="AM74" s="280"/>
      <c r="AN74" s="280"/>
      <c r="AO74" s="280"/>
      <c r="AP74" s="280"/>
      <c r="AQ74" s="281"/>
      <c r="AR74" s="44"/>
      <c r="AS74" s="44"/>
      <c r="AT74" s="244"/>
      <c r="AU74" s="244"/>
      <c r="AV74" s="282"/>
      <c r="AW74" s="283"/>
      <c r="AX74" s="283"/>
      <c r="AY74" s="44"/>
      <c r="AZ74" s="44"/>
      <c r="BA74" s="44"/>
      <c r="BB74" s="44"/>
      <c r="BC74" s="44"/>
      <c r="BD74" s="44"/>
      <c r="BE74" s="44"/>
      <c r="BF74" s="44"/>
    </row>
    <row r="75" spans="1:58" ht="25.5" customHeight="1" x14ac:dyDescent="0.15">
      <c r="A75" s="65"/>
      <c r="B75" s="44"/>
      <c r="C75" s="268"/>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70"/>
      <c r="AD75" s="44"/>
      <c r="AE75" s="44"/>
      <c r="AF75" s="44"/>
      <c r="AG75" s="44"/>
      <c r="AH75" s="44"/>
      <c r="AI75" s="44"/>
      <c r="AJ75" s="44"/>
      <c r="AK75" s="68" t="s">
        <v>56</v>
      </c>
      <c r="AL75" s="44"/>
      <c r="AM75" s="50"/>
      <c r="AN75" s="50"/>
      <c r="AO75" s="50"/>
      <c r="AP75" s="44"/>
      <c r="AQ75" s="44"/>
      <c r="AR75" s="44"/>
      <c r="AS75" s="44"/>
      <c r="AT75" s="244"/>
      <c r="AU75" s="44"/>
      <c r="AV75" s="44"/>
      <c r="AW75" s="44"/>
      <c r="AX75" s="44"/>
      <c r="AY75" s="44"/>
      <c r="AZ75" s="44"/>
      <c r="BA75" s="44"/>
      <c r="BB75" s="44"/>
      <c r="BC75" s="44"/>
      <c r="BD75" s="44"/>
      <c r="BE75" s="44"/>
      <c r="BF75" s="44"/>
    </row>
    <row r="76" spans="1:58" ht="25.5" customHeight="1" x14ac:dyDescent="0.15">
      <c r="A76" s="65"/>
      <c r="B76" s="44"/>
      <c r="C76" s="67"/>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D76" s="44"/>
      <c r="AE76" s="44"/>
      <c r="AF76" s="44"/>
      <c r="AG76" s="44"/>
      <c r="AH76" s="44"/>
      <c r="AI76" s="44"/>
      <c r="AJ76" s="44"/>
      <c r="AK76" s="70" t="s">
        <v>75</v>
      </c>
      <c r="AL76" s="44"/>
      <c r="AM76" s="50"/>
      <c r="AN76" s="50"/>
      <c r="AO76" s="50"/>
      <c r="AP76" s="44"/>
      <c r="AQ76" s="44"/>
      <c r="AR76" s="44"/>
      <c r="AS76" s="44"/>
      <c r="AT76" s="44"/>
      <c r="AU76" s="44"/>
      <c r="AV76" s="44"/>
      <c r="AW76" s="44"/>
      <c r="AX76" s="44"/>
      <c r="AY76" s="44"/>
      <c r="AZ76" s="44"/>
      <c r="BA76" s="44"/>
      <c r="BB76" s="44"/>
      <c r="BC76" s="44"/>
      <c r="BD76" s="44"/>
      <c r="BE76" s="44"/>
    </row>
    <row r="77" spans="1:58" ht="17.25" customHeight="1" x14ac:dyDescent="0.15">
      <c r="A77" s="71"/>
      <c r="B77" s="72"/>
      <c r="C77" s="72"/>
      <c r="D77" s="72"/>
      <c r="E77" s="72"/>
      <c r="F77" s="73"/>
      <c r="G77" s="72"/>
      <c r="H77" s="72"/>
      <c r="I77" s="72"/>
      <c r="J77" s="72"/>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5"/>
      <c r="AL77" s="74"/>
      <c r="AM77" s="76"/>
      <c r="AN77" s="76"/>
      <c r="AO77" s="76"/>
      <c r="AP77" s="74"/>
      <c r="AQ77" s="74"/>
      <c r="AR77" s="74"/>
      <c r="AS77" s="74"/>
      <c r="AT77" s="44"/>
      <c r="AU77" s="44"/>
      <c r="AV77" s="44"/>
      <c r="AW77" s="44"/>
      <c r="AX77" s="44"/>
      <c r="AY77" s="44"/>
      <c r="AZ77" s="44"/>
      <c r="BA77" s="44"/>
      <c r="BB77" s="44"/>
      <c r="BC77" s="44"/>
      <c r="BD77" s="44"/>
      <c r="BE77" s="44"/>
    </row>
    <row r="78" spans="1:58" ht="17.25" hidden="1" customHeight="1" x14ac:dyDescent="0.15">
      <c r="A78" s="52"/>
      <c r="B78" s="52"/>
      <c r="C78" s="52"/>
      <c r="D78" s="52"/>
      <c r="E78" s="52"/>
      <c r="F78" s="77"/>
      <c r="G78" s="52"/>
      <c r="H78" s="52"/>
      <c r="I78" s="52"/>
      <c r="J78" s="52"/>
      <c r="AK78" s="78"/>
      <c r="AM78" s="20"/>
      <c r="AN78" s="20"/>
      <c r="AO78" s="20"/>
      <c r="AT78" s="44"/>
      <c r="AU78" s="44"/>
      <c r="AV78" s="44"/>
      <c r="AW78" s="44"/>
      <c r="AX78" s="44"/>
      <c r="AY78" s="44"/>
      <c r="AZ78" s="44"/>
      <c r="BA78" s="44"/>
      <c r="BB78" s="44"/>
      <c r="BC78" s="44"/>
      <c r="BD78" s="44"/>
      <c r="BE78" s="44"/>
    </row>
    <row r="79" spans="1:58" ht="25.5" hidden="1" customHeight="1" x14ac:dyDescent="0.15">
      <c r="A79" s="199" t="s">
        <v>84</v>
      </c>
      <c r="B79" s="200"/>
      <c r="C79" s="200"/>
      <c r="D79" s="200"/>
      <c r="E79" s="200"/>
      <c r="F79" s="200"/>
      <c r="G79" s="200"/>
      <c r="H79" s="200"/>
      <c r="I79" s="201"/>
      <c r="J79" s="39"/>
      <c r="K79" s="79" t="s">
        <v>83</v>
      </c>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39"/>
      <c r="AP79" s="39"/>
      <c r="AQ79" s="39"/>
      <c r="AR79" s="39"/>
      <c r="AS79" s="39"/>
      <c r="AT79" s="44"/>
      <c r="AU79" s="44" t="s">
        <v>41</v>
      </c>
      <c r="AV79" s="50"/>
      <c r="AW79" s="50"/>
      <c r="AX79" s="50"/>
      <c r="AY79" s="50"/>
      <c r="AZ79" s="44"/>
      <c r="BA79" s="50"/>
      <c r="BB79" s="50"/>
      <c r="BC79" s="50"/>
      <c r="BD79" s="50"/>
      <c r="BE79" s="50"/>
      <c r="BF79" s="20"/>
    </row>
    <row r="80" spans="1:58" ht="17.25" hidden="1" customHeight="1" x14ac:dyDescent="0.15">
      <c r="A80" s="202"/>
      <c r="B80" s="203"/>
      <c r="C80" s="203"/>
      <c r="D80" s="203"/>
      <c r="E80" s="203"/>
      <c r="F80" s="203"/>
      <c r="G80" s="203"/>
      <c r="H80" s="203"/>
      <c r="I80" s="204"/>
      <c r="J80" s="40"/>
      <c r="K80" s="40"/>
      <c r="L80" s="40"/>
      <c r="M80" s="40"/>
      <c r="N80" s="40"/>
      <c r="O80" s="40"/>
      <c r="P80" s="40"/>
      <c r="Q80" s="40"/>
      <c r="R80" s="40"/>
      <c r="S80" s="40"/>
      <c r="T80" s="40"/>
      <c r="U80" s="40"/>
      <c r="V80" s="40"/>
      <c r="W80" s="40"/>
      <c r="X80" s="41"/>
      <c r="Y80" s="41"/>
      <c r="Z80" s="41"/>
      <c r="AA80" s="41"/>
      <c r="AB80" s="41"/>
      <c r="AC80" s="41"/>
      <c r="AD80" s="41"/>
      <c r="AE80" s="42"/>
      <c r="AF80" s="41"/>
      <c r="AG80" s="41"/>
      <c r="AH80" s="41"/>
      <c r="AI80" s="41"/>
      <c r="AJ80" s="41"/>
      <c r="AK80" s="41"/>
      <c r="AL80" s="41"/>
      <c r="AM80" s="41"/>
      <c r="AN80" s="41"/>
      <c r="AO80" s="41"/>
      <c r="AP80" s="43"/>
      <c r="AQ80" s="43"/>
      <c r="AR80" s="43"/>
      <c r="AS80" s="43"/>
      <c r="AT80" s="44"/>
      <c r="AU80" s="44"/>
      <c r="AV80" s="44"/>
      <c r="AW80" s="44"/>
      <c r="AX80" s="44"/>
      <c r="AY80" s="44"/>
      <c r="AZ80" s="44"/>
      <c r="BA80" s="44"/>
      <c r="BB80" s="44"/>
      <c r="BC80" s="44"/>
      <c r="BD80" s="44"/>
      <c r="BE80" s="44"/>
      <c r="BF80" s="44"/>
    </row>
    <row r="81" spans="1:58" ht="28.5" hidden="1" customHeight="1" x14ac:dyDescent="0.15">
      <c r="A81" s="45"/>
      <c r="B81" s="46" t="s">
        <v>42</v>
      </c>
      <c r="C81" s="47"/>
      <c r="D81" s="47"/>
      <c r="E81" s="47"/>
      <c r="F81" s="44"/>
      <c r="G81" s="48"/>
      <c r="H81" s="44"/>
      <c r="I81" s="48"/>
      <c r="J81" s="48"/>
      <c r="K81" s="48"/>
      <c r="L81" s="48"/>
      <c r="M81" s="48"/>
      <c r="N81" s="48"/>
      <c r="O81" s="48"/>
      <c r="P81" s="48"/>
      <c r="Q81" s="48"/>
      <c r="R81" s="48"/>
      <c r="S81" s="48"/>
      <c r="T81" s="48"/>
      <c r="U81" s="48"/>
      <c r="V81" s="48"/>
      <c r="W81" s="48"/>
      <c r="X81" s="48"/>
      <c r="Y81" s="48"/>
      <c r="Z81" s="48"/>
      <c r="AA81" s="49"/>
      <c r="AB81" s="50"/>
      <c r="AC81" s="50"/>
      <c r="AD81" s="50"/>
      <c r="AE81" s="46" t="s">
        <v>43</v>
      </c>
      <c r="AF81" s="50"/>
      <c r="AG81" s="50"/>
      <c r="AH81" s="50"/>
      <c r="AI81" s="50"/>
      <c r="AJ81" s="50"/>
      <c r="AK81" s="50"/>
      <c r="AL81" s="50"/>
      <c r="AM81" s="50"/>
      <c r="AN81" s="50"/>
      <c r="AO81" s="50"/>
      <c r="AP81" s="50"/>
      <c r="AQ81" s="50"/>
      <c r="AR81" s="50"/>
      <c r="AS81" s="50"/>
      <c r="AT81" s="44"/>
      <c r="AU81" s="44"/>
      <c r="AV81" s="44" t="s">
        <v>44</v>
      </c>
      <c r="AW81" s="44"/>
      <c r="AX81" s="44"/>
      <c r="AY81" s="44" t="s">
        <v>45</v>
      </c>
      <c r="AZ81" s="44"/>
      <c r="BA81" s="44"/>
      <c r="BB81" s="44"/>
      <c r="BC81" s="44"/>
      <c r="BD81" s="44"/>
      <c r="BE81" s="44"/>
      <c r="BF81" s="44"/>
    </row>
    <row r="82" spans="1:58" ht="25.5" hidden="1" customHeight="1" x14ac:dyDescent="0.15">
      <c r="A82" s="45"/>
      <c r="B82" s="205" t="s">
        <v>46</v>
      </c>
      <c r="C82" s="206"/>
      <c r="D82" s="206"/>
      <c r="E82" s="207"/>
      <c r="F82" s="211" t="s">
        <v>47</v>
      </c>
      <c r="G82" s="211"/>
      <c r="H82" s="288"/>
      <c r="I82" s="288"/>
      <c r="J82" s="214" t="s">
        <v>48</v>
      </c>
      <c r="K82" s="214"/>
      <c r="L82" s="288"/>
      <c r="M82" s="288"/>
      <c r="N82" s="214" t="s">
        <v>49</v>
      </c>
      <c r="O82" s="248"/>
      <c r="P82" s="258" t="s">
        <v>50</v>
      </c>
      <c r="Q82" s="248"/>
      <c r="R82" s="260" t="s">
        <v>51</v>
      </c>
      <c r="S82" s="260"/>
      <c r="T82" s="288"/>
      <c r="U82" s="288"/>
      <c r="V82" s="214" t="s">
        <v>48</v>
      </c>
      <c r="W82" s="214"/>
      <c r="X82" s="288"/>
      <c r="Y82" s="288"/>
      <c r="Z82" s="214" t="s">
        <v>49</v>
      </c>
      <c r="AA82" s="248"/>
      <c r="AB82" s="44"/>
      <c r="AC82" s="44"/>
      <c r="AD82" s="44"/>
      <c r="AE82" s="250" t="s">
        <v>78</v>
      </c>
      <c r="AF82" s="251"/>
      <c r="AG82" s="251"/>
      <c r="AH82" s="251"/>
      <c r="AI82" s="252"/>
      <c r="AJ82" s="256">
        <f>ROUNDDOWN(AY82/60,0)</f>
        <v>0</v>
      </c>
      <c r="AK82" s="256"/>
      <c r="AL82" s="251" t="s">
        <v>53</v>
      </c>
      <c r="AM82" s="251"/>
      <c r="AN82" s="256">
        <f>AY82-AJ82*60</f>
        <v>0</v>
      </c>
      <c r="AO82" s="256"/>
      <c r="AP82" s="214" t="s">
        <v>49</v>
      </c>
      <c r="AQ82" s="248"/>
      <c r="AR82" s="50"/>
      <c r="AS82" s="44"/>
      <c r="AT82" s="244"/>
      <c r="AU82" s="244" t="s">
        <v>54</v>
      </c>
      <c r="AV82" s="245">
        <f>T82*60+X82</f>
        <v>0</v>
      </c>
      <c r="AW82" s="44"/>
      <c r="AX82" s="244" t="s">
        <v>55</v>
      </c>
      <c r="AY82" s="245">
        <f>(T82*60+X82)-(H82*60+L82)</f>
        <v>0</v>
      </c>
      <c r="AZ82" s="44"/>
      <c r="BA82" s="44"/>
      <c r="BB82" s="44"/>
      <c r="BC82" s="44"/>
      <c r="BD82" s="44"/>
      <c r="BE82" s="44"/>
      <c r="BF82" s="44"/>
    </row>
    <row r="83" spans="1:58" ht="35.25" hidden="1" customHeight="1" x14ac:dyDescent="0.15">
      <c r="A83" s="45"/>
      <c r="B83" s="208"/>
      <c r="C83" s="209"/>
      <c r="D83" s="209"/>
      <c r="E83" s="210"/>
      <c r="F83" s="211"/>
      <c r="G83" s="211"/>
      <c r="H83" s="289"/>
      <c r="I83" s="289"/>
      <c r="J83" s="215"/>
      <c r="K83" s="215"/>
      <c r="L83" s="289"/>
      <c r="M83" s="289"/>
      <c r="N83" s="215"/>
      <c r="O83" s="249"/>
      <c r="P83" s="259"/>
      <c r="Q83" s="249"/>
      <c r="R83" s="261"/>
      <c r="S83" s="261"/>
      <c r="T83" s="289"/>
      <c r="U83" s="289"/>
      <c r="V83" s="215"/>
      <c r="W83" s="215"/>
      <c r="X83" s="289"/>
      <c r="Y83" s="289"/>
      <c r="Z83" s="215"/>
      <c r="AA83" s="249"/>
      <c r="AB83" s="44"/>
      <c r="AC83" s="44"/>
      <c r="AD83" s="44"/>
      <c r="AE83" s="253"/>
      <c r="AF83" s="254"/>
      <c r="AG83" s="254"/>
      <c r="AH83" s="254"/>
      <c r="AI83" s="255"/>
      <c r="AJ83" s="257"/>
      <c r="AK83" s="257"/>
      <c r="AL83" s="254"/>
      <c r="AM83" s="254"/>
      <c r="AN83" s="257"/>
      <c r="AO83" s="257"/>
      <c r="AP83" s="215"/>
      <c r="AQ83" s="249"/>
      <c r="AR83" s="50"/>
      <c r="AS83" s="44"/>
      <c r="AT83" s="244"/>
      <c r="AU83" s="244"/>
      <c r="AV83" s="245"/>
      <c r="AW83" s="44"/>
      <c r="AX83" s="244"/>
      <c r="AY83" s="245"/>
      <c r="AZ83" s="44"/>
      <c r="BA83" s="44"/>
      <c r="BB83" s="44"/>
      <c r="BC83" s="44"/>
      <c r="BD83" s="44"/>
      <c r="BE83" s="44"/>
      <c r="BF83" s="44"/>
    </row>
    <row r="84" spans="1:58" ht="17.25" hidden="1" customHeight="1" x14ac:dyDescent="0.15">
      <c r="A84" s="45"/>
      <c r="B84" s="51"/>
      <c r="C84" s="51"/>
      <c r="D84" s="51"/>
      <c r="E84" s="51"/>
      <c r="F84" s="52"/>
      <c r="G84" s="52"/>
      <c r="H84" s="53"/>
      <c r="I84" s="52"/>
      <c r="J84" s="52"/>
      <c r="K84" s="52"/>
      <c r="L84" s="52"/>
      <c r="M84" s="52"/>
      <c r="N84" s="52"/>
      <c r="O84" s="52"/>
      <c r="P84" s="52"/>
      <c r="Q84" s="52"/>
      <c r="R84" s="52"/>
      <c r="S84" s="52"/>
      <c r="T84" s="52"/>
      <c r="U84" s="52"/>
      <c r="V84" s="52"/>
      <c r="W84" s="52"/>
      <c r="X84" s="50"/>
      <c r="Y84" s="50"/>
      <c r="Z84" s="48"/>
      <c r="AA84" s="49"/>
      <c r="AB84" s="50"/>
      <c r="AC84" s="50"/>
      <c r="AD84" s="50"/>
      <c r="AE84" s="54"/>
      <c r="AF84" s="54"/>
      <c r="AG84" s="54"/>
      <c r="AH84" s="54"/>
      <c r="AI84" s="54"/>
      <c r="AJ84" s="55" t="s">
        <v>56</v>
      </c>
      <c r="AK84" s="54"/>
      <c r="AL84" s="54"/>
      <c r="AM84" s="54"/>
      <c r="AN84" s="54"/>
      <c r="AO84" s="54"/>
      <c r="AP84" s="54"/>
      <c r="AQ84" s="54"/>
      <c r="AR84" s="50"/>
      <c r="AS84" s="44"/>
      <c r="AT84" s="44"/>
      <c r="AU84" s="44"/>
      <c r="AV84" s="44"/>
      <c r="AW84" s="44"/>
      <c r="AX84" s="44"/>
      <c r="AY84" s="44"/>
      <c r="AZ84" s="44"/>
      <c r="BA84" s="44"/>
      <c r="BB84" s="44"/>
      <c r="BC84" s="44"/>
      <c r="BD84" s="44"/>
      <c r="BE84" s="44"/>
      <c r="BF84" s="44"/>
    </row>
    <row r="85" spans="1:58" s="44" customFormat="1" ht="25.5" hidden="1" customHeight="1" x14ac:dyDescent="0.15">
      <c r="A85" s="45"/>
      <c r="B85" s="46"/>
      <c r="C85" s="47"/>
      <c r="D85" s="47"/>
      <c r="E85" s="47"/>
      <c r="F85" s="48"/>
      <c r="G85" s="48"/>
      <c r="H85" s="48"/>
      <c r="I85" s="48"/>
      <c r="J85" s="48"/>
      <c r="K85" s="48"/>
      <c r="L85" s="48"/>
      <c r="M85" s="48"/>
      <c r="N85" s="48"/>
      <c r="O85" s="48"/>
      <c r="P85" s="48"/>
      <c r="Q85" s="48"/>
      <c r="R85" s="48"/>
      <c r="S85" s="48"/>
      <c r="T85" s="48"/>
      <c r="U85" s="48"/>
      <c r="V85" s="48"/>
      <c r="W85" s="49"/>
      <c r="X85" s="50"/>
      <c r="Y85" s="50"/>
      <c r="Z85" s="48"/>
      <c r="AA85" s="49"/>
      <c r="AB85" s="50"/>
      <c r="AC85" s="50"/>
      <c r="AD85" s="50"/>
      <c r="AE85" s="54"/>
      <c r="AF85" s="54"/>
      <c r="AG85" s="54"/>
      <c r="AH85" s="54"/>
      <c r="AI85" s="54"/>
      <c r="AJ85" s="54"/>
      <c r="AK85" s="54"/>
      <c r="AL85" s="54"/>
      <c r="AM85" s="54"/>
      <c r="AN85" s="54"/>
      <c r="AO85" s="54"/>
      <c r="AP85" s="54"/>
      <c r="AQ85" s="54"/>
      <c r="AR85" s="50"/>
      <c r="AV85" s="58" t="s">
        <v>57</v>
      </c>
      <c r="AY85" s="44" t="s">
        <v>58</v>
      </c>
      <c r="BB85" s="44" t="s">
        <v>59</v>
      </c>
    </row>
    <row r="86" spans="1:58" s="63" customFormat="1" ht="25.5" hidden="1" customHeight="1" x14ac:dyDescent="0.15">
      <c r="A86" s="56"/>
      <c r="B86" s="57" t="s">
        <v>60</v>
      </c>
      <c r="C86" s="57"/>
      <c r="D86" s="57"/>
      <c r="E86" s="57"/>
      <c r="F86" s="57"/>
      <c r="G86" s="57"/>
      <c r="H86" s="57"/>
      <c r="I86" s="57"/>
      <c r="J86" s="57"/>
      <c r="K86" s="57"/>
      <c r="L86" s="57"/>
      <c r="M86" s="57"/>
      <c r="N86" s="57"/>
      <c r="O86" s="58"/>
      <c r="P86" s="57"/>
      <c r="Q86" s="57"/>
      <c r="R86" s="57"/>
      <c r="S86" s="57"/>
      <c r="T86" s="57"/>
      <c r="U86" s="28"/>
      <c r="V86" s="57"/>
      <c r="W86" s="57"/>
      <c r="X86" s="50"/>
      <c r="Y86" s="50"/>
      <c r="Z86" s="48"/>
      <c r="AA86" s="49"/>
      <c r="AB86" s="50"/>
      <c r="AC86" s="50"/>
      <c r="AD86" s="50"/>
      <c r="AE86" s="59" t="s">
        <v>61</v>
      </c>
      <c r="AF86" s="60"/>
      <c r="AG86" s="61"/>
      <c r="AH86" s="61"/>
      <c r="AI86" s="61"/>
      <c r="AJ86" s="61"/>
      <c r="AK86" s="61"/>
      <c r="AL86" s="61"/>
      <c r="AM86" s="61"/>
      <c r="AN86" s="54"/>
      <c r="AO86" s="54"/>
      <c r="AP86" s="54"/>
      <c r="AQ86" s="62"/>
      <c r="AR86" s="50"/>
      <c r="AS86" s="44"/>
      <c r="AT86" s="58"/>
      <c r="AU86" s="58"/>
      <c r="AV86" s="58" t="s">
        <v>62</v>
      </c>
      <c r="AW86" s="58"/>
      <c r="AX86" s="58"/>
      <c r="AY86" s="44" t="s">
        <v>63</v>
      </c>
      <c r="AZ86" s="58"/>
      <c r="BA86" s="44"/>
      <c r="BB86" s="44"/>
      <c r="BC86" s="58"/>
      <c r="BD86" s="44"/>
      <c r="BE86" s="58"/>
      <c r="BF86" s="58"/>
    </row>
    <row r="87" spans="1:58" ht="25.5" hidden="1" customHeight="1" x14ac:dyDescent="0.15">
      <c r="A87" s="45"/>
      <c r="B87" s="205" t="s">
        <v>79</v>
      </c>
      <c r="C87" s="206"/>
      <c r="D87" s="206"/>
      <c r="E87" s="207"/>
      <c r="F87" s="211" t="s">
        <v>47</v>
      </c>
      <c r="G87" s="211"/>
      <c r="H87" s="288"/>
      <c r="I87" s="288"/>
      <c r="J87" s="214" t="s">
        <v>48</v>
      </c>
      <c r="K87" s="214"/>
      <c r="L87" s="288"/>
      <c r="M87" s="288"/>
      <c r="N87" s="214" t="s">
        <v>49</v>
      </c>
      <c r="O87" s="248"/>
      <c r="P87" s="258" t="s">
        <v>50</v>
      </c>
      <c r="Q87" s="248"/>
      <c r="R87" s="260" t="s">
        <v>51</v>
      </c>
      <c r="S87" s="260"/>
      <c r="T87" s="290"/>
      <c r="U87" s="288"/>
      <c r="V87" s="214" t="s">
        <v>48</v>
      </c>
      <c r="W87" s="214"/>
      <c r="X87" s="288"/>
      <c r="Y87" s="288"/>
      <c r="Z87" s="214" t="s">
        <v>49</v>
      </c>
      <c r="AA87" s="248"/>
      <c r="AB87" s="50"/>
      <c r="AC87" s="50"/>
      <c r="AD87" s="50"/>
      <c r="AE87" s="285" t="s">
        <v>80</v>
      </c>
      <c r="AF87" s="214"/>
      <c r="AG87" s="214"/>
      <c r="AH87" s="214"/>
      <c r="AI87" s="248"/>
      <c r="AJ87" s="286">
        <f>ROUNDDOWN(AV92/60,0)</f>
        <v>0</v>
      </c>
      <c r="AK87" s="256"/>
      <c r="AL87" s="214" t="s">
        <v>48</v>
      </c>
      <c r="AM87" s="214"/>
      <c r="AN87" s="256">
        <f>AV92-AJ87*60</f>
        <v>0</v>
      </c>
      <c r="AO87" s="256"/>
      <c r="AP87" s="214" t="s">
        <v>49</v>
      </c>
      <c r="AQ87" s="248"/>
      <c r="AR87" s="50"/>
      <c r="AS87" s="64"/>
      <c r="AT87" s="44"/>
      <c r="AU87" s="244" t="s">
        <v>65</v>
      </c>
      <c r="AV87" s="245">
        <f>IF(AY87&lt;=BB87,BB87,AV82)</f>
        <v>1260</v>
      </c>
      <c r="AW87" s="284"/>
      <c r="AX87" s="244" t="s">
        <v>66</v>
      </c>
      <c r="AY87" s="245">
        <f>T87*60+X87</f>
        <v>0</v>
      </c>
      <c r="AZ87" s="284"/>
      <c r="BA87" s="244" t="s">
        <v>67</v>
      </c>
      <c r="BB87" s="245">
        <f>21*60</f>
        <v>1260</v>
      </c>
      <c r="BC87" s="44"/>
      <c r="BD87" s="44"/>
      <c r="BE87" s="44"/>
      <c r="BF87" s="44"/>
    </row>
    <row r="88" spans="1:58" ht="35.25" hidden="1" customHeight="1" x14ac:dyDescent="0.15">
      <c r="A88" s="45"/>
      <c r="B88" s="208"/>
      <c r="C88" s="209"/>
      <c r="D88" s="209"/>
      <c r="E88" s="210"/>
      <c r="F88" s="211"/>
      <c r="G88" s="211"/>
      <c r="H88" s="289"/>
      <c r="I88" s="289"/>
      <c r="J88" s="215"/>
      <c r="K88" s="215"/>
      <c r="L88" s="289"/>
      <c r="M88" s="289"/>
      <c r="N88" s="215"/>
      <c r="O88" s="249"/>
      <c r="P88" s="259"/>
      <c r="Q88" s="249"/>
      <c r="R88" s="261"/>
      <c r="S88" s="261"/>
      <c r="T88" s="291"/>
      <c r="U88" s="289"/>
      <c r="V88" s="215"/>
      <c r="W88" s="215"/>
      <c r="X88" s="289"/>
      <c r="Y88" s="289"/>
      <c r="Z88" s="215"/>
      <c r="AA88" s="249"/>
      <c r="AB88" s="44"/>
      <c r="AC88" s="44"/>
      <c r="AD88" s="44"/>
      <c r="AE88" s="259"/>
      <c r="AF88" s="215"/>
      <c r="AG88" s="215"/>
      <c r="AH88" s="215"/>
      <c r="AI88" s="249"/>
      <c r="AJ88" s="287"/>
      <c r="AK88" s="257"/>
      <c r="AL88" s="215"/>
      <c r="AM88" s="215"/>
      <c r="AN88" s="257"/>
      <c r="AO88" s="257"/>
      <c r="AP88" s="215"/>
      <c r="AQ88" s="249"/>
      <c r="AR88" s="50"/>
      <c r="AS88" s="64"/>
      <c r="AT88" s="44"/>
      <c r="AU88" s="244"/>
      <c r="AV88" s="245"/>
      <c r="AW88" s="284"/>
      <c r="AX88" s="244"/>
      <c r="AY88" s="245"/>
      <c r="AZ88" s="284"/>
      <c r="BA88" s="244"/>
      <c r="BB88" s="245"/>
      <c r="BC88" s="44"/>
      <c r="BD88" s="44"/>
      <c r="BE88" s="44"/>
      <c r="BF88" s="44"/>
    </row>
    <row r="89" spans="1:58" ht="17.25" hidden="1" customHeight="1" x14ac:dyDescent="0.15">
      <c r="A89" s="65"/>
      <c r="B89" s="51"/>
      <c r="C89" s="51"/>
      <c r="D89" s="51"/>
      <c r="E89" s="51"/>
      <c r="F89" s="44"/>
      <c r="G89" s="51"/>
      <c r="H89" s="53"/>
      <c r="I89" s="51"/>
      <c r="J89" s="51"/>
      <c r="K89" s="51"/>
      <c r="L89" s="51"/>
      <c r="M89" s="51"/>
      <c r="N89" s="51"/>
      <c r="O89" s="51"/>
      <c r="P89" s="66"/>
      <c r="Q89" s="51"/>
      <c r="R89" s="51"/>
      <c r="S89" s="51"/>
      <c r="T89" s="51"/>
      <c r="U89" s="51"/>
      <c r="V89" s="51"/>
      <c r="W89" s="51"/>
      <c r="X89" s="50"/>
      <c r="Y89" s="50"/>
      <c r="Z89" s="48"/>
      <c r="AA89" s="44"/>
      <c r="AB89" s="44"/>
      <c r="AC89" s="44"/>
      <c r="AD89" s="44"/>
      <c r="AE89" s="62"/>
      <c r="AF89" s="62"/>
      <c r="AG89" s="62"/>
      <c r="AH89" s="62"/>
      <c r="AI89" s="62"/>
      <c r="AJ89" s="55" t="s">
        <v>56</v>
      </c>
      <c r="AK89" s="62"/>
      <c r="AL89" s="62"/>
      <c r="AM89" s="62"/>
      <c r="AN89" s="62"/>
      <c r="AO89" s="62"/>
      <c r="AP89" s="62"/>
      <c r="AQ89" s="62"/>
      <c r="AR89" s="44"/>
      <c r="AS89" s="44"/>
      <c r="AT89" s="44"/>
      <c r="AU89" s="44"/>
      <c r="AV89" s="44"/>
      <c r="AW89" s="44"/>
      <c r="AX89" s="44"/>
      <c r="AY89" s="77" t="s">
        <v>68</v>
      </c>
      <c r="AZ89" s="44"/>
      <c r="BA89" s="44"/>
      <c r="BB89" s="44"/>
      <c r="BC89" s="44"/>
      <c r="BD89" s="44"/>
      <c r="BE89" s="44"/>
      <c r="BF89" s="44"/>
    </row>
    <row r="90" spans="1:58" ht="25.5" hidden="1" customHeight="1" x14ac:dyDescent="0.2">
      <c r="A90" s="65"/>
      <c r="B90" s="44"/>
      <c r="C90" s="262" t="s">
        <v>146</v>
      </c>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4"/>
      <c r="AC90" s="44"/>
      <c r="AD90" s="44"/>
      <c r="AE90" s="62"/>
      <c r="AF90" s="62"/>
      <c r="AG90" s="62"/>
      <c r="AH90" s="62"/>
      <c r="AI90" s="62"/>
      <c r="AJ90" s="62"/>
      <c r="AK90" s="62"/>
      <c r="AL90" s="62"/>
      <c r="AM90" s="62"/>
      <c r="AN90" s="62"/>
      <c r="AO90" s="62"/>
      <c r="AP90" s="62"/>
      <c r="AQ90" s="62"/>
      <c r="AR90" s="44"/>
      <c r="AS90" s="44"/>
      <c r="AT90" s="44"/>
      <c r="AU90" s="44"/>
      <c r="AV90" s="44"/>
      <c r="AW90" s="44"/>
      <c r="AX90" s="44"/>
      <c r="AY90" s="173" t="s">
        <v>147</v>
      </c>
      <c r="AZ90" s="44"/>
      <c r="BA90" s="44"/>
      <c r="BB90" s="44"/>
      <c r="BC90" s="44"/>
      <c r="BD90" s="44"/>
      <c r="BE90" s="44"/>
      <c r="BF90" s="44"/>
    </row>
    <row r="91" spans="1:58" ht="25.5" hidden="1" customHeight="1" x14ac:dyDescent="0.15">
      <c r="A91" s="65"/>
      <c r="B91" s="44"/>
      <c r="C91" s="265"/>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7"/>
      <c r="AC91" s="44"/>
      <c r="AD91" s="44"/>
      <c r="AE91" s="59" t="s">
        <v>69</v>
      </c>
      <c r="AF91" s="62"/>
      <c r="AG91" s="62"/>
      <c r="AH91" s="62"/>
      <c r="AI91" s="62"/>
      <c r="AJ91" s="62"/>
      <c r="AK91" s="62"/>
      <c r="AL91" s="62"/>
      <c r="AM91" s="62"/>
      <c r="AN91" s="62"/>
      <c r="AO91" s="62"/>
      <c r="AP91" s="62"/>
      <c r="AQ91" s="62"/>
      <c r="AR91" s="44"/>
      <c r="AS91" s="44"/>
      <c r="AT91" s="44"/>
      <c r="AU91" s="44"/>
      <c r="AV91" s="44" t="s">
        <v>70</v>
      </c>
      <c r="AW91" s="44"/>
      <c r="AX91" s="44"/>
      <c r="AY91" s="44" t="s">
        <v>71</v>
      </c>
      <c r="AZ91" s="174"/>
      <c r="BA91" s="44"/>
      <c r="BB91" s="44"/>
      <c r="BC91" s="44"/>
      <c r="BD91" s="44"/>
      <c r="BE91" s="44"/>
      <c r="BF91" s="44"/>
    </row>
    <row r="92" spans="1:58" s="63" customFormat="1" ht="25.5" hidden="1" customHeight="1" x14ac:dyDescent="0.15">
      <c r="A92" s="65"/>
      <c r="B92" s="44"/>
      <c r="C92" s="265"/>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7"/>
      <c r="AD92" s="50"/>
      <c r="AE92" s="250" t="s">
        <v>81</v>
      </c>
      <c r="AF92" s="271"/>
      <c r="AG92" s="271"/>
      <c r="AH92" s="271"/>
      <c r="AI92" s="271"/>
      <c r="AJ92" s="271"/>
      <c r="AK92" s="272"/>
      <c r="AL92" s="276">
        <f>IF(AY82=0,0,ROUNDUP(AV92/AY82,3))</f>
        <v>0</v>
      </c>
      <c r="AM92" s="277"/>
      <c r="AN92" s="277"/>
      <c r="AO92" s="277"/>
      <c r="AP92" s="277"/>
      <c r="AQ92" s="278"/>
      <c r="AR92" s="44"/>
      <c r="AS92" s="44"/>
      <c r="AT92" s="58"/>
      <c r="AU92" s="244" t="s">
        <v>73</v>
      </c>
      <c r="AV92" s="282">
        <f>IF(AV82-AV87&gt;0,IF(AV82-AV87&gt;AY82,AY82,AV82-AV87),0)</f>
        <v>0</v>
      </c>
      <c r="AW92" s="283" t="s">
        <v>74</v>
      </c>
      <c r="AX92" s="283"/>
      <c r="AY92" s="174"/>
      <c r="AZ92" s="174"/>
      <c r="BA92" s="58"/>
      <c r="BB92" s="58"/>
      <c r="BC92" s="58"/>
      <c r="BD92" s="58"/>
      <c r="BE92" s="58"/>
      <c r="BF92" s="58"/>
    </row>
    <row r="93" spans="1:58" ht="35.25" hidden="1" customHeight="1" x14ac:dyDescent="0.15">
      <c r="A93" s="80"/>
      <c r="B93" s="44"/>
      <c r="C93" s="265"/>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7"/>
      <c r="AC93" s="50"/>
      <c r="AD93" s="44"/>
      <c r="AE93" s="273"/>
      <c r="AF93" s="274"/>
      <c r="AG93" s="274"/>
      <c r="AH93" s="274"/>
      <c r="AI93" s="274"/>
      <c r="AJ93" s="274"/>
      <c r="AK93" s="275"/>
      <c r="AL93" s="279"/>
      <c r="AM93" s="280"/>
      <c r="AN93" s="280"/>
      <c r="AO93" s="280"/>
      <c r="AP93" s="280"/>
      <c r="AQ93" s="281"/>
      <c r="AR93" s="44"/>
      <c r="AS93" s="44"/>
      <c r="AT93" s="244"/>
      <c r="AU93" s="244"/>
      <c r="AV93" s="282"/>
      <c r="AW93" s="283"/>
      <c r="AX93" s="283"/>
      <c r="AY93" s="44"/>
      <c r="AZ93" s="44"/>
      <c r="BA93" s="44"/>
      <c r="BB93" s="44"/>
      <c r="BC93" s="44"/>
      <c r="BD93" s="44"/>
      <c r="BE93" s="44"/>
      <c r="BF93" s="44"/>
    </row>
    <row r="94" spans="1:58" ht="25.5" hidden="1" customHeight="1" x14ac:dyDescent="0.15">
      <c r="A94" s="80"/>
      <c r="B94" s="44"/>
      <c r="C94" s="268"/>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70"/>
      <c r="AC94" s="44"/>
      <c r="AD94" s="44"/>
      <c r="AE94" s="44"/>
      <c r="AF94" s="44"/>
      <c r="AG94" s="44"/>
      <c r="AH94" s="44"/>
      <c r="AI94" s="44"/>
      <c r="AJ94" s="44"/>
      <c r="AK94" s="68" t="s">
        <v>56</v>
      </c>
      <c r="AL94" s="44"/>
      <c r="AM94" s="50"/>
      <c r="AN94" s="50"/>
      <c r="AO94" s="50"/>
      <c r="AP94" s="44"/>
      <c r="AQ94" s="44"/>
      <c r="AR94" s="44"/>
      <c r="AS94" s="44"/>
      <c r="AT94" s="244"/>
      <c r="AU94" s="44"/>
      <c r="AV94" s="44"/>
      <c r="AW94" s="44"/>
      <c r="AX94" s="44"/>
      <c r="AY94" s="44"/>
      <c r="AZ94" s="44"/>
      <c r="BA94" s="44"/>
      <c r="BB94" s="44"/>
      <c r="BC94" s="44"/>
      <c r="BD94" s="44"/>
      <c r="BE94" s="44"/>
      <c r="BF94" s="44"/>
    </row>
    <row r="95" spans="1:58" ht="25.5" hidden="1" customHeight="1" x14ac:dyDescent="0.15">
      <c r="A95" s="65"/>
      <c r="B95" s="47"/>
      <c r="C95" s="67"/>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44"/>
      <c r="AD95" s="44"/>
      <c r="AE95" s="44"/>
      <c r="AF95" s="44"/>
      <c r="AG95" s="44"/>
      <c r="AH95" s="44"/>
      <c r="AI95" s="44"/>
      <c r="AJ95" s="44"/>
      <c r="AK95" s="70" t="s">
        <v>75</v>
      </c>
      <c r="AL95" s="44"/>
      <c r="AM95" s="50"/>
      <c r="AN95" s="50"/>
      <c r="AO95" s="50"/>
      <c r="AP95" s="44"/>
      <c r="AQ95" s="44"/>
      <c r="AR95" s="44"/>
      <c r="AS95" s="44"/>
      <c r="AT95" s="44"/>
      <c r="AU95" s="44"/>
      <c r="AV95" s="44"/>
      <c r="AW95" s="44"/>
      <c r="AX95" s="44"/>
      <c r="AY95" s="44"/>
      <c r="AZ95" s="44"/>
      <c r="BA95" s="44"/>
      <c r="BB95" s="44"/>
      <c r="BC95" s="44"/>
      <c r="BD95" s="44"/>
      <c r="BE95" s="44"/>
    </row>
    <row r="96" spans="1:58" ht="17.25" hidden="1" customHeight="1" x14ac:dyDescent="0.15">
      <c r="A96" s="52"/>
      <c r="B96" s="52"/>
      <c r="C96" s="52"/>
      <c r="D96" s="52"/>
      <c r="E96" s="52"/>
      <c r="F96" s="77"/>
      <c r="G96" s="52"/>
      <c r="H96" s="52"/>
      <c r="I96" s="52"/>
      <c r="J96" s="52"/>
      <c r="AK96" s="78"/>
      <c r="AM96" s="20"/>
      <c r="AN96" s="20"/>
      <c r="AO96" s="20"/>
      <c r="AT96" s="44"/>
      <c r="AU96" s="44"/>
      <c r="AV96" s="44"/>
      <c r="AW96" s="44"/>
      <c r="AX96" s="44"/>
      <c r="AY96" s="44"/>
      <c r="AZ96" s="44"/>
      <c r="BA96" s="44"/>
      <c r="BB96" s="44"/>
      <c r="BC96" s="44"/>
      <c r="BD96" s="44"/>
      <c r="BE96" s="44"/>
    </row>
    <row r="97" spans="1:58" ht="25.5" hidden="1" customHeight="1" x14ac:dyDescent="0.15">
      <c r="A97" s="199" t="s">
        <v>85</v>
      </c>
      <c r="B97" s="200"/>
      <c r="C97" s="200"/>
      <c r="D97" s="200"/>
      <c r="E97" s="200"/>
      <c r="F97" s="200"/>
      <c r="G97" s="200"/>
      <c r="H97" s="200"/>
      <c r="I97" s="201"/>
      <c r="J97" s="39"/>
      <c r="K97" s="79" t="s">
        <v>83</v>
      </c>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39"/>
      <c r="AP97" s="39"/>
      <c r="AQ97" s="39"/>
      <c r="AR97" s="39"/>
      <c r="AS97" s="39"/>
      <c r="AT97" s="44"/>
      <c r="AU97" s="44" t="s">
        <v>41</v>
      </c>
      <c r="AV97" s="50"/>
      <c r="AW97" s="50"/>
      <c r="AX97" s="50"/>
      <c r="AY97" s="50"/>
      <c r="AZ97" s="44"/>
      <c r="BA97" s="50"/>
      <c r="BB97" s="50"/>
      <c r="BC97" s="50"/>
      <c r="BD97" s="50"/>
      <c r="BE97" s="50"/>
      <c r="BF97" s="20"/>
    </row>
    <row r="98" spans="1:58" ht="17.25" hidden="1" customHeight="1" x14ac:dyDescent="0.15">
      <c r="A98" s="202"/>
      <c r="B98" s="203"/>
      <c r="C98" s="203"/>
      <c r="D98" s="203"/>
      <c r="E98" s="203"/>
      <c r="F98" s="203"/>
      <c r="G98" s="203"/>
      <c r="H98" s="203"/>
      <c r="I98" s="204"/>
      <c r="J98" s="40"/>
      <c r="K98" s="40"/>
      <c r="L98" s="40"/>
      <c r="M98" s="40"/>
      <c r="N98" s="40"/>
      <c r="O98" s="40"/>
      <c r="P98" s="40"/>
      <c r="Q98" s="40"/>
      <c r="R98" s="40"/>
      <c r="S98" s="40"/>
      <c r="T98" s="40"/>
      <c r="U98" s="40"/>
      <c r="V98" s="40"/>
      <c r="W98" s="40"/>
      <c r="X98" s="41"/>
      <c r="Y98" s="41"/>
      <c r="Z98" s="41"/>
      <c r="AA98" s="41"/>
      <c r="AB98" s="41"/>
      <c r="AC98" s="41"/>
      <c r="AD98" s="41"/>
      <c r="AE98" s="42"/>
      <c r="AF98" s="41"/>
      <c r="AG98" s="41"/>
      <c r="AH98" s="41"/>
      <c r="AI98" s="41"/>
      <c r="AJ98" s="41"/>
      <c r="AK98" s="41"/>
      <c r="AL98" s="41"/>
      <c r="AM98" s="41"/>
      <c r="AN98" s="41"/>
      <c r="AO98" s="41"/>
      <c r="AP98" s="43"/>
      <c r="AQ98" s="43"/>
      <c r="AR98" s="43"/>
      <c r="AS98" s="43"/>
      <c r="AT98" s="44"/>
      <c r="AU98" s="44"/>
      <c r="AV98" s="44"/>
      <c r="AW98" s="44"/>
      <c r="AX98" s="44"/>
      <c r="AY98" s="44"/>
      <c r="AZ98" s="44"/>
      <c r="BA98" s="44"/>
      <c r="BB98" s="44"/>
      <c r="BC98" s="44"/>
      <c r="BD98" s="44"/>
      <c r="BE98" s="44"/>
      <c r="BF98" s="44"/>
    </row>
    <row r="99" spans="1:58" ht="28.5" hidden="1" customHeight="1" x14ac:dyDescent="0.15">
      <c r="A99" s="45"/>
      <c r="B99" s="46" t="s">
        <v>42</v>
      </c>
      <c r="C99" s="47"/>
      <c r="D99" s="47"/>
      <c r="E99" s="47"/>
      <c r="F99" s="44"/>
      <c r="G99" s="48"/>
      <c r="H99" s="44"/>
      <c r="I99" s="48"/>
      <c r="J99" s="48"/>
      <c r="K99" s="48"/>
      <c r="L99" s="48"/>
      <c r="M99" s="48"/>
      <c r="N99" s="48"/>
      <c r="O99" s="48"/>
      <c r="P99" s="48"/>
      <c r="Q99" s="48"/>
      <c r="R99" s="48"/>
      <c r="S99" s="48"/>
      <c r="T99" s="48"/>
      <c r="U99" s="48"/>
      <c r="V99" s="48"/>
      <c r="W99" s="48"/>
      <c r="X99" s="48"/>
      <c r="Y99" s="48"/>
      <c r="Z99" s="48"/>
      <c r="AA99" s="49"/>
      <c r="AB99" s="50"/>
      <c r="AC99" s="50"/>
      <c r="AD99" s="50"/>
      <c r="AE99" s="46" t="s">
        <v>43</v>
      </c>
      <c r="AF99" s="50"/>
      <c r="AG99" s="50"/>
      <c r="AH99" s="50"/>
      <c r="AI99" s="50"/>
      <c r="AJ99" s="50"/>
      <c r="AK99" s="50"/>
      <c r="AL99" s="50"/>
      <c r="AM99" s="50"/>
      <c r="AN99" s="50"/>
      <c r="AO99" s="50"/>
      <c r="AP99" s="50"/>
      <c r="AQ99" s="50"/>
      <c r="AR99" s="50"/>
      <c r="AS99" s="50"/>
      <c r="AT99" s="44"/>
      <c r="AU99" s="44"/>
      <c r="AV99" s="44" t="s">
        <v>44</v>
      </c>
      <c r="AW99" s="44"/>
      <c r="AX99" s="44"/>
      <c r="AY99" s="44" t="s">
        <v>45</v>
      </c>
      <c r="AZ99" s="44"/>
      <c r="BA99" s="44"/>
      <c r="BB99" s="44"/>
      <c r="BC99" s="44"/>
      <c r="BD99" s="44"/>
      <c r="BE99" s="44"/>
      <c r="BF99" s="44"/>
    </row>
    <row r="100" spans="1:58" ht="25.5" hidden="1" customHeight="1" x14ac:dyDescent="0.15">
      <c r="A100" s="45"/>
      <c r="B100" s="205" t="s">
        <v>46</v>
      </c>
      <c r="C100" s="206"/>
      <c r="D100" s="206"/>
      <c r="E100" s="207"/>
      <c r="F100" s="211" t="s">
        <v>47</v>
      </c>
      <c r="G100" s="211"/>
      <c r="H100" s="288"/>
      <c r="I100" s="288"/>
      <c r="J100" s="214" t="s">
        <v>48</v>
      </c>
      <c r="K100" s="214"/>
      <c r="L100" s="288"/>
      <c r="M100" s="288"/>
      <c r="N100" s="214" t="s">
        <v>49</v>
      </c>
      <c r="O100" s="248"/>
      <c r="P100" s="258" t="s">
        <v>50</v>
      </c>
      <c r="Q100" s="248"/>
      <c r="R100" s="260" t="s">
        <v>51</v>
      </c>
      <c r="S100" s="260"/>
      <c r="T100" s="288"/>
      <c r="U100" s="288"/>
      <c r="V100" s="214" t="s">
        <v>48</v>
      </c>
      <c r="W100" s="214"/>
      <c r="X100" s="288"/>
      <c r="Y100" s="288"/>
      <c r="Z100" s="214" t="s">
        <v>49</v>
      </c>
      <c r="AA100" s="248"/>
      <c r="AB100" s="44"/>
      <c r="AC100" s="44"/>
      <c r="AD100" s="44"/>
      <c r="AE100" s="250" t="s">
        <v>78</v>
      </c>
      <c r="AF100" s="251"/>
      <c r="AG100" s="251"/>
      <c r="AH100" s="251"/>
      <c r="AI100" s="252"/>
      <c r="AJ100" s="256">
        <f>ROUNDDOWN(AY100/60,0)</f>
        <v>0</v>
      </c>
      <c r="AK100" s="256"/>
      <c r="AL100" s="251" t="s">
        <v>53</v>
      </c>
      <c r="AM100" s="251"/>
      <c r="AN100" s="256">
        <f>AY100-AJ100*60</f>
        <v>0</v>
      </c>
      <c r="AO100" s="256"/>
      <c r="AP100" s="214" t="s">
        <v>49</v>
      </c>
      <c r="AQ100" s="248"/>
      <c r="AR100" s="50"/>
      <c r="AS100" s="44"/>
      <c r="AT100" s="244"/>
      <c r="AU100" s="244" t="s">
        <v>54</v>
      </c>
      <c r="AV100" s="245">
        <f>T100*60+X100</f>
        <v>0</v>
      </c>
      <c r="AW100" s="44"/>
      <c r="AX100" s="244" t="s">
        <v>55</v>
      </c>
      <c r="AY100" s="245">
        <f>(T100*60+X100)-(H100*60+L100)</f>
        <v>0</v>
      </c>
      <c r="AZ100" s="44"/>
      <c r="BA100" s="44"/>
      <c r="BB100" s="44"/>
      <c r="BC100" s="44"/>
      <c r="BD100" s="44"/>
      <c r="BE100" s="44"/>
      <c r="BF100" s="44"/>
    </row>
    <row r="101" spans="1:58" ht="35.25" hidden="1" customHeight="1" x14ac:dyDescent="0.15">
      <c r="A101" s="45"/>
      <c r="B101" s="208"/>
      <c r="C101" s="209"/>
      <c r="D101" s="209"/>
      <c r="E101" s="210"/>
      <c r="F101" s="211"/>
      <c r="G101" s="211"/>
      <c r="H101" s="289"/>
      <c r="I101" s="289"/>
      <c r="J101" s="215"/>
      <c r="K101" s="215"/>
      <c r="L101" s="289"/>
      <c r="M101" s="289"/>
      <c r="N101" s="215"/>
      <c r="O101" s="249"/>
      <c r="P101" s="259"/>
      <c r="Q101" s="249"/>
      <c r="R101" s="261"/>
      <c r="S101" s="261"/>
      <c r="T101" s="289"/>
      <c r="U101" s="289"/>
      <c r="V101" s="215"/>
      <c r="W101" s="215"/>
      <c r="X101" s="289"/>
      <c r="Y101" s="289"/>
      <c r="Z101" s="215"/>
      <c r="AA101" s="249"/>
      <c r="AB101" s="44"/>
      <c r="AC101" s="44"/>
      <c r="AD101" s="44"/>
      <c r="AE101" s="253"/>
      <c r="AF101" s="254"/>
      <c r="AG101" s="254"/>
      <c r="AH101" s="254"/>
      <c r="AI101" s="255"/>
      <c r="AJ101" s="257"/>
      <c r="AK101" s="257"/>
      <c r="AL101" s="254"/>
      <c r="AM101" s="254"/>
      <c r="AN101" s="257"/>
      <c r="AO101" s="257"/>
      <c r="AP101" s="215"/>
      <c r="AQ101" s="249"/>
      <c r="AR101" s="50"/>
      <c r="AS101" s="44"/>
      <c r="AT101" s="244"/>
      <c r="AU101" s="244"/>
      <c r="AV101" s="245"/>
      <c r="AW101" s="44"/>
      <c r="AX101" s="244"/>
      <c r="AY101" s="245"/>
      <c r="AZ101" s="44"/>
      <c r="BA101" s="44"/>
      <c r="BB101" s="44"/>
      <c r="BC101" s="44"/>
      <c r="BD101" s="44"/>
      <c r="BE101" s="44"/>
      <c r="BF101" s="44"/>
    </row>
    <row r="102" spans="1:58" ht="17.25" hidden="1" customHeight="1" x14ac:dyDescent="0.15">
      <c r="A102" s="45"/>
      <c r="B102" s="51"/>
      <c r="C102" s="51"/>
      <c r="D102" s="51"/>
      <c r="E102" s="51"/>
      <c r="F102" s="52"/>
      <c r="G102" s="52"/>
      <c r="H102" s="53"/>
      <c r="I102" s="52"/>
      <c r="J102" s="52"/>
      <c r="K102" s="52"/>
      <c r="L102" s="52"/>
      <c r="M102" s="52"/>
      <c r="N102" s="52"/>
      <c r="O102" s="52"/>
      <c r="P102" s="52"/>
      <c r="Q102" s="52"/>
      <c r="R102" s="52"/>
      <c r="S102" s="52"/>
      <c r="T102" s="52"/>
      <c r="U102" s="52"/>
      <c r="V102" s="52"/>
      <c r="W102" s="52"/>
      <c r="X102" s="50"/>
      <c r="Y102" s="50"/>
      <c r="Z102" s="48"/>
      <c r="AA102" s="49"/>
      <c r="AB102" s="50"/>
      <c r="AC102" s="50"/>
      <c r="AD102" s="50"/>
      <c r="AE102" s="54"/>
      <c r="AF102" s="54"/>
      <c r="AG102" s="54"/>
      <c r="AH102" s="54"/>
      <c r="AI102" s="54"/>
      <c r="AJ102" s="55" t="s">
        <v>56</v>
      </c>
      <c r="AK102" s="54"/>
      <c r="AL102" s="54"/>
      <c r="AM102" s="54"/>
      <c r="AN102" s="54"/>
      <c r="AO102" s="54"/>
      <c r="AP102" s="54"/>
      <c r="AQ102" s="54"/>
      <c r="AR102" s="50"/>
      <c r="AS102" s="44"/>
      <c r="AT102" s="44"/>
      <c r="AU102" s="44"/>
      <c r="AV102" s="44"/>
      <c r="AW102" s="44"/>
      <c r="AX102" s="44"/>
      <c r="AY102" s="44"/>
      <c r="AZ102" s="44"/>
      <c r="BA102" s="44"/>
      <c r="BB102" s="44"/>
      <c r="BC102" s="44"/>
      <c r="BD102" s="44"/>
      <c r="BE102" s="44"/>
      <c r="BF102" s="44"/>
    </row>
    <row r="103" spans="1:58" s="44" customFormat="1" ht="25.5" hidden="1" customHeight="1" x14ac:dyDescent="0.15">
      <c r="A103" s="45"/>
      <c r="B103" s="46"/>
      <c r="C103" s="47"/>
      <c r="D103" s="47"/>
      <c r="E103" s="47"/>
      <c r="F103" s="48"/>
      <c r="G103" s="48"/>
      <c r="H103" s="48"/>
      <c r="I103" s="48"/>
      <c r="J103" s="48"/>
      <c r="K103" s="48"/>
      <c r="L103" s="48"/>
      <c r="M103" s="48"/>
      <c r="N103" s="48"/>
      <c r="O103" s="48"/>
      <c r="P103" s="48"/>
      <c r="Q103" s="48"/>
      <c r="R103" s="48"/>
      <c r="S103" s="48"/>
      <c r="T103" s="48"/>
      <c r="U103" s="48"/>
      <c r="V103" s="48"/>
      <c r="W103" s="49"/>
      <c r="X103" s="50"/>
      <c r="Y103" s="50"/>
      <c r="Z103" s="48"/>
      <c r="AA103" s="49"/>
      <c r="AB103" s="50"/>
      <c r="AC103" s="50"/>
      <c r="AD103" s="50"/>
      <c r="AE103" s="54"/>
      <c r="AF103" s="54"/>
      <c r="AG103" s="54"/>
      <c r="AH103" s="54"/>
      <c r="AI103" s="54"/>
      <c r="AJ103" s="54"/>
      <c r="AK103" s="54"/>
      <c r="AL103" s="54"/>
      <c r="AM103" s="54"/>
      <c r="AN103" s="54"/>
      <c r="AO103" s="54"/>
      <c r="AP103" s="54"/>
      <c r="AQ103" s="54"/>
      <c r="AR103" s="50"/>
      <c r="AV103" s="58" t="s">
        <v>57</v>
      </c>
      <c r="AY103" s="44" t="s">
        <v>58</v>
      </c>
      <c r="BB103" s="44" t="s">
        <v>59</v>
      </c>
    </row>
    <row r="104" spans="1:58" s="63" customFormat="1" ht="25.5" hidden="1" customHeight="1" x14ac:dyDescent="0.15">
      <c r="A104" s="56"/>
      <c r="B104" s="57" t="s">
        <v>60</v>
      </c>
      <c r="C104" s="57"/>
      <c r="D104" s="57"/>
      <c r="E104" s="57"/>
      <c r="F104" s="57"/>
      <c r="G104" s="57"/>
      <c r="H104" s="57"/>
      <c r="I104" s="57"/>
      <c r="J104" s="57"/>
      <c r="K104" s="57"/>
      <c r="L104" s="57"/>
      <c r="M104" s="57"/>
      <c r="N104" s="57"/>
      <c r="O104" s="58"/>
      <c r="P104" s="57"/>
      <c r="Q104" s="57"/>
      <c r="R104" s="57"/>
      <c r="S104" s="57"/>
      <c r="T104" s="57"/>
      <c r="U104" s="28"/>
      <c r="V104" s="57"/>
      <c r="W104" s="57"/>
      <c r="X104" s="50"/>
      <c r="Y104" s="50"/>
      <c r="Z104" s="48"/>
      <c r="AA104" s="49"/>
      <c r="AB104" s="50"/>
      <c r="AC104" s="50"/>
      <c r="AD104" s="50"/>
      <c r="AE104" s="59" t="s">
        <v>61</v>
      </c>
      <c r="AF104" s="60"/>
      <c r="AG104" s="61"/>
      <c r="AH104" s="61"/>
      <c r="AI104" s="61"/>
      <c r="AJ104" s="61"/>
      <c r="AK104" s="61"/>
      <c r="AL104" s="61"/>
      <c r="AM104" s="61"/>
      <c r="AN104" s="54"/>
      <c r="AO104" s="54"/>
      <c r="AP104" s="54"/>
      <c r="AQ104" s="62"/>
      <c r="AR104" s="50"/>
      <c r="AS104" s="44"/>
      <c r="AT104" s="58"/>
      <c r="AU104" s="58"/>
      <c r="AV104" s="58" t="s">
        <v>62</v>
      </c>
      <c r="AW104" s="58"/>
      <c r="AX104" s="58"/>
      <c r="AY104" s="44" t="s">
        <v>63</v>
      </c>
      <c r="AZ104" s="58"/>
      <c r="BA104" s="44"/>
      <c r="BB104" s="44"/>
      <c r="BC104" s="58"/>
      <c r="BD104" s="44"/>
      <c r="BE104" s="58"/>
      <c r="BF104" s="58"/>
    </row>
    <row r="105" spans="1:58" ht="25.5" hidden="1" customHeight="1" x14ac:dyDescent="0.15">
      <c r="A105" s="45"/>
      <c r="B105" s="205" t="s">
        <v>79</v>
      </c>
      <c r="C105" s="206"/>
      <c r="D105" s="206"/>
      <c r="E105" s="207"/>
      <c r="F105" s="211" t="s">
        <v>47</v>
      </c>
      <c r="G105" s="211"/>
      <c r="H105" s="288"/>
      <c r="I105" s="288"/>
      <c r="J105" s="214" t="s">
        <v>48</v>
      </c>
      <c r="K105" s="214"/>
      <c r="L105" s="288"/>
      <c r="M105" s="288"/>
      <c r="N105" s="214" t="s">
        <v>49</v>
      </c>
      <c r="O105" s="248"/>
      <c r="P105" s="258" t="s">
        <v>50</v>
      </c>
      <c r="Q105" s="248"/>
      <c r="R105" s="260" t="s">
        <v>51</v>
      </c>
      <c r="S105" s="260"/>
      <c r="T105" s="290"/>
      <c r="U105" s="288"/>
      <c r="V105" s="214" t="s">
        <v>48</v>
      </c>
      <c r="W105" s="214"/>
      <c r="X105" s="288"/>
      <c r="Y105" s="288"/>
      <c r="Z105" s="214" t="s">
        <v>49</v>
      </c>
      <c r="AA105" s="248"/>
      <c r="AB105" s="50"/>
      <c r="AC105" s="50"/>
      <c r="AD105" s="50"/>
      <c r="AE105" s="285" t="s">
        <v>80</v>
      </c>
      <c r="AF105" s="214"/>
      <c r="AG105" s="214"/>
      <c r="AH105" s="214"/>
      <c r="AI105" s="248"/>
      <c r="AJ105" s="286">
        <f>ROUNDDOWN(AV110/60,0)</f>
        <v>0</v>
      </c>
      <c r="AK105" s="256"/>
      <c r="AL105" s="214" t="s">
        <v>48</v>
      </c>
      <c r="AM105" s="214"/>
      <c r="AN105" s="256">
        <f>AV110-AJ105*60</f>
        <v>0</v>
      </c>
      <c r="AO105" s="256"/>
      <c r="AP105" s="214" t="s">
        <v>49</v>
      </c>
      <c r="AQ105" s="248"/>
      <c r="AR105" s="50"/>
      <c r="AS105" s="64"/>
      <c r="AT105" s="44"/>
      <c r="AU105" s="244" t="s">
        <v>65</v>
      </c>
      <c r="AV105" s="245">
        <f>IF(AY105&lt;=BB105,BB105,AV100)</f>
        <v>1260</v>
      </c>
      <c r="AW105" s="284"/>
      <c r="AX105" s="244" t="s">
        <v>66</v>
      </c>
      <c r="AY105" s="245">
        <f>T105*60+X105</f>
        <v>0</v>
      </c>
      <c r="AZ105" s="284"/>
      <c r="BA105" s="244" t="s">
        <v>67</v>
      </c>
      <c r="BB105" s="245">
        <f>21*60</f>
        <v>1260</v>
      </c>
      <c r="BC105" s="44"/>
      <c r="BD105" s="44"/>
      <c r="BE105" s="44"/>
      <c r="BF105" s="44"/>
    </row>
    <row r="106" spans="1:58" ht="35.25" hidden="1" customHeight="1" x14ac:dyDescent="0.15">
      <c r="A106" s="45"/>
      <c r="B106" s="208"/>
      <c r="C106" s="209"/>
      <c r="D106" s="209"/>
      <c r="E106" s="210"/>
      <c r="F106" s="211"/>
      <c r="G106" s="211"/>
      <c r="H106" s="289"/>
      <c r="I106" s="289"/>
      <c r="J106" s="215"/>
      <c r="K106" s="215"/>
      <c r="L106" s="289"/>
      <c r="M106" s="289"/>
      <c r="N106" s="215"/>
      <c r="O106" s="249"/>
      <c r="P106" s="259"/>
      <c r="Q106" s="249"/>
      <c r="R106" s="261"/>
      <c r="S106" s="261"/>
      <c r="T106" s="291"/>
      <c r="U106" s="289"/>
      <c r="V106" s="215"/>
      <c r="W106" s="215"/>
      <c r="X106" s="289"/>
      <c r="Y106" s="289"/>
      <c r="Z106" s="215"/>
      <c r="AA106" s="249"/>
      <c r="AB106" s="44"/>
      <c r="AC106" s="44"/>
      <c r="AD106" s="44"/>
      <c r="AE106" s="259"/>
      <c r="AF106" s="215"/>
      <c r="AG106" s="215"/>
      <c r="AH106" s="215"/>
      <c r="AI106" s="249"/>
      <c r="AJ106" s="287"/>
      <c r="AK106" s="257"/>
      <c r="AL106" s="215"/>
      <c r="AM106" s="215"/>
      <c r="AN106" s="257"/>
      <c r="AO106" s="257"/>
      <c r="AP106" s="215"/>
      <c r="AQ106" s="249"/>
      <c r="AR106" s="50"/>
      <c r="AS106" s="64"/>
      <c r="AT106" s="44"/>
      <c r="AU106" s="244"/>
      <c r="AV106" s="245"/>
      <c r="AW106" s="284"/>
      <c r="AX106" s="244"/>
      <c r="AY106" s="245"/>
      <c r="AZ106" s="284"/>
      <c r="BA106" s="244"/>
      <c r="BB106" s="245"/>
      <c r="BC106" s="44"/>
      <c r="BD106" s="44"/>
      <c r="BE106" s="44"/>
      <c r="BF106" s="44"/>
    </row>
    <row r="107" spans="1:58" ht="17.25" hidden="1" customHeight="1" x14ac:dyDescent="0.15">
      <c r="A107" s="65"/>
      <c r="B107" s="51"/>
      <c r="C107" s="51"/>
      <c r="D107" s="51"/>
      <c r="E107" s="51"/>
      <c r="F107" s="44"/>
      <c r="G107" s="51"/>
      <c r="H107" s="53"/>
      <c r="I107" s="51"/>
      <c r="J107" s="51"/>
      <c r="K107" s="51"/>
      <c r="L107" s="51"/>
      <c r="M107" s="51"/>
      <c r="N107" s="51"/>
      <c r="O107" s="51"/>
      <c r="P107" s="66"/>
      <c r="Q107" s="51"/>
      <c r="R107" s="51"/>
      <c r="S107" s="51"/>
      <c r="T107" s="51"/>
      <c r="U107" s="51"/>
      <c r="V107" s="51"/>
      <c r="W107" s="51"/>
      <c r="X107" s="50"/>
      <c r="Y107" s="50"/>
      <c r="Z107" s="48"/>
      <c r="AA107" s="44"/>
      <c r="AB107" s="44"/>
      <c r="AC107" s="44"/>
      <c r="AD107" s="44"/>
      <c r="AE107" s="62"/>
      <c r="AF107" s="62"/>
      <c r="AG107" s="62"/>
      <c r="AH107" s="62"/>
      <c r="AI107" s="62"/>
      <c r="AJ107" s="55" t="s">
        <v>56</v>
      </c>
      <c r="AK107" s="62"/>
      <c r="AL107" s="62"/>
      <c r="AM107" s="62"/>
      <c r="AN107" s="62"/>
      <c r="AO107" s="62"/>
      <c r="AP107" s="62"/>
      <c r="AQ107" s="62"/>
      <c r="AR107" s="44"/>
      <c r="AS107" s="44"/>
      <c r="AT107" s="44"/>
      <c r="AU107" s="44"/>
      <c r="AV107" s="44"/>
      <c r="AW107" s="44"/>
      <c r="AX107" s="44"/>
      <c r="AY107" s="77" t="s">
        <v>68</v>
      </c>
      <c r="AZ107" s="44"/>
      <c r="BA107" s="44"/>
      <c r="BB107" s="44"/>
      <c r="BC107" s="44"/>
      <c r="BD107" s="44"/>
      <c r="BE107" s="44"/>
      <c r="BF107" s="44"/>
    </row>
    <row r="108" spans="1:58" ht="25.5" hidden="1" customHeight="1" x14ac:dyDescent="0.2">
      <c r="A108" s="65"/>
      <c r="B108" s="44"/>
      <c r="C108" s="262" t="s">
        <v>146</v>
      </c>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4"/>
      <c r="AC108" s="44"/>
      <c r="AD108" s="44"/>
      <c r="AE108" s="62"/>
      <c r="AF108" s="62"/>
      <c r="AG108" s="62"/>
      <c r="AH108" s="62"/>
      <c r="AI108" s="62"/>
      <c r="AJ108" s="62"/>
      <c r="AK108" s="62"/>
      <c r="AL108" s="62"/>
      <c r="AM108" s="62"/>
      <c r="AN108" s="62"/>
      <c r="AO108" s="62"/>
      <c r="AP108" s="62"/>
      <c r="AQ108" s="62"/>
      <c r="AR108" s="44"/>
      <c r="AS108" s="44"/>
      <c r="AT108" s="44"/>
      <c r="AU108" s="44"/>
      <c r="AV108" s="44"/>
      <c r="AW108" s="44"/>
      <c r="AX108" s="44"/>
      <c r="AY108" s="173" t="s">
        <v>147</v>
      </c>
      <c r="AZ108" s="44"/>
      <c r="BA108" s="44"/>
      <c r="BB108" s="44"/>
      <c r="BC108" s="44"/>
      <c r="BD108" s="44"/>
      <c r="BE108" s="44"/>
      <c r="BF108" s="44"/>
    </row>
    <row r="109" spans="1:58" ht="25.5" hidden="1" customHeight="1" x14ac:dyDescent="0.15">
      <c r="A109" s="65"/>
      <c r="B109" s="44"/>
      <c r="C109" s="265"/>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7"/>
      <c r="AC109" s="44"/>
      <c r="AD109" s="44"/>
      <c r="AE109" s="59" t="s">
        <v>69</v>
      </c>
      <c r="AF109" s="62"/>
      <c r="AG109" s="62"/>
      <c r="AH109" s="62"/>
      <c r="AI109" s="62"/>
      <c r="AJ109" s="62"/>
      <c r="AK109" s="62"/>
      <c r="AL109" s="62"/>
      <c r="AM109" s="62"/>
      <c r="AN109" s="62"/>
      <c r="AO109" s="62"/>
      <c r="AP109" s="62"/>
      <c r="AQ109" s="62"/>
      <c r="AR109" s="44"/>
      <c r="AS109" s="44"/>
      <c r="AT109" s="44"/>
      <c r="AU109" s="44"/>
      <c r="AV109" s="44" t="s">
        <v>70</v>
      </c>
      <c r="AW109" s="44"/>
      <c r="AX109" s="44"/>
      <c r="AY109" s="44" t="s">
        <v>71</v>
      </c>
      <c r="AZ109" s="174"/>
      <c r="BA109" s="44"/>
      <c r="BB109" s="44"/>
      <c r="BC109" s="44"/>
      <c r="BD109" s="44"/>
      <c r="BE109" s="44"/>
      <c r="BF109" s="44"/>
    </row>
    <row r="110" spans="1:58" s="63" customFormat="1" ht="25.5" hidden="1" customHeight="1" x14ac:dyDescent="0.15">
      <c r="A110" s="65"/>
      <c r="B110" s="44"/>
      <c r="C110" s="265"/>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7"/>
      <c r="AD110" s="50"/>
      <c r="AE110" s="250" t="s">
        <v>81</v>
      </c>
      <c r="AF110" s="271"/>
      <c r="AG110" s="271"/>
      <c r="AH110" s="271"/>
      <c r="AI110" s="271"/>
      <c r="AJ110" s="271"/>
      <c r="AK110" s="272"/>
      <c r="AL110" s="276">
        <f>IF(AY100=0,0,ROUNDUP(AV110/AY100,3))</f>
        <v>0</v>
      </c>
      <c r="AM110" s="277"/>
      <c r="AN110" s="277"/>
      <c r="AO110" s="277"/>
      <c r="AP110" s="277"/>
      <c r="AQ110" s="278"/>
      <c r="AR110" s="44"/>
      <c r="AS110" s="44"/>
      <c r="AT110" s="58"/>
      <c r="AU110" s="244" t="s">
        <v>73</v>
      </c>
      <c r="AV110" s="282">
        <f>IF(AV100-AV105&gt;0,IF(AV100-AV105&gt;AY100,AY100,AV100-AV105),0)</f>
        <v>0</v>
      </c>
      <c r="AW110" s="283" t="s">
        <v>74</v>
      </c>
      <c r="AX110" s="283"/>
      <c r="AY110" s="174"/>
      <c r="AZ110" s="174"/>
      <c r="BA110" s="58"/>
      <c r="BB110" s="58"/>
      <c r="BC110" s="58"/>
      <c r="BD110" s="58"/>
      <c r="BE110" s="58"/>
      <c r="BF110" s="58"/>
    </row>
    <row r="111" spans="1:58" ht="35.25" hidden="1" customHeight="1" x14ac:dyDescent="0.15">
      <c r="A111" s="80"/>
      <c r="B111" s="44"/>
      <c r="C111" s="265"/>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7"/>
      <c r="AC111" s="50"/>
      <c r="AD111" s="44"/>
      <c r="AE111" s="273"/>
      <c r="AF111" s="274"/>
      <c r="AG111" s="274"/>
      <c r="AH111" s="274"/>
      <c r="AI111" s="274"/>
      <c r="AJ111" s="274"/>
      <c r="AK111" s="275"/>
      <c r="AL111" s="279"/>
      <c r="AM111" s="280"/>
      <c r="AN111" s="280"/>
      <c r="AO111" s="280"/>
      <c r="AP111" s="280"/>
      <c r="AQ111" s="281"/>
      <c r="AR111" s="44"/>
      <c r="AS111" s="44"/>
      <c r="AT111" s="244"/>
      <c r="AU111" s="244"/>
      <c r="AV111" s="282"/>
      <c r="AW111" s="283"/>
      <c r="AX111" s="283"/>
      <c r="AY111" s="44"/>
      <c r="AZ111" s="44"/>
      <c r="BA111" s="44"/>
      <c r="BB111" s="44"/>
      <c r="BC111" s="44"/>
      <c r="BD111" s="44"/>
      <c r="BE111" s="44"/>
      <c r="BF111" s="44"/>
    </row>
    <row r="112" spans="1:58" ht="25.5" hidden="1" customHeight="1" x14ac:dyDescent="0.15">
      <c r="A112" s="80"/>
      <c r="B112" s="44"/>
      <c r="C112" s="268"/>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70"/>
      <c r="AC112" s="44"/>
      <c r="AD112" s="44"/>
      <c r="AE112" s="44"/>
      <c r="AF112" s="44"/>
      <c r="AG112" s="44"/>
      <c r="AH112" s="44"/>
      <c r="AI112" s="44"/>
      <c r="AJ112" s="44"/>
      <c r="AK112" s="68" t="s">
        <v>56</v>
      </c>
      <c r="AL112" s="44"/>
      <c r="AM112" s="50"/>
      <c r="AN112" s="50"/>
      <c r="AO112" s="50"/>
      <c r="AP112" s="44"/>
      <c r="AQ112" s="44"/>
      <c r="AR112" s="44"/>
      <c r="AS112" s="44"/>
      <c r="AT112" s="244"/>
      <c r="AU112" s="44"/>
      <c r="AV112" s="44"/>
      <c r="AW112" s="44"/>
      <c r="AX112" s="44"/>
      <c r="AY112" s="44"/>
      <c r="AZ112" s="44"/>
      <c r="BA112" s="44"/>
      <c r="BB112" s="44"/>
      <c r="BC112" s="44"/>
      <c r="BD112" s="44"/>
      <c r="BE112" s="44"/>
      <c r="BF112" s="44"/>
    </row>
    <row r="113" spans="1:58" ht="25.5" hidden="1" customHeight="1" x14ac:dyDescent="0.15">
      <c r="A113" s="65"/>
      <c r="B113" s="47"/>
      <c r="C113" s="67"/>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44"/>
      <c r="AD113" s="44"/>
      <c r="AE113" s="44"/>
      <c r="AF113" s="44"/>
      <c r="AG113" s="44"/>
      <c r="AH113" s="44"/>
      <c r="AI113" s="44"/>
      <c r="AJ113" s="44"/>
      <c r="AK113" s="70" t="s">
        <v>75</v>
      </c>
      <c r="AL113" s="44"/>
      <c r="AM113" s="50"/>
      <c r="AN113" s="50"/>
      <c r="AO113" s="50"/>
      <c r="AP113" s="44"/>
      <c r="AQ113" s="44"/>
      <c r="AR113" s="44"/>
      <c r="AS113" s="44"/>
      <c r="AT113" s="44"/>
      <c r="AU113" s="44"/>
      <c r="AV113" s="44"/>
      <c r="AW113" s="44"/>
      <c r="AX113" s="44"/>
      <c r="AY113" s="44"/>
      <c r="AZ113" s="44"/>
      <c r="BA113" s="44"/>
      <c r="BB113" s="44"/>
      <c r="BC113" s="44"/>
      <c r="BD113" s="44"/>
      <c r="BE113" s="44"/>
    </row>
    <row r="114" spans="1:58" s="38" customFormat="1" ht="16.5" hidden="1" customHeight="1" x14ac:dyDescent="0.15">
      <c r="A114" s="36"/>
      <c r="B114" s="36"/>
      <c r="C114" s="37"/>
      <c r="F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U114" s="50"/>
      <c r="AV114" s="50"/>
      <c r="AW114" s="50"/>
      <c r="AX114" s="50"/>
      <c r="AY114" s="50"/>
      <c r="AZ114" s="50"/>
      <c r="BA114" s="50"/>
      <c r="BB114" s="50"/>
      <c r="BC114" s="50"/>
      <c r="BD114" s="50"/>
      <c r="BE114" s="50"/>
      <c r="BF114" s="20"/>
    </row>
    <row r="115" spans="1:58" ht="25.5" hidden="1" customHeight="1" x14ac:dyDescent="0.15">
      <c r="A115" s="199" t="s">
        <v>86</v>
      </c>
      <c r="B115" s="200"/>
      <c r="C115" s="200"/>
      <c r="D115" s="200"/>
      <c r="E115" s="200"/>
      <c r="F115" s="200"/>
      <c r="G115" s="200"/>
      <c r="H115" s="200"/>
      <c r="I115" s="201"/>
      <c r="J115" s="39"/>
      <c r="K115" s="79" t="s">
        <v>83</v>
      </c>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39"/>
      <c r="AP115" s="39"/>
      <c r="AQ115" s="39"/>
      <c r="AR115" s="39"/>
      <c r="AS115" s="39"/>
      <c r="AT115" s="44"/>
      <c r="AU115" s="44" t="s">
        <v>41</v>
      </c>
      <c r="AV115" s="50"/>
      <c r="AW115" s="50"/>
      <c r="AX115" s="50"/>
      <c r="AY115" s="50"/>
      <c r="AZ115" s="44"/>
      <c r="BA115" s="50"/>
      <c r="BB115" s="50"/>
      <c r="BC115" s="50"/>
      <c r="BD115" s="50"/>
      <c r="BE115" s="50"/>
      <c r="BF115" s="20"/>
    </row>
    <row r="116" spans="1:58" ht="17.25" hidden="1" customHeight="1" x14ac:dyDescent="0.15">
      <c r="A116" s="202"/>
      <c r="B116" s="203"/>
      <c r="C116" s="203"/>
      <c r="D116" s="203"/>
      <c r="E116" s="203"/>
      <c r="F116" s="203"/>
      <c r="G116" s="203"/>
      <c r="H116" s="203"/>
      <c r="I116" s="204"/>
      <c r="J116" s="40"/>
      <c r="K116" s="40"/>
      <c r="L116" s="40"/>
      <c r="M116" s="40"/>
      <c r="N116" s="40"/>
      <c r="O116" s="40"/>
      <c r="P116" s="40"/>
      <c r="Q116" s="40"/>
      <c r="R116" s="40"/>
      <c r="S116" s="40"/>
      <c r="T116" s="40"/>
      <c r="U116" s="40"/>
      <c r="V116" s="40"/>
      <c r="W116" s="40"/>
      <c r="X116" s="41"/>
      <c r="Y116" s="41"/>
      <c r="Z116" s="41"/>
      <c r="AA116" s="41"/>
      <c r="AB116" s="41"/>
      <c r="AC116" s="41"/>
      <c r="AD116" s="41"/>
      <c r="AE116" s="42"/>
      <c r="AF116" s="41"/>
      <c r="AG116" s="41"/>
      <c r="AH116" s="41"/>
      <c r="AI116" s="41"/>
      <c r="AJ116" s="41"/>
      <c r="AK116" s="41"/>
      <c r="AL116" s="41"/>
      <c r="AM116" s="41"/>
      <c r="AN116" s="41"/>
      <c r="AO116" s="41"/>
      <c r="AP116" s="43"/>
      <c r="AQ116" s="43"/>
      <c r="AR116" s="43"/>
      <c r="AS116" s="43"/>
      <c r="AT116" s="44"/>
      <c r="AU116" s="44"/>
      <c r="AV116" s="44"/>
      <c r="AW116" s="44"/>
      <c r="AX116" s="44"/>
      <c r="AY116" s="44"/>
      <c r="AZ116" s="44"/>
      <c r="BA116" s="44"/>
      <c r="BB116" s="44"/>
      <c r="BC116" s="44"/>
      <c r="BD116" s="44"/>
      <c r="BE116" s="44"/>
      <c r="BF116" s="44"/>
    </row>
    <row r="117" spans="1:58" ht="28.5" hidden="1" customHeight="1" x14ac:dyDescent="0.15">
      <c r="A117" s="45"/>
      <c r="B117" s="46" t="s">
        <v>42</v>
      </c>
      <c r="C117" s="47"/>
      <c r="D117" s="47"/>
      <c r="E117" s="47"/>
      <c r="F117" s="44"/>
      <c r="G117" s="48"/>
      <c r="H117" s="44"/>
      <c r="I117" s="48"/>
      <c r="J117" s="48"/>
      <c r="K117" s="48"/>
      <c r="L117" s="48"/>
      <c r="M117" s="48"/>
      <c r="N117" s="48"/>
      <c r="O117" s="48"/>
      <c r="P117" s="48"/>
      <c r="Q117" s="48"/>
      <c r="R117" s="48"/>
      <c r="S117" s="48"/>
      <c r="T117" s="48"/>
      <c r="U117" s="48"/>
      <c r="V117" s="48"/>
      <c r="W117" s="48"/>
      <c r="X117" s="48"/>
      <c r="Y117" s="48"/>
      <c r="Z117" s="48"/>
      <c r="AA117" s="49"/>
      <c r="AB117" s="50"/>
      <c r="AC117" s="50"/>
      <c r="AD117" s="50"/>
      <c r="AE117" s="46" t="s">
        <v>43</v>
      </c>
      <c r="AF117" s="50"/>
      <c r="AG117" s="50"/>
      <c r="AH117" s="50"/>
      <c r="AI117" s="50"/>
      <c r="AJ117" s="50"/>
      <c r="AK117" s="50"/>
      <c r="AL117" s="50"/>
      <c r="AM117" s="50"/>
      <c r="AN117" s="50"/>
      <c r="AO117" s="50"/>
      <c r="AP117" s="50"/>
      <c r="AQ117" s="50"/>
      <c r="AR117" s="50"/>
      <c r="AS117" s="50"/>
      <c r="AT117" s="44"/>
      <c r="AU117" s="44"/>
      <c r="AV117" s="44" t="s">
        <v>44</v>
      </c>
      <c r="AW117" s="44"/>
      <c r="AX117" s="44"/>
      <c r="AY117" s="44" t="s">
        <v>45</v>
      </c>
      <c r="AZ117" s="44"/>
      <c r="BA117" s="44"/>
      <c r="BB117" s="44"/>
      <c r="BC117" s="44"/>
      <c r="BD117" s="44"/>
      <c r="BE117" s="44"/>
      <c r="BF117" s="44"/>
    </row>
    <row r="118" spans="1:58" ht="25.5" hidden="1" customHeight="1" x14ac:dyDescent="0.15">
      <c r="A118" s="45"/>
      <c r="B118" s="205" t="s">
        <v>46</v>
      </c>
      <c r="C118" s="206"/>
      <c r="D118" s="206"/>
      <c r="E118" s="207"/>
      <c r="F118" s="211" t="s">
        <v>47</v>
      </c>
      <c r="G118" s="211"/>
      <c r="H118" s="288"/>
      <c r="I118" s="288"/>
      <c r="J118" s="214" t="s">
        <v>48</v>
      </c>
      <c r="K118" s="214"/>
      <c r="L118" s="288"/>
      <c r="M118" s="288"/>
      <c r="N118" s="214" t="s">
        <v>49</v>
      </c>
      <c r="O118" s="248"/>
      <c r="P118" s="258" t="s">
        <v>50</v>
      </c>
      <c r="Q118" s="248"/>
      <c r="R118" s="260" t="s">
        <v>51</v>
      </c>
      <c r="S118" s="260"/>
      <c r="T118" s="288"/>
      <c r="U118" s="288"/>
      <c r="V118" s="214" t="s">
        <v>48</v>
      </c>
      <c r="W118" s="214"/>
      <c r="X118" s="288"/>
      <c r="Y118" s="288"/>
      <c r="Z118" s="214" t="s">
        <v>49</v>
      </c>
      <c r="AA118" s="248"/>
      <c r="AB118" s="44"/>
      <c r="AC118" s="44"/>
      <c r="AD118" s="44"/>
      <c r="AE118" s="250" t="s">
        <v>52</v>
      </c>
      <c r="AF118" s="251"/>
      <c r="AG118" s="251"/>
      <c r="AH118" s="251"/>
      <c r="AI118" s="252"/>
      <c r="AJ118" s="256">
        <f>ROUNDDOWN(AY118/60,0)</f>
        <v>0</v>
      </c>
      <c r="AK118" s="256"/>
      <c r="AL118" s="251" t="s">
        <v>53</v>
      </c>
      <c r="AM118" s="251"/>
      <c r="AN118" s="256">
        <f>AY118-AJ118*60</f>
        <v>0</v>
      </c>
      <c r="AO118" s="256"/>
      <c r="AP118" s="214" t="s">
        <v>49</v>
      </c>
      <c r="AQ118" s="248"/>
      <c r="AR118" s="50"/>
      <c r="AS118" s="44"/>
      <c r="AT118" s="244"/>
      <c r="AU118" s="244" t="s">
        <v>54</v>
      </c>
      <c r="AV118" s="245">
        <f>T118*60+X118</f>
        <v>0</v>
      </c>
      <c r="AW118" s="44"/>
      <c r="AX118" s="244" t="s">
        <v>55</v>
      </c>
      <c r="AY118" s="245">
        <f>(T118*60+X118)-(H118*60+L118)</f>
        <v>0</v>
      </c>
      <c r="AZ118" s="44"/>
      <c r="BA118" s="44"/>
      <c r="BB118" s="44"/>
      <c r="BC118" s="44"/>
      <c r="BD118" s="44"/>
      <c r="BE118" s="44"/>
      <c r="BF118" s="44"/>
    </row>
    <row r="119" spans="1:58" ht="35.25" hidden="1" customHeight="1" x14ac:dyDescent="0.15">
      <c r="A119" s="45"/>
      <c r="B119" s="208"/>
      <c r="C119" s="209"/>
      <c r="D119" s="209"/>
      <c r="E119" s="210"/>
      <c r="F119" s="211"/>
      <c r="G119" s="211"/>
      <c r="H119" s="289"/>
      <c r="I119" s="289"/>
      <c r="J119" s="215"/>
      <c r="K119" s="215"/>
      <c r="L119" s="289"/>
      <c r="M119" s="289"/>
      <c r="N119" s="215"/>
      <c r="O119" s="249"/>
      <c r="P119" s="259"/>
      <c r="Q119" s="249"/>
      <c r="R119" s="261"/>
      <c r="S119" s="261"/>
      <c r="T119" s="289"/>
      <c r="U119" s="289"/>
      <c r="V119" s="215"/>
      <c r="W119" s="215"/>
      <c r="X119" s="289"/>
      <c r="Y119" s="289"/>
      <c r="Z119" s="215"/>
      <c r="AA119" s="249"/>
      <c r="AB119" s="44"/>
      <c r="AC119" s="44"/>
      <c r="AD119" s="44"/>
      <c r="AE119" s="253"/>
      <c r="AF119" s="254"/>
      <c r="AG119" s="254"/>
      <c r="AH119" s="254"/>
      <c r="AI119" s="255"/>
      <c r="AJ119" s="257"/>
      <c r="AK119" s="257"/>
      <c r="AL119" s="254"/>
      <c r="AM119" s="254"/>
      <c r="AN119" s="257"/>
      <c r="AO119" s="257"/>
      <c r="AP119" s="215"/>
      <c r="AQ119" s="249"/>
      <c r="AR119" s="50"/>
      <c r="AS119" s="44"/>
      <c r="AT119" s="244"/>
      <c r="AU119" s="244"/>
      <c r="AV119" s="245"/>
      <c r="AW119" s="44"/>
      <c r="AX119" s="244"/>
      <c r="AY119" s="245"/>
      <c r="AZ119" s="44"/>
      <c r="BA119" s="44"/>
      <c r="BB119" s="44"/>
      <c r="BC119" s="44"/>
      <c r="BD119" s="44"/>
      <c r="BE119" s="44"/>
      <c r="BF119" s="44"/>
    </row>
    <row r="120" spans="1:58" ht="17.25" hidden="1" customHeight="1" x14ac:dyDescent="0.15">
      <c r="A120" s="45"/>
      <c r="B120" s="51"/>
      <c r="C120" s="51"/>
      <c r="D120" s="51"/>
      <c r="E120" s="51"/>
      <c r="F120" s="52"/>
      <c r="G120" s="52"/>
      <c r="H120" s="53"/>
      <c r="I120" s="52"/>
      <c r="J120" s="52"/>
      <c r="K120" s="52"/>
      <c r="L120" s="52"/>
      <c r="M120" s="52"/>
      <c r="N120" s="52"/>
      <c r="O120" s="52"/>
      <c r="P120" s="52"/>
      <c r="Q120" s="52"/>
      <c r="R120" s="52"/>
      <c r="S120" s="52"/>
      <c r="T120" s="52"/>
      <c r="U120" s="52"/>
      <c r="V120" s="52"/>
      <c r="W120" s="52"/>
      <c r="X120" s="50"/>
      <c r="Y120" s="50"/>
      <c r="Z120" s="48"/>
      <c r="AA120" s="49"/>
      <c r="AB120" s="50"/>
      <c r="AC120" s="50"/>
      <c r="AD120" s="50"/>
      <c r="AE120" s="54"/>
      <c r="AF120" s="54"/>
      <c r="AG120" s="54"/>
      <c r="AH120" s="54"/>
      <c r="AI120" s="54"/>
      <c r="AJ120" s="55" t="s">
        <v>56</v>
      </c>
      <c r="AK120" s="54"/>
      <c r="AL120" s="54"/>
      <c r="AM120" s="54"/>
      <c r="AN120" s="54"/>
      <c r="AO120" s="54"/>
      <c r="AP120" s="54"/>
      <c r="AQ120" s="54"/>
      <c r="AR120" s="50"/>
      <c r="AS120" s="44"/>
      <c r="AT120" s="44"/>
      <c r="AU120" s="44"/>
      <c r="AV120" s="44"/>
      <c r="AW120" s="44"/>
      <c r="AX120" s="44"/>
      <c r="AY120" s="44"/>
      <c r="AZ120" s="44"/>
      <c r="BA120" s="44"/>
      <c r="BB120" s="44"/>
      <c r="BC120" s="44"/>
      <c r="BD120" s="44"/>
      <c r="BE120" s="44"/>
      <c r="BF120" s="44"/>
    </row>
    <row r="121" spans="1:58" s="44" customFormat="1" ht="25.5" hidden="1" customHeight="1" x14ac:dyDescent="0.15">
      <c r="A121" s="45"/>
      <c r="B121" s="46"/>
      <c r="C121" s="47"/>
      <c r="D121" s="47"/>
      <c r="E121" s="47"/>
      <c r="F121" s="48"/>
      <c r="G121" s="48"/>
      <c r="H121" s="48"/>
      <c r="I121" s="48"/>
      <c r="J121" s="48"/>
      <c r="K121" s="48"/>
      <c r="L121" s="48"/>
      <c r="M121" s="48"/>
      <c r="N121" s="48"/>
      <c r="O121" s="48"/>
      <c r="P121" s="48"/>
      <c r="Q121" s="48"/>
      <c r="R121" s="48"/>
      <c r="S121" s="48"/>
      <c r="T121" s="48"/>
      <c r="U121" s="48"/>
      <c r="V121" s="48"/>
      <c r="W121" s="49"/>
      <c r="X121" s="50"/>
      <c r="Y121" s="50"/>
      <c r="Z121" s="48"/>
      <c r="AA121" s="49"/>
      <c r="AB121" s="50"/>
      <c r="AC121" s="50"/>
      <c r="AD121" s="50"/>
      <c r="AE121" s="54"/>
      <c r="AF121" s="54"/>
      <c r="AG121" s="54"/>
      <c r="AH121" s="54"/>
      <c r="AI121" s="54"/>
      <c r="AJ121" s="54"/>
      <c r="AK121" s="54"/>
      <c r="AL121" s="54"/>
      <c r="AM121" s="54"/>
      <c r="AN121" s="54"/>
      <c r="AO121" s="54"/>
      <c r="AP121" s="54"/>
      <c r="AQ121" s="54"/>
      <c r="AR121" s="50"/>
      <c r="AV121" s="58" t="s">
        <v>57</v>
      </c>
      <c r="AY121" s="44" t="s">
        <v>58</v>
      </c>
      <c r="BB121" s="44" t="s">
        <v>59</v>
      </c>
    </row>
    <row r="122" spans="1:58" s="63" customFormat="1" ht="25.5" hidden="1" customHeight="1" x14ac:dyDescent="0.15">
      <c r="A122" s="56"/>
      <c r="B122" s="57" t="s">
        <v>60</v>
      </c>
      <c r="C122" s="57"/>
      <c r="D122" s="57"/>
      <c r="E122" s="57"/>
      <c r="F122" s="57"/>
      <c r="G122" s="57"/>
      <c r="H122" s="57"/>
      <c r="I122" s="57"/>
      <c r="J122" s="57"/>
      <c r="K122" s="57"/>
      <c r="L122" s="57"/>
      <c r="M122" s="57"/>
      <c r="N122" s="57"/>
      <c r="O122" s="58"/>
      <c r="P122" s="57"/>
      <c r="Q122" s="57"/>
      <c r="R122" s="57"/>
      <c r="S122" s="57"/>
      <c r="T122" s="57"/>
      <c r="U122" s="28"/>
      <c r="V122" s="57"/>
      <c r="W122" s="57"/>
      <c r="X122" s="50"/>
      <c r="Y122" s="50"/>
      <c r="Z122" s="48"/>
      <c r="AA122" s="49"/>
      <c r="AB122" s="50"/>
      <c r="AC122" s="50"/>
      <c r="AD122" s="50"/>
      <c r="AE122" s="59" t="s">
        <v>61</v>
      </c>
      <c r="AF122" s="60"/>
      <c r="AG122" s="61"/>
      <c r="AH122" s="61"/>
      <c r="AI122" s="61"/>
      <c r="AJ122" s="61"/>
      <c r="AK122" s="61"/>
      <c r="AL122" s="61"/>
      <c r="AM122" s="61"/>
      <c r="AN122" s="54"/>
      <c r="AO122" s="54"/>
      <c r="AP122" s="54"/>
      <c r="AQ122" s="62"/>
      <c r="AR122" s="50"/>
      <c r="AS122" s="44"/>
      <c r="AT122" s="58"/>
      <c r="AU122" s="58"/>
      <c r="AV122" s="58" t="s">
        <v>62</v>
      </c>
      <c r="AW122" s="58"/>
      <c r="AX122" s="58"/>
      <c r="AY122" s="44" t="s">
        <v>63</v>
      </c>
      <c r="AZ122" s="58"/>
      <c r="BA122" s="44"/>
      <c r="BB122" s="44"/>
      <c r="BC122" s="58"/>
      <c r="BD122" s="44"/>
      <c r="BE122" s="58"/>
      <c r="BF122" s="58"/>
    </row>
    <row r="123" spans="1:58" ht="25.5" hidden="1" customHeight="1" x14ac:dyDescent="0.15">
      <c r="A123" s="45"/>
      <c r="B123" s="205" t="s">
        <v>46</v>
      </c>
      <c r="C123" s="206"/>
      <c r="D123" s="206"/>
      <c r="E123" s="207"/>
      <c r="F123" s="211" t="s">
        <v>47</v>
      </c>
      <c r="G123" s="211"/>
      <c r="H123" s="288"/>
      <c r="I123" s="288"/>
      <c r="J123" s="214" t="s">
        <v>48</v>
      </c>
      <c r="K123" s="214"/>
      <c r="L123" s="288"/>
      <c r="M123" s="288"/>
      <c r="N123" s="214" t="s">
        <v>49</v>
      </c>
      <c r="O123" s="248"/>
      <c r="P123" s="258" t="s">
        <v>50</v>
      </c>
      <c r="Q123" s="248"/>
      <c r="R123" s="260" t="s">
        <v>51</v>
      </c>
      <c r="S123" s="260"/>
      <c r="T123" s="290"/>
      <c r="U123" s="288"/>
      <c r="V123" s="214" t="s">
        <v>48</v>
      </c>
      <c r="W123" s="214"/>
      <c r="X123" s="288"/>
      <c r="Y123" s="288"/>
      <c r="Z123" s="214" t="s">
        <v>49</v>
      </c>
      <c r="AA123" s="248"/>
      <c r="AB123" s="50"/>
      <c r="AC123" s="50"/>
      <c r="AD123" s="50"/>
      <c r="AE123" s="285" t="s">
        <v>64</v>
      </c>
      <c r="AF123" s="214"/>
      <c r="AG123" s="214"/>
      <c r="AH123" s="214"/>
      <c r="AI123" s="248"/>
      <c r="AJ123" s="286">
        <f>ROUNDDOWN(AV128/60,0)</f>
        <v>0</v>
      </c>
      <c r="AK123" s="256"/>
      <c r="AL123" s="214" t="s">
        <v>48</v>
      </c>
      <c r="AM123" s="214"/>
      <c r="AN123" s="256">
        <f>AV128-AJ123*60</f>
        <v>0</v>
      </c>
      <c r="AO123" s="256"/>
      <c r="AP123" s="214" t="s">
        <v>49</v>
      </c>
      <c r="AQ123" s="248"/>
      <c r="AR123" s="50"/>
      <c r="AS123" s="64"/>
      <c r="AT123" s="44"/>
      <c r="AU123" s="244" t="s">
        <v>65</v>
      </c>
      <c r="AV123" s="245">
        <f>IF(AY123&lt;=BB123,BB123,AV118)</f>
        <v>1260</v>
      </c>
      <c r="AW123" s="284"/>
      <c r="AX123" s="244" t="s">
        <v>66</v>
      </c>
      <c r="AY123" s="245">
        <f>T123*60+X123</f>
        <v>0</v>
      </c>
      <c r="AZ123" s="284"/>
      <c r="BA123" s="244" t="s">
        <v>67</v>
      </c>
      <c r="BB123" s="245">
        <f>21*60</f>
        <v>1260</v>
      </c>
      <c r="BC123" s="44"/>
      <c r="BD123" s="44"/>
      <c r="BE123" s="44"/>
      <c r="BF123" s="44"/>
    </row>
    <row r="124" spans="1:58" ht="35.25" hidden="1" customHeight="1" x14ac:dyDescent="0.15">
      <c r="A124" s="45"/>
      <c r="B124" s="208"/>
      <c r="C124" s="209"/>
      <c r="D124" s="209"/>
      <c r="E124" s="210"/>
      <c r="F124" s="211"/>
      <c r="G124" s="211"/>
      <c r="H124" s="289"/>
      <c r="I124" s="289"/>
      <c r="J124" s="215"/>
      <c r="K124" s="215"/>
      <c r="L124" s="289"/>
      <c r="M124" s="289"/>
      <c r="N124" s="215"/>
      <c r="O124" s="249"/>
      <c r="P124" s="259"/>
      <c r="Q124" s="249"/>
      <c r="R124" s="261"/>
      <c r="S124" s="261"/>
      <c r="T124" s="291"/>
      <c r="U124" s="289"/>
      <c r="V124" s="215"/>
      <c r="W124" s="215"/>
      <c r="X124" s="289"/>
      <c r="Y124" s="289"/>
      <c r="Z124" s="215"/>
      <c r="AA124" s="249"/>
      <c r="AB124" s="44"/>
      <c r="AC124" s="44"/>
      <c r="AD124" s="44"/>
      <c r="AE124" s="259"/>
      <c r="AF124" s="215"/>
      <c r="AG124" s="215"/>
      <c r="AH124" s="215"/>
      <c r="AI124" s="249"/>
      <c r="AJ124" s="287"/>
      <c r="AK124" s="257"/>
      <c r="AL124" s="215"/>
      <c r="AM124" s="215"/>
      <c r="AN124" s="257"/>
      <c r="AO124" s="257"/>
      <c r="AP124" s="215"/>
      <c r="AQ124" s="249"/>
      <c r="AR124" s="50"/>
      <c r="AS124" s="64"/>
      <c r="AT124" s="44"/>
      <c r="AU124" s="244"/>
      <c r="AV124" s="245"/>
      <c r="AW124" s="284"/>
      <c r="AX124" s="244"/>
      <c r="AY124" s="245"/>
      <c r="AZ124" s="284"/>
      <c r="BA124" s="244"/>
      <c r="BB124" s="245"/>
      <c r="BC124" s="44"/>
      <c r="BD124" s="44"/>
      <c r="BE124" s="44"/>
      <c r="BF124" s="44"/>
    </row>
    <row r="125" spans="1:58" ht="17.25" hidden="1" customHeight="1" x14ac:dyDescent="0.15">
      <c r="A125" s="65"/>
      <c r="B125" s="51"/>
      <c r="C125" s="51"/>
      <c r="D125" s="51"/>
      <c r="E125" s="51"/>
      <c r="F125" s="44"/>
      <c r="G125" s="51"/>
      <c r="H125" s="53"/>
      <c r="I125" s="51"/>
      <c r="J125" s="51"/>
      <c r="K125" s="51"/>
      <c r="L125" s="51"/>
      <c r="M125" s="51"/>
      <c r="N125" s="51"/>
      <c r="O125" s="51"/>
      <c r="P125" s="66"/>
      <c r="Q125" s="51"/>
      <c r="R125" s="51"/>
      <c r="S125" s="51"/>
      <c r="T125" s="51"/>
      <c r="U125" s="51"/>
      <c r="V125" s="51"/>
      <c r="W125" s="51"/>
      <c r="X125" s="50"/>
      <c r="Y125" s="50"/>
      <c r="Z125" s="48"/>
      <c r="AA125" s="44"/>
      <c r="AB125" s="44"/>
      <c r="AC125" s="44"/>
      <c r="AD125" s="44"/>
      <c r="AE125" s="62"/>
      <c r="AF125" s="62"/>
      <c r="AG125" s="62"/>
      <c r="AH125" s="62"/>
      <c r="AI125" s="62"/>
      <c r="AJ125" s="55" t="s">
        <v>56</v>
      </c>
      <c r="AK125" s="62"/>
      <c r="AL125" s="62"/>
      <c r="AM125" s="62"/>
      <c r="AN125" s="62"/>
      <c r="AO125" s="62"/>
      <c r="AP125" s="62"/>
      <c r="AQ125" s="62"/>
      <c r="AR125" s="44"/>
      <c r="AS125" s="44"/>
      <c r="AT125" s="44"/>
      <c r="AU125" s="44"/>
      <c r="AV125" s="44"/>
      <c r="AW125" s="44"/>
      <c r="AX125" s="44"/>
      <c r="AY125" s="77" t="s">
        <v>68</v>
      </c>
      <c r="AZ125" s="44"/>
      <c r="BA125" s="44"/>
      <c r="BB125" s="44"/>
      <c r="BC125" s="44"/>
      <c r="BD125" s="44"/>
      <c r="BE125" s="44"/>
      <c r="BF125" s="44"/>
    </row>
    <row r="126" spans="1:58" ht="25.5" hidden="1" customHeight="1" x14ac:dyDescent="0.2">
      <c r="A126" s="65"/>
      <c r="B126" s="44"/>
      <c r="C126" s="262" t="s">
        <v>146</v>
      </c>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4"/>
      <c r="AD126" s="44"/>
      <c r="AE126" s="62"/>
      <c r="AF126" s="62"/>
      <c r="AG126" s="62"/>
      <c r="AH126" s="62"/>
      <c r="AI126" s="62"/>
      <c r="AJ126" s="62"/>
      <c r="AK126" s="62"/>
      <c r="AL126" s="62"/>
      <c r="AM126" s="62"/>
      <c r="AN126" s="62"/>
      <c r="AO126" s="62"/>
      <c r="AP126" s="62"/>
      <c r="AQ126" s="62"/>
      <c r="AR126" s="44"/>
      <c r="AS126" s="44"/>
      <c r="AT126" s="44"/>
      <c r="AU126" s="44"/>
      <c r="AV126" s="44"/>
      <c r="AW126" s="44"/>
      <c r="AX126" s="44"/>
      <c r="AY126" s="173" t="s">
        <v>147</v>
      </c>
      <c r="AZ126" s="44"/>
      <c r="BA126" s="44"/>
      <c r="BB126" s="44"/>
      <c r="BC126" s="44"/>
      <c r="BD126" s="44"/>
      <c r="BE126" s="44"/>
      <c r="BF126" s="44"/>
    </row>
    <row r="127" spans="1:58" ht="25.5" hidden="1" customHeight="1" x14ac:dyDescent="0.15">
      <c r="A127" s="65"/>
      <c r="B127" s="44"/>
      <c r="C127" s="265"/>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7"/>
      <c r="AD127" s="44"/>
      <c r="AE127" s="59" t="s">
        <v>69</v>
      </c>
      <c r="AF127" s="62"/>
      <c r="AG127" s="62"/>
      <c r="AH127" s="62"/>
      <c r="AI127" s="62"/>
      <c r="AJ127" s="62"/>
      <c r="AK127" s="62"/>
      <c r="AL127" s="62"/>
      <c r="AM127" s="62"/>
      <c r="AN127" s="62"/>
      <c r="AO127" s="62"/>
      <c r="AP127" s="62"/>
      <c r="AQ127" s="62"/>
      <c r="AR127" s="44"/>
      <c r="AS127" s="44"/>
      <c r="AT127" s="44"/>
      <c r="AU127" s="44"/>
      <c r="AV127" s="44" t="s">
        <v>70</v>
      </c>
      <c r="AW127" s="44"/>
      <c r="AX127" s="44"/>
      <c r="AY127" s="44" t="s">
        <v>71</v>
      </c>
      <c r="AZ127" s="174"/>
      <c r="BA127" s="44"/>
      <c r="BB127" s="44"/>
      <c r="BC127" s="44"/>
      <c r="BD127" s="44"/>
      <c r="BE127" s="44"/>
      <c r="BF127" s="44"/>
    </row>
    <row r="128" spans="1:58" s="63" customFormat="1" ht="25.5" hidden="1" customHeight="1" x14ac:dyDescent="0.15">
      <c r="A128" s="65"/>
      <c r="B128" s="44"/>
      <c r="C128" s="265"/>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7"/>
      <c r="AC128" s="12"/>
      <c r="AD128" s="44"/>
      <c r="AE128" s="250" t="s">
        <v>72</v>
      </c>
      <c r="AF128" s="271"/>
      <c r="AG128" s="271"/>
      <c r="AH128" s="271"/>
      <c r="AI128" s="271"/>
      <c r="AJ128" s="271"/>
      <c r="AK128" s="272"/>
      <c r="AL128" s="276">
        <f>IF(AY118=0,0,ROUNDUP(AV128/AY118,3))</f>
        <v>0</v>
      </c>
      <c r="AM128" s="277"/>
      <c r="AN128" s="277"/>
      <c r="AO128" s="277"/>
      <c r="AP128" s="277"/>
      <c r="AQ128" s="278"/>
      <c r="AR128" s="44"/>
      <c r="AS128" s="44"/>
      <c r="AT128" s="58"/>
      <c r="AU128" s="244" t="s">
        <v>73</v>
      </c>
      <c r="AV128" s="282">
        <f>IF(AV118-AV123&gt;0,IF(AV118-AV123&gt;AY118,AY118,AV118-AV123),0)</f>
        <v>0</v>
      </c>
      <c r="AW128" s="283" t="s">
        <v>74</v>
      </c>
      <c r="AX128" s="283"/>
      <c r="AY128" s="174"/>
      <c r="AZ128" s="174"/>
      <c r="BA128" s="58"/>
      <c r="BB128" s="58"/>
      <c r="BC128" s="58"/>
      <c r="BD128" s="58"/>
      <c r="BE128" s="58"/>
      <c r="BF128" s="58"/>
    </row>
    <row r="129" spans="1:58" ht="35.25" hidden="1" customHeight="1" x14ac:dyDescent="0.15">
      <c r="A129" s="65"/>
      <c r="B129" s="44"/>
      <c r="C129" s="265"/>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7"/>
      <c r="AD129" s="44"/>
      <c r="AE129" s="273"/>
      <c r="AF129" s="274"/>
      <c r="AG129" s="274"/>
      <c r="AH129" s="274"/>
      <c r="AI129" s="274"/>
      <c r="AJ129" s="274"/>
      <c r="AK129" s="275"/>
      <c r="AL129" s="279"/>
      <c r="AM129" s="280"/>
      <c r="AN129" s="280"/>
      <c r="AO129" s="280"/>
      <c r="AP129" s="280"/>
      <c r="AQ129" s="281"/>
      <c r="AR129" s="44"/>
      <c r="AS129" s="44"/>
      <c r="AT129" s="244"/>
      <c r="AU129" s="244"/>
      <c r="AV129" s="282"/>
      <c r="AW129" s="283"/>
      <c r="AX129" s="283"/>
      <c r="AY129" s="44"/>
      <c r="AZ129" s="44"/>
      <c r="BA129" s="44"/>
      <c r="BB129" s="44"/>
      <c r="BC129" s="44"/>
      <c r="BD129" s="44"/>
      <c r="BE129" s="44"/>
      <c r="BF129" s="44"/>
    </row>
    <row r="130" spans="1:58" ht="25.5" hidden="1" customHeight="1" x14ac:dyDescent="0.15">
      <c r="A130" s="65"/>
      <c r="B130" s="44"/>
      <c r="C130" s="268"/>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70"/>
      <c r="AD130" s="44"/>
      <c r="AE130" s="44"/>
      <c r="AF130" s="44"/>
      <c r="AG130" s="44"/>
      <c r="AH130" s="44"/>
      <c r="AI130" s="44"/>
      <c r="AJ130" s="44"/>
      <c r="AK130" s="68" t="s">
        <v>56</v>
      </c>
      <c r="AL130" s="44"/>
      <c r="AM130" s="50"/>
      <c r="AN130" s="50"/>
      <c r="AO130" s="50"/>
      <c r="AP130" s="44"/>
      <c r="AQ130" s="44"/>
      <c r="AR130" s="44"/>
      <c r="AS130" s="44"/>
      <c r="AT130" s="244"/>
      <c r="AU130" s="44"/>
      <c r="AV130" s="44"/>
      <c r="AW130" s="44"/>
      <c r="AX130" s="44"/>
      <c r="AY130" s="44"/>
      <c r="AZ130" s="44"/>
      <c r="BA130" s="44"/>
      <c r="BB130" s="44"/>
      <c r="BC130" s="44"/>
      <c r="BD130" s="44"/>
      <c r="BE130" s="44"/>
      <c r="BF130" s="44"/>
    </row>
    <row r="131" spans="1:58" ht="25.5" hidden="1" customHeight="1" x14ac:dyDescent="0.15">
      <c r="A131" s="65"/>
      <c r="B131" s="44"/>
      <c r="C131" s="67"/>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D131" s="44"/>
      <c r="AE131" s="44"/>
      <c r="AF131" s="44"/>
      <c r="AG131" s="44"/>
      <c r="AH131" s="44"/>
      <c r="AI131" s="44"/>
      <c r="AJ131" s="44"/>
      <c r="AK131" s="70" t="s">
        <v>75</v>
      </c>
      <c r="AL131" s="44"/>
      <c r="AM131" s="50"/>
      <c r="AN131" s="50"/>
      <c r="AO131" s="50"/>
      <c r="AP131" s="44"/>
      <c r="AQ131" s="44"/>
      <c r="AR131" s="44"/>
      <c r="AS131" s="44"/>
      <c r="AT131" s="44"/>
      <c r="AU131" s="44"/>
      <c r="AV131" s="44"/>
      <c r="AW131" s="44"/>
      <c r="AX131" s="44"/>
      <c r="AY131" s="44"/>
      <c r="AZ131" s="44"/>
      <c r="BA131" s="44"/>
      <c r="BB131" s="44"/>
      <c r="BC131" s="44"/>
      <c r="BD131" s="44"/>
      <c r="BE131" s="44"/>
    </row>
    <row r="132" spans="1:58" ht="17.25" hidden="1" customHeight="1" x14ac:dyDescent="0.15">
      <c r="A132" s="71"/>
      <c r="B132" s="72"/>
      <c r="C132" s="72"/>
      <c r="D132" s="72"/>
      <c r="E132" s="72"/>
      <c r="F132" s="73"/>
      <c r="G132" s="72"/>
      <c r="H132" s="72"/>
      <c r="I132" s="72"/>
      <c r="J132" s="72"/>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5"/>
      <c r="AL132" s="74"/>
      <c r="AM132" s="76"/>
      <c r="AN132" s="76"/>
      <c r="AO132" s="76"/>
      <c r="AP132" s="74"/>
      <c r="AQ132" s="74"/>
      <c r="AR132" s="74"/>
      <c r="AS132" s="74"/>
      <c r="AT132" s="44"/>
      <c r="AU132" s="44"/>
      <c r="AV132" s="44"/>
      <c r="AW132" s="44"/>
      <c r="AX132" s="44"/>
      <c r="AY132" s="44"/>
      <c r="AZ132" s="44"/>
      <c r="BA132" s="44"/>
      <c r="BB132" s="44"/>
      <c r="BC132" s="44"/>
      <c r="BD132" s="44"/>
      <c r="BE132" s="44"/>
    </row>
    <row r="133" spans="1:58" ht="17.25" hidden="1" customHeight="1" x14ac:dyDescent="0.15">
      <c r="A133" s="52"/>
      <c r="B133" s="52"/>
      <c r="C133" s="52"/>
      <c r="D133" s="52"/>
      <c r="E133" s="52"/>
      <c r="F133" s="77"/>
      <c r="G133" s="52"/>
      <c r="H133" s="52"/>
      <c r="I133" s="52"/>
      <c r="J133" s="52"/>
      <c r="AK133" s="78"/>
      <c r="AM133" s="20"/>
      <c r="AN133" s="20"/>
      <c r="AO133" s="20"/>
      <c r="AT133" s="44"/>
      <c r="AU133" s="44"/>
      <c r="AV133" s="44"/>
      <c r="AW133" s="44"/>
      <c r="AX133" s="44"/>
      <c r="AY133" s="44"/>
      <c r="AZ133" s="44"/>
      <c r="BA133" s="44"/>
      <c r="BB133" s="44"/>
      <c r="BC133" s="44"/>
      <c r="BD133" s="44"/>
      <c r="BE133" s="44"/>
    </row>
    <row r="134" spans="1:58" ht="25.5" hidden="1" customHeight="1" x14ac:dyDescent="0.15">
      <c r="A134" s="199" t="s">
        <v>87</v>
      </c>
      <c r="B134" s="200"/>
      <c r="C134" s="200"/>
      <c r="D134" s="200"/>
      <c r="E134" s="200"/>
      <c r="F134" s="200"/>
      <c r="G134" s="200"/>
      <c r="H134" s="200"/>
      <c r="I134" s="201"/>
      <c r="J134" s="39"/>
      <c r="K134" s="79" t="s">
        <v>83</v>
      </c>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39"/>
      <c r="AP134" s="39"/>
      <c r="AQ134" s="39"/>
      <c r="AR134" s="39"/>
      <c r="AS134" s="39"/>
      <c r="AT134" s="44"/>
      <c r="AU134" s="44" t="s">
        <v>41</v>
      </c>
      <c r="AV134" s="50"/>
      <c r="AW134" s="50"/>
      <c r="AX134" s="50"/>
      <c r="AY134" s="50"/>
      <c r="AZ134" s="44"/>
      <c r="BA134" s="50"/>
      <c r="BB134" s="50"/>
      <c r="BC134" s="50"/>
      <c r="BD134" s="50"/>
      <c r="BE134" s="50"/>
      <c r="BF134" s="20"/>
    </row>
    <row r="135" spans="1:58" ht="17.25" hidden="1" customHeight="1" x14ac:dyDescent="0.15">
      <c r="A135" s="202"/>
      <c r="B135" s="203"/>
      <c r="C135" s="203"/>
      <c r="D135" s="203"/>
      <c r="E135" s="203"/>
      <c r="F135" s="203"/>
      <c r="G135" s="203"/>
      <c r="H135" s="203"/>
      <c r="I135" s="204"/>
      <c r="J135" s="40"/>
      <c r="K135" s="40"/>
      <c r="L135" s="40"/>
      <c r="M135" s="40"/>
      <c r="N135" s="40"/>
      <c r="O135" s="40"/>
      <c r="P135" s="40"/>
      <c r="Q135" s="40"/>
      <c r="R135" s="40"/>
      <c r="S135" s="40"/>
      <c r="T135" s="40"/>
      <c r="U135" s="40"/>
      <c r="V135" s="40"/>
      <c r="W135" s="40"/>
      <c r="X135" s="41"/>
      <c r="Y135" s="41"/>
      <c r="Z135" s="41"/>
      <c r="AA135" s="41"/>
      <c r="AB135" s="41"/>
      <c r="AC135" s="41"/>
      <c r="AD135" s="41"/>
      <c r="AE135" s="42"/>
      <c r="AF135" s="41"/>
      <c r="AG135" s="41"/>
      <c r="AH135" s="41"/>
      <c r="AI135" s="41"/>
      <c r="AJ135" s="41"/>
      <c r="AK135" s="41"/>
      <c r="AL135" s="41"/>
      <c r="AM135" s="41"/>
      <c r="AN135" s="41"/>
      <c r="AO135" s="41"/>
      <c r="AP135" s="43"/>
      <c r="AQ135" s="43"/>
      <c r="AR135" s="43"/>
      <c r="AS135" s="43"/>
      <c r="AT135" s="44"/>
      <c r="AU135" s="44"/>
      <c r="AV135" s="44"/>
      <c r="AW135" s="44"/>
      <c r="AX135" s="44"/>
      <c r="AY135" s="44"/>
      <c r="AZ135" s="44"/>
      <c r="BA135" s="44"/>
      <c r="BB135" s="44"/>
      <c r="BC135" s="44"/>
      <c r="BD135" s="44"/>
      <c r="BE135" s="44"/>
      <c r="BF135" s="44"/>
    </row>
    <row r="136" spans="1:58" ht="28.5" hidden="1" customHeight="1" x14ac:dyDescent="0.15">
      <c r="A136" s="45"/>
      <c r="B136" s="46" t="s">
        <v>42</v>
      </c>
      <c r="C136" s="47"/>
      <c r="D136" s="47"/>
      <c r="E136" s="47"/>
      <c r="F136" s="44"/>
      <c r="G136" s="48"/>
      <c r="H136" s="44"/>
      <c r="I136" s="48"/>
      <c r="J136" s="48"/>
      <c r="K136" s="48"/>
      <c r="L136" s="48"/>
      <c r="M136" s="48"/>
      <c r="N136" s="48"/>
      <c r="O136" s="48"/>
      <c r="P136" s="48"/>
      <c r="Q136" s="48"/>
      <c r="R136" s="48"/>
      <c r="S136" s="48"/>
      <c r="T136" s="48"/>
      <c r="U136" s="48"/>
      <c r="V136" s="48"/>
      <c r="W136" s="48"/>
      <c r="X136" s="48"/>
      <c r="Y136" s="48"/>
      <c r="Z136" s="48"/>
      <c r="AA136" s="49"/>
      <c r="AB136" s="50"/>
      <c r="AC136" s="50"/>
      <c r="AD136" s="50"/>
      <c r="AE136" s="46" t="s">
        <v>43</v>
      </c>
      <c r="AF136" s="50"/>
      <c r="AG136" s="50"/>
      <c r="AH136" s="50"/>
      <c r="AI136" s="50"/>
      <c r="AJ136" s="50"/>
      <c r="AK136" s="50"/>
      <c r="AL136" s="50"/>
      <c r="AM136" s="50"/>
      <c r="AN136" s="50"/>
      <c r="AO136" s="50"/>
      <c r="AP136" s="50"/>
      <c r="AQ136" s="50"/>
      <c r="AR136" s="50"/>
      <c r="AS136" s="50"/>
      <c r="AT136" s="44"/>
      <c r="AU136" s="44"/>
      <c r="AV136" s="44" t="s">
        <v>44</v>
      </c>
      <c r="AW136" s="44"/>
      <c r="AX136" s="44"/>
      <c r="AY136" s="44" t="s">
        <v>45</v>
      </c>
      <c r="AZ136" s="44"/>
      <c r="BA136" s="44"/>
      <c r="BB136" s="44"/>
      <c r="BC136" s="44"/>
      <c r="BD136" s="44"/>
      <c r="BE136" s="44"/>
      <c r="BF136" s="44"/>
    </row>
    <row r="137" spans="1:58" ht="25.5" hidden="1" customHeight="1" x14ac:dyDescent="0.15">
      <c r="A137" s="45"/>
      <c r="B137" s="205" t="s">
        <v>46</v>
      </c>
      <c r="C137" s="206"/>
      <c r="D137" s="206"/>
      <c r="E137" s="207"/>
      <c r="F137" s="211" t="s">
        <v>47</v>
      </c>
      <c r="G137" s="211"/>
      <c r="H137" s="288"/>
      <c r="I137" s="288"/>
      <c r="J137" s="214" t="s">
        <v>48</v>
      </c>
      <c r="K137" s="214"/>
      <c r="L137" s="288"/>
      <c r="M137" s="288"/>
      <c r="N137" s="214" t="s">
        <v>49</v>
      </c>
      <c r="O137" s="248"/>
      <c r="P137" s="258" t="s">
        <v>50</v>
      </c>
      <c r="Q137" s="248"/>
      <c r="R137" s="260" t="s">
        <v>51</v>
      </c>
      <c r="S137" s="260"/>
      <c r="T137" s="288"/>
      <c r="U137" s="288"/>
      <c r="V137" s="214" t="s">
        <v>48</v>
      </c>
      <c r="W137" s="214"/>
      <c r="X137" s="288"/>
      <c r="Y137" s="288"/>
      <c r="Z137" s="214" t="s">
        <v>49</v>
      </c>
      <c r="AA137" s="248"/>
      <c r="AB137" s="44"/>
      <c r="AC137" s="44"/>
      <c r="AD137" s="44"/>
      <c r="AE137" s="250" t="s">
        <v>78</v>
      </c>
      <c r="AF137" s="251"/>
      <c r="AG137" s="251"/>
      <c r="AH137" s="251"/>
      <c r="AI137" s="252"/>
      <c r="AJ137" s="256">
        <f>ROUNDDOWN(AY137/60,0)</f>
        <v>0</v>
      </c>
      <c r="AK137" s="256"/>
      <c r="AL137" s="251" t="s">
        <v>53</v>
      </c>
      <c r="AM137" s="251"/>
      <c r="AN137" s="256">
        <f>AY137-AJ137*60</f>
        <v>0</v>
      </c>
      <c r="AO137" s="256"/>
      <c r="AP137" s="214" t="s">
        <v>49</v>
      </c>
      <c r="AQ137" s="248"/>
      <c r="AR137" s="50"/>
      <c r="AS137" s="44"/>
      <c r="AT137" s="244"/>
      <c r="AU137" s="244" t="s">
        <v>54</v>
      </c>
      <c r="AV137" s="245">
        <f>T137*60+X137</f>
        <v>0</v>
      </c>
      <c r="AW137" s="44"/>
      <c r="AX137" s="244" t="s">
        <v>55</v>
      </c>
      <c r="AY137" s="245">
        <f>(T137*60+X137)-(H137*60+L137)</f>
        <v>0</v>
      </c>
      <c r="AZ137" s="44"/>
      <c r="BA137" s="44"/>
      <c r="BB137" s="44"/>
      <c r="BC137" s="44"/>
      <c r="BD137" s="44"/>
      <c r="BE137" s="44"/>
      <c r="BF137" s="44"/>
    </row>
    <row r="138" spans="1:58" ht="35.25" hidden="1" customHeight="1" x14ac:dyDescent="0.15">
      <c r="A138" s="45"/>
      <c r="B138" s="208"/>
      <c r="C138" s="209"/>
      <c r="D138" s="209"/>
      <c r="E138" s="210"/>
      <c r="F138" s="211"/>
      <c r="G138" s="211"/>
      <c r="H138" s="289"/>
      <c r="I138" s="289"/>
      <c r="J138" s="215"/>
      <c r="K138" s="215"/>
      <c r="L138" s="289"/>
      <c r="M138" s="289"/>
      <c r="N138" s="215"/>
      <c r="O138" s="249"/>
      <c r="P138" s="259"/>
      <c r="Q138" s="249"/>
      <c r="R138" s="261"/>
      <c r="S138" s="261"/>
      <c r="T138" s="289"/>
      <c r="U138" s="289"/>
      <c r="V138" s="215"/>
      <c r="W138" s="215"/>
      <c r="X138" s="289"/>
      <c r="Y138" s="289"/>
      <c r="Z138" s="215"/>
      <c r="AA138" s="249"/>
      <c r="AB138" s="44"/>
      <c r="AC138" s="44"/>
      <c r="AD138" s="44"/>
      <c r="AE138" s="253"/>
      <c r="AF138" s="254"/>
      <c r="AG138" s="254"/>
      <c r="AH138" s="254"/>
      <c r="AI138" s="255"/>
      <c r="AJ138" s="257"/>
      <c r="AK138" s="257"/>
      <c r="AL138" s="254"/>
      <c r="AM138" s="254"/>
      <c r="AN138" s="257"/>
      <c r="AO138" s="257"/>
      <c r="AP138" s="215"/>
      <c r="AQ138" s="249"/>
      <c r="AR138" s="50"/>
      <c r="AS138" s="44"/>
      <c r="AT138" s="244"/>
      <c r="AU138" s="244"/>
      <c r="AV138" s="245"/>
      <c r="AW138" s="44"/>
      <c r="AX138" s="244"/>
      <c r="AY138" s="245"/>
      <c r="AZ138" s="44"/>
      <c r="BA138" s="44"/>
      <c r="BB138" s="44"/>
      <c r="BC138" s="44"/>
      <c r="BD138" s="44"/>
      <c r="BE138" s="44"/>
      <c r="BF138" s="44"/>
    </row>
    <row r="139" spans="1:58" ht="17.25" hidden="1" customHeight="1" x14ac:dyDescent="0.15">
      <c r="A139" s="45"/>
      <c r="B139" s="51"/>
      <c r="C139" s="51"/>
      <c r="D139" s="51"/>
      <c r="E139" s="51"/>
      <c r="F139" s="52"/>
      <c r="G139" s="52"/>
      <c r="H139" s="53"/>
      <c r="I139" s="52"/>
      <c r="J139" s="52"/>
      <c r="K139" s="52"/>
      <c r="L139" s="52"/>
      <c r="M139" s="52"/>
      <c r="N139" s="52"/>
      <c r="O139" s="52"/>
      <c r="P139" s="52"/>
      <c r="Q139" s="52"/>
      <c r="R139" s="52"/>
      <c r="S139" s="52"/>
      <c r="T139" s="52"/>
      <c r="U139" s="52"/>
      <c r="V139" s="52"/>
      <c r="W139" s="52"/>
      <c r="X139" s="50"/>
      <c r="Y139" s="50"/>
      <c r="Z139" s="48"/>
      <c r="AA139" s="49"/>
      <c r="AB139" s="50"/>
      <c r="AC139" s="50"/>
      <c r="AD139" s="50"/>
      <c r="AE139" s="54"/>
      <c r="AF139" s="54"/>
      <c r="AG139" s="54"/>
      <c r="AH139" s="54"/>
      <c r="AI139" s="54"/>
      <c r="AJ139" s="55" t="s">
        <v>56</v>
      </c>
      <c r="AK139" s="54"/>
      <c r="AL139" s="54"/>
      <c r="AM139" s="54"/>
      <c r="AN139" s="54"/>
      <c r="AO139" s="54"/>
      <c r="AP139" s="54"/>
      <c r="AQ139" s="54"/>
      <c r="AR139" s="50"/>
      <c r="AS139" s="44"/>
      <c r="AT139" s="44"/>
      <c r="AU139" s="44"/>
      <c r="AV139" s="44"/>
      <c r="AW139" s="44"/>
      <c r="AX139" s="44"/>
      <c r="AY139" s="44"/>
      <c r="AZ139" s="44"/>
      <c r="BA139" s="44"/>
      <c r="BB139" s="44"/>
      <c r="BC139" s="44"/>
      <c r="BD139" s="44"/>
      <c r="BE139" s="44"/>
      <c r="BF139" s="44"/>
    </row>
    <row r="140" spans="1:58" s="44" customFormat="1" ht="25.5" hidden="1" customHeight="1" x14ac:dyDescent="0.15">
      <c r="A140" s="45"/>
      <c r="B140" s="46"/>
      <c r="C140" s="47"/>
      <c r="D140" s="47"/>
      <c r="E140" s="47"/>
      <c r="F140" s="48"/>
      <c r="G140" s="48"/>
      <c r="H140" s="48"/>
      <c r="I140" s="48"/>
      <c r="J140" s="48"/>
      <c r="K140" s="48"/>
      <c r="L140" s="48"/>
      <c r="M140" s="48"/>
      <c r="N140" s="48"/>
      <c r="O140" s="48"/>
      <c r="P140" s="48"/>
      <c r="Q140" s="48"/>
      <c r="R140" s="48"/>
      <c r="S140" s="48"/>
      <c r="T140" s="48"/>
      <c r="U140" s="48"/>
      <c r="V140" s="48"/>
      <c r="W140" s="49"/>
      <c r="X140" s="50"/>
      <c r="Y140" s="50"/>
      <c r="Z140" s="48"/>
      <c r="AA140" s="49"/>
      <c r="AB140" s="50"/>
      <c r="AC140" s="50"/>
      <c r="AD140" s="50"/>
      <c r="AE140" s="54"/>
      <c r="AF140" s="54"/>
      <c r="AG140" s="54"/>
      <c r="AH140" s="54"/>
      <c r="AI140" s="54"/>
      <c r="AJ140" s="54"/>
      <c r="AK140" s="54"/>
      <c r="AL140" s="54"/>
      <c r="AM140" s="54"/>
      <c r="AN140" s="54"/>
      <c r="AO140" s="54"/>
      <c r="AP140" s="54"/>
      <c r="AQ140" s="54"/>
      <c r="AR140" s="50"/>
      <c r="AV140" s="58" t="s">
        <v>57</v>
      </c>
      <c r="AY140" s="44" t="s">
        <v>58</v>
      </c>
      <c r="BB140" s="44" t="s">
        <v>59</v>
      </c>
    </row>
    <row r="141" spans="1:58" s="63" customFormat="1" ht="25.5" hidden="1" customHeight="1" x14ac:dyDescent="0.15">
      <c r="A141" s="56"/>
      <c r="B141" s="57" t="s">
        <v>60</v>
      </c>
      <c r="C141" s="57"/>
      <c r="D141" s="57"/>
      <c r="E141" s="57"/>
      <c r="F141" s="57"/>
      <c r="G141" s="57"/>
      <c r="H141" s="57"/>
      <c r="I141" s="57"/>
      <c r="J141" s="57"/>
      <c r="K141" s="57"/>
      <c r="L141" s="57"/>
      <c r="M141" s="57"/>
      <c r="N141" s="57"/>
      <c r="O141" s="58"/>
      <c r="P141" s="57"/>
      <c r="Q141" s="57"/>
      <c r="R141" s="57"/>
      <c r="S141" s="57"/>
      <c r="T141" s="57"/>
      <c r="U141" s="28"/>
      <c r="V141" s="57"/>
      <c r="W141" s="57"/>
      <c r="X141" s="50"/>
      <c r="Y141" s="50"/>
      <c r="Z141" s="48"/>
      <c r="AA141" s="49"/>
      <c r="AB141" s="50"/>
      <c r="AC141" s="50"/>
      <c r="AD141" s="50"/>
      <c r="AE141" s="59" t="s">
        <v>61</v>
      </c>
      <c r="AF141" s="60"/>
      <c r="AG141" s="61"/>
      <c r="AH141" s="61"/>
      <c r="AI141" s="61"/>
      <c r="AJ141" s="61"/>
      <c r="AK141" s="61"/>
      <c r="AL141" s="61"/>
      <c r="AM141" s="61"/>
      <c r="AN141" s="54"/>
      <c r="AO141" s="54"/>
      <c r="AP141" s="54"/>
      <c r="AQ141" s="62"/>
      <c r="AR141" s="50"/>
      <c r="AS141" s="44"/>
      <c r="AT141" s="58"/>
      <c r="AU141" s="58"/>
      <c r="AV141" s="58" t="s">
        <v>62</v>
      </c>
      <c r="AW141" s="58"/>
      <c r="AX141" s="58"/>
      <c r="AY141" s="44" t="s">
        <v>63</v>
      </c>
      <c r="AZ141" s="58"/>
      <c r="BA141" s="44"/>
      <c r="BB141" s="44"/>
      <c r="BC141" s="58"/>
      <c r="BD141" s="44"/>
      <c r="BE141" s="58"/>
      <c r="BF141" s="58"/>
    </row>
    <row r="142" spans="1:58" ht="25.5" hidden="1" customHeight="1" x14ac:dyDescent="0.15">
      <c r="A142" s="45"/>
      <c r="B142" s="205" t="s">
        <v>79</v>
      </c>
      <c r="C142" s="206"/>
      <c r="D142" s="206"/>
      <c r="E142" s="207"/>
      <c r="F142" s="211" t="s">
        <v>47</v>
      </c>
      <c r="G142" s="211"/>
      <c r="H142" s="288"/>
      <c r="I142" s="288"/>
      <c r="J142" s="214" t="s">
        <v>48</v>
      </c>
      <c r="K142" s="214"/>
      <c r="L142" s="288"/>
      <c r="M142" s="288"/>
      <c r="N142" s="214" t="s">
        <v>49</v>
      </c>
      <c r="O142" s="248"/>
      <c r="P142" s="258" t="s">
        <v>50</v>
      </c>
      <c r="Q142" s="248"/>
      <c r="R142" s="260" t="s">
        <v>51</v>
      </c>
      <c r="S142" s="260"/>
      <c r="T142" s="290"/>
      <c r="U142" s="288"/>
      <c r="V142" s="214" t="s">
        <v>48</v>
      </c>
      <c r="W142" s="214"/>
      <c r="X142" s="288"/>
      <c r="Y142" s="288"/>
      <c r="Z142" s="214" t="s">
        <v>49</v>
      </c>
      <c r="AA142" s="248"/>
      <c r="AB142" s="50"/>
      <c r="AC142" s="50"/>
      <c r="AD142" s="50"/>
      <c r="AE142" s="285" t="s">
        <v>80</v>
      </c>
      <c r="AF142" s="214"/>
      <c r="AG142" s="214"/>
      <c r="AH142" s="214"/>
      <c r="AI142" s="248"/>
      <c r="AJ142" s="286">
        <f>ROUNDDOWN(AV147/60,0)</f>
        <v>0</v>
      </c>
      <c r="AK142" s="256"/>
      <c r="AL142" s="214" t="s">
        <v>48</v>
      </c>
      <c r="AM142" s="214"/>
      <c r="AN142" s="256">
        <f>AV147-AJ142*60</f>
        <v>0</v>
      </c>
      <c r="AO142" s="256"/>
      <c r="AP142" s="214" t="s">
        <v>49</v>
      </c>
      <c r="AQ142" s="248"/>
      <c r="AR142" s="50"/>
      <c r="AS142" s="64"/>
      <c r="AT142" s="44"/>
      <c r="AU142" s="244" t="s">
        <v>65</v>
      </c>
      <c r="AV142" s="245">
        <f>IF(AY142&lt;=BB142,BB142,AV137)</f>
        <v>1260</v>
      </c>
      <c r="AW142" s="284"/>
      <c r="AX142" s="244" t="s">
        <v>66</v>
      </c>
      <c r="AY142" s="245">
        <f>T142*60+X142</f>
        <v>0</v>
      </c>
      <c r="AZ142" s="284"/>
      <c r="BA142" s="244" t="s">
        <v>67</v>
      </c>
      <c r="BB142" s="245">
        <f>21*60</f>
        <v>1260</v>
      </c>
      <c r="BC142" s="44"/>
      <c r="BD142" s="44"/>
      <c r="BE142" s="44"/>
      <c r="BF142" s="44"/>
    </row>
    <row r="143" spans="1:58" ht="35.25" hidden="1" customHeight="1" x14ac:dyDescent="0.15">
      <c r="A143" s="45"/>
      <c r="B143" s="208"/>
      <c r="C143" s="209"/>
      <c r="D143" s="209"/>
      <c r="E143" s="210"/>
      <c r="F143" s="211"/>
      <c r="G143" s="211"/>
      <c r="H143" s="289"/>
      <c r="I143" s="289"/>
      <c r="J143" s="215"/>
      <c r="K143" s="215"/>
      <c r="L143" s="289"/>
      <c r="M143" s="289"/>
      <c r="N143" s="215"/>
      <c r="O143" s="249"/>
      <c r="P143" s="259"/>
      <c r="Q143" s="249"/>
      <c r="R143" s="261"/>
      <c r="S143" s="261"/>
      <c r="T143" s="291"/>
      <c r="U143" s="289"/>
      <c r="V143" s="215"/>
      <c r="W143" s="215"/>
      <c r="X143" s="289"/>
      <c r="Y143" s="289"/>
      <c r="Z143" s="215"/>
      <c r="AA143" s="249"/>
      <c r="AB143" s="44"/>
      <c r="AC143" s="44"/>
      <c r="AD143" s="44"/>
      <c r="AE143" s="259"/>
      <c r="AF143" s="215"/>
      <c r="AG143" s="215"/>
      <c r="AH143" s="215"/>
      <c r="AI143" s="249"/>
      <c r="AJ143" s="287"/>
      <c r="AK143" s="257"/>
      <c r="AL143" s="215"/>
      <c r="AM143" s="215"/>
      <c r="AN143" s="257"/>
      <c r="AO143" s="257"/>
      <c r="AP143" s="215"/>
      <c r="AQ143" s="249"/>
      <c r="AR143" s="50"/>
      <c r="AS143" s="64"/>
      <c r="AT143" s="44"/>
      <c r="AU143" s="244"/>
      <c r="AV143" s="245"/>
      <c r="AW143" s="284"/>
      <c r="AX143" s="244"/>
      <c r="AY143" s="245"/>
      <c r="AZ143" s="284"/>
      <c r="BA143" s="244"/>
      <c r="BB143" s="245"/>
      <c r="BC143" s="44"/>
      <c r="BD143" s="44"/>
      <c r="BE143" s="44"/>
      <c r="BF143" s="44"/>
    </row>
    <row r="144" spans="1:58" ht="17.25" hidden="1" customHeight="1" x14ac:dyDescent="0.15">
      <c r="A144" s="65"/>
      <c r="B144" s="51"/>
      <c r="C144" s="51"/>
      <c r="D144" s="51"/>
      <c r="E144" s="51"/>
      <c r="F144" s="44"/>
      <c r="G144" s="51"/>
      <c r="H144" s="53"/>
      <c r="I144" s="51"/>
      <c r="J144" s="51"/>
      <c r="K144" s="51"/>
      <c r="L144" s="51"/>
      <c r="M144" s="51"/>
      <c r="N144" s="51"/>
      <c r="O144" s="51"/>
      <c r="P144" s="66"/>
      <c r="Q144" s="51"/>
      <c r="R144" s="51"/>
      <c r="S144" s="51"/>
      <c r="T144" s="51"/>
      <c r="U144" s="51"/>
      <c r="V144" s="51"/>
      <c r="W144" s="51"/>
      <c r="X144" s="50"/>
      <c r="Y144" s="50"/>
      <c r="Z144" s="48"/>
      <c r="AA144" s="44"/>
      <c r="AB144" s="44"/>
      <c r="AC144" s="44"/>
      <c r="AD144" s="44"/>
      <c r="AE144" s="62"/>
      <c r="AF144" s="62"/>
      <c r="AG144" s="62"/>
      <c r="AH144" s="62"/>
      <c r="AI144" s="62"/>
      <c r="AJ144" s="55" t="s">
        <v>56</v>
      </c>
      <c r="AK144" s="62"/>
      <c r="AL144" s="62"/>
      <c r="AM144" s="62"/>
      <c r="AN144" s="62"/>
      <c r="AO144" s="62"/>
      <c r="AP144" s="62"/>
      <c r="AQ144" s="62"/>
      <c r="AR144" s="44"/>
      <c r="AS144" s="44"/>
      <c r="AT144" s="44"/>
      <c r="AU144" s="44"/>
      <c r="AV144" s="44"/>
      <c r="AW144" s="44"/>
      <c r="AX144" s="44"/>
      <c r="AY144" s="77" t="s">
        <v>68</v>
      </c>
      <c r="AZ144" s="44"/>
      <c r="BA144" s="44"/>
      <c r="BB144" s="44"/>
      <c r="BC144" s="44"/>
      <c r="BD144" s="44"/>
      <c r="BE144" s="44"/>
      <c r="BF144" s="44"/>
    </row>
    <row r="145" spans="1:58" ht="25.5" hidden="1" customHeight="1" x14ac:dyDescent="0.2">
      <c r="A145" s="65"/>
      <c r="B145" s="44"/>
      <c r="C145" s="262" t="s">
        <v>146</v>
      </c>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4"/>
      <c r="AC145" s="44"/>
      <c r="AD145" s="44"/>
      <c r="AE145" s="62"/>
      <c r="AF145" s="62"/>
      <c r="AG145" s="62"/>
      <c r="AH145" s="62"/>
      <c r="AI145" s="62"/>
      <c r="AJ145" s="62"/>
      <c r="AK145" s="62"/>
      <c r="AL145" s="62"/>
      <c r="AM145" s="62"/>
      <c r="AN145" s="62"/>
      <c r="AO145" s="62"/>
      <c r="AP145" s="62"/>
      <c r="AQ145" s="62"/>
      <c r="AR145" s="44"/>
      <c r="AS145" s="44"/>
      <c r="AT145" s="44"/>
      <c r="AU145" s="44"/>
      <c r="AV145" s="44"/>
      <c r="AW145" s="44"/>
      <c r="AX145" s="44"/>
      <c r="AY145" s="173" t="s">
        <v>147</v>
      </c>
      <c r="AZ145" s="44"/>
      <c r="BA145" s="44"/>
      <c r="BB145" s="44"/>
      <c r="BC145" s="44"/>
      <c r="BD145" s="44"/>
      <c r="BE145" s="44"/>
      <c r="BF145" s="44"/>
    </row>
    <row r="146" spans="1:58" ht="25.5" hidden="1" customHeight="1" x14ac:dyDescent="0.15">
      <c r="A146" s="65"/>
      <c r="B146" s="44"/>
      <c r="C146" s="265"/>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7"/>
      <c r="AC146" s="44"/>
      <c r="AD146" s="44"/>
      <c r="AE146" s="59" t="s">
        <v>69</v>
      </c>
      <c r="AF146" s="62"/>
      <c r="AG146" s="62"/>
      <c r="AH146" s="62"/>
      <c r="AI146" s="62"/>
      <c r="AJ146" s="62"/>
      <c r="AK146" s="62"/>
      <c r="AL146" s="62"/>
      <c r="AM146" s="62"/>
      <c r="AN146" s="62"/>
      <c r="AO146" s="62"/>
      <c r="AP146" s="62"/>
      <c r="AQ146" s="62"/>
      <c r="AR146" s="44"/>
      <c r="AS146" s="44"/>
      <c r="AT146" s="44"/>
      <c r="AU146" s="44"/>
      <c r="AV146" s="44" t="s">
        <v>70</v>
      </c>
      <c r="AW146" s="44"/>
      <c r="AX146" s="44"/>
      <c r="AY146" s="44" t="s">
        <v>71</v>
      </c>
      <c r="AZ146" s="174"/>
      <c r="BA146" s="44"/>
      <c r="BB146" s="44"/>
      <c r="BC146" s="44"/>
      <c r="BD146" s="44"/>
      <c r="BE146" s="44"/>
      <c r="BF146" s="44"/>
    </row>
    <row r="147" spans="1:58" s="63" customFormat="1" ht="25.5" hidden="1" customHeight="1" x14ac:dyDescent="0.15">
      <c r="A147" s="65"/>
      <c r="B147" s="44"/>
      <c r="C147" s="265"/>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7"/>
      <c r="AD147" s="50"/>
      <c r="AE147" s="250" t="s">
        <v>81</v>
      </c>
      <c r="AF147" s="271"/>
      <c r="AG147" s="271"/>
      <c r="AH147" s="271"/>
      <c r="AI147" s="271"/>
      <c r="AJ147" s="271"/>
      <c r="AK147" s="272"/>
      <c r="AL147" s="276">
        <f>IF(AY137=0,0,ROUNDUP(AV147/AY137,3))</f>
        <v>0</v>
      </c>
      <c r="AM147" s="277"/>
      <c r="AN147" s="277"/>
      <c r="AO147" s="277"/>
      <c r="AP147" s="277"/>
      <c r="AQ147" s="278"/>
      <c r="AR147" s="44"/>
      <c r="AS147" s="44"/>
      <c r="AT147" s="58"/>
      <c r="AU147" s="244" t="s">
        <v>73</v>
      </c>
      <c r="AV147" s="282">
        <f>IF(AV137-AV142&gt;0,IF(AV137-AV142&gt;AY137,AY137,AV137-AV142),0)</f>
        <v>0</v>
      </c>
      <c r="AW147" s="283" t="s">
        <v>74</v>
      </c>
      <c r="AX147" s="283"/>
      <c r="AY147" s="174"/>
      <c r="AZ147" s="174"/>
      <c r="BA147" s="58"/>
      <c r="BB147" s="58"/>
      <c r="BC147" s="58"/>
      <c r="BD147" s="58"/>
      <c r="BE147" s="58"/>
      <c r="BF147" s="58"/>
    </row>
    <row r="148" spans="1:58" ht="35.25" hidden="1" customHeight="1" x14ac:dyDescent="0.15">
      <c r="A148" s="80"/>
      <c r="B148" s="44"/>
      <c r="C148" s="265"/>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7"/>
      <c r="AC148" s="50"/>
      <c r="AD148" s="44"/>
      <c r="AE148" s="273"/>
      <c r="AF148" s="274"/>
      <c r="AG148" s="274"/>
      <c r="AH148" s="274"/>
      <c r="AI148" s="274"/>
      <c r="AJ148" s="274"/>
      <c r="AK148" s="275"/>
      <c r="AL148" s="279"/>
      <c r="AM148" s="280"/>
      <c r="AN148" s="280"/>
      <c r="AO148" s="280"/>
      <c r="AP148" s="280"/>
      <c r="AQ148" s="281"/>
      <c r="AR148" s="44"/>
      <c r="AS148" s="44"/>
      <c r="AT148" s="244"/>
      <c r="AU148" s="244"/>
      <c r="AV148" s="282"/>
      <c r="AW148" s="283"/>
      <c r="AX148" s="283"/>
      <c r="AY148" s="44"/>
      <c r="AZ148" s="44"/>
      <c r="BA148" s="44"/>
      <c r="BB148" s="44"/>
      <c r="BC148" s="44"/>
      <c r="BD148" s="44"/>
      <c r="BE148" s="44"/>
      <c r="BF148" s="44"/>
    </row>
    <row r="149" spans="1:58" ht="25.5" hidden="1" customHeight="1" x14ac:dyDescent="0.15">
      <c r="A149" s="80"/>
      <c r="B149" s="44"/>
      <c r="C149" s="268"/>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70"/>
      <c r="AC149" s="44"/>
      <c r="AD149" s="44"/>
      <c r="AE149" s="44"/>
      <c r="AF149" s="44"/>
      <c r="AG149" s="44"/>
      <c r="AH149" s="44"/>
      <c r="AI149" s="44"/>
      <c r="AJ149" s="44"/>
      <c r="AK149" s="68" t="s">
        <v>56</v>
      </c>
      <c r="AL149" s="44"/>
      <c r="AM149" s="50"/>
      <c r="AN149" s="50"/>
      <c r="AO149" s="50"/>
      <c r="AP149" s="44"/>
      <c r="AQ149" s="44"/>
      <c r="AR149" s="44"/>
      <c r="AS149" s="44"/>
      <c r="AT149" s="244"/>
      <c r="AU149" s="44"/>
      <c r="AV149" s="44"/>
      <c r="AW149" s="44"/>
      <c r="AX149" s="44"/>
      <c r="AY149" s="44"/>
      <c r="AZ149" s="44"/>
      <c r="BA149" s="44"/>
      <c r="BB149" s="44"/>
      <c r="BC149" s="44"/>
      <c r="BD149" s="44"/>
      <c r="BE149" s="44"/>
      <c r="BF149" s="44"/>
    </row>
    <row r="150" spans="1:58" ht="25.5" hidden="1" customHeight="1" x14ac:dyDescent="0.15">
      <c r="A150" s="65"/>
      <c r="B150" s="47"/>
      <c r="C150" s="67"/>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44"/>
      <c r="AD150" s="44"/>
      <c r="AE150" s="44"/>
      <c r="AF150" s="44"/>
      <c r="AG150" s="44"/>
      <c r="AH150" s="44"/>
      <c r="AI150" s="44"/>
      <c r="AJ150" s="44"/>
      <c r="AK150" s="70" t="s">
        <v>75</v>
      </c>
      <c r="AL150" s="44"/>
      <c r="AM150" s="50"/>
      <c r="AN150" s="50"/>
      <c r="AO150" s="50"/>
      <c r="AP150" s="44"/>
      <c r="AQ150" s="44"/>
      <c r="AR150" s="44"/>
      <c r="AS150" s="44"/>
      <c r="AT150" s="44"/>
      <c r="AU150" s="44"/>
      <c r="AV150" s="44"/>
      <c r="AW150" s="44"/>
      <c r="AX150" s="44"/>
      <c r="AY150" s="44"/>
      <c r="AZ150" s="44"/>
      <c r="BA150" s="44"/>
      <c r="BB150" s="44"/>
      <c r="BC150" s="44"/>
      <c r="BD150" s="44"/>
      <c r="BE150" s="44"/>
    </row>
    <row r="151" spans="1:58" ht="17.25" hidden="1" customHeight="1" x14ac:dyDescent="0.15">
      <c r="A151" s="52"/>
      <c r="B151" s="52"/>
      <c r="C151" s="52"/>
      <c r="D151" s="52"/>
      <c r="E151" s="52"/>
      <c r="F151" s="77"/>
      <c r="G151" s="52"/>
      <c r="H151" s="52"/>
      <c r="I151" s="52"/>
      <c r="J151" s="52"/>
      <c r="AK151" s="78"/>
      <c r="AM151" s="20"/>
      <c r="AN151" s="20"/>
      <c r="AO151" s="20"/>
      <c r="AT151" s="44"/>
      <c r="AU151" s="44"/>
      <c r="AV151" s="44"/>
      <c r="AW151" s="44"/>
      <c r="AX151" s="44"/>
      <c r="AY151" s="44"/>
      <c r="AZ151" s="44"/>
      <c r="BA151" s="44"/>
      <c r="BB151" s="44"/>
      <c r="BC151" s="44"/>
      <c r="BD151" s="44"/>
      <c r="BE151" s="44"/>
    </row>
    <row r="152" spans="1:58" ht="25.5" hidden="1" customHeight="1" x14ac:dyDescent="0.15">
      <c r="A152" s="199" t="s">
        <v>88</v>
      </c>
      <c r="B152" s="200"/>
      <c r="C152" s="200"/>
      <c r="D152" s="200"/>
      <c r="E152" s="200"/>
      <c r="F152" s="200"/>
      <c r="G152" s="200"/>
      <c r="H152" s="200"/>
      <c r="I152" s="201"/>
      <c r="J152" s="39"/>
      <c r="K152" s="79" t="s">
        <v>83</v>
      </c>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39"/>
      <c r="AP152" s="39"/>
      <c r="AQ152" s="39"/>
      <c r="AR152" s="39"/>
      <c r="AS152" s="39"/>
      <c r="AT152" s="44"/>
      <c r="AU152" s="44" t="s">
        <v>41</v>
      </c>
      <c r="AV152" s="50"/>
      <c r="AW152" s="50"/>
      <c r="AX152" s="50"/>
      <c r="AY152" s="50"/>
      <c r="AZ152" s="44"/>
      <c r="BA152" s="50"/>
      <c r="BB152" s="50"/>
      <c r="BC152" s="50"/>
      <c r="BD152" s="50"/>
      <c r="BE152" s="50"/>
      <c r="BF152" s="20"/>
    </row>
    <row r="153" spans="1:58" ht="17.25" hidden="1" customHeight="1" x14ac:dyDescent="0.15">
      <c r="A153" s="202"/>
      <c r="B153" s="203"/>
      <c r="C153" s="203"/>
      <c r="D153" s="203"/>
      <c r="E153" s="203"/>
      <c r="F153" s="203"/>
      <c r="G153" s="203"/>
      <c r="H153" s="203"/>
      <c r="I153" s="204"/>
      <c r="J153" s="40"/>
      <c r="K153" s="40"/>
      <c r="L153" s="40"/>
      <c r="M153" s="40"/>
      <c r="N153" s="40"/>
      <c r="O153" s="40"/>
      <c r="P153" s="40"/>
      <c r="Q153" s="40"/>
      <c r="R153" s="40"/>
      <c r="S153" s="40"/>
      <c r="T153" s="40"/>
      <c r="U153" s="40"/>
      <c r="V153" s="40"/>
      <c r="W153" s="40"/>
      <c r="X153" s="41"/>
      <c r="Y153" s="41"/>
      <c r="Z153" s="41"/>
      <c r="AA153" s="41"/>
      <c r="AB153" s="41"/>
      <c r="AC153" s="41"/>
      <c r="AD153" s="41"/>
      <c r="AE153" s="42"/>
      <c r="AF153" s="41"/>
      <c r="AG153" s="41"/>
      <c r="AH153" s="41"/>
      <c r="AI153" s="41"/>
      <c r="AJ153" s="41"/>
      <c r="AK153" s="41"/>
      <c r="AL153" s="41"/>
      <c r="AM153" s="41"/>
      <c r="AN153" s="41"/>
      <c r="AO153" s="41"/>
      <c r="AP153" s="43"/>
      <c r="AQ153" s="43"/>
      <c r="AR153" s="43"/>
      <c r="AS153" s="43"/>
      <c r="AT153" s="44"/>
      <c r="AU153" s="44"/>
      <c r="AV153" s="44"/>
      <c r="AW153" s="44"/>
      <c r="AX153" s="44"/>
      <c r="AY153" s="44"/>
      <c r="AZ153" s="44"/>
      <c r="BA153" s="44"/>
      <c r="BB153" s="44"/>
      <c r="BC153" s="44"/>
      <c r="BD153" s="44"/>
      <c r="BE153" s="44"/>
      <c r="BF153" s="44"/>
    </row>
    <row r="154" spans="1:58" ht="28.5" hidden="1" customHeight="1" x14ac:dyDescent="0.15">
      <c r="A154" s="45"/>
      <c r="B154" s="46" t="s">
        <v>42</v>
      </c>
      <c r="C154" s="47"/>
      <c r="D154" s="47"/>
      <c r="E154" s="47"/>
      <c r="F154" s="44"/>
      <c r="G154" s="48"/>
      <c r="H154" s="44"/>
      <c r="I154" s="48"/>
      <c r="J154" s="48"/>
      <c r="K154" s="48"/>
      <c r="L154" s="48"/>
      <c r="M154" s="48"/>
      <c r="N154" s="48"/>
      <c r="O154" s="48"/>
      <c r="P154" s="48"/>
      <c r="Q154" s="48"/>
      <c r="R154" s="48"/>
      <c r="S154" s="48"/>
      <c r="T154" s="48"/>
      <c r="U154" s="48"/>
      <c r="V154" s="48"/>
      <c r="W154" s="48"/>
      <c r="X154" s="48"/>
      <c r="Y154" s="48"/>
      <c r="Z154" s="48"/>
      <c r="AA154" s="49"/>
      <c r="AB154" s="50"/>
      <c r="AC154" s="50"/>
      <c r="AD154" s="50"/>
      <c r="AE154" s="46" t="s">
        <v>43</v>
      </c>
      <c r="AF154" s="50"/>
      <c r="AG154" s="50"/>
      <c r="AH154" s="50"/>
      <c r="AI154" s="50"/>
      <c r="AJ154" s="50"/>
      <c r="AK154" s="50"/>
      <c r="AL154" s="50"/>
      <c r="AM154" s="50"/>
      <c r="AN154" s="50"/>
      <c r="AO154" s="50"/>
      <c r="AP154" s="50"/>
      <c r="AQ154" s="50"/>
      <c r="AR154" s="50"/>
      <c r="AS154" s="50"/>
      <c r="AT154" s="44"/>
      <c r="AU154" s="44"/>
      <c r="AV154" s="44" t="s">
        <v>44</v>
      </c>
      <c r="AW154" s="44"/>
      <c r="AX154" s="44"/>
      <c r="AY154" s="44" t="s">
        <v>45</v>
      </c>
      <c r="AZ154" s="44"/>
      <c r="BA154" s="44"/>
      <c r="BB154" s="44"/>
      <c r="BC154" s="44"/>
      <c r="BD154" s="44"/>
      <c r="BE154" s="44"/>
      <c r="BF154" s="44"/>
    </row>
    <row r="155" spans="1:58" ht="25.5" hidden="1" customHeight="1" x14ac:dyDescent="0.15">
      <c r="A155" s="45"/>
      <c r="B155" s="205" t="s">
        <v>46</v>
      </c>
      <c r="C155" s="206"/>
      <c r="D155" s="206"/>
      <c r="E155" s="207"/>
      <c r="F155" s="211" t="s">
        <v>47</v>
      </c>
      <c r="G155" s="211"/>
      <c r="H155" s="288"/>
      <c r="I155" s="288"/>
      <c r="J155" s="214" t="s">
        <v>48</v>
      </c>
      <c r="K155" s="214"/>
      <c r="L155" s="288"/>
      <c r="M155" s="288"/>
      <c r="N155" s="214" t="s">
        <v>49</v>
      </c>
      <c r="O155" s="248"/>
      <c r="P155" s="258" t="s">
        <v>50</v>
      </c>
      <c r="Q155" s="248"/>
      <c r="R155" s="260" t="s">
        <v>51</v>
      </c>
      <c r="S155" s="260"/>
      <c r="T155" s="288"/>
      <c r="U155" s="288"/>
      <c r="V155" s="214" t="s">
        <v>48</v>
      </c>
      <c r="W155" s="214"/>
      <c r="X155" s="288"/>
      <c r="Y155" s="288"/>
      <c r="Z155" s="214" t="s">
        <v>49</v>
      </c>
      <c r="AA155" s="248"/>
      <c r="AB155" s="44"/>
      <c r="AC155" s="44"/>
      <c r="AD155" s="44"/>
      <c r="AE155" s="250" t="s">
        <v>78</v>
      </c>
      <c r="AF155" s="251"/>
      <c r="AG155" s="251"/>
      <c r="AH155" s="251"/>
      <c r="AI155" s="252"/>
      <c r="AJ155" s="256">
        <f>ROUNDDOWN(AY155/60,0)</f>
        <v>0</v>
      </c>
      <c r="AK155" s="256"/>
      <c r="AL155" s="251" t="s">
        <v>53</v>
      </c>
      <c r="AM155" s="251"/>
      <c r="AN155" s="256">
        <f>AY155-AJ155*60</f>
        <v>0</v>
      </c>
      <c r="AO155" s="256"/>
      <c r="AP155" s="214" t="s">
        <v>49</v>
      </c>
      <c r="AQ155" s="248"/>
      <c r="AR155" s="50"/>
      <c r="AS155" s="44"/>
      <c r="AT155" s="244"/>
      <c r="AU155" s="244" t="s">
        <v>54</v>
      </c>
      <c r="AV155" s="245">
        <f>T155*60+X155</f>
        <v>0</v>
      </c>
      <c r="AW155" s="44"/>
      <c r="AX155" s="244" t="s">
        <v>55</v>
      </c>
      <c r="AY155" s="245">
        <f>(T155*60+X155)-(H155*60+L155)</f>
        <v>0</v>
      </c>
      <c r="AZ155" s="44"/>
      <c r="BA155" s="44"/>
      <c r="BB155" s="44"/>
      <c r="BC155" s="44"/>
      <c r="BD155" s="44"/>
      <c r="BE155" s="44"/>
      <c r="BF155" s="44"/>
    </row>
    <row r="156" spans="1:58" ht="35.25" hidden="1" customHeight="1" x14ac:dyDescent="0.15">
      <c r="A156" s="45"/>
      <c r="B156" s="208"/>
      <c r="C156" s="209"/>
      <c r="D156" s="209"/>
      <c r="E156" s="210"/>
      <c r="F156" s="211"/>
      <c r="G156" s="211"/>
      <c r="H156" s="289"/>
      <c r="I156" s="289"/>
      <c r="J156" s="215"/>
      <c r="K156" s="215"/>
      <c r="L156" s="289"/>
      <c r="M156" s="289"/>
      <c r="N156" s="215"/>
      <c r="O156" s="249"/>
      <c r="P156" s="259"/>
      <c r="Q156" s="249"/>
      <c r="R156" s="261"/>
      <c r="S156" s="261"/>
      <c r="T156" s="289"/>
      <c r="U156" s="289"/>
      <c r="V156" s="215"/>
      <c r="W156" s="215"/>
      <c r="X156" s="289"/>
      <c r="Y156" s="289"/>
      <c r="Z156" s="215"/>
      <c r="AA156" s="249"/>
      <c r="AB156" s="44"/>
      <c r="AC156" s="44"/>
      <c r="AD156" s="44"/>
      <c r="AE156" s="253"/>
      <c r="AF156" s="254"/>
      <c r="AG156" s="254"/>
      <c r="AH156" s="254"/>
      <c r="AI156" s="255"/>
      <c r="AJ156" s="257"/>
      <c r="AK156" s="257"/>
      <c r="AL156" s="254"/>
      <c r="AM156" s="254"/>
      <c r="AN156" s="257"/>
      <c r="AO156" s="257"/>
      <c r="AP156" s="215"/>
      <c r="AQ156" s="249"/>
      <c r="AR156" s="50"/>
      <c r="AS156" s="44"/>
      <c r="AT156" s="244"/>
      <c r="AU156" s="244"/>
      <c r="AV156" s="245"/>
      <c r="AW156" s="44"/>
      <c r="AX156" s="244"/>
      <c r="AY156" s="245"/>
      <c r="AZ156" s="44"/>
      <c r="BA156" s="44"/>
      <c r="BB156" s="44"/>
      <c r="BC156" s="44"/>
      <c r="BD156" s="44"/>
      <c r="BE156" s="44"/>
      <c r="BF156" s="44"/>
    </row>
    <row r="157" spans="1:58" ht="17.25" hidden="1" customHeight="1" x14ac:dyDescent="0.15">
      <c r="A157" s="45"/>
      <c r="B157" s="51"/>
      <c r="C157" s="51"/>
      <c r="D157" s="51"/>
      <c r="E157" s="51"/>
      <c r="F157" s="52"/>
      <c r="G157" s="52"/>
      <c r="H157" s="53"/>
      <c r="I157" s="52"/>
      <c r="J157" s="52"/>
      <c r="K157" s="52"/>
      <c r="L157" s="52"/>
      <c r="M157" s="52"/>
      <c r="N157" s="52"/>
      <c r="O157" s="52"/>
      <c r="P157" s="52"/>
      <c r="Q157" s="52"/>
      <c r="R157" s="52"/>
      <c r="S157" s="52"/>
      <c r="T157" s="52"/>
      <c r="U157" s="52"/>
      <c r="V157" s="52"/>
      <c r="W157" s="52"/>
      <c r="X157" s="50"/>
      <c r="Y157" s="50"/>
      <c r="Z157" s="48"/>
      <c r="AA157" s="49"/>
      <c r="AB157" s="50"/>
      <c r="AC157" s="50"/>
      <c r="AD157" s="50"/>
      <c r="AE157" s="54"/>
      <c r="AF157" s="54"/>
      <c r="AG157" s="54"/>
      <c r="AH157" s="54"/>
      <c r="AI157" s="54"/>
      <c r="AJ157" s="55" t="s">
        <v>56</v>
      </c>
      <c r="AK157" s="54"/>
      <c r="AL157" s="54"/>
      <c r="AM157" s="54"/>
      <c r="AN157" s="54"/>
      <c r="AO157" s="54"/>
      <c r="AP157" s="54"/>
      <c r="AQ157" s="54"/>
      <c r="AR157" s="50"/>
      <c r="AS157" s="44"/>
      <c r="AT157" s="44"/>
      <c r="AU157" s="44"/>
      <c r="AV157" s="44"/>
      <c r="AW157" s="44"/>
      <c r="AX157" s="44"/>
      <c r="AY157" s="44"/>
      <c r="AZ157" s="44"/>
      <c r="BA157" s="44"/>
      <c r="BB157" s="44"/>
      <c r="BC157" s="44"/>
      <c r="BD157" s="44"/>
      <c r="BE157" s="44"/>
      <c r="BF157" s="44"/>
    </row>
    <row r="158" spans="1:58" s="44" customFormat="1" ht="25.5" hidden="1" customHeight="1" x14ac:dyDescent="0.15">
      <c r="A158" s="45"/>
      <c r="B158" s="46"/>
      <c r="C158" s="47"/>
      <c r="D158" s="47"/>
      <c r="E158" s="47"/>
      <c r="F158" s="48"/>
      <c r="G158" s="48"/>
      <c r="H158" s="48"/>
      <c r="I158" s="48"/>
      <c r="J158" s="48"/>
      <c r="K158" s="48"/>
      <c r="L158" s="48"/>
      <c r="M158" s="48"/>
      <c r="N158" s="48"/>
      <c r="O158" s="48"/>
      <c r="P158" s="48"/>
      <c r="Q158" s="48"/>
      <c r="R158" s="48"/>
      <c r="S158" s="48"/>
      <c r="T158" s="48"/>
      <c r="U158" s="48"/>
      <c r="V158" s="48"/>
      <c r="W158" s="49"/>
      <c r="X158" s="50"/>
      <c r="Y158" s="50"/>
      <c r="Z158" s="48"/>
      <c r="AA158" s="49"/>
      <c r="AB158" s="50"/>
      <c r="AC158" s="50"/>
      <c r="AD158" s="50"/>
      <c r="AE158" s="54"/>
      <c r="AF158" s="54"/>
      <c r="AG158" s="54"/>
      <c r="AH158" s="54"/>
      <c r="AI158" s="54"/>
      <c r="AJ158" s="54"/>
      <c r="AK158" s="54"/>
      <c r="AL158" s="54"/>
      <c r="AM158" s="54"/>
      <c r="AN158" s="54"/>
      <c r="AO158" s="54"/>
      <c r="AP158" s="54"/>
      <c r="AQ158" s="54"/>
      <c r="AR158" s="50"/>
      <c r="AV158" s="58" t="s">
        <v>57</v>
      </c>
      <c r="AY158" s="44" t="s">
        <v>58</v>
      </c>
      <c r="BB158" s="44" t="s">
        <v>59</v>
      </c>
    </row>
    <row r="159" spans="1:58" s="63" customFormat="1" ht="25.5" hidden="1" customHeight="1" x14ac:dyDescent="0.15">
      <c r="A159" s="56"/>
      <c r="B159" s="57" t="s">
        <v>60</v>
      </c>
      <c r="C159" s="57"/>
      <c r="D159" s="57"/>
      <c r="E159" s="57"/>
      <c r="F159" s="57"/>
      <c r="G159" s="57"/>
      <c r="H159" s="57"/>
      <c r="I159" s="57"/>
      <c r="J159" s="57"/>
      <c r="K159" s="57"/>
      <c r="L159" s="57"/>
      <c r="M159" s="57"/>
      <c r="N159" s="57"/>
      <c r="O159" s="58"/>
      <c r="P159" s="57"/>
      <c r="Q159" s="57"/>
      <c r="R159" s="57"/>
      <c r="S159" s="57"/>
      <c r="T159" s="57"/>
      <c r="U159" s="28"/>
      <c r="V159" s="57"/>
      <c r="W159" s="57"/>
      <c r="X159" s="50"/>
      <c r="Y159" s="50"/>
      <c r="Z159" s="48"/>
      <c r="AA159" s="49"/>
      <c r="AB159" s="50"/>
      <c r="AC159" s="50"/>
      <c r="AD159" s="50"/>
      <c r="AE159" s="59" t="s">
        <v>61</v>
      </c>
      <c r="AF159" s="60"/>
      <c r="AG159" s="61"/>
      <c r="AH159" s="61"/>
      <c r="AI159" s="61"/>
      <c r="AJ159" s="61"/>
      <c r="AK159" s="61"/>
      <c r="AL159" s="61"/>
      <c r="AM159" s="61"/>
      <c r="AN159" s="54"/>
      <c r="AO159" s="54"/>
      <c r="AP159" s="54"/>
      <c r="AQ159" s="62"/>
      <c r="AR159" s="50"/>
      <c r="AS159" s="44"/>
      <c r="AT159" s="58"/>
      <c r="AU159" s="58"/>
      <c r="AV159" s="58" t="s">
        <v>62</v>
      </c>
      <c r="AW159" s="58"/>
      <c r="AX159" s="58"/>
      <c r="AY159" s="44" t="s">
        <v>63</v>
      </c>
      <c r="AZ159" s="58"/>
      <c r="BA159" s="44"/>
      <c r="BB159" s="44"/>
      <c r="BC159" s="58"/>
      <c r="BD159" s="44"/>
      <c r="BE159" s="58"/>
      <c r="BF159" s="58"/>
    </row>
    <row r="160" spans="1:58" ht="25.5" hidden="1" customHeight="1" x14ac:dyDescent="0.15">
      <c r="A160" s="45"/>
      <c r="B160" s="205" t="s">
        <v>79</v>
      </c>
      <c r="C160" s="206"/>
      <c r="D160" s="206"/>
      <c r="E160" s="207"/>
      <c r="F160" s="211" t="s">
        <v>47</v>
      </c>
      <c r="G160" s="211"/>
      <c r="H160" s="288"/>
      <c r="I160" s="288"/>
      <c r="J160" s="214" t="s">
        <v>48</v>
      </c>
      <c r="K160" s="214"/>
      <c r="L160" s="288"/>
      <c r="M160" s="288"/>
      <c r="N160" s="214" t="s">
        <v>49</v>
      </c>
      <c r="O160" s="248"/>
      <c r="P160" s="258" t="s">
        <v>50</v>
      </c>
      <c r="Q160" s="248"/>
      <c r="R160" s="260" t="s">
        <v>51</v>
      </c>
      <c r="S160" s="260"/>
      <c r="T160" s="290"/>
      <c r="U160" s="288"/>
      <c r="V160" s="214" t="s">
        <v>48</v>
      </c>
      <c r="W160" s="214"/>
      <c r="X160" s="288"/>
      <c r="Y160" s="288"/>
      <c r="Z160" s="214" t="s">
        <v>49</v>
      </c>
      <c r="AA160" s="248"/>
      <c r="AB160" s="50"/>
      <c r="AC160" s="50"/>
      <c r="AD160" s="50"/>
      <c r="AE160" s="285" t="s">
        <v>80</v>
      </c>
      <c r="AF160" s="214"/>
      <c r="AG160" s="214"/>
      <c r="AH160" s="214"/>
      <c r="AI160" s="248"/>
      <c r="AJ160" s="286">
        <f>ROUNDDOWN(AV165/60,0)</f>
        <v>0</v>
      </c>
      <c r="AK160" s="256"/>
      <c r="AL160" s="214" t="s">
        <v>48</v>
      </c>
      <c r="AM160" s="214"/>
      <c r="AN160" s="256">
        <f>AV165-AJ160*60</f>
        <v>0</v>
      </c>
      <c r="AO160" s="256"/>
      <c r="AP160" s="214" t="s">
        <v>49</v>
      </c>
      <c r="AQ160" s="248"/>
      <c r="AR160" s="50"/>
      <c r="AS160" s="64"/>
      <c r="AT160" s="44"/>
      <c r="AU160" s="244" t="s">
        <v>65</v>
      </c>
      <c r="AV160" s="245">
        <f>IF(AY160&lt;=BB160,BB160,AV155)</f>
        <v>1260</v>
      </c>
      <c r="AW160" s="284"/>
      <c r="AX160" s="244" t="s">
        <v>66</v>
      </c>
      <c r="AY160" s="245">
        <f>T160*60+X160</f>
        <v>0</v>
      </c>
      <c r="AZ160" s="284"/>
      <c r="BA160" s="244" t="s">
        <v>67</v>
      </c>
      <c r="BB160" s="245">
        <f>21*60</f>
        <v>1260</v>
      </c>
      <c r="BC160" s="44"/>
      <c r="BD160" s="44"/>
      <c r="BE160" s="44"/>
      <c r="BF160" s="44"/>
    </row>
    <row r="161" spans="1:58" ht="35.25" hidden="1" customHeight="1" x14ac:dyDescent="0.15">
      <c r="A161" s="45"/>
      <c r="B161" s="208"/>
      <c r="C161" s="209"/>
      <c r="D161" s="209"/>
      <c r="E161" s="210"/>
      <c r="F161" s="211"/>
      <c r="G161" s="211"/>
      <c r="H161" s="289"/>
      <c r="I161" s="289"/>
      <c r="J161" s="215"/>
      <c r="K161" s="215"/>
      <c r="L161" s="289"/>
      <c r="M161" s="289"/>
      <c r="N161" s="215"/>
      <c r="O161" s="249"/>
      <c r="P161" s="259"/>
      <c r="Q161" s="249"/>
      <c r="R161" s="261"/>
      <c r="S161" s="261"/>
      <c r="T161" s="291"/>
      <c r="U161" s="289"/>
      <c r="V161" s="215"/>
      <c r="W161" s="215"/>
      <c r="X161" s="289"/>
      <c r="Y161" s="289"/>
      <c r="Z161" s="215"/>
      <c r="AA161" s="249"/>
      <c r="AB161" s="44"/>
      <c r="AC161" s="44"/>
      <c r="AD161" s="44"/>
      <c r="AE161" s="259"/>
      <c r="AF161" s="215"/>
      <c r="AG161" s="215"/>
      <c r="AH161" s="215"/>
      <c r="AI161" s="249"/>
      <c r="AJ161" s="287"/>
      <c r="AK161" s="257"/>
      <c r="AL161" s="215"/>
      <c r="AM161" s="215"/>
      <c r="AN161" s="257"/>
      <c r="AO161" s="257"/>
      <c r="AP161" s="215"/>
      <c r="AQ161" s="249"/>
      <c r="AR161" s="50"/>
      <c r="AS161" s="64"/>
      <c r="AT161" s="44"/>
      <c r="AU161" s="244"/>
      <c r="AV161" s="245"/>
      <c r="AW161" s="284"/>
      <c r="AX161" s="244"/>
      <c r="AY161" s="245"/>
      <c r="AZ161" s="284"/>
      <c r="BA161" s="244"/>
      <c r="BB161" s="245"/>
      <c r="BC161" s="44"/>
      <c r="BD161" s="44"/>
      <c r="BE161" s="44"/>
      <c r="BF161" s="44"/>
    </row>
    <row r="162" spans="1:58" ht="17.25" hidden="1" customHeight="1" x14ac:dyDescent="0.15">
      <c r="A162" s="65"/>
      <c r="B162" s="51"/>
      <c r="C162" s="51"/>
      <c r="D162" s="51"/>
      <c r="E162" s="51"/>
      <c r="F162" s="44"/>
      <c r="G162" s="51"/>
      <c r="H162" s="53"/>
      <c r="I162" s="51"/>
      <c r="J162" s="51"/>
      <c r="K162" s="51"/>
      <c r="L162" s="51"/>
      <c r="M162" s="51"/>
      <c r="N162" s="51"/>
      <c r="O162" s="51"/>
      <c r="P162" s="66"/>
      <c r="Q162" s="51"/>
      <c r="R162" s="51"/>
      <c r="S162" s="51"/>
      <c r="T162" s="51"/>
      <c r="U162" s="51"/>
      <c r="V162" s="51"/>
      <c r="W162" s="51"/>
      <c r="X162" s="50"/>
      <c r="Y162" s="50"/>
      <c r="Z162" s="48"/>
      <c r="AA162" s="44"/>
      <c r="AB162" s="44"/>
      <c r="AC162" s="44"/>
      <c r="AD162" s="44"/>
      <c r="AE162" s="62"/>
      <c r="AF162" s="62"/>
      <c r="AG162" s="62"/>
      <c r="AH162" s="62"/>
      <c r="AI162" s="62"/>
      <c r="AJ162" s="55" t="s">
        <v>56</v>
      </c>
      <c r="AK162" s="62"/>
      <c r="AL162" s="62"/>
      <c r="AM162" s="62"/>
      <c r="AN162" s="62"/>
      <c r="AO162" s="62"/>
      <c r="AP162" s="62"/>
      <c r="AQ162" s="62"/>
      <c r="AR162" s="44"/>
      <c r="AS162" s="44"/>
      <c r="AT162" s="44"/>
      <c r="AU162" s="44"/>
      <c r="AV162" s="44"/>
      <c r="AW162" s="44"/>
      <c r="AX162" s="44"/>
      <c r="AY162" s="77" t="s">
        <v>68</v>
      </c>
      <c r="AZ162" s="44"/>
      <c r="BA162" s="44"/>
      <c r="BB162" s="44"/>
      <c r="BC162" s="44"/>
      <c r="BD162" s="44"/>
      <c r="BE162" s="44"/>
      <c r="BF162" s="44"/>
    </row>
    <row r="163" spans="1:58" ht="25.5" hidden="1" customHeight="1" x14ac:dyDescent="0.2">
      <c r="A163" s="65"/>
      <c r="B163" s="44"/>
      <c r="C163" s="262" t="s">
        <v>146</v>
      </c>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4"/>
      <c r="AC163" s="44"/>
      <c r="AD163" s="44"/>
      <c r="AE163" s="62"/>
      <c r="AF163" s="62"/>
      <c r="AG163" s="62"/>
      <c r="AH163" s="62"/>
      <c r="AI163" s="62"/>
      <c r="AJ163" s="62"/>
      <c r="AK163" s="62"/>
      <c r="AL163" s="62"/>
      <c r="AM163" s="62"/>
      <c r="AN163" s="62"/>
      <c r="AO163" s="62"/>
      <c r="AP163" s="62"/>
      <c r="AQ163" s="62"/>
      <c r="AR163" s="44"/>
      <c r="AS163" s="44"/>
      <c r="AT163" s="44"/>
      <c r="AU163" s="44"/>
      <c r="AV163" s="44"/>
      <c r="AW163" s="44"/>
      <c r="AX163" s="44"/>
      <c r="AY163" s="173" t="s">
        <v>147</v>
      </c>
      <c r="AZ163" s="44"/>
      <c r="BA163" s="44"/>
      <c r="BB163" s="44"/>
      <c r="BC163" s="44"/>
      <c r="BD163" s="44"/>
      <c r="BE163" s="44"/>
      <c r="BF163" s="44"/>
    </row>
    <row r="164" spans="1:58" ht="25.5" hidden="1" customHeight="1" x14ac:dyDescent="0.15">
      <c r="A164" s="65"/>
      <c r="B164" s="44"/>
      <c r="C164" s="265"/>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7"/>
      <c r="AC164" s="44"/>
      <c r="AD164" s="44"/>
      <c r="AE164" s="59" t="s">
        <v>69</v>
      </c>
      <c r="AF164" s="62"/>
      <c r="AG164" s="62"/>
      <c r="AH164" s="62"/>
      <c r="AI164" s="62"/>
      <c r="AJ164" s="62"/>
      <c r="AK164" s="62"/>
      <c r="AL164" s="62"/>
      <c r="AM164" s="62"/>
      <c r="AN164" s="62"/>
      <c r="AO164" s="62"/>
      <c r="AP164" s="62"/>
      <c r="AQ164" s="62"/>
      <c r="AR164" s="44"/>
      <c r="AS164" s="44"/>
      <c r="AT164" s="44"/>
      <c r="AU164" s="44"/>
      <c r="AV164" s="44" t="s">
        <v>70</v>
      </c>
      <c r="AW164" s="44"/>
      <c r="AX164" s="44"/>
      <c r="AY164" s="44" t="s">
        <v>71</v>
      </c>
      <c r="AZ164" s="174"/>
      <c r="BA164" s="44"/>
      <c r="BB164" s="44"/>
      <c r="BC164" s="44"/>
      <c r="BD164" s="44"/>
      <c r="BE164" s="44"/>
      <c r="BF164" s="44"/>
    </row>
    <row r="165" spans="1:58" s="63" customFormat="1" ht="25.5" hidden="1" customHeight="1" x14ac:dyDescent="0.15">
      <c r="A165" s="65"/>
      <c r="B165" s="44"/>
      <c r="C165" s="265"/>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7"/>
      <c r="AD165" s="50"/>
      <c r="AE165" s="250" t="s">
        <v>81</v>
      </c>
      <c r="AF165" s="271"/>
      <c r="AG165" s="271"/>
      <c r="AH165" s="271"/>
      <c r="AI165" s="271"/>
      <c r="AJ165" s="271"/>
      <c r="AK165" s="272"/>
      <c r="AL165" s="276">
        <f>IF(AY155=0,0,ROUNDUP(AV165/AY155,3))</f>
        <v>0</v>
      </c>
      <c r="AM165" s="277"/>
      <c r="AN165" s="277"/>
      <c r="AO165" s="277"/>
      <c r="AP165" s="277"/>
      <c r="AQ165" s="278"/>
      <c r="AR165" s="44"/>
      <c r="AS165" s="44"/>
      <c r="AT165" s="58"/>
      <c r="AU165" s="244" t="s">
        <v>73</v>
      </c>
      <c r="AV165" s="282">
        <f>IF(AV155-AV160&gt;0,IF(AV155-AV160&gt;AY155,AY155,AV155-AV160),0)</f>
        <v>0</v>
      </c>
      <c r="AW165" s="283" t="s">
        <v>74</v>
      </c>
      <c r="AX165" s="283"/>
      <c r="AY165" s="174"/>
      <c r="AZ165" s="174"/>
      <c r="BA165" s="58"/>
      <c r="BB165" s="58"/>
      <c r="BC165" s="58"/>
      <c r="BD165" s="58"/>
      <c r="BE165" s="58"/>
      <c r="BF165" s="58"/>
    </row>
    <row r="166" spans="1:58" ht="35.25" hidden="1" customHeight="1" x14ac:dyDescent="0.15">
      <c r="A166" s="80"/>
      <c r="B166" s="44"/>
      <c r="C166" s="265"/>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7"/>
      <c r="AC166" s="50"/>
      <c r="AD166" s="44"/>
      <c r="AE166" s="273"/>
      <c r="AF166" s="274"/>
      <c r="AG166" s="274"/>
      <c r="AH166" s="274"/>
      <c r="AI166" s="274"/>
      <c r="AJ166" s="274"/>
      <c r="AK166" s="275"/>
      <c r="AL166" s="279"/>
      <c r="AM166" s="280"/>
      <c r="AN166" s="280"/>
      <c r="AO166" s="280"/>
      <c r="AP166" s="280"/>
      <c r="AQ166" s="281"/>
      <c r="AR166" s="44"/>
      <c r="AS166" s="44"/>
      <c r="AT166" s="244"/>
      <c r="AU166" s="244"/>
      <c r="AV166" s="282"/>
      <c r="AW166" s="283"/>
      <c r="AX166" s="283"/>
      <c r="AY166" s="44"/>
      <c r="AZ166" s="44"/>
      <c r="BA166" s="44"/>
      <c r="BB166" s="44"/>
      <c r="BC166" s="44"/>
      <c r="BD166" s="44"/>
      <c r="BE166" s="44"/>
      <c r="BF166" s="44"/>
    </row>
    <row r="167" spans="1:58" ht="25.5" hidden="1" customHeight="1" x14ac:dyDescent="0.15">
      <c r="A167" s="80"/>
      <c r="B167" s="44"/>
      <c r="C167" s="268"/>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70"/>
      <c r="AC167" s="44"/>
      <c r="AD167" s="44"/>
      <c r="AE167" s="44"/>
      <c r="AF167" s="44"/>
      <c r="AG167" s="44"/>
      <c r="AH167" s="44"/>
      <c r="AI167" s="44"/>
      <c r="AJ167" s="44"/>
      <c r="AK167" s="68" t="s">
        <v>56</v>
      </c>
      <c r="AL167" s="44"/>
      <c r="AM167" s="50"/>
      <c r="AN167" s="50"/>
      <c r="AO167" s="50"/>
      <c r="AP167" s="44"/>
      <c r="AQ167" s="44"/>
      <c r="AR167" s="44"/>
      <c r="AS167" s="44"/>
      <c r="AT167" s="244"/>
      <c r="AU167" s="44"/>
      <c r="AV167" s="44"/>
      <c r="AW167" s="44"/>
      <c r="AX167" s="44"/>
      <c r="AY167" s="44"/>
      <c r="AZ167" s="44"/>
      <c r="BA167" s="44"/>
      <c r="BB167" s="44"/>
      <c r="BC167" s="44"/>
      <c r="BD167" s="44"/>
      <c r="BE167" s="44"/>
      <c r="BF167" s="44"/>
    </row>
    <row r="168" spans="1:58" ht="25.5" hidden="1" customHeight="1" x14ac:dyDescent="0.15">
      <c r="A168" s="65"/>
      <c r="B168" s="47"/>
      <c r="C168" s="67"/>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44"/>
      <c r="AD168" s="44"/>
      <c r="AE168" s="44"/>
      <c r="AF168" s="44"/>
      <c r="AG168" s="44"/>
      <c r="AH168" s="44"/>
      <c r="AI168" s="44"/>
      <c r="AJ168" s="44"/>
      <c r="AK168" s="70" t="s">
        <v>75</v>
      </c>
      <c r="AL168" s="44"/>
      <c r="AM168" s="50"/>
      <c r="AN168" s="50"/>
      <c r="AO168" s="50"/>
      <c r="AP168" s="44"/>
      <c r="AQ168" s="44"/>
      <c r="AR168" s="44"/>
      <c r="AS168" s="44"/>
      <c r="AT168" s="44"/>
      <c r="AU168" s="44"/>
      <c r="AV168" s="44"/>
      <c r="AW168" s="44"/>
      <c r="AX168" s="44"/>
      <c r="AY168" s="44"/>
      <c r="AZ168" s="44"/>
      <c r="BA168" s="44"/>
      <c r="BB168" s="44"/>
      <c r="BC168" s="44"/>
      <c r="BD168" s="44"/>
      <c r="BE168" s="44"/>
    </row>
    <row r="169" spans="1:58" s="38" customFormat="1" ht="16.5" hidden="1" customHeight="1" x14ac:dyDescent="0.15">
      <c r="A169" s="36"/>
      <c r="B169" s="36"/>
      <c r="C169" s="37"/>
      <c r="F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U169" s="50"/>
      <c r="AV169" s="50"/>
      <c r="AW169" s="50"/>
      <c r="AX169" s="50"/>
      <c r="AY169" s="50"/>
      <c r="AZ169" s="50"/>
      <c r="BA169" s="50"/>
      <c r="BB169" s="50"/>
      <c r="BC169" s="50"/>
      <c r="BD169" s="50"/>
      <c r="BE169" s="50"/>
      <c r="BF169" s="20"/>
    </row>
    <row r="170" spans="1:58" ht="25.5" hidden="1" customHeight="1" x14ac:dyDescent="0.15">
      <c r="A170" s="199" t="s">
        <v>89</v>
      </c>
      <c r="B170" s="200"/>
      <c r="C170" s="200"/>
      <c r="D170" s="200"/>
      <c r="E170" s="200"/>
      <c r="F170" s="200"/>
      <c r="G170" s="200"/>
      <c r="H170" s="200"/>
      <c r="I170" s="201"/>
      <c r="J170" s="39"/>
      <c r="K170" s="79" t="s">
        <v>83</v>
      </c>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39"/>
      <c r="AP170" s="39"/>
      <c r="AQ170" s="39"/>
      <c r="AR170" s="39"/>
      <c r="AS170" s="39"/>
      <c r="AT170" s="44"/>
      <c r="AU170" s="44" t="s">
        <v>41</v>
      </c>
      <c r="AV170" s="50"/>
      <c r="AW170" s="50"/>
      <c r="AX170" s="50"/>
      <c r="AY170" s="50"/>
      <c r="AZ170" s="44"/>
      <c r="BA170" s="50"/>
      <c r="BB170" s="50"/>
      <c r="BC170" s="50"/>
      <c r="BD170" s="50"/>
      <c r="BE170" s="50"/>
      <c r="BF170" s="20"/>
    </row>
    <row r="171" spans="1:58" ht="17.25" hidden="1" customHeight="1" x14ac:dyDescent="0.15">
      <c r="A171" s="202"/>
      <c r="B171" s="203"/>
      <c r="C171" s="203"/>
      <c r="D171" s="203"/>
      <c r="E171" s="203"/>
      <c r="F171" s="203"/>
      <c r="G171" s="203"/>
      <c r="H171" s="203"/>
      <c r="I171" s="204"/>
      <c r="J171" s="40"/>
      <c r="K171" s="40"/>
      <c r="L171" s="40"/>
      <c r="M171" s="40"/>
      <c r="N171" s="40"/>
      <c r="O171" s="40"/>
      <c r="P171" s="40"/>
      <c r="Q171" s="40"/>
      <c r="R171" s="40"/>
      <c r="S171" s="40"/>
      <c r="T171" s="40"/>
      <c r="U171" s="40"/>
      <c r="V171" s="40"/>
      <c r="W171" s="40"/>
      <c r="X171" s="41"/>
      <c r="Y171" s="41"/>
      <c r="Z171" s="41"/>
      <c r="AA171" s="41"/>
      <c r="AB171" s="41"/>
      <c r="AC171" s="41"/>
      <c r="AD171" s="41"/>
      <c r="AE171" s="42"/>
      <c r="AF171" s="41"/>
      <c r="AG171" s="41"/>
      <c r="AH171" s="41"/>
      <c r="AI171" s="41"/>
      <c r="AJ171" s="41"/>
      <c r="AK171" s="41"/>
      <c r="AL171" s="41"/>
      <c r="AM171" s="41"/>
      <c r="AN171" s="41"/>
      <c r="AO171" s="41"/>
      <c r="AP171" s="43"/>
      <c r="AQ171" s="43"/>
      <c r="AR171" s="43"/>
      <c r="AS171" s="43"/>
      <c r="AT171" s="44"/>
      <c r="AU171" s="44"/>
      <c r="AV171" s="44"/>
      <c r="AW171" s="44"/>
      <c r="AX171" s="44"/>
      <c r="AY171" s="44"/>
      <c r="AZ171" s="44"/>
      <c r="BA171" s="44"/>
      <c r="BB171" s="44"/>
      <c r="BC171" s="44"/>
      <c r="BD171" s="44"/>
      <c r="BE171" s="44"/>
      <c r="BF171" s="44"/>
    </row>
    <row r="172" spans="1:58" ht="28.5" hidden="1" customHeight="1" x14ac:dyDescent="0.15">
      <c r="A172" s="45"/>
      <c r="B172" s="46" t="s">
        <v>42</v>
      </c>
      <c r="C172" s="47"/>
      <c r="D172" s="47"/>
      <c r="E172" s="47"/>
      <c r="F172" s="44"/>
      <c r="G172" s="48"/>
      <c r="H172" s="44"/>
      <c r="I172" s="48"/>
      <c r="J172" s="48"/>
      <c r="K172" s="48"/>
      <c r="L172" s="48"/>
      <c r="M172" s="48"/>
      <c r="N172" s="48"/>
      <c r="O172" s="48"/>
      <c r="P172" s="48"/>
      <c r="Q172" s="48"/>
      <c r="R172" s="48"/>
      <c r="S172" s="48"/>
      <c r="T172" s="48"/>
      <c r="U172" s="48"/>
      <c r="V172" s="48"/>
      <c r="W172" s="48"/>
      <c r="X172" s="48"/>
      <c r="Y172" s="48"/>
      <c r="Z172" s="48"/>
      <c r="AA172" s="49"/>
      <c r="AB172" s="50"/>
      <c r="AC172" s="50"/>
      <c r="AD172" s="50"/>
      <c r="AE172" s="46" t="s">
        <v>43</v>
      </c>
      <c r="AF172" s="50"/>
      <c r="AG172" s="50"/>
      <c r="AH172" s="50"/>
      <c r="AI172" s="50"/>
      <c r="AJ172" s="50"/>
      <c r="AK172" s="50"/>
      <c r="AL172" s="50"/>
      <c r="AM172" s="50"/>
      <c r="AN172" s="50"/>
      <c r="AO172" s="50"/>
      <c r="AP172" s="50"/>
      <c r="AQ172" s="50"/>
      <c r="AR172" s="50"/>
      <c r="AS172" s="50"/>
      <c r="AT172" s="44"/>
      <c r="AU172" s="44"/>
      <c r="AV172" s="44" t="s">
        <v>44</v>
      </c>
      <c r="AW172" s="44"/>
      <c r="AX172" s="44"/>
      <c r="AY172" s="44" t="s">
        <v>45</v>
      </c>
      <c r="AZ172" s="44"/>
      <c r="BA172" s="44"/>
      <c r="BB172" s="44"/>
      <c r="BC172" s="44"/>
      <c r="BD172" s="44"/>
      <c r="BE172" s="44"/>
      <c r="BF172" s="44"/>
    </row>
    <row r="173" spans="1:58" ht="25.5" hidden="1" customHeight="1" x14ac:dyDescent="0.15">
      <c r="A173" s="45"/>
      <c r="B173" s="205" t="s">
        <v>46</v>
      </c>
      <c r="C173" s="206"/>
      <c r="D173" s="206"/>
      <c r="E173" s="207"/>
      <c r="F173" s="211" t="s">
        <v>47</v>
      </c>
      <c r="G173" s="211"/>
      <c r="H173" s="288"/>
      <c r="I173" s="288"/>
      <c r="J173" s="214" t="s">
        <v>48</v>
      </c>
      <c r="K173" s="214"/>
      <c r="L173" s="288"/>
      <c r="M173" s="288"/>
      <c r="N173" s="214" t="s">
        <v>49</v>
      </c>
      <c r="O173" s="248"/>
      <c r="P173" s="258" t="s">
        <v>50</v>
      </c>
      <c r="Q173" s="248"/>
      <c r="R173" s="260" t="s">
        <v>51</v>
      </c>
      <c r="S173" s="260"/>
      <c r="T173" s="288"/>
      <c r="U173" s="288"/>
      <c r="V173" s="214" t="s">
        <v>48</v>
      </c>
      <c r="W173" s="214"/>
      <c r="X173" s="288"/>
      <c r="Y173" s="288"/>
      <c r="Z173" s="214" t="s">
        <v>49</v>
      </c>
      <c r="AA173" s="248"/>
      <c r="AB173" s="44"/>
      <c r="AC173" s="44"/>
      <c r="AD173" s="44"/>
      <c r="AE173" s="250" t="s">
        <v>52</v>
      </c>
      <c r="AF173" s="251"/>
      <c r="AG173" s="251"/>
      <c r="AH173" s="251"/>
      <c r="AI173" s="252"/>
      <c r="AJ173" s="256">
        <f>ROUNDDOWN(AY173/60,0)</f>
        <v>0</v>
      </c>
      <c r="AK173" s="256"/>
      <c r="AL173" s="251" t="s">
        <v>53</v>
      </c>
      <c r="AM173" s="251"/>
      <c r="AN173" s="256">
        <f>AY173-AJ173*60</f>
        <v>0</v>
      </c>
      <c r="AO173" s="256"/>
      <c r="AP173" s="214" t="s">
        <v>49</v>
      </c>
      <c r="AQ173" s="248"/>
      <c r="AR173" s="50"/>
      <c r="AS173" s="44"/>
      <c r="AT173" s="244"/>
      <c r="AU173" s="244" t="s">
        <v>54</v>
      </c>
      <c r="AV173" s="245">
        <f>T173*60+X173</f>
        <v>0</v>
      </c>
      <c r="AW173" s="44"/>
      <c r="AX173" s="244" t="s">
        <v>55</v>
      </c>
      <c r="AY173" s="245">
        <f>(T173*60+X173)-(H173*60+L173)</f>
        <v>0</v>
      </c>
      <c r="AZ173" s="44"/>
      <c r="BA173" s="44"/>
      <c r="BB173" s="44"/>
      <c r="BC173" s="44"/>
      <c r="BD173" s="44"/>
      <c r="BE173" s="44"/>
      <c r="BF173" s="44"/>
    </row>
    <row r="174" spans="1:58" ht="35.25" hidden="1" customHeight="1" x14ac:dyDescent="0.15">
      <c r="A174" s="45"/>
      <c r="B174" s="208"/>
      <c r="C174" s="209"/>
      <c r="D174" s="209"/>
      <c r="E174" s="210"/>
      <c r="F174" s="211"/>
      <c r="G174" s="211"/>
      <c r="H174" s="289"/>
      <c r="I174" s="289"/>
      <c r="J174" s="215"/>
      <c r="K174" s="215"/>
      <c r="L174" s="289"/>
      <c r="M174" s="289"/>
      <c r="N174" s="215"/>
      <c r="O174" s="249"/>
      <c r="P174" s="259"/>
      <c r="Q174" s="249"/>
      <c r="R174" s="261"/>
      <c r="S174" s="261"/>
      <c r="T174" s="289"/>
      <c r="U174" s="289"/>
      <c r="V174" s="215"/>
      <c r="W174" s="215"/>
      <c r="X174" s="289"/>
      <c r="Y174" s="289"/>
      <c r="Z174" s="215"/>
      <c r="AA174" s="249"/>
      <c r="AB174" s="44"/>
      <c r="AC174" s="44"/>
      <c r="AD174" s="44"/>
      <c r="AE174" s="253"/>
      <c r="AF174" s="254"/>
      <c r="AG174" s="254"/>
      <c r="AH174" s="254"/>
      <c r="AI174" s="255"/>
      <c r="AJ174" s="257"/>
      <c r="AK174" s="257"/>
      <c r="AL174" s="254"/>
      <c r="AM174" s="254"/>
      <c r="AN174" s="257"/>
      <c r="AO174" s="257"/>
      <c r="AP174" s="215"/>
      <c r="AQ174" s="249"/>
      <c r="AR174" s="50"/>
      <c r="AS174" s="44"/>
      <c r="AT174" s="244"/>
      <c r="AU174" s="244"/>
      <c r="AV174" s="245"/>
      <c r="AW174" s="44"/>
      <c r="AX174" s="244"/>
      <c r="AY174" s="245"/>
      <c r="AZ174" s="44"/>
      <c r="BA174" s="44"/>
      <c r="BB174" s="44"/>
      <c r="BC174" s="44"/>
      <c r="BD174" s="44"/>
      <c r="BE174" s="44"/>
      <c r="BF174" s="44"/>
    </row>
    <row r="175" spans="1:58" ht="17.25" hidden="1" customHeight="1" x14ac:dyDescent="0.15">
      <c r="A175" s="45"/>
      <c r="B175" s="51"/>
      <c r="C175" s="51"/>
      <c r="D175" s="51"/>
      <c r="E175" s="51"/>
      <c r="F175" s="52"/>
      <c r="G175" s="52"/>
      <c r="H175" s="53"/>
      <c r="I175" s="52"/>
      <c r="J175" s="52"/>
      <c r="K175" s="52"/>
      <c r="L175" s="52"/>
      <c r="M175" s="52"/>
      <c r="N175" s="52"/>
      <c r="O175" s="52"/>
      <c r="P175" s="52"/>
      <c r="Q175" s="52"/>
      <c r="R175" s="52"/>
      <c r="S175" s="52"/>
      <c r="T175" s="52"/>
      <c r="U175" s="52"/>
      <c r="V175" s="52"/>
      <c r="W175" s="52"/>
      <c r="X175" s="50"/>
      <c r="Y175" s="50"/>
      <c r="Z175" s="48"/>
      <c r="AA175" s="49"/>
      <c r="AB175" s="50"/>
      <c r="AC175" s="50"/>
      <c r="AD175" s="50"/>
      <c r="AE175" s="54"/>
      <c r="AF175" s="54"/>
      <c r="AG175" s="54"/>
      <c r="AH175" s="54"/>
      <c r="AI175" s="54"/>
      <c r="AJ175" s="55" t="s">
        <v>56</v>
      </c>
      <c r="AK175" s="54"/>
      <c r="AL175" s="54"/>
      <c r="AM175" s="54"/>
      <c r="AN175" s="54"/>
      <c r="AO175" s="54"/>
      <c r="AP175" s="54"/>
      <c r="AQ175" s="54"/>
      <c r="AR175" s="50"/>
      <c r="AS175" s="44"/>
      <c r="AT175" s="44"/>
      <c r="AU175" s="44"/>
      <c r="AV175" s="44"/>
      <c r="AW175" s="44"/>
      <c r="AX175" s="44"/>
      <c r="AY175" s="44"/>
      <c r="AZ175" s="44"/>
      <c r="BA175" s="44"/>
      <c r="BB175" s="44"/>
      <c r="BC175" s="44"/>
      <c r="BD175" s="44"/>
      <c r="BE175" s="44"/>
      <c r="BF175" s="44"/>
    </row>
    <row r="176" spans="1:58" s="44" customFormat="1" ht="25.5" hidden="1" customHeight="1" x14ac:dyDescent="0.15">
      <c r="A176" s="45"/>
      <c r="B176" s="46"/>
      <c r="C176" s="47"/>
      <c r="D176" s="47"/>
      <c r="E176" s="47"/>
      <c r="F176" s="48"/>
      <c r="G176" s="48"/>
      <c r="H176" s="48"/>
      <c r="I176" s="48"/>
      <c r="J176" s="48"/>
      <c r="K176" s="48"/>
      <c r="L176" s="48"/>
      <c r="M176" s="48"/>
      <c r="N176" s="48"/>
      <c r="O176" s="48"/>
      <c r="P176" s="48"/>
      <c r="Q176" s="48"/>
      <c r="R176" s="48"/>
      <c r="S176" s="48"/>
      <c r="T176" s="48"/>
      <c r="U176" s="48"/>
      <c r="V176" s="48"/>
      <c r="W176" s="49"/>
      <c r="X176" s="50"/>
      <c r="Y176" s="50"/>
      <c r="Z176" s="48"/>
      <c r="AA176" s="49"/>
      <c r="AB176" s="50"/>
      <c r="AC176" s="50"/>
      <c r="AD176" s="50"/>
      <c r="AE176" s="54"/>
      <c r="AF176" s="54"/>
      <c r="AG176" s="54"/>
      <c r="AH176" s="54"/>
      <c r="AI176" s="54"/>
      <c r="AJ176" s="54"/>
      <c r="AK176" s="54"/>
      <c r="AL176" s="54"/>
      <c r="AM176" s="54"/>
      <c r="AN176" s="54"/>
      <c r="AO176" s="54"/>
      <c r="AP176" s="54"/>
      <c r="AQ176" s="54"/>
      <c r="AR176" s="50"/>
      <c r="AV176" s="58" t="s">
        <v>57</v>
      </c>
      <c r="AY176" s="44" t="s">
        <v>58</v>
      </c>
      <c r="BB176" s="44" t="s">
        <v>59</v>
      </c>
    </row>
    <row r="177" spans="1:58" s="63" customFormat="1" ht="25.5" hidden="1" customHeight="1" x14ac:dyDescent="0.15">
      <c r="A177" s="56"/>
      <c r="B177" s="57" t="s">
        <v>60</v>
      </c>
      <c r="C177" s="57"/>
      <c r="D177" s="57"/>
      <c r="E177" s="57"/>
      <c r="F177" s="57"/>
      <c r="G177" s="57"/>
      <c r="H177" s="57"/>
      <c r="I177" s="57"/>
      <c r="J177" s="57"/>
      <c r="K177" s="57"/>
      <c r="L177" s="57"/>
      <c r="M177" s="57"/>
      <c r="N177" s="57"/>
      <c r="O177" s="58"/>
      <c r="P177" s="57"/>
      <c r="Q177" s="57"/>
      <c r="R177" s="57"/>
      <c r="S177" s="57"/>
      <c r="T177" s="57"/>
      <c r="U177" s="28"/>
      <c r="V177" s="57"/>
      <c r="W177" s="57"/>
      <c r="X177" s="50"/>
      <c r="Y177" s="50"/>
      <c r="Z177" s="48"/>
      <c r="AA177" s="49"/>
      <c r="AB177" s="50"/>
      <c r="AC177" s="50"/>
      <c r="AD177" s="50"/>
      <c r="AE177" s="59" t="s">
        <v>61</v>
      </c>
      <c r="AF177" s="60"/>
      <c r="AG177" s="61"/>
      <c r="AH177" s="61"/>
      <c r="AI177" s="61"/>
      <c r="AJ177" s="61"/>
      <c r="AK177" s="61"/>
      <c r="AL177" s="61"/>
      <c r="AM177" s="61"/>
      <c r="AN177" s="54"/>
      <c r="AO177" s="54"/>
      <c r="AP177" s="54"/>
      <c r="AQ177" s="62"/>
      <c r="AR177" s="50"/>
      <c r="AS177" s="44"/>
      <c r="AT177" s="58"/>
      <c r="AU177" s="58"/>
      <c r="AV177" s="58" t="s">
        <v>62</v>
      </c>
      <c r="AW177" s="58"/>
      <c r="AX177" s="58"/>
      <c r="AY177" s="44" t="s">
        <v>63</v>
      </c>
      <c r="AZ177" s="58"/>
      <c r="BA177" s="44"/>
      <c r="BB177" s="44"/>
      <c r="BC177" s="58"/>
      <c r="BD177" s="44"/>
      <c r="BE177" s="58"/>
      <c r="BF177" s="58"/>
    </row>
    <row r="178" spans="1:58" ht="25.5" hidden="1" customHeight="1" x14ac:dyDescent="0.15">
      <c r="A178" s="45"/>
      <c r="B178" s="205" t="s">
        <v>46</v>
      </c>
      <c r="C178" s="206"/>
      <c r="D178" s="206"/>
      <c r="E178" s="207"/>
      <c r="F178" s="211" t="s">
        <v>47</v>
      </c>
      <c r="G178" s="211"/>
      <c r="H178" s="288"/>
      <c r="I178" s="288"/>
      <c r="J178" s="214" t="s">
        <v>48</v>
      </c>
      <c r="K178" s="214"/>
      <c r="L178" s="288"/>
      <c r="M178" s="288"/>
      <c r="N178" s="214" t="s">
        <v>49</v>
      </c>
      <c r="O178" s="248"/>
      <c r="P178" s="258" t="s">
        <v>50</v>
      </c>
      <c r="Q178" s="248"/>
      <c r="R178" s="260" t="s">
        <v>51</v>
      </c>
      <c r="S178" s="260"/>
      <c r="T178" s="290"/>
      <c r="U178" s="288"/>
      <c r="V178" s="214" t="s">
        <v>48</v>
      </c>
      <c r="W178" s="214"/>
      <c r="X178" s="288"/>
      <c r="Y178" s="288"/>
      <c r="Z178" s="214" t="s">
        <v>49</v>
      </c>
      <c r="AA178" s="248"/>
      <c r="AB178" s="50"/>
      <c r="AC178" s="50"/>
      <c r="AD178" s="50"/>
      <c r="AE178" s="285" t="s">
        <v>64</v>
      </c>
      <c r="AF178" s="214"/>
      <c r="AG178" s="214"/>
      <c r="AH178" s="214"/>
      <c r="AI178" s="248"/>
      <c r="AJ178" s="286">
        <f>ROUNDDOWN(AV183/60,0)</f>
        <v>0</v>
      </c>
      <c r="AK178" s="256"/>
      <c r="AL178" s="214" t="s">
        <v>48</v>
      </c>
      <c r="AM178" s="214"/>
      <c r="AN178" s="256">
        <f>AV183-AJ178*60</f>
        <v>0</v>
      </c>
      <c r="AO178" s="256"/>
      <c r="AP178" s="214" t="s">
        <v>49</v>
      </c>
      <c r="AQ178" s="248"/>
      <c r="AR178" s="50"/>
      <c r="AS178" s="64"/>
      <c r="AT178" s="44"/>
      <c r="AU178" s="244" t="s">
        <v>65</v>
      </c>
      <c r="AV178" s="245">
        <f>IF(AY178&lt;=BB178,BB178,AV173)</f>
        <v>1260</v>
      </c>
      <c r="AW178" s="284"/>
      <c r="AX178" s="244" t="s">
        <v>66</v>
      </c>
      <c r="AY178" s="245">
        <f>T178*60+X178</f>
        <v>0</v>
      </c>
      <c r="AZ178" s="284"/>
      <c r="BA178" s="244" t="s">
        <v>67</v>
      </c>
      <c r="BB178" s="245">
        <f>21*60</f>
        <v>1260</v>
      </c>
      <c r="BC178" s="44"/>
      <c r="BD178" s="44"/>
      <c r="BE178" s="44"/>
      <c r="BF178" s="44"/>
    </row>
    <row r="179" spans="1:58" ht="35.25" hidden="1" customHeight="1" x14ac:dyDescent="0.15">
      <c r="A179" s="45"/>
      <c r="B179" s="208"/>
      <c r="C179" s="209"/>
      <c r="D179" s="209"/>
      <c r="E179" s="210"/>
      <c r="F179" s="211"/>
      <c r="G179" s="211"/>
      <c r="H179" s="289"/>
      <c r="I179" s="289"/>
      <c r="J179" s="215"/>
      <c r="K179" s="215"/>
      <c r="L179" s="289"/>
      <c r="M179" s="289"/>
      <c r="N179" s="215"/>
      <c r="O179" s="249"/>
      <c r="P179" s="259"/>
      <c r="Q179" s="249"/>
      <c r="R179" s="261"/>
      <c r="S179" s="261"/>
      <c r="T179" s="291"/>
      <c r="U179" s="289"/>
      <c r="V179" s="215"/>
      <c r="W179" s="215"/>
      <c r="X179" s="289"/>
      <c r="Y179" s="289"/>
      <c r="Z179" s="215"/>
      <c r="AA179" s="249"/>
      <c r="AB179" s="44"/>
      <c r="AC179" s="44"/>
      <c r="AD179" s="44"/>
      <c r="AE179" s="259"/>
      <c r="AF179" s="215"/>
      <c r="AG179" s="215"/>
      <c r="AH179" s="215"/>
      <c r="AI179" s="249"/>
      <c r="AJ179" s="287"/>
      <c r="AK179" s="257"/>
      <c r="AL179" s="215"/>
      <c r="AM179" s="215"/>
      <c r="AN179" s="257"/>
      <c r="AO179" s="257"/>
      <c r="AP179" s="215"/>
      <c r="AQ179" s="249"/>
      <c r="AR179" s="50"/>
      <c r="AS179" s="64"/>
      <c r="AT179" s="44"/>
      <c r="AU179" s="244"/>
      <c r="AV179" s="245"/>
      <c r="AW179" s="284"/>
      <c r="AX179" s="244"/>
      <c r="AY179" s="245"/>
      <c r="AZ179" s="284"/>
      <c r="BA179" s="244"/>
      <c r="BB179" s="245"/>
      <c r="BC179" s="44"/>
      <c r="BD179" s="44"/>
      <c r="BE179" s="44"/>
      <c r="BF179" s="44"/>
    </row>
    <row r="180" spans="1:58" ht="17.25" hidden="1" customHeight="1" x14ac:dyDescent="0.15">
      <c r="A180" s="65"/>
      <c r="B180" s="51"/>
      <c r="C180" s="51"/>
      <c r="D180" s="51"/>
      <c r="E180" s="51"/>
      <c r="F180" s="44"/>
      <c r="G180" s="51"/>
      <c r="H180" s="53"/>
      <c r="I180" s="51"/>
      <c r="J180" s="51"/>
      <c r="K180" s="51"/>
      <c r="L180" s="51"/>
      <c r="M180" s="51"/>
      <c r="N180" s="51"/>
      <c r="O180" s="51"/>
      <c r="P180" s="66"/>
      <c r="Q180" s="51"/>
      <c r="R180" s="51"/>
      <c r="S180" s="51"/>
      <c r="T180" s="51"/>
      <c r="U180" s="51"/>
      <c r="V180" s="51"/>
      <c r="W180" s="51"/>
      <c r="X180" s="50"/>
      <c r="Y180" s="50"/>
      <c r="Z180" s="48"/>
      <c r="AA180" s="44"/>
      <c r="AB180" s="44"/>
      <c r="AC180" s="44"/>
      <c r="AD180" s="44"/>
      <c r="AE180" s="62"/>
      <c r="AF180" s="62"/>
      <c r="AG180" s="62"/>
      <c r="AH180" s="62"/>
      <c r="AI180" s="62"/>
      <c r="AJ180" s="55" t="s">
        <v>56</v>
      </c>
      <c r="AK180" s="62"/>
      <c r="AL180" s="62"/>
      <c r="AM180" s="62"/>
      <c r="AN180" s="62"/>
      <c r="AO180" s="62"/>
      <c r="AP180" s="62"/>
      <c r="AQ180" s="62"/>
      <c r="AR180" s="44"/>
      <c r="AS180" s="44"/>
      <c r="AT180" s="44"/>
      <c r="AU180" s="44"/>
      <c r="AV180" s="44"/>
      <c r="AW180" s="44"/>
      <c r="AX180" s="44"/>
      <c r="AY180" s="77" t="s">
        <v>68</v>
      </c>
      <c r="AZ180" s="44"/>
      <c r="BA180" s="44"/>
      <c r="BB180" s="44"/>
      <c r="BC180" s="44"/>
      <c r="BD180" s="44"/>
      <c r="BE180" s="44"/>
      <c r="BF180" s="44"/>
    </row>
    <row r="181" spans="1:58" ht="25.5" hidden="1" customHeight="1" x14ac:dyDescent="0.2">
      <c r="A181" s="65"/>
      <c r="B181" s="44"/>
      <c r="C181" s="262" t="s">
        <v>146</v>
      </c>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4"/>
      <c r="AD181" s="44"/>
      <c r="AE181" s="62"/>
      <c r="AF181" s="62"/>
      <c r="AG181" s="62"/>
      <c r="AH181" s="62"/>
      <c r="AI181" s="62"/>
      <c r="AJ181" s="62"/>
      <c r="AK181" s="62"/>
      <c r="AL181" s="62"/>
      <c r="AM181" s="62"/>
      <c r="AN181" s="62"/>
      <c r="AO181" s="62"/>
      <c r="AP181" s="62"/>
      <c r="AQ181" s="62"/>
      <c r="AR181" s="44"/>
      <c r="AS181" s="44"/>
      <c r="AT181" s="44"/>
      <c r="AU181" s="44"/>
      <c r="AV181" s="44"/>
      <c r="AW181" s="44"/>
      <c r="AX181" s="44"/>
      <c r="AY181" s="173" t="s">
        <v>147</v>
      </c>
      <c r="AZ181" s="44"/>
      <c r="BA181" s="44"/>
      <c r="BB181" s="44"/>
      <c r="BC181" s="44"/>
      <c r="BD181" s="44"/>
      <c r="BE181" s="44"/>
      <c r="BF181" s="44"/>
    </row>
    <row r="182" spans="1:58" ht="25.5" hidden="1" customHeight="1" x14ac:dyDescent="0.15">
      <c r="A182" s="65"/>
      <c r="B182" s="44"/>
      <c r="C182" s="265"/>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7"/>
      <c r="AD182" s="44"/>
      <c r="AE182" s="59" t="s">
        <v>69</v>
      </c>
      <c r="AF182" s="62"/>
      <c r="AG182" s="62"/>
      <c r="AH182" s="62"/>
      <c r="AI182" s="62"/>
      <c r="AJ182" s="62"/>
      <c r="AK182" s="62"/>
      <c r="AL182" s="62"/>
      <c r="AM182" s="62"/>
      <c r="AN182" s="62"/>
      <c r="AO182" s="62"/>
      <c r="AP182" s="62"/>
      <c r="AQ182" s="62"/>
      <c r="AR182" s="44"/>
      <c r="AS182" s="44"/>
      <c r="AT182" s="44"/>
      <c r="AU182" s="44"/>
      <c r="AV182" s="44" t="s">
        <v>70</v>
      </c>
      <c r="AW182" s="44"/>
      <c r="AX182" s="44"/>
      <c r="AY182" s="44" t="s">
        <v>71</v>
      </c>
      <c r="AZ182" s="174"/>
      <c r="BA182" s="44"/>
      <c r="BB182" s="44"/>
      <c r="BC182" s="44"/>
      <c r="BD182" s="44"/>
      <c r="BE182" s="44"/>
      <c r="BF182" s="44"/>
    </row>
    <row r="183" spans="1:58" s="63" customFormat="1" ht="25.5" hidden="1" customHeight="1" x14ac:dyDescent="0.15">
      <c r="A183" s="65"/>
      <c r="B183" s="44"/>
      <c r="C183" s="265"/>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7"/>
      <c r="AC183" s="12"/>
      <c r="AD183" s="44"/>
      <c r="AE183" s="250" t="s">
        <v>72</v>
      </c>
      <c r="AF183" s="271"/>
      <c r="AG183" s="271"/>
      <c r="AH183" s="271"/>
      <c r="AI183" s="271"/>
      <c r="AJ183" s="271"/>
      <c r="AK183" s="272"/>
      <c r="AL183" s="276">
        <f>IF(AY173=0,0,ROUNDUP(AV183/AY173,3))</f>
        <v>0</v>
      </c>
      <c r="AM183" s="277"/>
      <c r="AN183" s="277"/>
      <c r="AO183" s="277"/>
      <c r="AP183" s="277"/>
      <c r="AQ183" s="278"/>
      <c r="AR183" s="44"/>
      <c r="AS183" s="44"/>
      <c r="AT183" s="58"/>
      <c r="AU183" s="244" t="s">
        <v>73</v>
      </c>
      <c r="AV183" s="282">
        <f>IF(AV173-AV178&gt;0,IF(AV173-AV178&gt;AY173,AY173,AV173-AV178),0)</f>
        <v>0</v>
      </c>
      <c r="AW183" s="283" t="s">
        <v>74</v>
      </c>
      <c r="AX183" s="283"/>
      <c r="AY183" s="174"/>
      <c r="AZ183" s="174"/>
      <c r="BA183" s="58"/>
      <c r="BB183" s="58"/>
      <c r="BC183" s="58"/>
      <c r="BD183" s="58"/>
      <c r="BE183" s="58"/>
      <c r="BF183" s="58"/>
    </row>
    <row r="184" spans="1:58" ht="35.25" hidden="1" customHeight="1" x14ac:dyDescent="0.15">
      <c r="A184" s="65"/>
      <c r="B184" s="44"/>
      <c r="C184" s="265"/>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c r="AA184" s="266"/>
      <c r="AB184" s="267"/>
      <c r="AD184" s="44"/>
      <c r="AE184" s="273"/>
      <c r="AF184" s="274"/>
      <c r="AG184" s="274"/>
      <c r="AH184" s="274"/>
      <c r="AI184" s="274"/>
      <c r="AJ184" s="274"/>
      <c r="AK184" s="275"/>
      <c r="AL184" s="279"/>
      <c r="AM184" s="280"/>
      <c r="AN184" s="280"/>
      <c r="AO184" s="280"/>
      <c r="AP184" s="280"/>
      <c r="AQ184" s="281"/>
      <c r="AR184" s="44"/>
      <c r="AS184" s="44"/>
      <c r="AT184" s="244"/>
      <c r="AU184" s="244"/>
      <c r="AV184" s="282"/>
      <c r="AW184" s="283"/>
      <c r="AX184" s="283"/>
      <c r="AY184" s="44"/>
      <c r="AZ184" s="44"/>
      <c r="BA184" s="44"/>
      <c r="BB184" s="44"/>
      <c r="BC184" s="44"/>
      <c r="BD184" s="44"/>
      <c r="BE184" s="44"/>
      <c r="BF184" s="44"/>
    </row>
    <row r="185" spans="1:58" ht="25.5" hidden="1" customHeight="1" x14ac:dyDescent="0.15">
      <c r="A185" s="65"/>
      <c r="B185" s="44"/>
      <c r="C185" s="268"/>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70"/>
      <c r="AD185" s="44"/>
      <c r="AE185" s="44"/>
      <c r="AF185" s="44"/>
      <c r="AG185" s="44"/>
      <c r="AH185" s="44"/>
      <c r="AI185" s="44"/>
      <c r="AJ185" s="44"/>
      <c r="AK185" s="68" t="s">
        <v>56</v>
      </c>
      <c r="AL185" s="44"/>
      <c r="AM185" s="50"/>
      <c r="AN185" s="50"/>
      <c r="AO185" s="50"/>
      <c r="AP185" s="44"/>
      <c r="AQ185" s="44"/>
      <c r="AR185" s="44"/>
      <c r="AS185" s="44"/>
      <c r="AT185" s="244"/>
      <c r="AU185" s="44"/>
      <c r="AV185" s="44"/>
      <c r="AW185" s="44"/>
      <c r="AX185" s="44"/>
      <c r="AY185" s="44"/>
      <c r="AZ185" s="44"/>
      <c r="BA185" s="44"/>
      <c r="BB185" s="44"/>
      <c r="BC185" s="44"/>
      <c r="BD185" s="44"/>
      <c r="BE185" s="44"/>
      <c r="BF185" s="44"/>
    </row>
    <row r="186" spans="1:58" ht="25.5" hidden="1" customHeight="1" x14ac:dyDescent="0.15">
      <c r="A186" s="65"/>
      <c r="B186" s="44"/>
      <c r="C186" s="67"/>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D186" s="44"/>
      <c r="AE186" s="44"/>
      <c r="AF186" s="44"/>
      <c r="AG186" s="44"/>
      <c r="AH186" s="44"/>
      <c r="AI186" s="44"/>
      <c r="AJ186" s="44"/>
      <c r="AK186" s="70" t="s">
        <v>75</v>
      </c>
      <c r="AL186" s="44"/>
      <c r="AM186" s="50"/>
      <c r="AN186" s="50"/>
      <c r="AO186" s="50"/>
      <c r="AP186" s="44"/>
      <c r="AQ186" s="44"/>
      <c r="AR186" s="44"/>
      <c r="AS186" s="44"/>
      <c r="AT186" s="44"/>
      <c r="AU186" s="44"/>
      <c r="AV186" s="44"/>
      <c r="AW186" s="44"/>
      <c r="AX186" s="44"/>
      <c r="AY186" s="44"/>
      <c r="AZ186" s="44"/>
      <c r="BA186" s="44"/>
      <c r="BB186" s="44"/>
      <c r="BC186" s="44"/>
      <c r="BD186" s="44"/>
      <c r="BE186" s="44"/>
    </row>
    <row r="187" spans="1:58" ht="17.25" hidden="1" customHeight="1" x14ac:dyDescent="0.15">
      <c r="A187" s="71"/>
      <c r="B187" s="72"/>
      <c r="C187" s="72"/>
      <c r="D187" s="72"/>
      <c r="E187" s="72"/>
      <c r="F187" s="73"/>
      <c r="G187" s="72"/>
      <c r="H187" s="72"/>
      <c r="I187" s="72"/>
      <c r="J187" s="72"/>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5"/>
      <c r="AL187" s="74"/>
      <c r="AM187" s="76"/>
      <c r="AN187" s="76"/>
      <c r="AO187" s="76"/>
      <c r="AP187" s="74"/>
      <c r="AQ187" s="74"/>
      <c r="AR187" s="74"/>
      <c r="AS187" s="74"/>
      <c r="AT187" s="44"/>
      <c r="AU187" s="44"/>
      <c r="AV187" s="44"/>
      <c r="AW187" s="44"/>
      <c r="AX187" s="44"/>
      <c r="AY187" s="44"/>
      <c r="AZ187" s="44"/>
      <c r="BA187" s="44"/>
      <c r="BB187" s="44"/>
      <c r="BC187" s="44"/>
      <c r="BD187" s="44"/>
      <c r="BE187" s="44"/>
    </row>
    <row r="188" spans="1:58" ht="17.25" hidden="1" customHeight="1" x14ac:dyDescent="0.15">
      <c r="A188" s="52"/>
      <c r="B188" s="52"/>
      <c r="C188" s="52"/>
      <c r="D188" s="52"/>
      <c r="E188" s="52"/>
      <c r="F188" s="77"/>
      <c r="G188" s="52"/>
      <c r="H188" s="52"/>
      <c r="I188" s="52"/>
      <c r="J188" s="52"/>
      <c r="AK188" s="78"/>
      <c r="AM188" s="20"/>
      <c r="AN188" s="20"/>
      <c r="AO188" s="20"/>
      <c r="AT188" s="44"/>
      <c r="AU188" s="44"/>
      <c r="AV188" s="44"/>
      <c r="AW188" s="44"/>
      <c r="AX188" s="44"/>
      <c r="AY188" s="44"/>
      <c r="AZ188" s="44"/>
      <c r="BA188" s="44"/>
      <c r="BB188" s="44"/>
      <c r="BC188" s="44"/>
      <c r="BD188" s="44"/>
      <c r="BE188" s="44"/>
    </row>
    <row r="189" spans="1:58" ht="25.5" hidden="1" customHeight="1" x14ac:dyDescent="0.15">
      <c r="A189" s="199" t="s">
        <v>90</v>
      </c>
      <c r="B189" s="200"/>
      <c r="C189" s="200"/>
      <c r="D189" s="200"/>
      <c r="E189" s="200"/>
      <c r="F189" s="200"/>
      <c r="G189" s="200"/>
      <c r="H189" s="200"/>
      <c r="I189" s="201"/>
      <c r="J189" s="39"/>
      <c r="K189" s="79" t="s">
        <v>83</v>
      </c>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39"/>
      <c r="AP189" s="39"/>
      <c r="AQ189" s="39"/>
      <c r="AR189" s="39"/>
      <c r="AS189" s="39"/>
      <c r="AT189" s="44"/>
      <c r="AU189" s="44" t="s">
        <v>41</v>
      </c>
      <c r="AV189" s="50"/>
      <c r="AW189" s="50"/>
      <c r="AX189" s="50"/>
      <c r="AY189" s="50"/>
      <c r="AZ189" s="44"/>
      <c r="BA189" s="50"/>
      <c r="BB189" s="50"/>
      <c r="BC189" s="50"/>
      <c r="BD189" s="50"/>
      <c r="BE189" s="50"/>
      <c r="BF189" s="20"/>
    </row>
    <row r="190" spans="1:58" ht="17.25" hidden="1" customHeight="1" x14ac:dyDescent="0.15">
      <c r="A190" s="202"/>
      <c r="B190" s="203"/>
      <c r="C190" s="203"/>
      <c r="D190" s="203"/>
      <c r="E190" s="203"/>
      <c r="F190" s="203"/>
      <c r="G190" s="203"/>
      <c r="H190" s="203"/>
      <c r="I190" s="204"/>
      <c r="J190" s="40"/>
      <c r="K190" s="40"/>
      <c r="L190" s="40"/>
      <c r="M190" s="40"/>
      <c r="N190" s="40"/>
      <c r="O190" s="40"/>
      <c r="P190" s="40"/>
      <c r="Q190" s="40"/>
      <c r="R190" s="40"/>
      <c r="S190" s="40"/>
      <c r="T190" s="40"/>
      <c r="U190" s="40"/>
      <c r="V190" s="40"/>
      <c r="W190" s="40"/>
      <c r="X190" s="41"/>
      <c r="Y190" s="41"/>
      <c r="Z190" s="41"/>
      <c r="AA190" s="41"/>
      <c r="AB190" s="41"/>
      <c r="AC190" s="41"/>
      <c r="AD190" s="41"/>
      <c r="AE190" s="42"/>
      <c r="AF190" s="41"/>
      <c r="AG190" s="41"/>
      <c r="AH190" s="41"/>
      <c r="AI190" s="41"/>
      <c r="AJ190" s="41"/>
      <c r="AK190" s="41"/>
      <c r="AL190" s="41"/>
      <c r="AM190" s="41"/>
      <c r="AN190" s="41"/>
      <c r="AO190" s="41"/>
      <c r="AP190" s="43"/>
      <c r="AQ190" s="43"/>
      <c r="AR190" s="43"/>
      <c r="AS190" s="43"/>
      <c r="AT190" s="44"/>
      <c r="AU190" s="44"/>
      <c r="AV190" s="44"/>
      <c r="AW190" s="44"/>
      <c r="AX190" s="44"/>
      <c r="AY190" s="44"/>
      <c r="AZ190" s="44"/>
      <c r="BA190" s="44"/>
      <c r="BB190" s="44"/>
      <c r="BC190" s="44"/>
      <c r="BD190" s="44"/>
      <c r="BE190" s="44"/>
      <c r="BF190" s="44"/>
    </row>
    <row r="191" spans="1:58" ht="28.5" hidden="1" customHeight="1" x14ac:dyDescent="0.15">
      <c r="A191" s="45"/>
      <c r="B191" s="46" t="s">
        <v>42</v>
      </c>
      <c r="C191" s="47"/>
      <c r="D191" s="47"/>
      <c r="E191" s="47"/>
      <c r="F191" s="44"/>
      <c r="G191" s="48"/>
      <c r="H191" s="44"/>
      <c r="I191" s="48"/>
      <c r="J191" s="48"/>
      <c r="K191" s="48"/>
      <c r="L191" s="48"/>
      <c r="M191" s="48"/>
      <c r="N191" s="48"/>
      <c r="O191" s="48"/>
      <c r="P191" s="48"/>
      <c r="Q191" s="48"/>
      <c r="R191" s="48"/>
      <c r="S191" s="48"/>
      <c r="T191" s="48"/>
      <c r="U191" s="48"/>
      <c r="V191" s="48"/>
      <c r="W191" s="48"/>
      <c r="X191" s="48"/>
      <c r="Y191" s="48"/>
      <c r="Z191" s="48"/>
      <c r="AA191" s="49"/>
      <c r="AB191" s="50"/>
      <c r="AC191" s="50"/>
      <c r="AD191" s="50"/>
      <c r="AE191" s="46" t="s">
        <v>43</v>
      </c>
      <c r="AF191" s="50"/>
      <c r="AG191" s="50"/>
      <c r="AH191" s="50"/>
      <c r="AI191" s="50"/>
      <c r="AJ191" s="50"/>
      <c r="AK191" s="50"/>
      <c r="AL191" s="50"/>
      <c r="AM191" s="50"/>
      <c r="AN191" s="50"/>
      <c r="AO191" s="50"/>
      <c r="AP191" s="50"/>
      <c r="AQ191" s="50"/>
      <c r="AR191" s="50"/>
      <c r="AS191" s="50"/>
      <c r="AT191" s="44"/>
      <c r="AU191" s="44"/>
      <c r="AV191" s="44" t="s">
        <v>44</v>
      </c>
      <c r="AW191" s="44"/>
      <c r="AX191" s="44"/>
      <c r="AY191" s="44" t="s">
        <v>45</v>
      </c>
      <c r="AZ191" s="44"/>
      <c r="BA191" s="44"/>
      <c r="BB191" s="44"/>
      <c r="BC191" s="44"/>
      <c r="BD191" s="44"/>
      <c r="BE191" s="44"/>
      <c r="BF191" s="44"/>
    </row>
    <row r="192" spans="1:58" ht="25.5" hidden="1" customHeight="1" x14ac:dyDescent="0.15">
      <c r="A192" s="45"/>
      <c r="B192" s="205" t="s">
        <v>46</v>
      </c>
      <c r="C192" s="206"/>
      <c r="D192" s="206"/>
      <c r="E192" s="207"/>
      <c r="F192" s="211" t="s">
        <v>47</v>
      </c>
      <c r="G192" s="211"/>
      <c r="H192" s="288"/>
      <c r="I192" s="288"/>
      <c r="J192" s="214" t="s">
        <v>48</v>
      </c>
      <c r="K192" s="214"/>
      <c r="L192" s="288"/>
      <c r="M192" s="288"/>
      <c r="N192" s="214" t="s">
        <v>49</v>
      </c>
      <c r="O192" s="248"/>
      <c r="P192" s="258" t="s">
        <v>50</v>
      </c>
      <c r="Q192" s="248"/>
      <c r="R192" s="260" t="s">
        <v>51</v>
      </c>
      <c r="S192" s="260"/>
      <c r="T192" s="288"/>
      <c r="U192" s="288"/>
      <c r="V192" s="214" t="s">
        <v>48</v>
      </c>
      <c r="W192" s="214"/>
      <c r="X192" s="288"/>
      <c r="Y192" s="288"/>
      <c r="Z192" s="214" t="s">
        <v>49</v>
      </c>
      <c r="AA192" s="248"/>
      <c r="AB192" s="44"/>
      <c r="AC192" s="44"/>
      <c r="AD192" s="44"/>
      <c r="AE192" s="250" t="s">
        <v>78</v>
      </c>
      <c r="AF192" s="251"/>
      <c r="AG192" s="251"/>
      <c r="AH192" s="251"/>
      <c r="AI192" s="252"/>
      <c r="AJ192" s="256">
        <f>ROUNDDOWN(AY192/60,0)</f>
        <v>0</v>
      </c>
      <c r="AK192" s="256"/>
      <c r="AL192" s="251" t="s">
        <v>53</v>
      </c>
      <c r="AM192" s="251"/>
      <c r="AN192" s="256">
        <f>AY192-AJ192*60</f>
        <v>0</v>
      </c>
      <c r="AO192" s="256"/>
      <c r="AP192" s="214" t="s">
        <v>49</v>
      </c>
      <c r="AQ192" s="248"/>
      <c r="AR192" s="50"/>
      <c r="AS192" s="44"/>
      <c r="AT192" s="244"/>
      <c r="AU192" s="244" t="s">
        <v>54</v>
      </c>
      <c r="AV192" s="245">
        <f>T192*60+X192</f>
        <v>0</v>
      </c>
      <c r="AW192" s="44"/>
      <c r="AX192" s="244" t="s">
        <v>55</v>
      </c>
      <c r="AY192" s="245">
        <f>(T192*60+X192)-(H192*60+L192)</f>
        <v>0</v>
      </c>
      <c r="AZ192" s="44"/>
      <c r="BA192" s="44"/>
      <c r="BB192" s="44"/>
      <c r="BC192" s="44"/>
      <c r="BD192" s="44"/>
      <c r="BE192" s="44"/>
      <c r="BF192" s="44"/>
    </row>
    <row r="193" spans="1:58" ht="35.25" hidden="1" customHeight="1" x14ac:dyDescent="0.15">
      <c r="A193" s="45"/>
      <c r="B193" s="208"/>
      <c r="C193" s="209"/>
      <c r="D193" s="209"/>
      <c r="E193" s="210"/>
      <c r="F193" s="211"/>
      <c r="G193" s="211"/>
      <c r="H193" s="289"/>
      <c r="I193" s="289"/>
      <c r="J193" s="215"/>
      <c r="K193" s="215"/>
      <c r="L193" s="289"/>
      <c r="M193" s="289"/>
      <c r="N193" s="215"/>
      <c r="O193" s="249"/>
      <c r="P193" s="259"/>
      <c r="Q193" s="249"/>
      <c r="R193" s="261"/>
      <c r="S193" s="261"/>
      <c r="T193" s="289"/>
      <c r="U193" s="289"/>
      <c r="V193" s="215"/>
      <c r="W193" s="215"/>
      <c r="X193" s="289"/>
      <c r="Y193" s="289"/>
      <c r="Z193" s="215"/>
      <c r="AA193" s="249"/>
      <c r="AB193" s="44"/>
      <c r="AC193" s="44"/>
      <c r="AD193" s="44"/>
      <c r="AE193" s="253"/>
      <c r="AF193" s="254"/>
      <c r="AG193" s="254"/>
      <c r="AH193" s="254"/>
      <c r="AI193" s="255"/>
      <c r="AJ193" s="257"/>
      <c r="AK193" s="257"/>
      <c r="AL193" s="254"/>
      <c r="AM193" s="254"/>
      <c r="AN193" s="257"/>
      <c r="AO193" s="257"/>
      <c r="AP193" s="215"/>
      <c r="AQ193" s="249"/>
      <c r="AR193" s="50"/>
      <c r="AS193" s="44"/>
      <c r="AT193" s="244"/>
      <c r="AU193" s="244"/>
      <c r="AV193" s="245"/>
      <c r="AW193" s="44"/>
      <c r="AX193" s="244"/>
      <c r="AY193" s="245"/>
      <c r="AZ193" s="44"/>
      <c r="BA193" s="44"/>
      <c r="BB193" s="44"/>
      <c r="BC193" s="44"/>
      <c r="BD193" s="44"/>
      <c r="BE193" s="44"/>
      <c r="BF193" s="44"/>
    </row>
    <row r="194" spans="1:58" ht="17.25" hidden="1" customHeight="1" x14ac:dyDescent="0.15">
      <c r="A194" s="45"/>
      <c r="B194" s="51"/>
      <c r="C194" s="51"/>
      <c r="D194" s="51"/>
      <c r="E194" s="51"/>
      <c r="F194" s="52"/>
      <c r="G194" s="52"/>
      <c r="H194" s="53"/>
      <c r="I194" s="52"/>
      <c r="J194" s="52"/>
      <c r="K194" s="52"/>
      <c r="L194" s="52"/>
      <c r="M194" s="52"/>
      <c r="N194" s="52"/>
      <c r="O194" s="52"/>
      <c r="P194" s="52"/>
      <c r="Q194" s="52"/>
      <c r="R194" s="52"/>
      <c r="S194" s="52"/>
      <c r="T194" s="52"/>
      <c r="U194" s="52"/>
      <c r="V194" s="52"/>
      <c r="W194" s="52"/>
      <c r="X194" s="50"/>
      <c r="Y194" s="50"/>
      <c r="Z194" s="48"/>
      <c r="AA194" s="49"/>
      <c r="AB194" s="50"/>
      <c r="AC194" s="50"/>
      <c r="AD194" s="50"/>
      <c r="AE194" s="54"/>
      <c r="AF194" s="54"/>
      <c r="AG194" s="54"/>
      <c r="AH194" s="54"/>
      <c r="AI194" s="54"/>
      <c r="AJ194" s="55" t="s">
        <v>56</v>
      </c>
      <c r="AK194" s="54"/>
      <c r="AL194" s="54"/>
      <c r="AM194" s="54"/>
      <c r="AN194" s="54"/>
      <c r="AO194" s="54"/>
      <c r="AP194" s="54"/>
      <c r="AQ194" s="54"/>
      <c r="AR194" s="50"/>
      <c r="AS194" s="44"/>
      <c r="AT194" s="44"/>
      <c r="AU194" s="44"/>
      <c r="AV194" s="44"/>
      <c r="AW194" s="44"/>
      <c r="AX194" s="44"/>
      <c r="AY194" s="44"/>
      <c r="AZ194" s="44"/>
      <c r="BA194" s="44"/>
      <c r="BB194" s="44"/>
      <c r="BC194" s="44"/>
      <c r="BD194" s="44"/>
      <c r="BE194" s="44"/>
      <c r="BF194" s="44"/>
    </row>
    <row r="195" spans="1:58" s="44" customFormat="1" ht="25.5" hidden="1" customHeight="1" x14ac:dyDescent="0.15">
      <c r="A195" s="45"/>
      <c r="B195" s="46"/>
      <c r="C195" s="47"/>
      <c r="D195" s="47"/>
      <c r="E195" s="47"/>
      <c r="F195" s="48"/>
      <c r="G195" s="48"/>
      <c r="H195" s="48"/>
      <c r="I195" s="48"/>
      <c r="J195" s="48"/>
      <c r="K195" s="48"/>
      <c r="L195" s="48"/>
      <c r="M195" s="48"/>
      <c r="N195" s="48"/>
      <c r="O195" s="48"/>
      <c r="P195" s="48"/>
      <c r="Q195" s="48"/>
      <c r="R195" s="48"/>
      <c r="S195" s="48"/>
      <c r="T195" s="48"/>
      <c r="U195" s="48"/>
      <c r="V195" s="48"/>
      <c r="W195" s="49"/>
      <c r="X195" s="50"/>
      <c r="Y195" s="50"/>
      <c r="Z195" s="48"/>
      <c r="AA195" s="49"/>
      <c r="AB195" s="50"/>
      <c r="AC195" s="50"/>
      <c r="AD195" s="50"/>
      <c r="AE195" s="54"/>
      <c r="AF195" s="54"/>
      <c r="AG195" s="54"/>
      <c r="AH195" s="54"/>
      <c r="AI195" s="54"/>
      <c r="AJ195" s="54"/>
      <c r="AK195" s="54"/>
      <c r="AL195" s="54"/>
      <c r="AM195" s="54"/>
      <c r="AN195" s="54"/>
      <c r="AO195" s="54"/>
      <c r="AP195" s="54"/>
      <c r="AQ195" s="54"/>
      <c r="AR195" s="50"/>
      <c r="AV195" s="58" t="s">
        <v>57</v>
      </c>
      <c r="AY195" s="44" t="s">
        <v>58</v>
      </c>
      <c r="BB195" s="44" t="s">
        <v>59</v>
      </c>
    </row>
    <row r="196" spans="1:58" s="63" customFormat="1" ht="25.5" hidden="1" customHeight="1" x14ac:dyDescent="0.15">
      <c r="A196" s="56"/>
      <c r="B196" s="57" t="s">
        <v>60</v>
      </c>
      <c r="C196" s="57"/>
      <c r="D196" s="57"/>
      <c r="E196" s="57"/>
      <c r="F196" s="57"/>
      <c r="G196" s="57"/>
      <c r="H196" s="57"/>
      <c r="I196" s="57"/>
      <c r="J196" s="57"/>
      <c r="K196" s="57"/>
      <c r="L196" s="57"/>
      <c r="M196" s="57"/>
      <c r="N196" s="57"/>
      <c r="O196" s="58"/>
      <c r="P196" s="57"/>
      <c r="Q196" s="57"/>
      <c r="R196" s="57"/>
      <c r="S196" s="57"/>
      <c r="T196" s="57"/>
      <c r="U196" s="28"/>
      <c r="V196" s="57"/>
      <c r="W196" s="57"/>
      <c r="X196" s="50"/>
      <c r="Y196" s="50"/>
      <c r="Z196" s="48"/>
      <c r="AA196" s="49"/>
      <c r="AB196" s="50"/>
      <c r="AC196" s="50"/>
      <c r="AD196" s="50"/>
      <c r="AE196" s="59" t="s">
        <v>61</v>
      </c>
      <c r="AF196" s="60"/>
      <c r="AG196" s="61"/>
      <c r="AH196" s="61"/>
      <c r="AI196" s="61"/>
      <c r="AJ196" s="61"/>
      <c r="AK196" s="61"/>
      <c r="AL196" s="61"/>
      <c r="AM196" s="61"/>
      <c r="AN196" s="54"/>
      <c r="AO196" s="54"/>
      <c r="AP196" s="54"/>
      <c r="AQ196" s="62"/>
      <c r="AR196" s="50"/>
      <c r="AS196" s="44"/>
      <c r="AT196" s="58"/>
      <c r="AU196" s="58"/>
      <c r="AV196" s="58" t="s">
        <v>62</v>
      </c>
      <c r="AW196" s="58"/>
      <c r="AX196" s="58"/>
      <c r="AY196" s="44" t="s">
        <v>63</v>
      </c>
      <c r="AZ196" s="58"/>
      <c r="BA196" s="44"/>
      <c r="BB196" s="44"/>
      <c r="BC196" s="58"/>
      <c r="BD196" s="44"/>
      <c r="BE196" s="58"/>
      <c r="BF196" s="58"/>
    </row>
    <row r="197" spans="1:58" ht="25.5" hidden="1" customHeight="1" x14ac:dyDescent="0.15">
      <c r="A197" s="45"/>
      <c r="B197" s="205" t="s">
        <v>79</v>
      </c>
      <c r="C197" s="206"/>
      <c r="D197" s="206"/>
      <c r="E197" s="207"/>
      <c r="F197" s="211" t="s">
        <v>47</v>
      </c>
      <c r="G197" s="211"/>
      <c r="H197" s="288"/>
      <c r="I197" s="288"/>
      <c r="J197" s="214" t="s">
        <v>48</v>
      </c>
      <c r="K197" s="214"/>
      <c r="L197" s="288"/>
      <c r="M197" s="288"/>
      <c r="N197" s="214" t="s">
        <v>49</v>
      </c>
      <c r="O197" s="248"/>
      <c r="P197" s="258" t="s">
        <v>50</v>
      </c>
      <c r="Q197" s="248"/>
      <c r="R197" s="260" t="s">
        <v>51</v>
      </c>
      <c r="S197" s="260"/>
      <c r="T197" s="290"/>
      <c r="U197" s="288"/>
      <c r="V197" s="214" t="s">
        <v>48</v>
      </c>
      <c r="W197" s="214"/>
      <c r="X197" s="288"/>
      <c r="Y197" s="288"/>
      <c r="Z197" s="214" t="s">
        <v>49</v>
      </c>
      <c r="AA197" s="248"/>
      <c r="AB197" s="50"/>
      <c r="AC197" s="50"/>
      <c r="AD197" s="50"/>
      <c r="AE197" s="285" t="s">
        <v>80</v>
      </c>
      <c r="AF197" s="214"/>
      <c r="AG197" s="214"/>
      <c r="AH197" s="214"/>
      <c r="AI197" s="248"/>
      <c r="AJ197" s="286">
        <f>ROUNDDOWN(AV202/60,0)</f>
        <v>0</v>
      </c>
      <c r="AK197" s="256"/>
      <c r="AL197" s="214" t="s">
        <v>48</v>
      </c>
      <c r="AM197" s="214"/>
      <c r="AN197" s="256">
        <f>AV202-AJ197*60</f>
        <v>0</v>
      </c>
      <c r="AO197" s="256"/>
      <c r="AP197" s="214" t="s">
        <v>49</v>
      </c>
      <c r="AQ197" s="248"/>
      <c r="AR197" s="50"/>
      <c r="AS197" s="64"/>
      <c r="AT197" s="44"/>
      <c r="AU197" s="244" t="s">
        <v>65</v>
      </c>
      <c r="AV197" s="245">
        <f>IF(AY197&lt;=BB197,BB197,AV192)</f>
        <v>1260</v>
      </c>
      <c r="AW197" s="284"/>
      <c r="AX197" s="244" t="s">
        <v>66</v>
      </c>
      <c r="AY197" s="245">
        <f>T197*60+X197</f>
        <v>0</v>
      </c>
      <c r="AZ197" s="284"/>
      <c r="BA197" s="244" t="s">
        <v>67</v>
      </c>
      <c r="BB197" s="245">
        <f>21*60</f>
        <v>1260</v>
      </c>
      <c r="BC197" s="44"/>
      <c r="BD197" s="44"/>
      <c r="BE197" s="44"/>
      <c r="BF197" s="44"/>
    </row>
    <row r="198" spans="1:58" ht="35.25" hidden="1" customHeight="1" x14ac:dyDescent="0.15">
      <c r="A198" s="45"/>
      <c r="B198" s="208"/>
      <c r="C198" s="209"/>
      <c r="D198" s="209"/>
      <c r="E198" s="210"/>
      <c r="F198" s="211"/>
      <c r="G198" s="211"/>
      <c r="H198" s="289"/>
      <c r="I198" s="289"/>
      <c r="J198" s="215"/>
      <c r="K198" s="215"/>
      <c r="L198" s="289"/>
      <c r="M198" s="289"/>
      <c r="N198" s="215"/>
      <c r="O198" s="249"/>
      <c r="P198" s="259"/>
      <c r="Q198" s="249"/>
      <c r="R198" s="261"/>
      <c r="S198" s="261"/>
      <c r="T198" s="291"/>
      <c r="U198" s="289"/>
      <c r="V198" s="215"/>
      <c r="W198" s="215"/>
      <c r="X198" s="289"/>
      <c r="Y198" s="289"/>
      <c r="Z198" s="215"/>
      <c r="AA198" s="249"/>
      <c r="AB198" s="44"/>
      <c r="AC198" s="44"/>
      <c r="AD198" s="44"/>
      <c r="AE198" s="259"/>
      <c r="AF198" s="215"/>
      <c r="AG198" s="215"/>
      <c r="AH198" s="215"/>
      <c r="AI198" s="249"/>
      <c r="AJ198" s="287"/>
      <c r="AK198" s="257"/>
      <c r="AL198" s="215"/>
      <c r="AM198" s="215"/>
      <c r="AN198" s="257"/>
      <c r="AO198" s="257"/>
      <c r="AP198" s="215"/>
      <c r="AQ198" s="249"/>
      <c r="AR198" s="50"/>
      <c r="AS198" s="64"/>
      <c r="AT198" s="44"/>
      <c r="AU198" s="244"/>
      <c r="AV198" s="245"/>
      <c r="AW198" s="284"/>
      <c r="AX198" s="244"/>
      <c r="AY198" s="245"/>
      <c r="AZ198" s="284"/>
      <c r="BA198" s="244"/>
      <c r="BB198" s="245"/>
      <c r="BC198" s="44"/>
      <c r="BD198" s="44"/>
      <c r="BE198" s="44"/>
      <c r="BF198" s="44"/>
    </row>
    <row r="199" spans="1:58" ht="17.25" hidden="1" customHeight="1" x14ac:dyDescent="0.15">
      <c r="A199" s="65"/>
      <c r="B199" s="51"/>
      <c r="C199" s="51"/>
      <c r="D199" s="51"/>
      <c r="E199" s="51"/>
      <c r="F199" s="44"/>
      <c r="G199" s="51"/>
      <c r="H199" s="53"/>
      <c r="I199" s="51"/>
      <c r="J199" s="51"/>
      <c r="K199" s="51"/>
      <c r="L199" s="51"/>
      <c r="M199" s="51"/>
      <c r="N199" s="51"/>
      <c r="O199" s="51"/>
      <c r="P199" s="66"/>
      <c r="Q199" s="51"/>
      <c r="R199" s="51"/>
      <c r="S199" s="51"/>
      <c r="T199" s="51"/>
      <c r="U199" s="51"/>
      <c r="V199" s="51"/>
      <c r="W199" s="51"/>
      <c r="X199" s="50"/>
      <c r="Y199" s="50"/>
      <c r="Z199" s="48"/>
      <c r="AA199" s="44"/>
      <c r="AB199" s="44"/>
      <c r="AC199" s="44"/>
      <c r="AD199" s="44"/>
      <c r="AE199" s="62"/>
      <c r="AF199" s="62"/>
      <c r="AG199" s="62"/>
      <c r="AH199" s="62"/>
      <c r="AI199" s="62"/>
      <c r="AJ199" s="55" t="s">
        <v>56</v>
      </c>
      <c r="AK199" s="62"/>
      <c r="AL199" s="62"/>
      <c r="AM199" s="62"/>
      <c r="AN199" s="62"/>
      <c r="AO199" s="62"/>
      <c r="AP199" s="62"/>
      <c r="AQ199" s="62"/>
      <c r="AR199" s="44"/>
      <c r="AS199" s="44"/>
      <c r="AT199" s="44"/>
      <c r="AU199" s="44"/>
      <c r="AV199" s="44"/>
      <c r="AW199" s="44"/>
      <c r="AX199" s="44"/>
      <c r="AY199" s="77" t="s">
        <v>68</v>
      </c>
      <c r="AZ199" s="44"/>
      <c r="BA199" s="44"/>
      <c r="BB199" s="44"/>
      <c r="BC199" s="44"/>
      <c r="BD199" s="44"/>
      <c r="BE199" s="44"/>
      <c r="BF199" s="44"/>
    </row>
    <row r="200" spans="1:58" ht="25.5" hidden="1" customHeight="1" x14ac:dyDescent="0.2">
      <c r="A200" s="65"/>
      <c r="B200" s="44"/>
      <c r="C200" s="262" t="s">
        <v>146</v>
      </c>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c r="AA200" s="263"/>
      <c r="AB200" s="264"/>
      <c r="AC200" s="44"/>
      <c r="AD200" s="44"/>
      <c r="AE200" s="62"/>
      <c r="AF200" s="62"/>
      <c r="AG200" s="62"/>
      <c r="AH200" s="62"/>
      <c r="AI200" s="62"/>
      <c r="AJ200" s="62"/>
      <c r="AK200" s="62"/>
      <c r="AL200" s="62"/>
      <c r="AM200" s="62"/>
      <c r="AN200" s="62"/>
      <c r="AO200" s="62"/>
      <c r="AP200" s="62"/>
      <c r="AQ200" s="62"/>
      <c r="AR200" s="44"/>
      <c r="AS200" s="44"/>
      <c r="AT200" s="44"/>
      <c r="AU200" s="44"/>
      <c r="AV200" s="44"/>
      <c r="AW200" s="44"/>
      <c r="AX200" s="44"/>
      <c r="AY200" s="173" t="s">
        <v>147</v>
      </c>
      <c r="AZ200" s="44"/>
      <c r="BA200" s="44"/>
      <c r="BB200" s="44"/>
      <c r="BC200" s="44"/>
      <c r="BD200" s="44"/>
      <c r="BE200" s="44"/>
      <c r="BF200" s="44"/>
    </row>
    <row r="201" spans="1:58" ht="25.5" hidden="1" customHeight="1" x14ac:dyDescent="0.15">
      <c r="A201" s="65"/>
      <c r="B201" s="44"/>
      <c r="C201" s="265"/>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7"/>
      <c r="AC201" s="44"/>
      <c r="AD201" s="44"/>
      <c r="AE201" s="59" t="s">
        <v>69</v>
      </c>
      <c r="AF201" s="62"/>
      <c r="AG201" s="62"/>
      <c r="AH201" s="62"/>
      <c r="AI201" s="62"/>
      <c r="AJ201" s="62"/>
      <c r="AK201" s="62"/>
      <c r="AL201" s="62"/>
      <c r="AM201" s="62"/>
      <c r="AN201" s="62"/>
      <c r="AO201" s="62"/>
      <c r="AP201" s="62"/>
      <c r="AQ201" s="62"/>
      <c r="AR201" s="44"/>
      <c r="AS201" s="44"/>
      <c r="AT201" s="44"/>
      <c r="AU201" s="44"/>
      <c r="AV201" s="44" t="s">
        <v>70</v>
      </c>
      <c r="AW201" s="44"/>
      <c r="AX201" s="44"/>
      <c r="AY201" s="44" t="s">
        <v>71</v>
      </c>
      <c r="AZ201" s="174"/>
      <c r="BA201" s="44"/>
      <c r="BB201" s="44"/>
      <c r="BC201" s="44"/>
      <c r="BD201" s="44"/>
      <c r="BE201" s="44"/>
      <c r="BF201" s="44"/>
    </row>
    <row r="202" spans="1:58" s="63" customFormat="1" ht="25.5" hidden="1" customHeight="1" x14ac:dyDescent="0.15">
      <c r="A202" s="65"/>
      <c r="B202" s="44"/>
      <c r="C202" s="265"/>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7"/>
      <c r="AD202" s="50"/>
      <c r="AE202" s="250" t="s">
        <v>81</v>
      </c>
      <c r="AF202" s="271"/>
      <c r="AG202" s="271"/>
      <c r="AH202" s="271"/>
      <c r="AI202" s="271"/>
      <c r="AJ202" s="271"/>
      <c r="AK202" s="272"/>
      <c r="AL202" s="276">
        <f>IF(AY192=0,0,ROUNDUP(AV202/AY192,3))</f>
        <v>0</v>
      </c>
      <c r="AM202" s="277"/>
      <c r="AN202" s="277"/>
      <c r="AO202" s="277"/>
      <c r="AP202" s="277"/>
      <c r="AQ202" s="278"/>
      <c r="AR202" s="44"/>
      <c r="AS202" s="44"/>
      <c r="AT202" s="58"/>
      <c r="AU202" s="244" t="s">
        <v>73</v>
      </c>
      <c r="AV202" s="282">
        <f>IF(AV192-AV197&gt;0,IF(AV192-AV197&gt;AY192,AY192,AV192-AV197),0)</f>
        <v>0</v>
      </c>
      <c r="AW202" s="283" t="s">
        <v>74</v>
      </c>
      <c r="AX202" s="283"/>
      <c r="AY202" s="174"/>
      <c r="AZ202" s="174"/>
      <c r="BA202" s="58"/>
      <c r="BB202" s="58"/>
      <c r="BC202" s="58"/>
      <c r="BD202" s="58"/>
      <c r="BE202" s="58"/>
      <c r="BF202" s="58"/>
    </row>
    <row r="203" spans="1:58" ht="35.25" hidden="1" customHeight="1" x14ac:dyDescent="0.15">
      <c r="A203" s="80"/>
      <c r="B203" s="44"/>
      <c r="C203" s="265"/>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7"/>
      <c r="AC203" s="50"/>
      <c r="AD203" s="44"/>
      <c r="AE203" s="273"/>
      <c r="AF203" s="274"/>
      <c r="AG203" s="274"/>
      <c r="AH203" s="274"/>
      <c r="AI203" s="274"/>
      <c r="AJ203" s="274"/>
      <c r="AK203" s="275"/>
      <c r="AL203" s="279"/>
      <c r="AM203" s="280"/>
      <c r="AN203" s="280"/>
      <c r="AO203" s="280"/>
      <c r="AP203" s="280"/>
      <c r="AQ203" s="281"/>
      <c r="AR203" s="44"/>
      <c r="AS203" s="44"/>
      <c r="AT203" s="244"/>
      <c r="AU203" s="244"/>
      <c r="AV203" s="282"/>
      <c r="AW203" s="283"/>
      <c r="AX203" s="283"/>
      <c r="AY203" s="44"/>
      <c r="AZ203" s="44"/>
      <c r="BA203" s="44"/>
      <c r="BB203" s="44"/>
      <c r="BC203" s="44"/>
      <c r="BD203" s="44"/>
      <c r="BE203" s="44"/>
      <c r="BF203" s="44"/>
    </row>
    <row r="204" spans="1:58" ht="25.5" hidden="1" customHeight="1" x14ac:dyDescent="0.15">
      <c r="A204" s="80"/>
      <c r="B204" s="44"/>
      <c r="C204" s="268"/>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70"/>
      <c r="AC204" s="44"/>
      <c r="AD204" s="44"/>
      <c r="AE204" s="44"/>
      <c r="AF204" s="44"/>
      <c r="AG204" s="44"/>
      <c r="AH204" s="44"/>
      <c r="AI204" s="44"/>
      <c r="AJ204" s="44"/>
      <c r="AK204" s="68" t="s">
        <v>56</v>
      </c>
      <c r="AL204" s="44"/>
      <c r="AM204" s="50"/>
      <c r="AN204" s="50"/>
      <c r="AO204" s="50"/>
      <c r="AP204" s="44"/>
      <c r="AQ204" s="44"/>
      <c r="AR204" s="44"/>
      <c r="AS204" s="44"/>
      <c r="AT204" s="244"/>
      <c r="AU204" s="44"/>
      <c r="AV204" s="44"/>
      <c r="AW204" s="44"/>
      <c r="AX204" s="44"/>
      <c r="AY204" s="44"/>
      <c r="AZ204" s="44"/>
      <c r="BA204" s="44"/>
      <c r="BB204" s="44"/>
      <c r="BC204" s="44"/>
      <c r="BD204" s="44"/>
      <c r="BE204" s="44"/>
      <c r="BF204" s="44"/>
    </row>
    <row r="205" spans="1:58" ht="25.5" hidden="1" customHeight="1" x14ac:dyDescent="0.15">
      <c r="A205" s="65"/>
      <c r="B205" s="47"/>
      <c r="C205" s="67"/>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44"/>
      <c r="AD205" s="44"/>
      <c r="AE205" s="44"/>
      <c r="AF205" s="44"/>
      <c r="AG205" s="44"/>
      <c r="AH205" s="44"/>
      <c r="AI205" s="44"/>
      <c r="AJ205" s="44"/>
      <c r="AK205" s="70" t="s">
        <v>75</v>
      </c>
      <c r="AL205" s="44"/>
      <c r="AM205" s="50"/>
      <c r="AN205" s="50"/>
      <c r="AO205" s="50"/>
      <c r="AP205" s="44"/>
      <c r="AQ205" s="44"/>
      <c r="AR205" s="44"/>
      <c r="AS205" s="44"/>
      <c r="AT205" s="44"/>
      <c r="AU205" s="44"/>
      <c r="AV205" s="44"/>
      <c r="AW205" s="44"/>
      <c r="AX205" s="44"/>
      <c r="AY205" s="44"/>
      <c r="AZ205" s="44"/>
      <c r="BA205" s="44"/>
      <c r="BB205" s="44"/>
      <c r="BC205" s="44"/>
      <c r="BD205" s="44"/>
      <c r="BE205" s="44"/>
    </row>
    <row r="206" spans="1:58" s="44" customFormat="1" ht="55.5" customHeight="1" x14ac:dyDescent="0.15">
      <c r="A206" s="72"/>
      <c r="B206" s="292" t="s">
        <v>91</v>
      </c>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74"/>
      <c r="AR206" s="74"/>
      <c r="AS206" s="74"/>
    </row>
    <row r="207" spans="1:58" s="20" customFormat="1" ht="28.5" customHeight="1" x14ac:dyDescent="0.15">
      <c r="A207" s="15" t="s">
        <v>134</v>
      </c>
      <c r="B207" s="16"/>
      <c r="C207" s="16"/>
      <c r="D207" s="17"/>
      <c r="E207" s="16"/>
      <c r="F207" s="16"/>
      <c r="G207" s="16"/>
      <c r="H207" s="16"/>
      <c r="I207" s="16"/>
      <c r="J207" s="16"/>
      <c r="K207" s="16"/>
      <c r="L207" s="81"/>
      <c r="M207" s="16"/>
      <c r="N207" s="16"/>
      <c r="O207" s="16"/>
      <c r="P207" s="16"/>
      <c r="Q207" s="16"/>
      <c r="R207" s="16"/>
      <c r="S207" s="16"/>
      <c r="T207" s="16"/>
      <c r="U207" s="16"/>
      <c r="V207" s="16"/>
      <c r="W207" s="16"/>
      <c r="X207" s="16"/>
      <c r="Y207" s="16"/>
      <c r="Z207" s="16"/>
      <c r="AA207" s="16"/>
      <c r="AB207" s="16"/>
      <c r="AC207" s="16"/>
      <c r="AD207" s="16"/>
      <c r="AE207" s="82"/>
      <c r="AF207" s="82"/>
      <c r="AG207" s="82"/>
      <c r="AH207" s="82"/>
      <c r="AI207" s="82"/>
      <c r="AJ207" s="82"/>
      <c r="AK207" s="16"/>
      <c r="AL207" s="82"/>
      <c r="AM207" s="16"/>
      <c r="AN207" s="16"/>
      <c r="AO207" s="16"/>
      <c r="AP207" s="82"/>
      <c r="AQ207" s="82"/>
      <c r="AR207" s="82"/>
      <c r="AS207" s="82"/>
      <c r="AT207" s="50"/>
      <c r="AU207" s="50"/>
      <c r="AV207" s="50"/>
      <c r="AW207" s="50"/>
      <c r="AX207" s="50"/>
      <c r="AY207" s="50"/>
      <c r="AZ207" s="50"/>
      <c r="BA207" s="50"/>
      <c r="BB207" s="50"/>
      <c r="BC207" s="50"/>
      <c r="BD207" s="50"/>
      <c r="BE207" s="50"/>
    </row>
    <row r="208" spans="1:58" ht="33" customHeight="1" x14ac:dyDescent="0.15">
      <c r="A208" s="83"/>
      <c r="B208" s="83"/>
      <c r="C208" s="83" t="s">
        <v>92</v>
      </c>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44"/>
      <c r="AU208" s="44"/>
      <c r="AV208" s="44"/>
      <c r="AW208" s="44"/>
      <c r="AX208" s="44"/>
      <c r="AY208" s="44"/>
      <c r="AZ208" s="44"/>
      <c r="BA208" s="44"/>
      <c r="BB208" s="44"/>
      <c r="BC208" s="44"/>
      <c r="BD208" s="44"/>
      <c r="BE208" s="44"/>
    </row>
    <row r="209" spans="3:57" ht="18.75" customHeight="1" x14ac:dyDescent="0.15">
      <c r="C209" s="293" t="s">
        <v>93</v>
      </c>
      <c r="D209" s="294"/>
      <c r="E209" s="294"/>
      <c r="F209" s="294"/>
      <c r="G209" s="294"/>
      <c r="H209" s="294"/>
      <c r="I209" s="295"/>
      <c r="J209" s="293" t="s">
        <v>94</v>
      </c>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5"/>
      <c r="AG209" s="299" t="s">
        <v>95</v>
      </c>
      <c r="AH209" s="299"/>
      <c r="AI209" s="299"/>
      <c r="AJ209" s="299"/>
      <c r="AK209" s="299"/>
      <c r="AL209" s="299"/>
      <c r="AM209" s="299"/>
      <c r="AN209" s="299"/>
      <c r="AO209" s="299"/>
      <c r="AT209" s="44"/>
      <c r="AU209" s="44"/>
      <c r="AV209" s="44"/>
      <c r="AW209" s="44"/>
      <c r="AX209" s="44"/>
      <c r="AY209" s="44"/>
      <c r="AZ209" s="44"/>
      <c r="BA209" s="44"/>
      <c r="BB209" s="44"/>
      <c r="BC209" s="44"/>
      <c r="BD209" s="44"/>
      <c r="BE209" s="44"/>
    </row>
    <row r="210" spans="3:57" x14ac:dyDescent="0.15">
      <c r="C210" s="296"/>
      <c r="D210" s="297"/>
      <c r="E210" s="297"/>
      <c r="F210" s="297"/>
      <c r="G210" s="297"/>
      <c r="H210" s="297"/>
      <c r="I210" s="298"/>
      <c r="J210" s="296"/>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8"/>
      <c r="AG210" s="299"/>
      <c r="AH210" s="299"/>
      <c r="AI210" s="299"/>
      <c r="AJ210" s="299"/>
      <c r="AK210" s="299"/>
      <c r="AL210" s="299"/>
      <c r="AM210" s="299"/>
      <c r="AN210" s="299"/>
      <c r="AO210" s="299"/>
      <c r="AT210" s="44"/>
      <c r="AU210" s="44"/>
      <c r="AV210" s="44"/>
      <c r="AW210" s="44"/>
      <c r="AX210" s="44"/>
      <c r="AY210" s="44"/>
      <c r="AZ210" s="44"/>
      <c r="BA210" s="44"/>
      <c r="BB210" s="44"/>
      <c r="BC210" s="44"/>
      <c r="BD210" s="44"/>
      <c r="BE210" s="44"/>
    </row>
    <row r="211" spans="3:57" ht="18.75" customHeight="1" x14ac:dyDescent="0.15">
      <c r="C211" s="300" t="s">
        <v>96</v>
      </c>
      <c r="D211" s="301"/>
      <c r="E211" s="301"/>
      <c r="F211" s="301"/>
      <c r="G211" s="301"/>
      <c r="H211" s="301"/>
      <c r="I211" s="302"/>
      <c r="J211" s="84" t="s">
        <v>97</v>
      </c>
      <c r="K211" s="85" t="s">
        <v>98</v>
      </c>
      <c r="L211" s="85"/>
      <c r="M211" s="85"/>
      <c r="N211" s="14"/>
      <c r="O211" s="86" t="s">
        <v>24</v>
      </c>
      <c r="P211" s="309">
        <v>1000</v>
      </c>
      <c r="Q211" s="309"/>
      <c r="R211" s="309"/>
      <c r="S211" s="86" t="s">
        <v>99</v>
      </c>
      <c r="T211" s="87"/>
      <c r="U211" s="87" t="s">
        <v>100</v>
      </c>
      <c r="V211" s="309">
        <v>1000</v>
      </c>
      <c r="W211" s="309"/>
      <c r="X211" s="309"/>
      <c r="Y211" s="87" t="s">
        <v>101</v>
      </c>
      <c r="Z211" s="87"/>
      <c r="AA211" s="88" t="s">
        <v>102</v>
      </c>
      <c r="AB211" s="88"/>
      <c r="AC211" s="88"/>
      <c r="AD211" s="87"/>
      <c r="AE211" s="87"/>
      <c r="AF211" s="14"/>
      <c r="AG211" s="89"/>
      <c r="AH211" s="90"/>
      <c r="AI211" s="90"/>
      <c r="AJ211" s="90"/>
      <c r="AK211" s="90"/>
      <c r="AL211" s="90"/>
      <c r="AM211" s="90"/>
      <c r="AN211" s="90"/>
      <c r="AO211" s="91"/>
      <c r="AP211" s="37"/>
      <c r="AQ211" s="37"/>
      <c r="AR211" s="37"/>
      <c r="AS211" s="37"/>
      <c r="AT211" s="44"/>
      <c r="AU211" s="44"/>
      <c r="AV211" s="44"/>
      <c r="AW211" s="44"/>
      <c r="AX211" s="44"/>
      <c r="AY211" s="44"/>
      <c r="AZ211" s="44"/>
      <c r="BA211" s="44"/>
      <c r="BB211" s="44"/>
      <c r="BC211" s="44"/>
      <c r="BD211" s="44"/>
      <c r="BE211" s="44"/>
    </row>
    <row r="212" spans="3:57" ht="18.75" customHeight="1" x14ac:dyDescent="0.15">
      <c r="C212" s="303"/>
      <c r="D212" s="304"/>
      <c r="E212" s="304"/>
      <c r="F212" s="304"/>
      <c r="G212" s="304"/>
      <c r="H212" s="304"/>
      <c r="I212" s="305"/>
      <c r="J212" s="92"/>
      <c r="K212" s="93"/>
      <c r="L212" s="62"/>
      <c r="M212" s="62"/>
      <c r="N212" s="62"/>
      <c r="O212" s="62"/>
      <c r="P212" s="62"/>
      <c r="Q212" s="62"/>
      <c r="R212" s="62"/>
      <c r="S212" s="62"/>
      <c r="T212" s="62"/>
      <c r="U212" s="62"/>
      <c r="V212" s="62"/>
      <c r="W212" s="62"/>
      <c r="X212" s="62"/>
      <c r="Y212" s="94"/>
      <c r="Z212" s="62"/>
      <c r="AA212" s="62"/>
      <c r="AB212" s="62"/>
      <c r="AC212" s="62"/>
      <c r="AD212" s="62"/>
      <c r="AE212" s="62"/>
      <c r="AF212" s="95" t="s">
        <v>103</v>
      </c>
      <c r="AG212" s="96"/>
      <c r="AH212" s="44"/>
      <c r="AI212" s="44"/>
      <c r="AJ212" s="44"/>
      <c r="AK212" s="44"/>
      <c r="AL212" s="44"/>
      <c r="AM212" s="44"/>
      <c r="AN212" s="44"/>
      <c r="AO212" s="97"/>
      <c r="AP212" s="37"/>
      <c r="AT212" s="44"/>
      <c r="AU212" s="44"/>
      <c r="AV212" s="44"/>
      <c r="AW212" s="44"/>
      <c r="AX212" s="44"/>
      <c r="AY212" s="44"/>
      <c r="AZ212" s="44"/>
      <c r="BA212" s="44"/>
      <c r="BB212" s="44"/>
      <c r="BC212" s="44"/>
      <c r="BD212" s="44"/>
      <c r="BE212" s="44"/>
    </row>
    <row r="213" spans="3:57" x14ac:dyDescent="0.15">
      <c r="C213" s="303"/>
      <c r="D213" s="304"/>
      <c r="E213" s="304"/>
      <c r="F213" s="304"/>
      <c r="G213" s="304"/>
      <c r="H213" s="304"/>
      <c r="I213" s="305"/>
      <c r="J213" s="98"/>
      <c r="K213" s="310">
        <v>20</v>
      </c>
      <c r="L213" s="310"/>
      <c r="M213" s="99"/>
      <c r="N213" s="37"/>
      <c r="O213" s="100" t="s">
        <v>104</v>
      </c>
      <c r="P213" s="101" t="str">
        <f>AA211</f>
        <v>加算単位</v>
      </c>
      <c r="Q213" s="101"/>
      <c r="R213" s="101"/>
      <c r="S213" s="14"/>
      <c r="T213" s="62" t="s">
        <v>25</v>
      </c>
      <c r="U213" s="310">
        <v>20</v>
      </c>
      <c r="V213" s="310"/>
      <c r="W213" s="99"/>
      <c r="X213" s="37"/>
      <c r="Y213" s="100" t="s">
        <v>105</v>
      </c>
      <c r="Z213" s="311" t="s">
        <v>55</v>
      </c>
      <c r="AA213" s="311"/>
      <c r="AB213" s="311"/>
      <c r="AC213" s="37" t="s">
        <v>106</v>
      </c>
      <c r="AD213" s="62"/>
      <c r="AE213" s="62"/>
      <c r="AF213" s="102"/>
      <c r="AG213" s="332" t="s">
        <v>107</v>
      </c>
      <c r="AH213" s="333"/>
      <c r="AI213" s="333"/>
      <c r="AJ213" s="333"/>
      <c r="AK213" s="333"/>
      <c r="AL213" s="334" t="s">
        <v>108</v>
      </c>
      <c r="AM213" s="334"/>
      <c r="AN213" s="334"/>
      <c r="AO213" s="335"/>
      <c r="AP213" s="44"/>
      <c r="AQ213" s="44"/>
      <c r="AR213" s="44"/>
      <c r="AS213" s="44"/>
      <c r="AT213" s="44"/>
      <c r="AU213" s="44"/>
      <c r="AV213" s="44"/>
      <c r="AW213" s="44"/>
      <c r="AX213" s="44"/>
      <c r="AY213" s="44"/>
      <c r="AZ213" s="44"/>
      <c r="BA213" s="44"/>
      <c r="BB213" s="44"/>
      <c r="BC213" s="44"/>
      <c r="BD213" s="44"/>
      <c r="BE213" s="44"/>
    </row>
    <row r="214" spans="3:57" x14ac:dyDescent="0.15">
      <c r="C214" s="303"/>
      <c r="D214" s="304"/>
      <c r="E214" s="304"/>
      <c r="F214" s="304"/>
      <c r="G214" s="304"/>
      <c r="H214" s="304"/>
      <c r="I214" s="305"/>
      <c r="J214" s="98"/>
      <c r="K214" s="103" t="s">
        <v>109</v>
      </c>
      <c r="L214" s="49"/>
      <c r="M214" s="99"/>
      <c r="N214" s="37"/>
      <c r="O214" s="100"/>
      <c r="P214" s="101"/>
      <c r="Q214" s="101"/>
      <c r="R214" s="101"/>
      <c r="S214" s="14"/>
      <c r="T214" s="62"/>
      <c r="U214" s="49"/>
      <c r="V214" s="49"/>
      <c r="W214" s="99"/>
      <c r="X214" s="37"/>
      <c r="Y214" s="100"/>
      <c r="Z214" s="104"/>
      <c r="AA214" s="104"/>
      <c r="AB214" s="104"/>
      <c r="AC214" s="37"/>
      <c r="AD214" s="62"/>
      <c r="AE214" s="62"/>
      <c r="AF214" s="102"/>
      <c r="AG214" s="332"/>
      <c r="AH214" s="333"/>
      <c r="AI214" s="333"/>
      <c r="AJ214" s="333"/>
      <c r="AK214" s="333"/>
      <c r="AL214" s="334"/>
      <c r="AM214" s="334"/>
      <c r="AN214" s="334"/>
      <c r="AO214" s="335"/>
      <c r="AP214" s="44"/>
      <c r="AQ214" s="44"/>
      <c r="AR214" s="44"/>
      <c r="AS214" s="44"/>
      <c r="AT214" s="44"/>
      <c r="AU214" s="44"/>
      <c r="AV214" s="44"/>
      <c r="AW214" s="44"/>
      <c r="AX214" s="44"/>
      <c r="AY214" s="44"/>
      <c r="AZ214" s="44"/>
      <c r="BA214" s="44"/>
      <c r="BB214" s="44"/>
      <c r="BC214" s="44"/>
      <c r="BD214" s="44"/>
      <c r="BE214" s="44"/>
    </row>
    <row r="215" spans="3:57" x14ac:dyDescent="0.15">
      <c r="C215" s="306"/>
      <c r="D215" s="307"/>
      <c r="E215" s="307"/>
      <c r="F215" s="307"/>
      <c r="G215" s="307"/>
      <c r="H215" s="307"/>
      <c r="I215" s="308"/>
      <c r="J215" s="105"/>
      <c r="K215" s="106"/>
      <c r="L215" s="107"/>
      <c r="M215" s="107"/>
      <c r="N215" s="107"/>
      <c r="O215" s="107"/>
      <c r="P215" s="108"/>
      <c r="Q215" s="109"/>
      <c r="R215" s="109"/>
      <c r="S215" s="14"/>
      <c r="T215" s="109"/>
      <c r="U215" s="109"/>
      <c r="V215" s="109"/>
      <c r="W215" s="109"/>
      <c r="X215" s="109"/>
      <c r="Y215" s="109"/>
      <c r="Z215" s="108"/>
      <c r="AA215" s="110"/>
      <c r="AB215" s="110"/>
      <c r="AC215" s="107"/>
      <c r="AD215" s="107"/>
      <c r="AE215" s="107"/>
      <c r="AF215" s="111"/>
      <c r="AG215" s="332"/>
      <c r="AH215" s="333"/>
      <c r="AI215" s="333"/>
      <c r="AJ215" s="333"/>
      <c r="AK215" s="333"/>
      <c r="AL215" s="334"/>
      <c r="AM215" s="334"/>
      <c r="AN215" s="334"/>
      <c r="AO215" s="335"/>
      <c r="AP215" s="44"/>
      <c r="AQ215" s="44"/>
      <c r="AR215" s="44"/>
      <c r="AS215" s="44"/>
      <c r="AT215" s="44"/>
      <c r="AU215" s="44"/>
      <c r="AV215" s="44"/>
      <c r="AW215" s="44"/>
      <c r="AX215" s="44"/>
      <c r="AY215" s="44"/>
      <c r="AZ215" s="44"/>
      <c r="BA215" s="44"/>
      <c r="BB215" s="44"/>
      <c r="BC215" s="44"/>
      <c r="BD215" s="44"/>
      <c r="BE215" s="44"/>
    </row>
    <row r="216" spans="3:57" ht="18.75" customHeight="1" x14ac:dyDescent="0.15">
      <c r="C216" s="300" t="s">
        <v>110</v>
      </c>
      <c r="D216" s="301"/>
      <c r="E216" s="301"/>
      <c r="F216" s="301"/>
      <c r="G216" s="301"/>
      <c r="H216" s="301"/>
      <c r="I216" s="302"/>
      <c r="K216" s="90"/>
      <c r="L216" s="90"/>
      <c r="R216" s="66"/>
      <c r="S216" s="66"/>
      <c r="T216" s="66"/>
      <c r="U216" s="66"/>
      <c r="V216" s="66"/>
      <c r="W216" s="66"/>
      <c r="X216" s="66"/>
      <c r="Y216" s="66"/>
      <c r="Z216" s="66"/>
      <c r="AA216" s="66"/>
      <c r="AB216" s="66"/>
      <c r="AC216" s="66"/>
      <c r="AD216" s="66"/>
      <c r="AE216" s="66"/>
      <c r="AF216" s="91"/>
      <c r="AG216" s="332"/>
      <c r="AH216" s="333"/>
      <c r="AI216" s="333"/>
      <c r="AJ216" s="333"/>
      <c r="AK216" s="333"/>
      <c r="AL216" s="334"/>
      <c r="AM216" s="334"/>
      <c r="AN216" s="334"/>
      <c r="AO216" s="335"/>
      <c r="AT216" s="44"/>
      <c r="AU216" s="44"/>
      <c r="AV216" s="44"/>
      <c r="AW216" s="44"/>
      <c r="AX216" s="44"/>
      <c r="AY216" s="44"/>
      <c r="AZ216" s="44"/>
      <c r="BA216" s="44"/>
      <c r="BB216" s="44"/>
      <c r="BC216" s="44"/>
      <c r="BD216" s="44"/>
      <c r="BE216" s="44"/>
    </row>
    <row r="217" spans="3:57" ht="18.75" customHeight="1" x14ac:dyDescent="0.15">
      <c r="C217" s="303"/>
      <c r="D217" s="304"/>
      <c r="E217" s="304"/>
      <c r="F217" s="304"/>
      <c r="G217" s="304"/>
      <c r="H217" s="304"/>
      <c r="I217" s="305"/>
      <c r="J217" s="96"/>
      <c r="K217" s="112" t="s">
        <v>111</v>
      </c>
      <c r="L217" s="113"/>
      <c r="N217" s="77"/>
      <c r="O217" s="77"/>
      <c r="P217" s="77"/>
      <c r="Q217" s="77"/>
      <c r="R217" s="77"/>
      <c r="S217" s="284">
        <v>4</v>
      </c>
      <c r="T217" s="284"/>
      <c r="U217" s="77"/>
      <c r="V217" s="37"/>
      <c r="W217" s="100" t="s">
        <v>105</v>
      </c>
      <c r="X217" s="336" t="s">
        <v>73</v>
      </c>
      <c r="Y217" s="336"/>
      <c r="Z217" s="336"/>
      <c r="AA217" s="12" t="s">
        <v>106</v>
      </c>
      <c r="AB217" s="44"/>
      <c r="AC217" s="44"/>
      <c r="AD217" s="44"/>
      <c r="AE217" s="114"/>
      <c r="AF217" s="97"/>
      <c r="AG217" s="332"/>
      <c r="AH217" s="333"/>
      <c r="AI217" s="333"/>
      <c r="AJ217" s="333"/>
      <c r="AK217" s="333"/>
      <c r="AL217" s="334"/>
      <c r="AM217" s="334"/>
      <c r="AN217" s="334"/>
      <c r="AO217" s="335"/>
      <c r="AT217" s="44"/>
      <c r="AU217" s="44"/>
      <c r="AV217" s="44"/>
      <c r="AW217" s="44"/>
      <c r="AX217" s="44"/>
      <c r="AY217" s="44"/>
      <c r="AZ217" s="44"/>
      <c r="BA217" s="44"/>
      <c r="BB217" s="44"/>
      <c r="BC217" s="44"/>
      <c r="BD217" s="44"/>
      <c r="BE217" s="44"/>
    </row>
    <row r="218" spans="3:57" ht="18.75" customHeight="1" x14ac:dyDescent="0.15">
      <c r="C218" s="303"/>
      <c r="D218" s="304"/>
      <c r="E218" s="304"/>
      <c r="F218" s="304"/>
      <c r="G218" s="304"/>
      <c r="H218" s="304"/>
      <c r="I218" s="305"/>
      <c r="J218" s="115"/>
      <c r="K218" s="93"/>
      <c r="L218" s="77"/>
      <c r="M218" s="112"/>
      <c r="N218" s="77"/>
      <c r="O218" s="77"/>
      <c r="P218" s="77"/>
      <c r="Q218" s="77"/>
      <c r="R218" s="77"/>
      <c r="S218" s="77"/>
      <c r="T218" s="77"/>
      <c r="U218" s="77"/>
      <c r="V218" s="77"/>
      <c r="W218" s="37"/>
      <c r="X218" s="116"/>
      <c r="Y218" s="37"/>
      <c r="AA218" s="37"/>
      <c r="AB218" s="37"/>
      <c r="AC218" s="37"/>
      <c r="AD218" s="37"/>
      <c r="AE218" s="37"/>
      <c r="AF218" s="117"/>
      <c r="AG218" s="118"/>
      <c r="AH218" s="119"/>
      <c r="AI218" s="119"/>
      <c r="AJ218" s="119"/>
      <c r="AK218" s="119"/>
      <c r="AL218" s="44"/>
      <c r="AM218" s="44"/>
      <c r="AN218" s="44"/>
      <c r="AO218" s="97"/>
      <c r="AT218" s="44"/>
      <c r="AU218" s="44"/>
      <c r="AV218" s="44"/>
      <c r="AW218" s="44"/>
      <c r="AX218" s="44"/>
      <c r="AY218" s="44"/>
      <c r="AZ218" s="44"/>
      <c r="BA218" s="44"/>
      <c r="BB218" s="44"/>
      <c r="BC218" s="44"/>
      <c r="BD218" s="44"/>
      <c r="BE218" s="44"/>
    </row>
    <row r="219" spans="3:57" ht="18.75" customHeight="1" x14ac:dyDescent="0.15">
      <c r="C219" s="306"/>
      <c r="D219" s="307"/>
      <c r="E219" s="307"/>
      <c r="F219" s="307"/>
      <c r="G219" s="307"/>
      <c r="H219" s="307"/>
      <c r="I219" s="308"/>
      <c r="J219" s="120"/>
      <c r="K219" s="121"/>
      <c r="L219" s="121"/>
      <c r="M219" s="121"/>
      <c r="N219" s="121"/>
      <c r="O219" s="121"/>
      <c r="P219" s="121"/>
      <c r="Q219" s="121"/>
      <c r="R219" s="121"/>
      <c r="S219" s="121"/>
      <c r="T219" s="121"/>
      <c r="U219" s="121"/>
      <c r="V219" s="122"/>
      <c r="W219" s="123"/>
      <c r="X219" s="123"/>
      <c r="Y219" s="123"/>
      <c r="Z219" s="123"/>
      <c r="AA219" s="123"/>
      <c r="AB219" s="123"/>
      <c r="AC219" s="123"/>
      <c r="AD219" s="123"/>
      <c r="AE219" s="123"/>
      <c r="AF219" s="124"/>
      <c r="AG219" s="125"/>
      <c r="AH219" s="126"/>
      <c r="AI219" s="126"/>
      <c r="AJ219" s="126"/>
      <c r="AK219" s="126"/>
      <c r="AL219" s="122"/>
      <c r="AM219" s="122"/>
      <c r="AN219" s="122"/>
      <c r="AO219" s="127"/>
      <c r="AT219" s="44"/>
      <c r="AU219" s="44"/>
      <c r="AV219" s="44"/>
      <c r="AW219" s="44"/>
      <c r="AX219" s="44"/>
      <c r="AY219" s="44"/>
      <c r="AZ219" s="44"/>
      <c r="BA219" s="44"/>
      <c r="BB219" s="44"/>
      <c r="BC219" s="44"/>
      <c r="BD219" s="44"/>
      <c r="BE219" s="44"/>
    </row>
    <row r="220" spans="3:57" x14ac:dyDescent="0.15">
      <c r="AH220" s="77"/>
      <c r="AI220" s="77"/>
      <c r="AJ220" s="77"/>
      <c r="AK220" s="77"/>
      <c r="AL220" s="77"/>
      <c r="AM220" s="77"/>
      <c r="AN220" s="77"/>
      <c r="AO220" s="77"/>
      <c r="AR220" s="129" t="s">
        <v>138</v>
      </c>
      <c r="AT220" s="44"/>
      <c r="AU220" s="44"/>
      <c r="AV220" s="44"/>
      <c r="AW220" s="44"/>
      <c r="AX220" s="44"/>
      <c r="AY220" s="44"/>
      <c r="AZ220" s="44"/>
      <c r="BA220" s="44"/>
      <c r="BB220" s="44"/>
      <c r="BC220" s="44"/>
      <c r="BD220" s="44"/>
      <c r="BE220" s="44"/>
    </row>
    <row r="221" spans="3:57" x14ac:dyDescent="0.15">
      <c r="C221" s="12" t="s">
        <v>112</v>
      </c>
      <c r="AG221" s="77"/>
      <c r="AH221" s="77"/>
      <c r="AI221" s="77"/>
      <c r="AJ221" s="77"/>
      <c r="AK221" s="77"/>
      <c r="AL221" s="77"/>
      <c r="AM221" s="77"/>
      <c r="AN221" s="77"/>
      <c r="AO221" s="77"/>
      <c r="AT221" s="44"/>
      <c r="AU221" s="44"/>
      <c r="AV221" s="44"/>
      <c r="AW221" s="44"/>
      <c r="AX221" s="44"/>
      <c r="AY221" s="44"/>
      <c r="AZ221" s="44"/>
      <c r="BA221" s="44"/>
      <c r="BB221" s="44"/>
      <c r="BC221" s="44"/>
      <c r="BD221" s="44"/>
      <c r="BE221" s="44"/>
    </row>
    <row r="222" spans="3:57" ht="39" customHeight="1" x14ac:dyDescent="0.15">
      <c r="C222" s="316" t="s">
        <v>113</v>
      </c>
      <c r="D222" s="317"/>
      <c r="E222" s="317"/>
      <c r="F222" s="317"/>
      <c r="G222" s="317"/>
      <c r="H222" s="317"/>
      <c r="I222" s="317"/>
      <c r="J222" s="318"/>
      <c r="K222" s="648"/>
      <c r="L222" s="649"/>
      <c r="M222" s="649"/>
      <c r="N222" s="649"/>
      <c r="O222" s="649"/>
      <c r="P222" s="649"/>
      <c r="Q222" s="649"/>
      <c r="R222" s="649"/>
      <c r="S222" s="326" t="s">
        <v>114</v>
      </c>
      <c r="T222" s="326"/>
      <c r="U222" s="326"/>
      <c r="V222" s="327"/>
      <c r="W222" s="341" t="s">
        <v>139</v>
      </c>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3"/>
      <c r="AT222" s="44"/>
      <c r="AU222" s="44"/>
      <c r="AV222" s="44"/>
      <c r="AW222" s="44"/>
      <c r="AX222" s="44"/>
      <c r="AY222" s="44"/>
      <c r="AZ222" s="44"/>
      <c r="BA222" s="44"/>
      <c r="BB222" s="44"/>
      <c r="BC222" s="44"/>
      <c r="BD222" s="44"/>
      <c r="BE222" s="44"/>
    </row>
    <row r="223" spans="3:57" ht="39" customHeight="1" x14ac:dyDescent="0.15">
      <c r="C223" s="319"/>
      <c r="D223" s="320"/>
      <c r="E223" s="320"/>
      <c r="F223" s="320"/>
      <c r="G223" s="320"/>
      <c r="H223" s="320"/>
      <c r="I223" s="320"/>
      <c r="J223" s="321"/>
      <c r="K223" s="650"/>
      <c r="L223" s="651"/>
      <c r="M223" s="651"/>
      <c r="N223" s="651"/>
      <c r="O223" s="651"/>
      <c r="P223" s="651"/>
      <c r="Q223" s="651"/>
      <c r="R223" s="651"/>
      <c r="S223" s="328"/>
      <c r="T223" s="328"/>
      <c r="U223" s="328"/>
      <c r="V223" s="329"/>
      <c r="W223" s="344"/>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6"/>
      <c r="AT223" s="44"/>
      <c r="AU223" s="44"/>
      <c r="AV223" s="44"/>
      <c r="AW223" s="44"/>
      <c r="AX223" s="44"/>
      <c r="AY223" s="44"/>
      <c r="AZ223" s="44"/>
      <c r="BA223" s="44"/>
      <c r="BB223" s="44"/>
      <c r="BC223" s="44"/>
      <c r="BD223" s="44"/>
      <c r="BE223" s="44"/>
    </row>
    <row r="224" spans="3:57" ht="27" customHeight="1" x14ac:dyDescent="0.15">
      <c r="C224" s="316" t="s">
        <v>110</v>
      </c>
      <c r="D224" s="317"/>
      <c r="E224" s="317"/>
      <c r="F224" s="317"/>
      <c r="G224" s="317"/>
      <c r="H224" s="317"/>
      <c r="I224" s="317"/>
      <c r="J224" s="318"/>
      <c r="K224" s="652"/>
      <c r="L224" s="653"/>
      <c r="M224" s="653"/>
      <c r="N224" s="653"/>
      <c r="O224" s="653"/>
      <c r="P224" s="653"/>
      <c r="Q224" s="653"/>
      <c r="R224" s="653"/>
      <c r="S224" s="326"/>
      <c r="T224" s="326"/>
      <c r="U224" s="326"/>
      <c r="V224" s="327"/>
      <c r="W224" s="330" t="s">
        <v>115</v>
      </c>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2"/>
      <c r="AT224" s="44"/>
      <c r="AU224" s="44"/>
      <c r="AV224" s="44"/>
      <c r="AW224" s="44"/>
      <c r="AX224" s="44"/>
      <c r="AY224" s="44"/>
      <c r="AZ224" s="44"/>
      <c r="BA224" s="44"/>
      <c r="BB224" s="44"/>
      <c r="BC224" s="44"/>
      <c r="BD224" s="44"/>
      <c r="BE224" s="44"/>
    </row>
    <row r="225" spans="1:67" ht="27" customHeight="1" x14ac:dyDescent="0.15">
      <c r="C225" s="319"/>
      <c r="D225" s="320"/>
      <c r="E225" s="320"/>
      <c r="F225" s="320"/>
      <c r="G225" s="320"/>
      <c r="H225" s="320"/>
      <c r="I225" s="320"/>
      <c r="J225" s="321"/>
      <c r="K225" s="654"/>
      <c r="L225" s="655"/>
      <c r="M225" s="655"/>
      <c r="N225" s="655"/>
      <c r="O225" s="655"/>
      <c r="P225" s="655"/>
      <c r="Q225" s="655"/>
      <c r="R225" s="655"/>
      <c r="S225" s="328"/>
      <c r="T225" s="328"/>
      <c r="U225" s="328"/>
      <c r="V225" s="329"/>
      <c r="W225" s="226"/>
      <c r="X225" s="227"/>
      <c r="Y225" s="227"/>
      <c r="Z225" s="227"/>
      <c r="AA225" s="227"/>
      <c r="AB225" s="227"/>
      <c r="AC225" s="227"/>
      <c r="AD225" s="227"/>
      <c r="AE225" s="227"/>
      <c r="AF225" s="227"/>
      <c r="AG225" s="227"/>
      <c r="AH225" s="227"/>
      <c r="AI225" s="227"/>
      <c r="AJ225" s="227"/>
      <c r="AK225" s="227"/>
      <c r="AL225" s="227"/>
      <c r="AM225" s="227"/>
      <c r="AN225" s="227"/>
      <c r="AO225" s="227"/>
      <c r="AP225" s="227"/>
      <c r="AQ225" s="227"/>
      <c r="AR225" s="228"/>
      <c r="AT225" s="44"/>
      <c r="AU225" s="44"/>
      <c r="AV225" s="44"/>
      <c r="AW225" s="44"/>
      <c r="AX225" s="44"/>
      <c r="AY225" s="44"/>
      <c r="AZ225" s="44"/>
      <c r="BA225" s="44"/>
      <c r="BB225" s="44"/>
      <c r="BC225" s="44"/>
      <c r="BD225" s="44"/>
      <c r="BE225" s="44"/>
    </row>
    <row r="226" spans="1:67" s="14" customFormat="1" ht="18.75" customHeight="1" x14ac:dyDescent="0.15">
      <c r="C226" s="130"/>
      <c r="D226" s="130"/>
      <c r="E226" s="130"/>
      <c r="F226" s="130"/>
      <c r="G226" s="130"/>
      <c r="H226" s="130"/>
      <c r="I226" s="130"/>
      <c r="J226" s="131"/>
      <c r="K226" s="131"/>
      <c r="L226" s="131"/>
      <c r="M226" s="131"/>
      <c r="N226" s="131"/>
      <c r="O226" s="131"/>
      <c r="P226" s="131"/>
      <c r="Q226" s="131"/>
      <c r="R226" s="131"/>
      <c r="S226" s="132"/>
      <c r="T226" s="132"/>
      <c r="U226" s="132"/>
      <c r="V226" s="132"/>
      <c r="AS226" s="133"/>
      <c r="AT226" s="133"/>
      <c r="AU226" s="62"/>
      <c r="AV226" s="62"/>
      <c r="AW226" s="62"/>
      <c r="AX226" s="62"/>
      <c r="AY226" s="62"/>
      <c r="AZ226" s="62"/>
      <c r="BA226" s="62"/>
      <c r="BB226" s="62"/>
      <c r="BC226" s="62"/>
      <c r="BD226" s="62"/>
      <c r="BE226" s="62"/>
      <c r="BK226" s="12"/>
      <c r="BL226" s="12"/>
      <c r="BM226" s="12"/>
      <c r="BN226" s="12"/>
      <c r="BO226" s="12"/>
    </row>
    <row r="227" spans="1:67" ht="33" customHeight="1" x14ac:dyDescent="0.15">
      <c r="C227" s="83" t="s">
        <v>23</v>
      </c>
      <c r="D227" s="83"/>
      <c r="E227" s="83"/>
      <c r="F227" s="83"/>
      <c r="G227" s="83"/>
      <c r="H227" s="83"/>
      <c r="I227" s="83"/>
      <c r="J227" s="83"/>
      <c r="K227" s="83"/>
      <c r="L227" s="83"/>
      <c r="M227" s="83"/>
      <c r="N227" s="83"/>
      <c r="O227" s="83"/>
      <c r="P227" s="83"/>
      <c r="Q227" s="83"/>
      <c r="R227" s="83"/>
      <c r="S227" s="83"/>
      <c r="T227" s="83"/>
      <c r="U227" s="83"/>
      <c r="V227" s="83"/>
      <c r="W227" s="83"/>
      <c r="X227" s="83"/>
      <c r="Y227" s="83"/>
      <c r="AS227" s="83"/>
      <c r="AT227" s="44"/>
      <c r="AU227" s="44"/>
      <c r="AV227" s="44"/>
      <c r="AW227" s="44"/>
      <c r="AX227" s="44"/>
      <c r="AY227" s="44"/>
      <c r="AZ227" s="44"/>
      <c r="BA227" s="44"/>
      <c r="BB227" s="44"/>
      <c r="BC227" s="44"/>
      <c r="BD227" s="44"/>
      <c r="BE227" s="44"/>
    </row>
    <row r="228" spans="1:67" ht="24.95" customHeight="1" x14ac:dyDescent="0.15">
      <c r="C228" s="31" t="s">
        <v>21</v>
      </c>
      <c r="D228" s="135" t="s">
        <v>22</v>
      </c>
      <c r="AT228" s="44"/>
      <c r="AU228" s="22"/>
      <c r="AV228" s="22"/>
      <c r="AW228" s="22"/>
      <c r="AX228" s="22"/>
      <c r="AY228" s="22"/>
      <c r="AZ228" s="22"/>
      <c r="BA228" s="44"/>
      <c r="BB228" s="44"/>
      <c r="BC228" s="44"/>
      <c r="BD228" s="44"/>
      <c r="BE228" s="44"/>
    </row>
    <row r="229" spans="1:67" s="21" customFormat="1" ht="25.5" customHeight="1" x14ac:dyDescent="0.15">
      <c r="B229" s="136"/>
      <c r="C229" s="159" t="s">
        <v>21</v>
      </c>
      <c r="D229" s="312" t="s">
        <v>20</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136"/>
      <c r="AT229" s="22"/>
      <c r="AU229" s="44"/>
      <c r="AV229" s="44"/>
      <c r="AW229" s="44"/>
      <c r="AX229" s="44"/>
      <c r="AY229" s="44"/>
      <c r="AZ229" s="44"/>
      <c r="BA229" s="22"/>
      <c r="BB229" s="22"/>
      <c r="BC229" s="22"/>
      <c r="BD229" s="22"/>
      <c r="BE229" s="22"/>
    </row>
    <row r="230" spans="1:67" ht="23.25" customHeight="1" x14ac:dyDescent="0.15">
      <c r="B230" s="136"/>
      <c r="C230" s="159"/>
      <c r="D230" s="331" t="s">
        <v>143</v>
      </c>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44"/>
      <c r="AU230" s="175" t="s">
        <v>117</v>
      </c>
      <c r="AV230" s="22"/>
      <c r="AW230" s="68" t="s">
        <v>118</v>
      </c>
      <c r="AX230" s="22"/>
      <c r="AY230" s="44"/>
      <c r="AZ230" s="46"/>
      <c r="BA230" s="44"/>
      <c r="BB230" s="44"/>
      <c r="BC230" s="44"/>
      <c r="BD230" s="44"/>
      <c r="BE230" s="44"/>
    </row>
    <row r="231" spans="1:67" ht="23.25" customHeight="1" x14ac:dyDescent="0.15">
      <c r="B231" s="136"/>
      <c r="C231" s="159" t="s">
        <v>21</v>
      </c>
      <c r="D231" s="312" t="s">
        <v>144</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36"/>
      <c r="AT231" s="44"/>
      <c r="AU231" s="313" t="s">
        <v>98</v>
      </c>
      <c r="AV231" s="313"/>
      <c r="AW231" s="313"/>
      <c r="AX231" s="314">
        <f>K222</f>
        <v>0</v>
      </c>
      <c r="AY231" s="314"/>
      <c r="AZ231" s="46"/>
      <c r="BA231" s="46"/>
      <c r="BB231" s="46"/>
      <c r="BC231" s="46"/>
      <c r="BD231" s="46"/>
      <c r="BE231" s="46"/>
    </row>
    <row r="232" spans="1:67" ht="23.25" customHeight="1" x14ac:dyDescent="0.15">
      <c r="B232" s="136"/>
      <c r="C232" s="159"/>
      <c r="D232" s="312" t="s">
        <v>145</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136"/>
      <c r="AT232" s="44"/>
      <c r="AU232" s="313"/>
      <c r="AV232" s="313"/>
      <c r="AW232" s="313"/>
      <c r="AX232" s="314"/>
      <c r="AY232" s="314"/>
      <c r="AZ232" s="46"/>
      <c r="BA232" s="46"/>
      <c r="BB232" s="46"/>
      <c r="BC232" s="46"/>
      <c r="BD232" s="46"/>
      <c r="BE232" s="46"/>
    </row>
    <row r="233" spans="1:67" s="137" customFormat="1" ht="28.5" customHeight="1" x14ac:dyDescent="0.15">
      <c r="D233" s="138" t="s">
        <v>19</v>
      </c>
      <c r="E233" s="139" t="s">
        <v>116</v>
      </c>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1"/>
      <c r="AR233" s="141"/>
      <c r="AS233" s="12"/>
      <c r="AT233" s="44"/>
      <c r="AU233" s="313"/>
      <c r="AV233" s="313"/>
      <c r="AW233" s="313"/>
      <c r="AX233" s="314"/>
      <c r="AY233" s="314"/>
      <c r="AZ233" s="46"/>
      <c r="BA233" s="46"/>
      <c r="BB233" s="46"/>
      <c r="BC233" s="46"/>
      <c r="BD233" s="46"/>
      <c r="BE233" s="46"/>
    </row>
    <row r="234" spans="1:67" s="137" customFormat="1" ht="28.5" customHeight="1" x14ac:dyDescent="0.15">
      <c r="D234" s="138" t="s">
        <v>19</v>
      </c>
      <c r="E234" s="31" t="s">
        <v>119</v>
      </c>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1"/>
      <c r="AR234" s="141"/>
      <c r="AS234" s="12"/>
      <c r="AT234" s="44"/>
      <c r="AU234" s="313" t="s">
        <v>110</v>
      </c>
      <c r="AV234" s="313"/>
      <c r="AW234" s="313"/>
      <c r="AX234" s="315">
        <f>K224</f>
        <v>0</v>
      </c>
      <c r="AY234" s="315"/>
      <c r="AZ234" s="46"/>
      <c r="BA234" s="46"/>
      <c r="BB234" s="46"/>
      <c r="BC234" s="46"/>
      <c r="BD234" s="46"/>
      <c r="BE234" s="46"/>
    </row>
    <row r="235" spans="1:67" s="137" customFormat="1" ht="28.5" customHeight="1" x14ac:dyDescent="0.15">
      <c r="C235" s="134" t="s">
        <v>21</v>
      </c>
      <c r="D235" s="142" t="s">
        <v>120</v>
      </c>
      <c r="E235" s="138"/>
      <c r="F235" s="31"/>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1"/>
      <c r="AR235" s="141"/>
      <c r="AS235" s="12"/>
      <c r="AT235" s="44"/>
      <c r="AU235" s="313"/>
      <c r="AV235" s="313"/>
      <c r="AW235" s="313"/>
      <c r="AX235" s="315"/>
      <c r="AY235" s="315"/>
      <c r="AZ235" s="46"/>
      <c r="BA235" s="46"/>
      <c r="BB235" s="46"/>
      <c r="BC235" s="46"/>
      <c r="BD235" s="46"/>
      <c r="BE235" s="46"/>
    </row>
    <row r="236" spans="1:67" s="137" customFormat="1" ht="28.5" customHeight="1" thickBot="1" x14ac:dyDescent="0.2">
      <c r="D236" s="31"/>
      <c r="E236" s="143"/>
      <c r="L236" s="144"/>
      <c r="M236" s="144"/>
      <c r="N236" s="144"/>
      <c r="O236" s="144"/>
      <c r="P236" s="144"/>
      <c r="Q236" s="144"/>
      <c r="R236" s="144"/>
      <c r="S236" s="144"/>
      <c r="T236" s="144"/>
      <c r="U236" s="144"/>
      <c r="V236" s="144"/>
      <c r="W236" s="144"/>
      <c r="X236" s="144"/>
      <c r="Y236" s="144"/>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68" t="s">
        <v>118</v>
      </c>
      <c r="AV236" s="46"/>
      <c r="AW236" s="46"/>
      <c r="AX236" s="68" t="s">
        <v>118</v>
      </c>
      <c r="AY236" s="46"/>
      <c r="AZ236" s="46"/>
      <c r="BA236" s="44"/>
      <c r="BB236" s="44"/>
      <c r="BC236" s="44"/>
      <c r="BD236" s="44"/>
      <c r="BE236" s="44"/>
    </row>
    <row r="237" spans="1:67" s="137" customFormat="1" ht="28.5" customHeight="1" x14ac:dyDescent="0.15">
      <c r="A237" s="12"/>
      <c r="B237" s="12"/>
      <c r="C237" s="293" t="s">
        <v>17</v>
      </c>
      <c r="D237" s="294"/>
      <c r="E237" s="294"/>
      <c r="F237" s="294"/>
      <c r="G237" s="294"/>
      <c r="H237" s="294"/>
      <c r="I237" s="392" t="s">
        <v>16</v>
      </c>
      <c r="J237" s="393"/>
      <c r="K237" s="394"/>
      <c r="L237" s="399" t="s">
        <v>121</v>
      </c>
      <c r="M237" s="294"/>
      <c r="N237" s="294"/>
      <c r="O237" s="294"/>
      <c r="P237" s="294"/>
      <c r="Q237" s="400"/>
      <c r="R237" s="401" t="s">
        <v>122</v>
      </c>
      <c r="S237" s="402"/>
      <c r="T237" s="402"/>
      <c r="U237" s="402"/>
      <c r="V237" s="402"/>
      <c r="W237" s="403"/>
      <c r="X237" s="399" t="s">
        <v>121</v>
      </c>
      <c r="Y237" s="294"/>
      <c r="Z237" s="294"/>
      <c r="AA237" s="294"/>
      <c r="AB237" s="294"/>
      <c r="AC237" s="400"/>
      <c r="AD237" s="407" t="s">
        <v>136</v>
      </c>
      <c r="AE237" s="408"/>
      <c r="AF237" s="408"/>
      <c r="AG237" s="408"/>
      <c r="AH237" s="408"/>
      <c r="AI237" s="409"/>
      <c r="AJ237" s="145"/>
      <c r="AK237" s="145"/>
      <c r="AL237" s="145"/>
      <c r="AM237" s="145"/>
      <c r="AN237" s="145"/>
      <c r="AO237" s="12"/>
      <c r="AP237" s="12"/>
      <c r="AQ237" s="12"/>
      <c r="AR237" s="12"/>
      <c r="AS237" s="12"/>
      <c r="AT237" s="44"/>
      <c r="AU237" s="365" t="s">
        <v>127</v>
      </c>
      <c r="AV237" s="365" t="s">
        <v>128</v>
      </c>
      <c r="AW237" s="44"/>
      <c r="AX237" s="366" t="s">
        <v>129</v>
      </c>
      <c r="AY237" s="367"/>
      <c r="AZ237" s="44"/>
      <c r="BA237" s="44"/>
      <c r="BB237" s="44"/>
      <c r="BC237" s="44"/>
      <c r="BD237" s="44"/>
      <c r="BE237" s="44"/>
      <c r="BF237" s="12"/>
    </row>
    <row r="238" spans="1:67" s="137" customFormat="1" ht="28.5" customHeight="1" x14ac:dyDescent="0.15">
      <c r="A238" s="12"/>
      <c r="B238" s="12"/>
      <c r="C238" s="391"/>
      <c r="D238" s="284"/>
      <c r="E238" s="284"/>
      <c r="F238" s="284"/>
      <c r="G238" s="284"/>
      <c r="H238" s="284"/>
      <c r="I238" s="395"/>
      <c r="J238" s="284"/>
      <c r="K238" s="396"/>
      <c r="L238" s="397"/>
      <c r="M238" s="297"/>
      <c r="N238" s="297"/>
      <c r="O238" s="297"/>
      <c r="P238" s="297"/>
      <c r="Q238" s="398"/>
      <c r="R238" s="404"/>
      <c r="S238" s="405"/>
      <c r="T238" s="405"/>
      <c r="U238" s="405"/>
      <c r="V238" s="405"/>
      <c r="W238" s="406"/>
      <c r="X238" s="397"/>
      <c r="Y238" s="297"/>
      <c r="Z238" s="297"/>
      <c r="AA238" s="297"/>
      <c r="AB238" s="297"/>
      <c r="AC238" s="398"/>
      <c r="AD238" s="407"/>
      <c r="AE238" s="408"/>
      <c r="AF238" s="408"/>
      <c r="AG238" s="408"/>
      <c r="AH238" s="408"/>
      <c r="AI238" s="409"/>
      <c r="AJ238" s="145"/>
      <c r="AK238" s="145"/>
      <c r="AL238" s="145"/>
      <c r="AM238" s="145"/>
      <c r="AN238" s="145"/>
      <c r="AO238" s="12"/>
      <c r="AP238" s="12"/>
      <c r="AQ238" s="12"/>
      <c r="AR238" s="12"/>
      <c r="AS238" s="12"/>
      <c r="AT238" s="44"/>
      <c r="AU238" s="365"/>
      <c r="AV238" s="365"/>
      <c r="AW238" s="44"/>
      <c r="AX238" s="367"/>
      <c r="AY238" s="367"/>
      <c r="AZ238" s="44"/>
      <c r="BA238" s="44"/>
      <c r="BB238" s="44"/>
      <c r="BC238" s="44"/>
      <c r="BD238" s="44"/>
      <c r="BE238" s="44"/>
      <c r="BF238" s="12"/>
      <c r="BG238" s="12"/>
      <c r="BH238" s="12"/>
    </row>
    <row r="239" spans="1:67" s="137" customFormat="1" ht="18.75" customHeight="1" x14ac:dyDescent="0.15">
      <c r="A239" s="12"/>
      <c r="B239" s="12"/>
      <c r="C239" s="391"/>
      <c r="D239" s="284"/>
      <c r="E239" s="284"/>
      <c r="F239" s="284"/>
      <c r="G239" s="284"/>
      <c r="H239" s="284"/>
      <c r="I239" s="395"/>
      <c r="J239" s="284"/>
      <c r="K239" s="396"/>
      <c r="L239" s="368" t="s">
        <v>123</v>
      </c>
      <c r="M239" s="369"/>
      <c r="N239" s="369"/>
      <c r="O239" s="369"/>
      <c r="P239" s="369"/>
      <c r="Q239" s="369"/>
      <c r="R239" s="374" t="s">
        <v>124</v>
      </c>
      <c r="S239" s="375"/>
      <c r="T239" s="376"/>
      <c r="U239" s="205" t="s">
        <v>125</v>
      </c>
      <c r="V239" s="375"/>
      <c r="W239" s="383"/>
      <c r="X239" s="369" t="s">
        <v>126</v>
      </c>
      <c r="Y239" s="369"/>
      <c r="Z239" s="369"/>
      <c r="AA239" s="369"/>
      <c r="AB239" s="369"/>
      <c r="AC239" s="388"/>
      <c r="AD239" s="407"/>
      <c r="AE239" s="408"/>
      <c r="AF239" s="408"/>
      <c r="AG239" s="408"/>
      <c r="AH239" s="408"/>
      <c r="AI239" s="409"/>
      <c r="AJ239" s="145"/>
      <c r="AK239" s="145"/>
      <c r="AL239" s="145"/>
      <c r="AM239" s="145"/>
      <c r="AN239" s="145"/>
      <c r="AO239" s="12"/>
      <c r="AP239" s="12"/>
      <c r="AQ239" s="12"/>
      <c r="AR239" s="12"/>
      <c r="AS239" s="12"/>
      <c r="AT239" s="44"/>
      <c r="AU239" s="284"/>
      <c r="AV239" s="313"/>
      <c r="AW239" s="44"/>
      <c r="AX239" s="367"/>
      <c r="AY239" s="367"/>
      <c r="AZ239" s="44"/>
      <c r="BA239" s="44"/>
      <c r="BB239" s="44"/>
      <c r="BC239" s="44"/>
      <c r="BD239" s="44"/>
      <c r="BE239" s="44"/>
      <c r="BF239" s="12"/>
      <c r="BG239" s="12"/>
      <c r="BH239" s="12"/>
    </row>
    <row r="240" spans="1:67" ht="24.95" customHeight="1" x14ac:dyDescent="0.15">
      <c r="C240" s="391"/>
      <c r="D240" s="284"/>
      <c r="E240" s="284"/>
      <c r="F240" s="284"/>
      <c r="G240" s="284"/>
      <c r="H240" s="284"/>
      <c r="I240" s="395"/>
      <c r="J240" s="284"/>
      <c r="K240" s="396"/>
      <c r="L240" s="370"/>
      <c r="M240" s="371"/>
      <c r="N240" s="371"/>
      <c r="O240" s="371"/>
      <c r="P240" s="371"/>
      <c r="Q240" s="371"/>
      <c r="R240" s="377"/>
      <c r="S240" s="378"/>
      <c r="T240" s="379"/>
      <c r="U240" s="384"/>
      <c r="V240" s="378"/>
      <c r="W240" s="385"/>
      <c r="X240" s="371"/>
      <c r="Y240" s="371"/>
      <c r="Z240" s="371"/>
      <c r="AA240" s="371"/>
      <c r="AB240" s="371"/>
      <c r="AC240" s="389"/>
      <c r="AD240" s="407"/>
      <c r="AE240" s="408"/>
      <c r="AF240" s="408"/>
      <c r="AG240" s="408"/>
      <c r="AH240" s="408"/>
      <c r="AI240" s="409"/>
      <c r="AJ240" s="145"/>
      <c r="AK240" s="145"/>
      <c r="AL240" s="145"/>
      <c r="AM240" s="145"/>
      <c r="AN240" s="145"/>
      <c r="AT240" s="44"/>
      <c r="AU240" s="284"/>
      <c r="AV240" s="313"/>
      <c r="AW240" s="44"/>
      <c r="AX240" s="367"/>
      <c r="AY240" s="367"/>
      <c r="AZ240" s="44"/>
      <c r="BA240" s="44"/>
      <c r="BB240" s="44"/>
      <c r="BC240" s="44"/>
      <c r="BD240" s="44"/>
      <c r="BE240" s="44"/>
    </row>
    <row r="241" spans="3:57" ht="24.95" customHeight="1" x14ac:dyDescent="0.15">
      <c r="C241" s="296"/>
      <c r="D241" s="297"/>
      <c r="E241" s="297"/>
      <c r="F241" s="297"/>
      <c r="G241" s="297"/>
      <c r="H241" s="297"/>
      <c r="I241" s="397"/>
      <c r="J241" s="297"/>
      <c r="K241" s="398"/>
      <c r="L241" s="372"/>
      <c r="M241" s="373"/>
      <c r="N241" s="373"/>
      <c r="O241" s="373"/>
      <c r="P241" s="373"/>
      <c r="Q241" s="373"/>
      <c r="R241" s="380"/>
      <c r="S241" s="381"/>
      <c r="T241" s="382"/>
      <c r="U241" s="386"/>
      <c r="V241" s="381"/>
      <c r="W241" s="387"/>
      <c r="X241" s="373"/>
      <c r="Y241" s="373"/>
      <c r="Z241" s="373"/>
      <c r="AA241" s="373"/>
      <c r="AB241" s="373"/>
      <c r="AC241" s="390"/>
      <c r="AD241" s="407"/>
      <c r="AE241" s="408"/>
      <c r="AF241" s="408"/>
      <c r="AG241" s="408"/>
      <c r="AH241" s="408"/>
      <c r="AI241" s="409"/>
      <c r="AJ241" s="145"/>
      <c r="AK241" s="145"/>
      <c r="AL241" s="145"/>
      <c r="AM241" s="145"/>
      <c r="AN241" s="145"/>
      <c r="AT241" s="44"/>
      <c r="AU241" s="284"/>
      <c r="AV241" s="313"/>
      <c r="AW241" s="44"/>
      <c r="AX241" s="367"/>
      <c r="AY241" s="367"/>
      <c r="AZ241" s="44"/>
      <c r="BA241" s="44"/>
      <c r="BB241" s="44"/>
      <c r="BC241" s="44"/>
      <c r="BD241" s="44"/>
      <c r="BE241" s="44"/>
    </row>
    <row r="242" spans="3:57" ht="11.25" customHeight="1" x14ac:dyDescent="0.15">
      <c r="C242" s="347">
        <v>4</v>
      </c>
      <c r="D242" s="350" t="s">
        <v>3</v>
      </c>
      <c r="E242" s="353">
        <v>25</v>
      </c>
      <c r="F242" s="353" t="s">
        <v>2</v>
      </c>
      <c r="G242" s="347" t="s">
        <v>12</v>
      </c>
      <c r="H242" s="353"/>
      <c r="I242" s="656"/>
      <c r="J242" s="657"/>
      <c r="K242" s="658"/>
      <c r="L242" s="411">
        <f>IF(AND(I242="○",AU242="●"),AX242,0)</f>
        <v>0</v>
      </c>
      <c r="M242" s="412"/>
      <c r="N242" s="412"/>
      <c r="O242" s="412"/>
      <c r="P242" s="412"/>
      <c r="Q242" s="413"/>
      <c r="R242" s="420"/>
      <c r="S242" s="421"/>
      <c r="T242" s="422"/>
      <c r="U242" s="429"/>
      <c r="V242" s="430"/>
      <c r="W242" s="431"/>
      <c r="X242" s="411">
        <f>IF(AND(I242="○",AU242="●"),$K$224*2,0)</f>
        <v>0</v>
      </c>
      <c r="Y242" s="412"/>
      <c r="Z242" s="412"/>
      <c r="AA242" s="412"/>
      <c r="AB242" s="412"/>
      <c r="AC242" s="432"/>
      <c r="AD242" s="444">
        <f>L242+X242</f>
        <v>0</v>
      </c>
      <c r="AE242" s="445"/>
      <c r="AF242" s="445"/>
      <c r="AG242" s="445"/>
      <c r="AH242" s="445"/>
      <c r="AI242" s="446"/>
      <c r="AJ242" s="146"/>
      <c r="AK242" s="146"/>
      <c r="AL242" s="146"/>
      <c r="AM242" s="146"/>
      <c r="AN242" s="146"/>
      <c r="AT242" s="44"/>
      <c r="AU242" s="284" t="str">
        <f>IF(OR(I242="×",AU246="×"),"×","●")</f>
        <v>●</v>
      </c>
      <c r="AV242" s="313">
        <f>IF(AU242="●",IF(I242="定","-",I242),"-")</f>
        <v>0</v>
      </c>
      <c r="AW242" s="44"/>
      <c r="AX242" s="410">
        <f>20+ROUNDDOWN(($AX$231-1000)/1000,0)*20</f>
        <v>0</v>
      </c>
      <c r="AY242" s="410"/>
      <c r="AZ242" s="44"/>
      <c r="BA242" s="44"/>
      <c r="BB242" s="44"/>
      <c r="BC242" s="44"/>
      <c r="BD242" s="44"/>
      <c r="BE242" s="44"/>
    </row>
    <row r="243" spans="3:57" ht="11.25" customHeight="1" x14ac:dyDescent="0.15">
      <c r="C243" s="348"/>
      <c r="D243" s="351"/>
      <c r="E243" s="354"/>
      <c r="F243" s="354"/>
      <c r="G243" s="348"/>
      <c r="H243" s="354"/>
      <c r="I243" s="491"/>
      <c r="J243" s="492"/>
      <c r="K243" s="659"/>
      <c r="L243" s="414"/>
      <c r="M243" s="415"/>
      <c r="N243" s="415"/>
      <c r="O243" s="415"/>
      <c r="P243" s="415"/>
      <c r="Q243" s="416"/>
      <c r="R243" s="423"/>
      <c r="S243" s="424"/>
      <c r="T243" s="425"/>
      <c r="U243" s="430"/>
      <c r="V243" s="430"/>
      <c r="W243" s="431"/>
      <c r="X243" s="414"/>
      <c r="Y243" s="415"/>
      <c r="Z243" s="415"/>
      <c r="AA243" s="415"/>
      <c r="AB243" s="415"/>
      <c r="AC243" s="433"/>
      <c r="AD243" s="444"/>
      <c r="AE243" s="445"/>
      <c r="AF243" s="445"/>
      <c r="AG243" s="445"/>
      <c r="AH243" s="445"/>
      <c r="AI243" s="446"/>
      <c r="AJ243" s="146"/>
      <c r="AK243" s="146"/>
      <c r="AL243" s="146"/>
      <c r="AM243" s="146"/>
      <c r="AN243" s="146"/>
      <c r="AT243" s="44"/>
      <c r="AU243" s="284"/>
      <c r="AV243" s="313"/>
      <c r="AW243" s="44"/>
      <c r="AX243" s="410"/>
      <c r="AY243" s="410"/>
      <c r="AZ243" s="44"/>
      <c r="BA243" s="44"/>
      <c r="BB243" s="44"/>
      <c r="BC243" s="44"/>
      <c r="BD243" s="44"/>
      <c r="BE243" s="44"/>
    </row>
    <row r="244" spans="3:57" ht="11.25" customHeight="1" x14ac:dyDescent="0.15">
      <c r="C244" s="348"/>
      <c r="D244" s="351"/>
      <c r="E244" s="354"/>
      <c r="F244" s="354"/>
      <c r="G244" s="348"/>
      <c r="H244" s="354"/>
      <c r="I244" s="491"/>
      <c r="J244" s="492"/>
      <c r="K244" s="659"/>
      <c r="L244" s="414"/>
      <c r="M244" s="415"/>
      <c r="N244" s="415"/>
      <c r="O244" s="415"/>
      <c r="P244" s="415"/>
      <c r="Q244" s="416"/>
      <c r="R244" s="423"/>
      <c r="S244" s="424"/>
      <c r="T244" s="425"/>
      <c r="U244" s="430"/>
      <c r="V244" s="430"/>
      <c r="W244" s="431"/>
      <c r="X244" s="414"/>
      <c r="Y244" s="415"/>
      <c r="Z244" s="415"/>
      <c r="AA244" s="415"/>
      <c r="AB244" s="415"/>
      <c r="AC244" s="433"/>
      <c r="AD244" s="444"/>
      <c r="AE244" s="445"/>
      <c r="AF244" s="445"/>
      <c r="AG244" s="445"/>
      <c r="AH244" s="445"/>
      <c r="AI244" s="446"/>
      <c r="AJ244" s="146"/>
      <c r="AK244" s="146"/>
      <c r="AL244" s="146"/>
      <c r="AM244" s="146"/>
      <c r="AN244" s="146"/>
      <c r="AT244" s="44"/>
      <c r="AU244" s="284"/>
      <c r="AV244" s="313"/>
      <c r="AW244" s="44"/>
      <c r="AX244" s="410"/>
      <c r="AY244" s="410"/>
      <c r="AZ244" s="44"/>
      <c r="BA244" s="44"/>
      <c r="BB244" s="44"/>
      <c r="BC244" s="44"/>
      <c r="BD244" s="44"/>
      <c r="BE244" s="44"/>
    </row>
    <row r="245" spans="3:57" ht="11.25" customHeight="1" x14ac:dyDescent="0.15">
      <c r="C245" s="349"/>
      <c r="D245" s="352"/>
      <c r="E245" s="355"/>
      <c r="F245" s="355"/>
      <c r="G245" s="349"/>
      <c r="H245" s="355"/>
      <c r="I245" s="494"/>
      <c r="J245" s="495"/>
      <c r="K245" s="660"/>
      <c r="L245" s="417"/>
      <c r="M245" s="418"/>
      <c r="N245" s="418"/>
      <c r="O245" s="418"/>
      <c r="P245" s="418"/>
      <c r="Q245" s="419"/>
      <c r="R245" s="426"/>
      <c r="S245" s="427"/>
      <c r="T245" s="428"/>
      <c r="U245" s="430"/>
      <c r="V245" s="430"/>
      <c r="W245" s="431"/>
      <c r="X245" s="417"/>
      <c r="Y245" s="418"/>
      <c r="Z245" s="418"/>
      <c r="AA245" s="418"/>
      <c r="AB245" s="418"/>
      <c r="AC245" s="434"/>
      <c r="AD245" s="444"/>
      <c r="AE245" s="445"/>
      <c r="AF245" s="445"/>
      <c r="AG245" s="445"/>
      <c r="AH245" s="445"/>
      <c r="AI245" s="446"/>
      <c r="AJ245" s="146"/>
      <c r="AK245" s="146"/>
      <c r="AL245" s="146"/>
      <c r="AM245" s="146"/>
      <c r="AN245" s="146"/>
      <c r="AT245" s="44"/>
      <c r="AU245" s="284"/>
      <c r="AV245" s="313"/>
      <c r="AW245" s="44"/>
      <c r="AX245" s="410"/>
      <c r="AY245" s="410"/>
      <c r="AZ245" s="44"/>
      <c r="BA245" s="44"/>
      <c r="BB245" s="44"/>
      <c r="BC245" s="44"/>
      <c r="BD245" s="44"/>
      <c r="BE245" s="44"/>
    </row>
    <row r="246" spans="3:57" ht="10.9" customHeight="1" x14ac:dyDescent="0.15">
      <c r="C246" s="347">
        <v>4</v>
      </c>
      <c r="D246" s="350" t="s">
        <v>3</v>
      </c>
      <c r="E246" s="353">
        <v>26</v>
      </c>
      <c r="F246" s="353" t="s">
        <v>2</v>
      </c>
      <c r="G246" s="347" t="s">
        <v>11</v>
      </c>
      <c r="H246" s="353"/>
      <c r="I246" s="656"/>
      <c r="J246" s="657"/>
      <c r="K246" s="658"/>
      <c r="L246" s="411">
        <f>IF(AND(I246="○",AU246="●"),AX246,0)</f>
        <v>0</v>
      </c>
      <c r="M246" s="412"/>
      <c r="N246" s="412"/>
      <c r="O246" s="412"/>
      <c r="P246" s="412"/>
      <c r="Q246" s="413"/>
      <c r="R246" s="420"/>
      <c r="S246" s="421"/>
      <c r="T246" s="422"/>
      <c r="U246" s="429"/>
      <c r="V246" s="430"/>
      <c r="W246" s="431"/>
      <c r="X246" s="411">
        <f t="shared" ref="X246" si="0">IF(AND(I246="○",AU246="●"),$K$224*2,0)</f>
        <v>0</v>
      </c>
      <c r="Y246" s="412"/>
      <c r="Z246" s="412"/>
      <c r="AA246" s="412"/>
      <c r="AB246" s="412"/>
      <c r="AC246" s="432"/>
      <c r="AD246" s="435">
        <f t="shared" ref="AD246" si="1">L246+X246</f>
        <v>0</v>
      </c>
      <c r="AE246" s="436"/>
      <c r="AF246" s="436"/>
      <c r="AG246" s="436"/>
      <c r="AH246" s="436"/>
      <c r="AI246" s="437"/>
      <c r="AJ246" s="146"/>
      <c r="AK246" s="146"/>
      <c r="AL246" s="146"/>
      <c r="AM246" s="146"/>
      <c r="AN246" s="146"/>
      <c r="AT246" s="44"/>
      <c r="AU246" s="284" t="str">
        <f>IF(OR(I246="×",AU250="×"),"×","●")</f>
        <v>●</v>
      </c>
      <c r="AV246" s="313">
        <f>IF(AU246="●",IF(I246="定","-",I246),"-")</f>
        <v>0</v>
      </c>
      <c r="AW246" s="44"/>
      <c r="AX246" s="410">
        <f>20+ROUNDDOWN(($AX$231-1000)/1000,0)*20</f>
        <v>0</v>
      </c>
      <c r="AY246" s="410"/>
      <c r="AZ246" s="44"/>
      <c r="BA246" s="44"/>
      <c r="BB246" s="44"/>
      <c r="BC246" s="44"/>
      <c r="BD246" s="44"/>
      <c r="BE246" s="44"/>
    </row>
    <row r="247" spans="3:57" ht="10.9" customHeight="1" x14ac:dyDescent="0.15">
      <c r="C247" s="348"/>
      <c r="D247" s="351"/>
      <c r="E247" s="354"/>
      <c r="F247" s="354"/>
      <c r="G247" s="348"/>
      <c r="H247" s="354"/>
      <c r="I247" s="491"/>
      <c r="J247" s="492"/>
      <c r="K247" s="659"/>
      <c r="L247" s="414"/>
      <c r="M247" s="415"/>
      <c r="N247" s="415"/>
      <c r="O247" s="415"/>
      <c r="P247" s="415"/>
      <c r="Q247" s="416"/>
      <c r="R247" s="423"/>
      <c r="S247" s="424"/>
      <c r="T247" s="425"/>
      <c r="U247" s="430"/>
      <c r="V247" s="430"/>
      <c r="W247" s="431"/>
      <c r="X247" s="414"/>
      <c r="Y247" s="415"/>
      <c r="Z247" s="415"/>
      <c r="AA247" s="415"/>
      <c r="AB247" s="415"/>
      <c r="AC247" s="433"/>
      <c r="AD247" s="438"/>
      <c r="AE247" s="439"/>
      <c r="AF247" s="439"/>
      <c r="AG247" s="439"/>
      <c r="AH247" s="439"/>
      <c r="AI247" s="440"/>
      <c r="AJ247" s="146"/>
      <c r="AK247" s="146"/>
      <c r="AL247" s="146"/>
      <c r="AM247" s="146"/>
      <c r="AN247" s="146"/>
      <c r="AT247" s="44"/>
      <c r="AU247" s="284"/>
      <c r="AV247" s="313"/>
      <c r="AW247" s="44"/>
      <c r="AX247" s="410"/>
      <c r="AY247" s="410"/>
      <c r="AZ247" s="44"/>
      <c r="BA247" s="44"/>
      <c r="BB247" s="44"/>
      <c r="BC247" s="44"/>
      <c r="BD247" s="44"/>
      <c r="BE247" s="44"/>
    </row>
    <row r="248" spans="3:57" ht="10.9" customHeight="1" x14ac:dyDescent="0.15">
      <c r="C248" s="348"/>
      <c r="D248" s="351"/>
      <c r="E248" s="354"/>
      <c r="F248" s="354"/>
      <c r="G248" s="348"/>
      <c r="H248" s="354"/>
      <c r="I248" s="491"/>
      <c r="J248" s="492"/>
      <c r="K248" s="659"/>
      <c r="L248" s="414"/>
      <c r="M248" s="415"/>
      <c r="N248" s="415"/>
      <c r="O248" s="415"/>
      <c r="P248" s="415"/>
      <c r="Q248" s="416"/>
      <c r="R248" s="423"/>
      <c r="S248" s="424"/>
      <c r="T248" s="425"/>
      <c r="U248" s="430"/>
      <c r="V248" s="430"/>
      <c r="W248" s="431"/>
      <c r="X248" s="414"/>
      <c r="Y248" s="415"/>
      <c r="Z248" s="415"/>
      <c r="AA248" s="415"/>
      <c r="AB248" s="415"/>
      <c r="AC248" s="433"/>
      <c r="AD248" s="438"/>
      <c r="AE248" s="439"/>
      <c r="AF248" s="439"/>
      <c r="AG248" s="439"/>
      <c r="AH248" s="439"/>
      <c r="AI248" s="440"/>
      <c r="AJ248" s="146"/>
      <c r="AK248" s="146"/>
      <c r="AL248" s="146"/>
      <c r="AM248" s="146"/>
      <c r="AN248" s="146"/>
      <c r="AT248" s="44"/>
      <c r="AU248" s="284"/>
      <c r="AV248" s="313"/>
      <c r="AW248" s="44"/>
      <c r="AX248" s="410"/>
      <c r="AY248" s="410"/>
      <c r="AZ248" s="44"/>
      <c r="BA248" s="44"/>
      <c r="BB248" s="44"/>
      <c r="BC248" s="44"/>
      <c r="BD248" s="44"/>
      <c r="BE248" s="44"/>
    </row>
    <row r="249" spans="3:57" ht="10.9" customHeight="1" x14ac:dyDescent="0.15">
      <c r="C249" s="349"/>
      <c r="D249" s="352"/>
      <c r="E249" s="355"/>
      <c r="F249" s="355"/>
      <c r="G249" s="349"/>
      <c r="H249" s="355"/>
      <c r="I249" s="494"/>
      <c r="J249" s="495"/>
      <c r="K249" s="660"/>
      <c r="L249" s="417"/>
      <c r="M249" s="418"/>
      <c r="N249" s="418"/>
      <c r="O249" s="418"/>
      <c r="P249" s="418"/>
      <c r="Q249" s="419"/>
      <c r="R249" s="426"/>
      <c r="S249" s="427"/>
      <c r="T249" s="428"/>
      <c r="U249" s="430"/>
      <c r="V249" s="430"/>
      <c r="W249" s="431"/>
      <c r="X249" s="417"/>
      <c r="Y249" s="418"/>
      <c r="Z249" s="418"/>
      <c r="AA249" s="418"/>
      <c r="AB249" s="418"/>
      <c r="AC249" s="434"/>
      <c r="AD249" s="441"/>
      <c r="AE249" s="442"/>
      <c r="AF249" s="442"/>
      <c r="AG249" s="442"/>
      <c r="AH249" s="442"/>
      <c r="AI249" s="443"/>
      <c r="AJ249" s="146"/>
      <c r="AK249" s="146"/>
      <c r="AL249" s="146"/>
      <c r="AM249" s="146"/>
      <c r="AN249" s="146"/>
      <c r="AT249" s="44"/>
      <c r="AU249" s="284"/>
      <c r="AV249" s="313"/>
      <c r="AW249" s="44"/>
      <c r="AX249" s="410"/>
      <c r="AY249" s="410"/>
      <c r="AZ249" s="44"/>
      <c r="BA249" s="44"/>
      <c r="BB249" s="44"/>
      <c r="BC249" s="44"/>
      <c r="BD249" s="44"/>
      <c r="BE249" s="44"/>
    </row>
    <row r="250" spans="3:57" ht="10.9" customHeight="1" x14ac:dyDescent="0.15">
      <c r="C250" s="347">
        <v>4</v>
      </c>
      <c r="D250" s="350" t="s">
        <v>3</v>
      </c>
      <c r="E250" s="353">
        <v>27</v>
      </c>
      <c r="F250" s="353" t="s">
        <v>2</v>
      </c>
      <c r="G250" s="347" t="s">
        <v>10</v>
      </c>
      <c r="H250" s="353"/>
      <c r="I250" s="656"/>
      <c r="J250" s="657"/>
      <c r="K250" s="658"/>
      <c r="L250" s="411">
        <f>IF(AND(I250="○",AU250="●"),AX250,0)</f>
        <v>0</v>
      </c>
      <c r="M250" s="412"/>
      <c r="N250" s="412"/>
      <c r="O250" s="412"/>
      <c r="P250" s="412"/>
      <c r="Q250" s="413"/>
      <c r="R250" s="420"/>
      <c r="S250" s="421"/>
      <c r="T250" s="422"/>
      <c r="U250" s="429"/>
      <c r="V250" s="430"/>
      <c r="W250" s="431"/>
      <c r="X250" s="411">
        <f t="shared" ref="X250" si="2">IF(AND(I250="○",AU250="●"),$K$224*2,0)</f>
        <v>0</v>
      </c>
      <c r="Y250" s="412"/>
      <c r="Z250" s="412"/>
      <c r="AA250" s="412"/>
      <c r="AB250" s="412"/>
      <c r="AC250" s="432"/>
      <c r="AD250" s="435">
        <f t="shared" ref="AD250" si="3">L250+X250</f>
        <v>0</v>
      </c>
      <c r="AE250" s="436"/>
      <c r="AF250" s="436"/>
      <c r="AG250" s="436"/>
      <c r="AH250" s="436"/>
      <c r="AI250" s="437"/>
      <c r="AJ250" s="146"/>
      <c r="AK250" s="146"/>
      <c r="AL250" s="146"/>
      <c r="AM250" s="146"/>
      <c r="AN250" s="146"/>
      <c r="AT250" s="44"/>
      <c r="AU250" s="284" t="str">
        <f>IF(OR(I250="×",AU254="×"),"×","●")</f>
        <v>●</v>
      </c>
      <c r="AV250" s="313">
        <f>IF(AU250="●",IF(I250="定","-",I250),"-")</f>
        <v>0</v>
      </c>
      <c r="AW250" s="44"/>
      <c r="AX250" s="410">
        <f>20+ROUNDDOWN(($AX$231-1000)/1000,0)*20</f>
        <v>0</v>
      </c>
      <c r="AY250" s="410"/>
      <c r="AZ250" s="44"/>
      <c r="BA250" s="44"/>
      <c r="BB250" s="44"/>
      <c r="BC250" s="44"/>
      <c r="BD250" s="44"/>
      <c r="BE250" s="44"/>
    </row>
    <row r="251" spans="3:57" ht="10.9" customHeight="1" x14ac:dyDescent="0.15">
      <c r="C251" s="348"/>
      <c r="D251" s="351"/>
      <c r="E251" s="354"/>
      <c r="F251" s="354"/>
      <c r="G251" s="348"/>
      <c r="H251" s="354"/>
      <c r="I251" s="491"/>
      <c r="J251" s="492"/>
      <c r="K251" s="659"/>
      <c r="L251" s="414"/>
      <c r="M251" s="415"/>
      <c r="N251" s="415"/>
      <c r="O251" s="415"/>
      <c r="P251" s="415"/>
      <c r="Q251" s="416"/>
      <c r="R251" s="423"/>
      <c r="S251" s="424"/>
      <c r="T251" s="425"/>
      <c r="U251" s="430"/>
      <c r="V251" s="430"/>
      <c r="W251" s="431"/>
      <c r="X251" s="414"/>
      <c r="Y251" s="415"/>
      <c r="Z251" s="415"/>
      <c r="AA251" s="415"/>
      <c r="AB251" s="415"/>
      <c r="AC251" s="433"/>
      <c r="AD251" s="438"/>
      <c r="AE251" s="439"/>
      <c r="AF251" s="439"/>
      <c r="AG251" s="439"/>
      <c r="AH251" s="439"/>
      <c r="AI251" s="440"/>
      <c r="AJ251" s="146"/>
      <c r="AK251" s="146"/>
      <c r="AL251" s="146"/>
      <c r="AM251" s="146"/>
      <c r="AN251" s="146"/>
      <c r="AT251" s="44"/>
      <c r="AU251" s="284"/>
      <c r="AV251" s="313"/>
      <c r="AW251" s="44"/>
      <c r="AX251" s="410"/>
      <c r="AY251" s="410"/>
      <c r="AZ251" s="44"/>
      <c r="BA251" s="44"/>
      <c r="BB251" s="44"/>
      <c r="BC251" s="44"/>
      <c r="BD251" s="44"/>
      <c r="BE251" s="44"/>
    </row>
    <row r="252" spans="3:57" ht="10.9" customHeight="1" x14ac:dyDescent="0.15">
      <c r="C252" s="348"/>
      <c r="D252" s="351"/>
      <c r="E252" s="354"/>
      <c r="F252" s="354"/>
      <c r="G252" s="348"/>
      <c r="H252" s="354"/>
      <c r="I252" s="491"/>
      <c r="J252" s="492"/>
      <c r="K252" s="659"/>
      <c r="L252" s="414"/>
      <c r="M252" s="415"/>
      <c r="N252" s="415"/>
      <c r="O252" s="415"/>
      <c r="P252" s="415"/>
      <c r="Q252" s="416"/>
      <c r="R252" s="423"/>
      <c r="S252" s="424"/>
      <c r="T252" s="425"/>
      <c r="U252" s="430"/>
      <c r="V252" s="430"/>
      <c r="W252" s="431"/>
      <c r="X252" s="414"/>
      <c r="Y252" s="415"/>
      <c r="Z252" s="415"/>
      <c r="AA252" s="415"/>
      <c r="AB252" s="415"/>
      <c r="AC252" s="433"/>
      <c r="AD252" s="438"/>
      <c r="AE252" s="439"/>
      <c r="AF252" s="439"/>
      <c r="AG252" s="439"/>
      <c r="AH252" s="439"/>
      <c r="AI252" s="440"/>
      <c r="AJ252" s="146"/>
      <c r="AK252" s="146"/>
      <c r="AL252" s="146"/>
      <c r="AM252" s="146"/>
      <c r="AN252" s="146"/>
      <c r="AT252" s="44"/>
      <c r="AU252" s="284"/>
      <c r="AV252" s="313"/>
      <c r="AW252" s="44"/>
      <c r="AX252" s="410"/>
      <c r="AY252" s="410"/>
      <c r="AZ252" s="44"/>
      <c r="BA252" s="44"/>
      <c r="BB252" s="44"/>
      <c r="BC252" s="44"/>
      <c r="BD252" s="44"/>
      <c r="BE252" s="44"/>
    </row>
    <row r="253" spans="3:57" ht="10.9" customHeight="1" x14ac:dyDescent="0.15">
      <c r="C253" s="349"/>
      <c r="D253" s="352"/>
      <c r="E253" s="355"/>
      <c r="F253" s="355"/>
      <c r="G253" s="349"/>
      <c r="H253" s="355"/>
      <c r="I253" s="494"/>
      <c r="J253" s="495"/>
      <c r="K253" s="660"/>
      <c r="L253" s="417"/>
      <c r="M253" s="418"/>
      <c r="N253" s="418"/>
      <c r="O253" s="418"/>
      <c r="P253" s="418"/>
      <c r="Q253" s="419"/>
      <c r="R253" s="426"/>
      <c r="S253" s="427"/>
      <c r="T253" s="428"/>
      <c r="U253" s="430"/>
      <c r="V253" s="430"/>
      <c r="W253" s="431"/>
      <c r="X253" s="417"/>
      <c r="Y253" s="418"/>
      <c r="Z253" s="418"/>
      <c r="AA253" s="418"/>
      <c r="AB253" s="418"/>
      <c r="AC253" s="434"/>
      <c r="AD253" s="441"/>
      <c r="AE253" s="442"/>
      <c r="AF253" s="442"/>
      <c r="AG253" s="442"/>
      <c r="AH253" s="442"/>
      <c r="AI253" s="443"/>
      <c r="AJ253" s="146"/>
      <c r="AK253" s="146"/>
      <c r="AL253" s="146"/>
      <c r="AM253" s="146"/>
      <c r="AN253" s="146"/>
      <c r="AT253" s="44"/>
      <c r="AU253" s="284"/>
      <c r="AV253" s="313"/>
      <c r="AW253" s="44"/>
      <c r="AX253" s="410"/>
      <c r="AY253" s="410"/>
      <c r="AZ253" s="44"/>
      <c r="BA253" s="44"/>
      <c r="BB253" s="44"/>
      <c r="BC253" s="44"/>
      <c r="BD253" s="44"/>
      <c r="BE253" s="44"/>
    </row>
    <row r="254" spans="3:57" ht="10.9" customHeight="1" x14ac:dyDescent="0.15">
      <c r="C254" s="347">
        <v>4</v>
      </c>
      <c r="D254" s="350" t="s">
        <v>3</v>
      </c>
      <c r="E254" s="353">
        <v>28</v>
      </c>
      <c r="F254" s="353" t="s">
        <v>2</v>
      </c>
      <c r="G254" s="347" t="s">
        <v>7</v>
      </c>
      <c r="H254" s="353"/>
      <c r="I254" s="656"/>
      <c r="J254" s="657"/>
      <c r="K254" s="658"/>
      <c r="L254" s="411">
        <f>IF(AND(I254="○",AU254="●"),AX254,0)</f>
        <v>0</v>
      </c>
      <c r="M254" s="412"/>
      <c r="N254" s="412"/>
      <c r="O254" s="412"/>
      <c r="P254" s="412"/>
      <c r="Q254" s="413"/>
      <c r="R254" s="420"/>
      <c r="S254" s="421"/>
      <c r="T254" s="422"/>
      <c r="U254" s="429"/>
      <c r="V254" s="430"/>
      <c r="W254" s="431"/>
      <c r="X254" s="411">
        <f t="shared" ref="X254" si="4">IF(AND(I254="○",AU254="●"),$K$224*2,0)</f>
        <v>0</v>
      </c>
      <c r="Y254" s="412"/>
      <c r="Z254" s="412"/>
      <c r="AA254" s="412"/>
      <c r="AB254" s="412"/>
      <c r="AC254" s="432"/>
      <c r="AD254" s="435">
        <f t="shared" ref="AD254" si="5">L254+X254</f>
        <v>0</v>
      </c>
      <c r="AE254" s="436"/>
      <c r="AF254" s="436"/>
      <c r="AG254" s="436"/>
      <c r="AH254" s="436"/>
      <c r="AI254" s="437"/>
      <c r="AJ254" s="146"/>
      <c r="AK254" s="146"/>
      <c r="AL254" s="146"/>
      <c r="AM254" s="146"/>
      <c r="AN254" s="146"/>
      <c r="AT254" s="44"/>
      <c r="AU254" s="284" t="str">
        <f>IF(OR(I254="×",AU258="×"),"×","●")</f>
        <v>●</v>
      </c>
      <c r="AV254" s="313">
        <f>IF(AU254="●",IF(I254="定","-",I254),"-")</f>
        <v>0</v>
      </c>
      <c r="AW254" s="44"/>
      <c r="AX254" s="410">
        <f>20+ROUNDDOWN(($AX$231-1000)/1000,0)*20</f>
        <v>0</v>
      </c>
      <c r="AY254" s="410"/>
      <c r="AZ254" s="44"/>
      <c r="BA254" s="44"/>
      <c r="BB254" s="44"/>
      <c r="BC254" s="44"/>
      <c r="BD254" s="44"/>
      <c r="BE254" s="44"/>
    </row>
    <row r="255" spans="3:57" ht="10.9" customHeight="1" x14ac:dyDescent="0.15">
      <c r="C255" s="348"/>
      <c r="D255" s="351"/>
      <c r="E255" s="354"/>
      <c r="F255" s="354"/>
      <c r="G255" s="348"/>
      <c r="H255" s="354"/>
      <c r="I255" s="491"/>
      <c r="J255" s="492"/>
      <c r="K255" s="659"/>
      <c r="L255" s="414"/>
      <c r="M255" s="415"/>
      <c r="N255" s="415"/>
      <c r="O255" s="415"/>
      <c r="P255" s="415"/>
      <c r="Q255" s="416"/>
      <c r="R255" s="423"/>
      <c r="S255" s="424"/>
      <c r="T255" s="425"/>
      <c r="U255" s="430"/>
      <c r="V255" s="430"/>
      <c r="W255" s="431"/>
      <c r="X255" s="414"/>
      <c r="Y255" s="415"/>
      <c r="Z255" s="415"/>
      <c r="AA255" s="415"/>
      <c r="AB255" s="415"/>
      <c r="AC255" s="433"/>
      <c r="AD255" s="438"/>
      <c r="AE255" s="439"/>
      <c r="AF255" s="439"/>
      <c r="AG255" s="439"/>
      <c r="AH255" s="439"/>
      <c r="AI255" s="440"/>
      <c r="AJ255" s="146"/>
      <c r="AK255" s="146"/>
      <c r="AL255" s="146"/>
      <c r="AM255" s="146"/>
      <c r="AN255" s="146"/>
      <c r="AT255" s="44"/>
      <c r="AU255" s="284"/>
      <c r="AV255" s="313"/>
      <c r="AW255" s="44"/>
      <c r="AX255" s="410"/>
      <c r="AY255" s="410"/>
      <c r="AZ255" s="44"/>
      <c r="BA255" s="44"/>
      <c r="BB255" s="44"/>
      <c r="BC255" s="44"/>
      <c r="BD255" s="44"/>
      <c r="BE255" s="44"/>
    </row>
    <row r="256" spans="3:57" ht="10.9" customHeight="1" x14ac:dyDescent="0.15">
      <c r="C256" s="348"/>
      <c r="D256" s="351"/>
      <c r="E256" s="354"/>
      <c r="F256" s="354"/>
      <c r="G256" s="348"/>
      <c r="H256" s="354"/>
      <c r="I256" s="491"/>
      <c r="J256" s="492"/>
      <c r="K256" s="659"/>
      <c r="L256" s="414"/>
      <c r="M256" s="415"/>
      <c r="N256" s="415"/>
      <c r="O256" s="415"/>
      <c r="P256" s="415"/>
      <c r="Q256" s="416"/>
      <c r="R256" s="423"/>
      <c r="S256" s="424"/>
      <c r="T256" s="425"/>
      <c r="U256" s="430"/>
      <c r="V256" s="430"/>
      <c r="W256" s="431"/>
      <c r="X256" s="414"/>
      <c r="Y256" s="415"/>
      <c r="Z256" s="415"/>
      <c r="AA256" s="415"/>
      <c r="AB256" s="415"/>
      <c r="AC256" s="433"/>
      <c r="AD256" s="438"/>
      <c r="AE256" s="439"/>
      <c r="AF256" s="439"/>
      <c r="AG256" s="439"/>
      <c r="AH256" s="439"/>
      <c r="AI256" s="440"/>
      <c r="AJ256" s="146"/>
      <c r="AK256" s="146"/>
      <c r="AL256" s="146"/>
      <c r="AM256" s="146"/>
      <c r="AN256" s="146"/>
      <c r="AT256" s="44"/>
      <c r="AU256" s="284"/>
      <c r="AV256" s="313"/>
      <c r="AW256" s="44"/>
      <c r="AX256" s="410"/>
      <c r="AY256" s="410"/>
      <c r="AZ256" s="44"/>
      <c r="BA256" s="44"/>
      <c r="BB256" s="44"/>
      <c r="BC256" s="44"/>
      <c r="BD256" s="44"/>
      <c r="BE256" s="44"/>
    </row>
    <row r="257" spans="3:57" ht="10.9" customHeight="1" x14ac:dyDescent="0.15">
      <c r="C257" s="349"/>
      <c r="D257" s="352"/>
      <c r="E257" s="355"/>
      <c r="F257" s="355"/>
      <c r="G257" s="349"/>
      <c r="H257" s="355"/>
      <c r="I257" s="494"/>
      <c r="J257" s="495"/>
      <c r="K257" s="660"/>
      <c r="L257" s="417"/>
      <c r="M257" s="418"/>
      <c r="N257" s="418"/>
      <c r="O257" s="418"/>
      <c r="P257" s="418"/>
      <c r="Q257" s="419"/>
      <c r="R257" s="426"/>
      <c r="S257" s="427"/>
      <c r="T257" s="428"/>
      <c r="U257" s="430"/>
      <c r="V257" s="430"/>
      <c r="W257" s="431"/>
      <c r="X257" s="417"/>
      <c r="Y257" s="418"/>
      <c r="Z257" s="418"/>
      <c r="AA257" s="418"/>
      <c r="AB257" s="418"/>
      <c r="AC257" s="434"/>
      <c r="AD257" s="441"/>
      <c r="AE257" s="442"/>
      <c r="AF257" s="442"/>
      <c r="AG257" s="442"/>
      <c r="AH257" s="442"/>
      <c r="AI257" s="443"/>
      <c r="AJ257" s="146"/>
      <c r="AK257" s="146"/>
      <c r="AL257" s="146"/>
      <c r="AM257" s="146"/>
      <c r="AN257" s="146"/>
      <c r="AT257" s="44"/>
      <c r="AU257" s="284"/>
      <c r="AV257" s="313"/>
      <c r="AW257" s="44"/>
      <c r="AX257" s="410"/>
      <c r="AY257" s="410"/>
      <c r="AZ257" s="44"/>
      <c r="BA257" s="44"/>
      <c r="BB257" s="44"/>
      <c r="BC257" s="44"/>
      <c r="BD257" s="44"/>
      <c r="BE257" s="44"/>
    </row>
    <row r="258" spans="3:57" ht="10.9" customHeight="1" x14ac:dyDescent="0.15">
      <c r="C258" s="347">
        <v>4</v>
      </c>
      <c r="D258" s="350" t="s">
        <v>3</v>
      </c>
      <c r="E258" s="353">
        <v>29</v>
      </c>
      <c r="F258" s="353" t="s">
        <v>2</v>
      </c>
      <c r="G258" s="347" t="s">
        <v>6</v>
      </c>
      <c r="H258" s="353"/>
      <c r="I258" s="656"/>
      <c r="J258" s="657"/>
      <c r="K258" s="658"/>
      <c r="L258" s="411">
        <f>IF(AND(I258="○",AU258="●"),AX258,0)</f>
        <v>0</v>
      </c>
      <c r="M258" s="412"/>
      <c r="N258" s="412"/>
      <c r="O258" s="412"/>
      <c r="P258" s="412"/>
      <c r="Q258" s="413"/>
      <c r="R258" s="420"/>
      <c r="S258" s="421"/>
      <c r="T258" s="422"/>
      <c r="U258" s="429"/>
      <c r="V258" s="430"/>
      <c r="W258" s="431"/>
      <c r="X258" s="411">
        <f t="shared" ref="X258" si="6">IF(AND(I258="○",AU258="●"),$K$224*2,0)</f>
        <v>0</v>
      </c>
      <c r="Y258" s="412"/>
      <c r="Z258" s="412"/>
      <c r="AA258" s="412"/>
      <c r="AB258" s="412"/>
      <c r="AC258" s="432"/>
      <c r="AD258" s="435">
        <f t="shared" ref="AD258" si="7">L258+X258</f>
        <v>0</v>
      </c>
      <c r="AE258" s="436"/>
      <c r="AF258" s="436"/>
      <c r="AG258" s="436"/>
      <c r="AH258" s="436"/>
      <c r="AI258" s="437"/>
      <c r="AJ258" s="146"/>
      <c r="AK258" s="146"/>
      <c r="AL258" s="146"/>
      <c r="AM258" s="146"/>
      <c r="AN258" s="146"/>
      <c r="AT258" s="44"/>
      <c r="AU258" s="284" t="str">
        <f>IF(OR(I258="×",AU262="×"),"×","●")</f>
        <v>●</v>
      </c>
      <c r="AV258" s="313">
        <f>IF(AU258="●",IF(I258="定","-",I258),"-")</f>
        <v>0</v>
      </c>
      <c r="AW258" s="44"/>
      <c r="AX258" s="410">
        <f>20+ROUNDDOWN(($AX$231-1000)/1000,0)*20</f>
        <v>0</v>
      </c>
      <c r="AY258" s="410"/>
      <c r="AZ258" s="44"/>
      <c r="BA258" s="44"/>
      <c r="BB258" s="44"/>
      <c r="BC258" s="44"/>
      <c r="BD258" s="44"/>
      <c r="BE258" s="44"/>
    </row>
    <row r="259" spans="3:57" ht="10.9" customHeight="1" x14ac:dyDescent="0.15">
      <c r="C259" s="348"/>
      <c r="D259" s="351"/>
      <c r="E259" s="354"/>
      <c r="F259" s="354"/>
      <c r="G259" s="348"/>
      <c r="H259" s="354"/>
      <c r="I259" s="491"/>
      <c r="J259" s="492"/>
      <c r="K259" s="659"/>
      <c r="L259" s="414"/>
      <c r="M259" s="415"/>
      <c r="N259" s="415"/>
      <c r="O259" s="415"/>
      <c r="P259" s="415"/>
      <c r="Q259" s="416"/>
      <c r="R259" s="423"/>
      <c r="S259" s="424"/>
      <c r="T259" s="425"/>
      <c r="U259" s="430"/>
      <c r="V259" s="430"/>
      <c r="W259" s="431"/>
      <c r="X259" s="414"/>
      <c r="Y259" s="415"/>
      <c r="Z259" s="415"/>
      <c r="AA259" s="415"/>
      <c r="AB259" s="415"/>
      <c r="AC259" s="433"/>
      <c r="AD259" s="438"/>
      <c r="AE259" s="439"/>
      <c r="AF259" s="439"/>
      <c r="AG259" s="439"/>
      <c r="AH259" s="439"/>
      <c r="AI259" s="440"/>
      <c r="AJ259" s="146"/>
      <c r="AK259" s="146"/>
      <c r="AL259" s="146"/>
      <c r="AM259" s="146"/>
      <c r="AN259" s="146"/>
      <c r="AT259" s="44"/>
      <c r="AU259" s="284"/>
      <c r="AV259" s="313"/>
      <c r="AW259" s="44"/>
      <c r="AX259" s="410"/>
      <c r="AY259" s="410"/>
      <c r="AZ259" s="44"/>
      <c r="BA259" s="44"/>
      <c r="BB259" s="44"/>
      <c r="BC259" s="44"/>
      <c r="BD259" s="44"/>
      <c r="BE259" s="44"/>
    </row>
    <row r="260" spans="3:57" ht="10.9" customHeight="1" x14ac:dyDescent="0.15">
      <c r="C260" s="348"/>
      <c r="D260" s="351"/>
      <c r="E260" s="354"/>
      <c r="F260" s="354"/>
      <c r="G260" s="348"/>
      <c r="H260" s="354"/>
      <c r="I260" s="491"/>
      <c r="J260" s="492"/>
      <c r="K260" s="659"/>
      <c r="L260" s="414"/>
      <c r="M260" s="415"/>
      <c r="N260" s="415"/>
      <c r="O260" s="415"/>
      <c r="P260" s="415"/>
      <c r="Q260" s="416"/>
      <c r="R260" s="423"/>
      <c r="S260" s="424"/>
      <c r="T260" s="425"/>
      <c r="U260" s="430"/>
      <c r="V260" s="430"/>
      <c r="W260" s="431"/>
      <c r="X260" s="414"/>
      <c r="Y260" s="415"/>
      <c r="Z260" s="415"/>
      <c r="AA260" s="415"/>
      <c r="AB260" s="415"/>
      <c r="AC260" s="433"/>
      <c r="AD260" s="438"/>
      <c r="AE260" s="439"/>
      <c r="AF260" s="439"/>
      <c r="AG260" s="439"/>
      <c r="AH260" s="439"/>
      <c r="AI260" s="440"/>
      <c r="AJ260" s="146"/>
      <c r="AK260" s="146"/>
      <c r="AL260" s="146"/>
      <c r="AM260" s="146"/>
      <c r="AN260" s="146"/>
      <c r="AT260" s="44"/>
      <c r="AU260" s="284"/>
      <c r="AV260" s="313"/>
      <c r="AW260" s="44"/>
      <c r="AX260" s="410"/>
      <c r="AY260" s="410"/>
      <c r="AZ260" s="44"/>
      <c r="BA260" s="44"/>
      <c r="BB260" s="44"/>
      <c r="BC260" s="44"/>
      <c r="BD260" s="44"/>
      <c r="BE260" s="44"/>
    </row>
    <row r="261" spans="3:57" ht="10.9" customHeight="1" x14ac:dyDescent="0.15">
      <c r="C261" s="349"/>
      <c r="D261" s="352"/>
      <c r="E261" s="355"/>
      <c r="F261" s="355"/>
      <c r="G261" s="349"/>
      <c r="H261" s="355"/>
      <c r="I261" s="494"/>
      <c r="J261" s="495"/>
      <c r="K261" s="660"/>
      <c r="L261" s="417"/>
      <c r="M261" s="418"/>
      <c r="N261" s="418"/>
      <c r="O261" s="418"/>
      <c r="P261" s="418"/>
      <c r="Q261" s="419"/>
      <c r="R261" s="426"/>
      <c r="S261" s="427"/>
      <c r="T261" s="428"/>
      <c r="U261" s="430"/>
      <c r="V261" s="430"/>
      <c r="W261" s="431"/>
      <c r="X261" s="417"/>
      <c r="Y261" s="418"/>
      <c r="Z261" s="418"/>
      <c r="AA261" s="418"/>
      <c r="AB261" s="418"/>
      <c r="AC261" s="434"/>
      <c r="AD261" s="441"/>
      <c r="AE261" s="442"/>
      <c r="AF261" s="442"/>
      <c r="AG261" s="442"/>
      <c r="AH261" s="442"/>
      <c r="AI261" s="443"/>
      <c r="AJ261" s="146"/>
      <c r="AK261" s="146"/>
      <c r="AL261" s="146"/>
      <c r="AM261" s="146"/>
      <c r="AN261" s="146"/>
      <c r="AT261" s="44"/>
      <c r="AU261" s="284"/>
      <c r="AV261" s="313"/>
      <c r="AW261" s="44"/>
      <c r="AX261" s="410"/>
      <c r="AY261" s="410"/>
      <c r="AZ261" s="44"/>
      <c r="BA261" s="44"/>
      <c r="BB261" s="44"/>
      <c r="BC261" s="44"/>
      <c r="BD261" s="44"/>
      <c r="BE261" s="44"/>
    </row>
    <row r="262" spans="3:57" ht="10.9" customHeight="1" x14ac:dyDescent="0.15">
      <c r="C262" s="347">
        <v>4</v>
      </c>
      <c r="D262" s="350" t="s">
        <v>3</v>
      </c>
      <c r="E262" s="353">
        <v>30</v>
      </c>
      <c r="F262" s="353" t="s">
        <v>2</v>
      </c>
      <c r="G262" s="347" t="s">
        <v>5</v>
      </c>
      <c r="H262" s="353"/>
      <c r="I262" s="656"/>
      <c r="J262" s="657"/>
      <c r="K262" s="658"/>
      <c r="L262" s="411">
        <f>IF(AND(I262="○",AU262="●"),AX262,0)</f>
        <v>0</v>
      </c>
      <c r="M262" s="412"/>
      <c r="N262" s="412"/>
      <c r="O262" s="412"/>
      <c r="P262" s="412"/>
      <c r="Q262" s="413"/>
      <c r="R262" s="420"/>
      <c r="S262" s="421"/>
      <c r="T262" s="422"/>
      <c r="U262" s="429"/>
      <c r="V262" s="430"/>
      <c r="W262" s="431"/>
      <c r="X262" s="411">
        <f t="shared" ref="X262" si="8">IF(AND(I262="○",AU262="●"),$K$224*2,0)</f>
        <v>0</v>
      </c>
      <c r="Y262" s="412"/>
      <c r="Z262" s="412"/>
      <c r="AA262" s="412"/>
      <c r="AB262" s="412"/>
      <c r="AC262" s="432"/>
      <c r="AD262" s="435">
        <f t="shared" ref="AD262" si="9">L262+X262</f>
        <v>0</v>
      </c>
      <c r="AE262" s="436"/>
      <c r="AF262" s="436"/>
      <c r="AG262" s="436"/>
      <c r="AH262" s="436"/>
      <c r="AI262" s="437"/>
      <c r="AJ262" s="146"/>
      <c r="AK262" s="146"/>
      <c r="AL262" s="146"/>
      <c r="AM262" s="146"/>
      <c r="AN262" s="146"/>
      <c r="AT262" s="44"/>
      <c r="AU262" s="284" t="str">
        <f>IF(OR(I262="×",AU266="×"),"×","●")</f>
        <v>●</v>
      </c>
      <c r="AV262" s="313">
        <f>IF(AU262="●",IF(I262="定","-",I262),"-")</f>
        <v>0</v>
      </c>
      <c r="AW262" s="44"/>
      <c r="AX262" s="410">
        <f>20+ROUNDDOWN(($AX$231-1000)/1000,0)*20</f>
        <v>0</v>
      </c>
      <c r="AY262" s="410"/>
      <c r="AZ262" s="44"/>
      <c r="BA262" s="44"/>
      <c r="BB262" s="44"/>
      <c r="BC262" s="44"/>
      <c r="BD262" s="44"/>
      <c r="BE262" s="44"/>
    </row>
    <row r="263" spans="3:57" ht="10.9" customHeight="1" x14ac:dyDescent="0.15">
      <c r="C263" s="348"/>
      <c r="D263" s="351"/>
      <c r="E263" s="354"/>
      <c r="F263" s="354"/>
      <c r="G263" s="348"/>
      <c r="H263" s="354"/>
      <c r="I263" s="491"/>
      <c r="J263" s="492"/>
      <c r="K263" s="659"/>
      <c r="L263" s="414"/>
      <c r="M263" s="415"/>
      <c r="N263" s="415"/>
      <c r="O263" s="415"/>
      <c r="P263" s="415"/>
      <c r="Q263" s="416"/>
      <c r="R263" s="423"/>
      <c r="S263" s="424"/>
      <c r="T263" s="425"/>
      <c r="U263" s="430"/>
      <c r="V263" s="430"/>
      <c r="W263" s="431"/>
      <c r="X263" s="414"/>
      <c r="Y263" s="415"/>
      <c r="Z263" s="415"/>
      <c r="AA263" s="415"/>
      <c r="AB263" s="415"/>
      <c r="AC263" s="433"/>
      <c r="AD263" s="438"/>
      <c r="AE263" s="439"/>
      <c r="AF263" s="439"/>
      <c r="AG263" s="439"/>
      <c r="AH263" s="439"/>
      <c r="AI263" s="440"/>
      <c r="AJ263" s="146"/>
      <c r="AK263" s="146"/>
      <c r="AL263" s="146"/>
      <c r="AM263" s="146"/>
      <c r="AN263" s="146"/>
      <c r="AT263" s="44"/>
      <c r="AU263" s="284"/>
      <c r="AV263" s="313"/>
      <c r="AW263" s="44"/>
      <c r="AX263" s="410"/>
      <c r="AY263" s="410"/>
      <c r="AZ263" s="44"/>
      <c r="BA263" s="44"/>
      <c r="BB263" s="44"/>
      <c r="BC263" s="44"/>
      <c r="BD263" s="44"/>
      <c r="BE263" s="44"/>
    </row>
    <row r="264" spans="3:57" ht="10.9" customHeight="1" x14ac:dyDescent="0.15">
      <c r="C264" s="348"/>
      <c r="D264" s="351"/>
      <c r="E264" s="354"/>
      <c r="F264" s="354"/>
      <c r="G264" s="348"/>
      <c r="H264" s="354"/>
      <c r="I264" s="491"/>
      <c r="J264" s="492"/>
      <c r="K264" s="659"/>
      <c r="L264" s="414"/>
      <c r="M264" s="415"/>
      <c r="N264" s="415"/>
      <c r="O264" s="415"/>
      <c r="P264" s="415"/>
      <c r="Q264" s="416"/>
      <c r="R264" s="423"/>
      <c r="S264" s="424"/>
      <c r="T264" s="425"/>
      <c r="U264" s="430"/>
      <c r="V264" s="430"/>
      <c r="W264" s="431"/>
      <c r="X264" s="414"/>
      <c r="Y264" s="415"/>
      <c r="Z264" s="415"/>
      <c r="AA264" s="415"/>
      <c r="AB264" s="415"/>
      <c r="AC264" s="433"/>
      <c r="AD264" s="438"/>
      <c r="AE264" s="439"/>
      <c r="AF264" s="439"/>
      <c r="AG264" s="439"/>
      <c r="AH264" s="439"/>
      <c r="AI264" s="440"/>
      <c r="AJ264" s="146"/>
      <c r="AK264" s="146"/>
      <c r="AL264" s="146"/>
      <c r="AM264" s="146"/>
      <c r="AN264" s="146"/>
      <c r="AT264" s="44"/>
      <c r="AU264" s="284"/>
      <c r="AV264" s="313"/>
      <c r="AW264" s="44"/>
      <c r="AX264" s="410"/>
      <c r="AY264" s="410"/>
      <c r="AZ264" s="44"/>
      <c r="BA264" s="44"/>
      <c r="BB264" s="44"/>
      <c r="BC264" s="44"/>
      <c r="BD264" s="44"/>
      <c r="BE264" s="44"/>
    </row>
    <row r="265" spans="3:57" ht="10.9" customHeight="1" x14ac:dyDescent="0.15">
      <c r="C265" s="349"/>
      <c r="D265" s="352"/>
      <c r="E265" s="355"/>
      <c r="F265" s="355"/>
      <c r="G265" s="349"/>
      <c r="H265" s="355"/>
      <c r="I265" s="494"/>
      <c r="J265" s="495"/>
      <c r="K265" s="660"/>
      <c r="L265" s="417"/>
      <c r="M265" s="418"/>
      <c r="N265" s="418"/>
      <c r="O265" s="418"/>
      <c r="P265" s="418"/>
      <c r="Q265" s="419"/>
      <c r="R265" s="426"/>
      <c r="S265" s="427"/>
      <c r="T265" s="428"/>
      <c r="U265" s="430"/>
      <c r="V265" s="430"/>
      <c r="W265" s="431"/>
      <c r="X265" s="417"/>
      <c r="Y265" s="418"/>
      <c r="Z265" s="418"/>
      <c r="AA265" s="418"/>
      <c r="AB265" s="418"/>
      <c r="AC265" s="434"/>
      <c r="AD265" s="441"/>
      <c r="AE265" s="442"/>
      <c r="AF265" s="442"/>
      <c r="AG265" s="442"/>
      <c r="AH265" s="442"/>
      <c r="AI265" s="443"/>
      <c r="AJ265" s="146"/>
      <c r="AK265" s="146"/>
      <c r="AL265" s="146"/>
      <c r="AM265" s="146"/>
      <c r="AN265" s="146"/>
      <c r="AT265" s="44"/>
      <c r="AU265" s="284"/>
      <c r="AV265" s="313"/>
      <c r="AW265" s="44"/>
      <c r="AX265" s="410"/>
      <c r="AY265" s="410"/>
      <c r="AZ265" s="44"/>
      <c r="BA265" s="44"/>
      <c r="BB265" s="44"/>
      <c r="BC265" s="44"/>
      <c r="BD265" s="44"/>
      <c r="BE265" s="44"/>
    </row>
    <row r="266" spans="3:57" ht="10.9" customHeight="1" x14ac:dyDescent="0.15">
      <c r="C266" s="347">
        <v>5</v>
      </c>
      <c r="D266" s="350" t="s">
        <v>3</v>
      </c>
      <c r="E266" s="353">
        <v>1</v>
      </c>
      <c r="F266" s="353" t="s">
        <v>2</v>
      </c>
      <c r="G266" s="347" t="s">
        <v>4</v>
      </c>
      <c r="H266" s="353"/>
      <c r="I266" s="656"/>
      <c r="J266" s="657"/>
      <c r="K266" s="658"/>
      <c r="L266" s="411">
        <f>IF(AND(I266="○",AU266="●"),AX266,0)</f>
        <v>0</v>
      </c>
      <c r="M266" s="412"/>
      <c r="N266" s="412"/>
      <c r="O266" s="412"/>
      <c r="P266" s="412"/>
      <c r="Q266" s="413"/>
      <c r="R266" s="420"/>
      <c r="S266" s="421"/>
      <c r="T266" s="422"/>
      <c r="U266" s="429"/>
      <c r="V266" s="430"/>
      <c r="W266" s="431"/>
      <c r="X266" s="411">
        <f t="shared" ref="X266" si="10">IF(AND(I266="○",AU266="●"),$K$224*2,0)</f>
        <v>0</v>
      </c>
      <c r="Y266" s="412"/>
      <c r="Z266" s="412"/>
      <c r="AA266" s="412"/>
      <c r="AB266" s="412"/>
      <c r="AC266" s="432"/>
      <c r="AD266" s="435">
        <f t="shared" ref="AD266" si="11">L266+X266</f>
        <v>0</v>
      </c>
      <c r="AE266" s="436"/>
      <c r="AF266" s="436"/>
      <c r="AG266" s="436"/>
      <c r="AH266" s="436"/>
      <c r="AI266" s="437"/>
      <c r="AJ266" s="146"/>
      <c r="AK266" s="146"/>
      <c r="AL266" s="146"/>
      <c r="AM266" s="146"/>
      <c r="AN266" s="146"/>
      <c r="AT266" s="44"/>
      <c r="AU266" s="284" t="str">
        <f>IF(OR(I266="×",AU270="×"),"×","●")</f>
        <v>●</v>
      </c>
      <c r="AV266" s="313">
        <f>IF(AU266="●",IF(I266="定","-",I266),"-")</f>
        <v>0</v>
      </c>
      <c r="AW266" s="44"/>
      <c r="AX266" s="410">
        <f>20+ROUNDDOWN(($AX$231-1000)/1000,0)*20</f>
        <v>0</v>
      </c>
      <c r="AY266" s="410"/>
      <c r="AZ266" s="44"/>
      <c r="BA266" s="44"/>
      <c r="BB266" s="44"/>
      <c r="BC266" s="44"/>
      <c r="BD266" s="44"/>
      <c r="BE266" s="44"/>
    </row>
    <row r="267" spans="3:57" ht="10.9" customHeight="1" x14ac:dyDescent="0.15">
      <c r="C267" s="348"/>
      <c r="D267" s="351"/>
      <c r="E267" s="354"/>
      <c r="F267" s="354"/>
      <c r="G267" s="348"/>
      <c r="H267" s="354"/>
      <c r="I267" s="491"/>
      <c r="J267" s="492"/>
      <c r="K267" s="659"/>
      <c r="L267" s="414"/>
      <c r="M267" s="415"/>
      <c r="N267" s="415"/>
      <c r="O267" s="415"/>
      <c r="P267" s="415"/>
      <c r="Q267" s="416"/>
      <c r="R267" s="423"/>
      <c r="S267" s="424"/>
      <c r="T267" s="425"/>
      <c r="U267" s="430"/>
      <c r="V267" s="430"/>
      <c r="W267" s="431"/>
      <c r="X267" s="414"/>
      <c r="Y267" s="415"/>
      <c r="Z267" s="415"/>
      <c r="AA267" s="415"/>
      <c r="AB267" s="415"/>
      <c r="AC267" s="433"/>
      <c r="AD267" s="438"/>
      <c r="AE267" s="439"/>
      <c r="AF267" s="439"/>
      <c r="AG267" s="439"/>
      <c r="AH267" s="439"/>
      <c r="AI267" s="440"/>
      <c r="AJ267" s="146"/>
      <c r="AK267" s="146"/>
      <c r="AL267" s="146"/>
      <c r="AM267" s="146"/>
      <c r="AN267" s="146"/>
      <c r="AT267" s="44"/>
      <c r="AU267" s="284"/>
      <c r="AV267" s="313"/>
      <c r="AW267" s="44"/>
      <c r="AX267" s="410"/>
      <c r="AY267" s="410"/>
      <c r="AZ267" s="44"/>
      <c r="BA267" s="44"/>
      <c r="BB267" s="44"/>
      <c r="BC267" s="44"/>
      <c r="BD267" s="44"/>
      <c r="BE267" s="44"/>
    </row>
    <row r="268" spans="3:57" ht="10.9" customHeight="1" x14ac:dyDescent="0.15">
      <c r="C268" s="348"/>
      <c r="D268" s="351"/>
      <c r="E268" s="354"/>
      <c r="F268" s="354"/>
      <c r="G268" s="348"/>
      <c r="H268" s="354"/>
      <c r="I268" s="491"/>
      <c r="J268" s="492"/>
      <c r="K268" s="659"/>
      <c r="L268" s="414"/>
      <c r="M268" s="415"/>
      <c r="N268" s="415"/>
      <c r="O268" s="415"/>
      <c r="P268" s="415"/>
      <c r="Q268" s="416"/>
      <c r="R268" s="423"/>
      <c r="S268" s="424"/>
      <c r="T268" s="425"/>
      <c r="U268" s="430"/>
      <c r="V268" s="430"/>
      <c r="W268" s="431"/>
      <c r="X268" s="414"/>
      <c r="Y268" s="415"/>
      <c r="Z268" s="415"/>
      <c r="AA268" s="415"/>
      <c r="AB268" s="415"/>
      <c r="AC268" s="433"/>
      <c r="AD268" s="438"/>
      <c r="AE268" s="439"/>
      <c r="AF268" s="439"/>
      <c r="AG268" s="439"/>
      <c r="AH268" s="439"/>
      <c r="AI268" s="440"/>
      <c r="AJ268" s="146"/>
      <c r="AK268" s="146"/>
      <c r="AL268" s="146"/>
      <c r="AM268" s="146"/>
      <c r="AN268" s="146"/>
      <c r="AT268" s="44"/>
      <c r="AU268" s="284"/>
      <c r="AV268" s="313"/>
      <c r="AW268" s="44"/>
      <c r="AX268" s="410"/>
      <c r="AY268" s="410"/>
      <c r="AZ268" s="44"/>
      <c r="BA268" s="44"/>
      <c r="BB268" s="44"/>
      <c r="BC268" s="44"/>
      <c r="BD268" s="44"/>
      <c r="BE268" s="44"/>
    </row>
    <row r="269" spans="3:57" ht="10.9" customHeight="1" x14ac:dyDescent="0.15">
      <c r="C269" s="349"/>
      <c r="D269" s="352"/>
      <c r="E269" s="355"/>
      <c r="F269" s="355"/>
      <c r="G269" s="349"/>
      <c r="H269" s="355"/>
      <c r="I269" s="494"/>
      <c r="J269" s="495"/>
      <c r="K269" s="660"/>
      <c r="L269" s="417"/>
      <c r="M269" s="418"/>
      <c r="N269" s="418"/>
      <c r="O269" s="418"/>
      <c r="P269" s="418"/>
      <c r="Q269" s="419"/>
      <c r="R269" s="426"/>
      <c r="S269" s="427"/>
      <c r="T269" s="428"/>
      <c r="U269" s="430"/>
      <c r="V269" s="430"/>
      <c r="W269" s="431"/>
      <c r="X269" s="417"/>
      <c r="Y269" s="418"/>
      <c r="Z269" s="418"/>
      <c r="AA269" s="418"/>
      <c r="AB269" s="418"/>
      <c r="AC269" s="434"/>
      <c r="AD269" s="441"/>
      <c r="AE269" s="442"/>
      <c r="AF269" s="442"/>
      <c r="AG269" s="442"/>
      <c r="AH269" s="442"/>
      <c r="AI269" s="443"/>
      <c r="AJ269" s="146"/>
      <c r="AK269" s="146"/>
      <c r="AL269" s="146"/>
      <c r="AM269" s="146"/>
      <c r="AN269" s="146"/>
      <c r="AT269" s="44"/>
      <c r="AU269" s="284"/>
      <c r="AV269" s="313"/>
      <c r="AW269" s="44"/>
      <c r="AX269" s="410"/>
      <c r="AY269" s="410"/>
      <c r="AZ269" s="44"/>
      <c r="BA269" s="44"/>
      <c r="BB269" s="44"/>
      <c r="BC269" s="44"/>
      <c r="BD269" s="44"/>
      <c r="BE269" s="44"/>
    </row>
    <row r="270" spans="3:57" ht="10.9" customHeight="1" x14ac:dyDescent="0.15">
      <c r="C270" s="347">
        <v>5</v>
      </c>
      <c r="D270" s="350" t="s">
        <v>3</v>
      </c>
      <c r="E270" s="353">
        <v>2</v>
      </c>
      <c r="F270" s="353" t="s">
        <v>2</v>
      </c>
      <c r="G270" s="347" t="s">
        <v>1</v>
      </c>
      <c r="H270" s="353"/>
      <c r="I270" s="656"/>
      <c r="J270" s="657"/>
      <c r="K270" s="658"/>
      <c r="L270" s="411">
        <f>IF(AND(I270="○",AU270="●"),AX270,0)</f>
        <v>0</v>
      </c>
      <c r="M270" s="412"/>
      <c r="N270" s="412"/>
      <c r="O270" s="412"/>
      <c r="P270" s="412"/>
      <c r="Q270" s="413"/>
      <c r="R270" s="420"/>
      <c r="S270" s="421"/>
      <c r="T270" s="422"/>
      <c r="U270" s="429"/>
      <c r="V270" s="430"/>
      <c r="W270" s="431"/>
      <c r="X270" s="411">
        <f t="shared" ref="X270" si="12">IF(AND(I270="○",AU270="●"),$K$224*2,0)</f>
        <v>0</v>
      </c>
      <c r="Y270" s="412"/>
      <c r="Z270" s="412"/>
      <c r="AA270" s="412"/>
      <c r="AB270" s="412"/>
      <c r="AC270" s="432"/>
      <c r="AD270" s="435">
        <f t="shared" ref="AD270" si="13">L270+X270</f>
        <v>0</v>
      </c>
      <c r="AE270" s="436"/>
      <c r="AF270" s="436"/>
      <c r="AG270" s="436"/>
      <c r="AH270" s="436"/>
      <c r="AI270" s="437"/>
      <c r="AJ270" s="146"/>
      <c r="AK270" s="146"/>
      <c r="AL270" s="146"/>
      <c r="AM270" s="146"/>
      <c r="AN270" s="146"/>
      <c r="AT270" s="44"/>
      <c r="AU270" s="284" t="str">
        <f>IF(OR(I270="×",AU274="×"),"×","●")</f>
        <v>●</v>
      </c>
      <c r="AV270" s="313">
        <f>IF(AU270="●",IF(I270="定","-",I270),"-")</f>
        <v>0</v>
      </c>
      <c r="AW270" s="44"/>
      <c r="AX270" s="410">
        <f>20+ROUNDDOWN(($AX$231-1000)/1000,0)*20</f>
        <v>0</v>
      </c>
      <c r="AY270" s="410"/>
      <c r="AZ270" s="44"/>
      <c r="BA270" s="44"/>
      <c r="BB270" s="44"/>
      <c r="BC270" s="44"/>
      <c r="BD270" s="44"/>
      <c r="BE270" s="44"/>
    </row>
    <row r="271" spans="3:57" ht="10.9" customHeight="1" x14ac:dyDescent="0.15">
      <c r="C271" s="348"/>
      <c r="D271" s="351"/>
      <c r="E271" s="354"/>
      <c r="F271" s="354"/>
      <c r="G271" s="348"/>
      <c r="H271" s="354"/>
      <c r="I271" s="491"/>
      <c r="J271" s="492"/>
      <c r="K271" s="659"/>
      <c r="L271" s="414"/>
      <c r="M271" s="415"/>
      <c r="N271" s="415"/>
      <c r="O271" s="415"/>
      <c r="P271" s="415"/>
      <c r="Q271" s="416"/>
      <c r="R271" s="423"/>
      <c r="S271" s="424"/>
      <c r="T271" s="425"/>
      <c r="U271" s="430"/>
      <c r="V271" s="430"/>
      <c r="W271" s="431"/>
      <c r="X271" s="414"/>
      <c r="Y271" s="415"/>
      <c r="Z271" s="415"/>
      <c r="AA271" s="415"/>
      <c r="AB271" s="415"/>
      <c r="AC271" s="433"/>
      <c r="AD271" s="438"/>
      <c r="AE271" s="439"/>
      <c r="AF271" s="439"/>
      <c r="AG271" s="439"/>
      <c r="AH271" s="439"/>
      <c r="AI271" s="440"/>
      <c r="AJ271" s="146"/>
      <c r="AK271" s="146"/>
      <c r="AL271" s="146"/>
      <c r="AM271" s="146"/>
      <c r="AN271" s="146"/>
      <c r="AT271" s="44"/>
      <c r="AU271" s="284"/>
      <c r="AV271" s="313"/>
      <c r="AW271" s="44"/>
      <c r="AX271" s="410"/>
      <c r="AY271" s="410"/>
      <c r="AZ271" s="44"/>
      <c r="BA271" s="44"/>
      <c r="BB271" s="44"/>
      <c r="BC271" s="44"/>
      <c r="BD271" s="44"/>
      <c r="BE271" s="44"/>
    </row>
    <row r="272" spans="3:57" ht="10.9" customHeight="1" x14ac:dyDescent="0.15">
      <c r="C272" s="348"/>
      <c r="D272" s="351"/>
      <c r="E272" s="354"/>
      <c r="F272" s="354"/>
      <c r="G272" s="348"/>
      <c r="H272" s="354"/>
      <c r="I272" s="491"/>
      <c r="J272" s="492"/>
      <c r="K272" s="659"/>
      <c r="L272" s="414"/>
      <c r="M272" s="415"/>
      <c r="N272" s="415"/>
      <c r="O272" s="415"/>
      <c r="P272" s="415"/>
      <c r="Q272" s="416"/>
      <c r="R272" s="423"/>
      <c r="S272" s="424"/>
      <c r="T272" s="425"/>
      <c r="U272" s="430"/>
      <c r="V272" s="430"/>
      <c r="W272" s="431"/>
      <c r="X272" s="414"/>
      <c r="Y272" s="415"/>
      <c r="Z272" s="415"/>
      <c r="AA272" s="415"/>
      <c r="AB272" s="415"/>
      <c r="AC272" s="433"/>
      <c r="AD272" s="438"/>
      <c r="AE272" s="439"/>
      <c r="AF272" s="439"/>
      <c r="AG272" s="439"/>
      <c r="AH272" s="439"/>
      <c r="AI272" s="440"/>
      <c r="AJ272" s="146"/>
      <c r="AK272" s="146"/>
      <c r="AL272" s="146"/>
      <c r="AM272" s="146"/>
      <c r="AN272" s="146"/>
      <c r="AT272" s="44"/>
      <c r="AU272" s="284"/>
      <c r="AV272" s="313"/>
      <c r="AW272" s="44"/>
      <c r="AX272" s="410"/>
      <c r="AY272" s="410"/>
      <c r="AZ272" s="44"/>
      <c r="BA272" s="44"/>
      <c r="BB272" s="44"/>
      <c r="BC272" s="44"/>
      <c r="BD272" s="44"/>
      <c r="BE272" s="44"/>
    </row>
    <row r="273" spans="3:57" ht="10.9" customHeight="1" x14ac:dyDescent="0.15">
      <c r="C273" s="349"/>
      <c r="D273" s="352"/>
      <c r="E273" s="355"/>
      <c r="F273" s="355"/>
      <c r="G273" s="349"/>
      <c r="H273" s="355"/>
      <c r="I273" s="494"/>
      <c r="J273" s="495"/>
      <c r="K273" s="660"/>
      <c r="L273" s="417"/>
      <c r="M273" s="418"/>
      <c r="N273" s="418"/>
      <c r="O273" s="418"/>
      <c r="P273" s="418"/>
      <c r="Q273" s="419"/>
      <c r="R273" s="426"/>
      <c r="S273" s="427"/>
      <c r="T273" s="428"/>
      <c r="U273" s="430"/>
      <c r="V273" s="430"/>
      <c r="W273" s="431"/>
      <c r="X273" s="417"/>
      <c r="Y273" s="418"/>
      <c r="Z273" s="418"/>
      <c r="AA273" s="418"/>
      <c r="AB273" s="418"/>
      <c r="AC273" s="434"/>
      <c r="AD273" s="441"/>
      <c r="AE273" s="442"/>
      <c r="AF273" s="442"/>
      <c r="AG273" s="442"/>
      <c r="AH273" s="442"/>
      <c r="AI273" s="443"/>
      <c r="AJ273" s="146"/>
      <c r="AK273" s="146"/>
      <c r="AL273" s="146"/>
      <c r="AM273" s="146"/>
      <c r="AN273" s="146"/>
      <c r="AT273" s="44"/>
      <c r="AU273" s="284"/>
      <c r="AV273" s="313"/>
      <c r="AW273" s="44"/>
      <c r="AX273" s="410"/>
      <c r="AY273" s="410"/>
      <c r="AZ273" s="44"/>
      <c r="BA273" s="44"/>
      <c r="BB273" s="44"/>
      <c r="BC273" s="44"/>
      <c r="BD273" s="44"/>
      <c r="BE273" s="44"/>
    </row>
    <row r="274" spans="3:57" ht="10.9" customHeight="1" x14ac:dyDescent="0.15">
      <c r="C274" s="347">
        <v>5</v>
      </c>
      <c r="D274" s="350" t="s">
        <v>3</v>
      </c>
      <c r="E274" s="353">
        <v>3</v>
      </c>
      <c r="F274" s="353" t="s">
        <v>2</v>
      </c>
      <c r="G274" s="347" t="s">
        <v>9</v>
      </c>
      <c r="H274" s="353"/>
      <c r="I274" s="656"/>
      <c r="J274" s="657"/>
      <c r="K274" s="658"/>
      <c r="L274" s="411">
        <f>IF(AND(I274="○",AU274="●"),AX274,0)</f>
        <v>0</v>
      </c>
      <c r="M274" s="412"/>
      <c r="N274" s="412"/>
      <c r="O274" s="412"/>
      <c r="P274" s="412"/>
      <c r="Q274" s="413"/>
      <c r="R274" s="420"/>
      <c r="S274" s="421"/>
      <c r="T274" s="422"/>
      <c r="U274" s="429"/>
      <c r="V274" s="430"/>
      <c r="W274" s="431"/>
      <c r="X274" s="411">
        <f t="shared" ref="X274" si="14">IF(AND(I274="○",AU274="●"),$K$224*2,0)</f>
        <v>0</v>
      </c>
      <c r="Y274" s="412"/>
      <c r="Z274" s="412"/>
      <c r="AA274" s="412"/>
      <c r="AB274" s="412"/>
      <c r="AC274" s="432"/>
      <c r="AD274" s="435">
        <f t="shared" ref="AD274" si="15">L274+X274</f>
        <v>0</v>
      </c>
      <c r="AE274" s="436"/>
      <c r="AF274" s="436"/>
      <c r="AG274" s="436"/>
      <c r="AH274" s="436"/>
      <c r="AI274" s="437"/>
      <c r="AJ274" s="146"/>
      <c r="AK274" s="146"/>
      <c r="AL274" s="146"/>
      <c r="AM274" s="146"/>
      <c r="AN274" s="146"/>
      <c r="AT274" s="44"/>
      <c r="AU274" s="284" t="str">
        <f>IF(OR(I274="×",AU278="×"),"×","●")</f>
        <v>●</v>
      </c>
      <c r="AV274" s="313">
        <f>IF(AU274="●",IF(I274="定","-",I274),"-")</f>
        <v>0</v>
      </c>
      <c r="AW274" s="44"/>
      <c r="AX274" s="410">
        <f>20+ROUNDDOWN(($AX$231-1000)/1000,0)*20</f>
        <v>0</v>
      </c>
      <c r="AY274" s="410"/>
      <c r="AZ274" s="44"/>
      <c r="BA274" s="44"/>
      <c r="BB274" s="44"/>
      <c r="BC274" s="44"/>
      <c r="BD274" s="44"/>
      <c r="BE274" s="44"/>
    </row>
    <row r="275" spans="3:57" ht="10.9" customHeight="1" x14ac:dyDescent="0.15">
      <c r="C275" s="348"/>
      <c r="D275" s="351"/>
      <c r="E275" s="354"/>
      <c r="F275" s="354"/>
      <c r="G275" s="348"/>
      <c r="H275" s="354"/>
      <c r="I275" s="491"/>
      <c r="J275" s="492"/>
      <c r="K275" s="659"/>
      <c r="L275" s="414"/>
      <c r="M275" s="415"/>
      <c r="N275" s="415"/>
      <c r="O275" s="415"/>
      <c r="P275" s="415"/>
      <c r="Q275" s="416"/>
      <c r="R275" s="423"/>
      <c r="S275" s="424"/>
      <c r="T275" s="425"/>
      <c r="U275" s="430"/>
      <c r="V275" s="430"/>
      <c r="W275" s="431"/>
      <c r="X275" s="414"/>
      <c r="Y275" s="415"/>
      <c r="Z275" s="415"/>
      <c r="AA275" s="415"/>
      <c r="AB275" s="415"/>
      <c r="AC275" s="433"/>
      <c r="AD275" s="438"/>
      <c r="AE275" s="439"/>
      <c r="AF275" s="439"/>
      <c r="AG275" s="439"/>
      <c r="AH275" s="439"/>
      <c r="AI275" s="440"/>
      <c r="AJ275" s="146"/>
      <c r="AK275" s="146"/>
      <c r="AL275" s="146"/>
      <c r="AM275" s="146"/>
      <c r="AN275" s="146"/>
      <c r="AT275" s="44"/>
      <c r="AU275" s="284"/>
      <c r="AV275" s="313"/>
      <c r="AW275" s="44"/>
      <c r="AX275" s="410"/>
      <c r="AY275" s="410"/>
      <c r="AZ275" s="44"/>
      <c r="BA275" s="44"/>
      <c r="BB275" s="44"/>
      <c r="BC275" s="44"/>
      <c r="BD275" s="44"/>
      <c r="BE275" s="44"/>
    </row>
    <row r="276" spans="3:57" ht="10.9" customHeight="1" x14ac:dyDescent="0.15">
      <c r="C276" s="348"/>
      <c r="D276" s="351"/>
      <c r="E276" s="354"/>
      <c r="F276" s="354"/>
      <c r="G276" s="348"/>
      <c r="H276" s="354"/>
      <c r="I276" s="491"/>
      <c r="J276" s="492"/>
      <c r="K276" s="659"/>
      <c r="L276" s="414"/>
      <c r="M276" s="415"/>
      <c r="N276" s="415"/>
      <c r="O276" s="415"/>
      <c r="P276" s="415"/>
      <c r="Q276" s="416"/>
      <c r="R276" s="423"/>
      <c r="S276" s="424"/>
      <c r="T276" s="425"/>
      <c r="U276" s="430"/>
      <c r="V276" s="430"/>
      <c r="W276" s="431"/>
      <c r="X276" s="414"/>
      <c r="Y276" s="415"/>
      <c r="Z276" s="415"/>
      <c r="AA276" s="415"/>
      <c r="AB276" s="415"/>
      <c r="AC276" s="433"/>
      <c r="AD276" s="438"/>
      <c r="AE276" s="439"/>
      <c r="AF276" s="439"/>
      <c r="AG276" s="439"/>
      <c r="AH276" s="439"/>
      <c r="AI276" s="440"/>
      <c r="AJ276" s="146"/>
      <c r="AK276" s="146"/>
      <c r="AL276" s="146"/>
      <c r="AM276" s="146"/>
      <c r="AN276" s="146"/>
      <c r="AT276" s="44"/>
      <c r="AU276" s="284"/>
      <c r="AV276" s="313"/>
      <c r="AW276" s="44"/>
      <c r="AX276" s="410"/>
      <c r="AY276" s="410"/>
      <c r="AZ276" s="44"/>
      <c r="BA276" s="44"/>
      <c r="BB276" s="44"/>
      <c r="BC276" s="44"/>
      <c r="BD276" s="44"/>
      <c r="BE276" s="44"/>
    </row>
    <row r="277" spans="3:57" ht="10.9" customHeight="1" x14ac:dyDescent="0.15">
      <c r="C277" s="349"/>
      <c r="D277" s="352"/>
      <c r="E277" s="355"/>
      <c r="F277" s="355"/>
      <c r="G277" s="349"/>
      <c r="H277" s="355"/>
      <c r="I277" s="494"/>
      <c r="J277" s="495"/>
      <c r="K277" s="660"/>
      <c r="L277" s="417"/>
      <c r="M277" s="418"/>
      <c r="N277" s="418"/>
      <c r="O277" s="418"/>
      <c r="P277" s="418"/>
      <c r="Q277" s="419"/>
      <c r="R277" s="426"/>
      <c r="S277" s="427"/>
      <c r="T277" s="428"/>
      <c r="U277" s="430"/>
      <c r="V277" s="430"/>
      <c r="W277" s="431"/>
      <c r="X277" s="417"/>
      <c r="Y277" s="418"/>
      <c r="Z277" s="418"/>
      <c r="AA277" s="418"/>
      <c r="AB277" s="418"/>
      <c r="AC277" s="434"/>
      <c r="AD277" s="441"/>
      <c r="AE277" s="442"/>
      <c r="AF277" s="442"/>
      <c r="AG277" s="442"/>
      <c r="AH277" s="442"/>
      <c r="AI277" s="443"/>
      <c r="AJ277" s="146"/>
      <c r="AK277" s="146"/>
      <c r="AL277" s="146"/>
      <c r="AM277" s="146"/>
      <c r="AN277" s="146"/>
      <c r="AT277" s="44"/>
      <c r="AU277" s="284"/>
      <c r="AV277" s="313"/>
      <c r="AW277" s="44"/>
      <c r="AX277" s="410"/>
      <c r="AY277" s="410"/>
      <c r="AZ277" s="44"/>
      <c r="BA277" s="44"/>
      <c r="BB277" s="44"/>
      <c r="BC277" s="44"/>
      <c r="BD277" s="44"/>
      <c r="BE277" s="44"/>
    </row>
    <row r="278" spans="3:57" ht="10.9" customHeight="1" x14ac:dyDescent="0.15">
      <c r="C278" s="347">
        <v>5</v>
      </c>
      <c r="D278" s="350" t="s">
        <v>3</v>
      </c>
      <c r="E278" s="353">
        <v>4</v>
      </c>
      <c r="F278" s="353" t="s">
        <v>2</v>
      </c>
      <c r="G278" s="347" t="s">
        <v>8</v>
      </c>
      <c r="H278" s="353"/>
      <c r="I278" s="656"/>
      <c r="J278" s="657"/>
      <c r="K278" s="658"/>
      <c r="L278" s="411">
        <f>IF(AND(I278="○",AU278="●"),AX278,0)</f>
        <v>0</v>
      </c>
      <c r="M278" s="412"/>
      <c r="N278" s="412"/>
      <c r="O278" s="412"/>
      <c r="P278" s="412"/>
      <c r="Q278" s="413"/>
      <c r="R278" s="420"/>
      <c r="S278" s="421"/>
      <c r="T278" s="422"/>
      <c r="U278" s="429"/>
      <c r="V278" s="430"/>
      <c r="W278" s="431"/>
      <c r="X278" s="411">
        <f t="shared" ref="X278" si="16">IF(AND(I278="○",AU278="●"),$K$224*2,0)</f>
        <v>0</v>
      </c>
      <c r="Y278" s="412"/>
      <c r="Z278" s="412"/>
      <c r="AA278" s="412"/>
      <c r="AB278" s="412"/>
      <c r="AC278" s="432"/>
      <c r="AD278" s="435">
        <f t="shared" ref="AD278" si="17">L278+X278</f>
        <v>0</v>
      </c>
      <c r="AE278" s="436"/>
      <c r="AF278" s="436"/>
      <c r="AG278" s="436"/>
      <c r="AH278" s="436"/>
      <c r="AI278" s="437"/>
      <c r="AJ278" s="146"/>
      <c r="AK278" s="146"/>
      <c r="AL278" s="146"/>
      <c r="AM278" s="146"/>
      <c r="AN278" s="146"/>
      <c r="AT278" s="44"/>
      <c r="AU278" s="284" t="str">
        <f>IF(OR(I278="×",AU282="×"),"×","●")</f>
        <v>●</v>
      </c>
      <c r="AV278" s="313">
        <f>IF(AU278="●",IF(I278="定","-",I278),"-")</f>
        <v>0</v>
      </c>
      <c r="AW278" s="44"/>
      <c r="AX278" s="410">
        <f>20+ROUNDDOWN(($AX$231-1000)/1000,0)*20</f>
        <v>0</v>
      </c>
      <c r="AY278" s="410"/>
      <c r="AZ278" s="44"/>
      <c r="BA278" s="44"/>
      <c r="BB278" s="44"/>
      <c r="BC278" s="44"/>
      <c r="BD278" s="44"/>
      <c r="BE278" s="44"/>
    </row>
    <row r="279" spans="3:57" ht="10.9" customHeight="1" x14ac:dyDescent="0.15">
      <c r="C279" s="348"/>
      <c r="D279" s="351"/>
      <c r="E279" s="354"/>
      <c r="F279" s="354"/>
      <c r="G279" s="348"/>
      <c r="H279" s="354"/>
      <c r="I279" s="491"/>
      <c r="J279" s="492"/>
      <c r="K279" s="659"/>
      <c r="L279" s="414"/>
      <c r="M279" s="415"/>
      <c r="N279" s="415"/>
      <c r="O279" s="415"/>
      <c r="P279" s="415"/>
      <c r="Q279" s="416"/>
      <c r="R279" s="423"/>
      <c r="S279" s="424"/>
      <c r="T279" s="425"/>
      <c r="U279" s="430"/>
      <c r="V279" s="430"/>
      <c r="W279" s="431"/>
      <c r="X279" s="414"/>
      <c r="Y279" s="415"/>
      <c r="Z279" s="415"/>
      <c r="AA279" s="415"/>
      <c r="AB279" s="415"/>
      <c r="AC279" s="433"/>
      <c r="AD279" s="438"/>
      <c r="AE279" s="439"/>
      <c r="AF279" s="439"/>
      <c r="AG279" s="439"/>
      <c r="AH279" s="439"/>
      <c r="AI279" s="440"/>
      <c r="AJ279" s="146"/>
      <c r="AK279" s="146"/>
      <c r="AL279" s="146"/>
      <c r="AM279" s="146"/>
      <c r="AN279" s="146"/>
      <c r="AT279" s="44"/>
      <c r="AU279" s="284"/>
      <c r="AV279" s="313"/>
      <c r="AW279" s="44"/>
      <c r="AX279" s="410"/>
      <c r="AY279" s="410"/>
      <c r="AZ279" s="44"/>
      <c r="BA279" s="44"/>
      <c r="BB279" s="44"/>
      <c r="BC279" s="44"/>
      <c r="BD279" s="44"/>
      <c r="BE279" s="44"/>
    </row>
    <row r="280" spans="3:57" ht="10.9" customHeight="1" x14ac:dyDescent="0.15">
      <c r="C280" s="348"/>
      <c r="D280" s="351"/>
      <c r="E280" s="354"/>
      <c r="F280" s="354"/>
      <c r="G280" s="348"/>
      <c r="H280" s="354"/>
      <c r="I280" s="491"/>
      <c r="J280" s="492"/>
      <c r="K280" s="659"/>
      <c r="L280" s="414"/>
      <c r="M280" s="415"/>
      <c r="N280" s="415"/>
      <c r="O280" s="415"/>
      <c r="P280" s="415"/>
      <c r="Q280" s="416"/>
      <c r="R280" s="423"/>
      <c r="S280" s="424"/>
      <c r="T280" s="425"/>
      <c r="U280" s="430"/>
      <c r="V280" s="430"/>
      <c r="W280" s="431"/>
      <c r="X280" s="414"/>
      <c r="Y280" s="415"/>
      <c r="Z280" s="415"/>
      <c r="AA280" s="415"/>
      <c r="AB280" s="415"/>
      <c r="AC280" s="433"/>
      <c r="AD280" s="438"/>
      <c r="AE280" s="439"/>
      <c r="AF280" s="439"/>
      <c r="AG280" s="439"/>
      <c r="AH280" s="439"/>
      <c r="AI280" s="440"/>
      <c r="AJ280" s="146"/>
      <c r="AK280" s="146"/>
      <c r="AL280" s="146"/>
      <c r="AM280" s="146"/>
      <c r="AN280" s="146"/>
      <c r="AT280" s="44"/>
      <c r="AU280" s="284"/>
      <c r="AV280" s="313"/>
      <c r="AW280" s="44"/>
      <c r="AX280" s="410"/>
      <c r="AY280" s="410"/>
      <c r="AZ280" s="44"/>
      <c r="BA280" s="44"/>
      <c r="BB280" s="44"/>
      <c r="BC280" s="44"/>
      <c r="BD280" s="44"/>
      <c r="BE280" s="44"/>
    </row>
    <row r="281" spans="3:57" ht="10.9" customHeight="1" x14ac:dyDescent="0.15">
      <c r="C281" s="349"/>
      <c r="D281" s="352"/>
      <c r="E281" s="355"/>
      <c r="F281" s="355"/>
      <c r="G281" s="349"/>
      <c r="H281" s="355"/>
      <c r="I281" s="494"/>
      <c r="J281" s="495"/>
      <c r="K281" s="660"/>
      <c r="L281" s="417"/>
      <c r="M281" s="418"/>
      <c r="N281" s="418"/>
      <c r="O281" s="418"/>
      <c r="P281" s="418"/>
      <c r="Q281" s="419"/>
      <c r="R281" s="426"/>
      <c r="S281" s="427"/>
      <c r="T281" s="428"/>
      <c r="U281" s="430"/>
      <c r="V281" s="430"/>
      <c r="W281" s="431"/>
      <c r="X281" s="417"/>
      <c r="Y281" s="418"/>
      <c r="Z281" s="418"/>
      <c r="AA281" s="418"/>
      <c r="AB281" s="418"/>
      <c r="AC281" s="434"/>
      <c r="AD281" s="441"/>
      <c r="AE281" s="442"/>
      <c r="AF281" s="442"/>
      <c r="AG281" s="442"/>
      <c r="AH281" s="442"/>
      <c r="AI281" s="443"/>
      <c r="AJ281" s="146"/>
      <c r="AK281" s="146"/>
      <c r="AL281" s="146"/>
      <c r="AM281" s="146"/>
      <c r="AN281" s="146"/>
      <c r="AT281" s="44"/>
      <c r="AU281" s="284"/>
      <c r="AV281" s="313"/>
      <c r="AW281" s="44"/>
      <c r="AX281" s="410"/>
      <c r="AY281" s="410"/>
      <c r="AZ281" s="44"/>
      <c r="BA281" s="44"/>
      <c r="BB281" s="44"/>
      <c r="BC281" s="44"/>
      <c r="BD281" s="44"/>
      <c r="BE281" s="44"/>
    </row>
    <row r="282" spans="3:57" ht="10.9" customHeight="1" x14ac:dyDescent="0.15">
      <c r="C282" s="347">
        <v>5</v>
      </c>
      <c r="D282" s="350" t="s">
        <v>3</v>
      </c>
      <c r="E282" s="353">
        <v>5</v>
      </c>
      <c r="F282" s="353" t="s">
        <v>2</v>
      </c>
      <c r="G282" s="347" t="s">
        <v>7</v>
      </c>
      <c r="H282" s="353"/>
      <c r="I282" s="656"/>
      <c r="J282" s="657"/>
      <c r="K282" s="658"/>
      <c r="L282" s="411">
        <f>IF(AND(I282="○",AU282="●"),AX282,0)</f>
        <v>0</v>
      </c>
      <c r="M282" s="412"/>
      <c r="N282" s="412"/>
      <c r="O282" s="412"/>
      <c r="P282" s="412"/>
      <c r="Q282" s="413"/>
      <c r="R282" s="420"/>
      <c r="S282" s="421"/>
      <c r="T282" s="422"/>
      <c r="U282" s="429"/>
      <c r="V282" s="430"/>
      <c r="W282" s="431"/>
      <c r="X282" s="411">
        <f t="shared" ref="X282" si="18">IF(AND(I282="○",AU282="●"),$K$224*2,0)</f>
        <v>0</v>
      </c>
      <c r="Y282" s="412"/>
      <c r="Z282" s="412"/>
      <c r="AA282" s="412"/>
      <c r="AB282" s="412"/>
      <c r="AC282" s="432"/>
      <c r="AD282" s="435">
        <f t="shared" ref="AD282" si="19">L282+X282</f>
        <v>0</v>
      </c>
      <c r="AE282" s="436"/>
      <c r="AF282" s="436"/>
      <c r="AG282" s="436"/>
      <c r="AH282" s="436"/>
      <c r="AI282" s="437"/>
      <c r="AJ282" s="146"/>
      <c r="AK282" s="146"/>
      <c r="AL282" s="146"/>
      <c r="AM282" s="146"/>
      <c r="AN282" s="146"/>
      <c r="AT282" s="44"/>
      <c r="AU282" s="284" t="str">
        <f>IF(OR(I282="×",AU286="×"),"×","●")</f>
        <v>●</v>
      </c>
      <c r="AV282" s="313">
        <f>IF(AU282="●",IF(I282="定","-",I282),"-")</f>
        <v>0</v>
      </c>
      <c r="AW282" s="44"/>
      <c r="AX282" s="410">
        <f>20+ROUNDDOWN(($AX$231-1000)/1000,0)*20</f>
        <v>0</v>
      </c>
      <c r="AY282" s="410"/>
      <c r="AZ282" s="44"/>
      <c r="BA282" s="44"/>
      <c r="BB282" s="44"/>
      <c r="BC282" s="44"/>
      <c r="BD282" s="44"/>
      <c r="BE282" s="44"/>
    </row>
    <row r="283" spans="3:57" ht="10.9" customHeight="1" x14ac:dyDescent="0.15">
      <c r="C283" s="348"/>
      <c r="D283" s="351"/>
      <c r="E283" s="354"/>
      <c r="F283" s="354"/>
      <c r="G283" s="348"/>
      <c r="H283" s="354"/>
      <c r="I283" s="491"/>
      <c r="J283" s="492"/>
      <c r="K283" s="659"/>
      <c r="L283" s="414"/>
      <c r="M283" s="415"/>
      <c r="N283" s="415"/>
      <c r="O283" s="415"/>
      <c r="P283" s="415"/>
      <c r="Q283" s="416"/>
      <c r="R283" s="423"/>
      <c r="S283" s="424"/>
      <c r="T283" s="425"/>
      <c r="U283" s="430"/>
      <c r="V283" s="430"/>
      <c r="W283" s="431"/>
      <c r="X283" s="414"/>
      <c r="Y283" s="415"/>
      <c r="Z283" s="415"/>
      <c r="AA283" s="415"/>
      <c r="AB283" s="415"/>
      <c r="AC283" s="433"/>
      <c r="AD283" s="438"/>
      <c r="AE283" s="439"/>
      <c r="AF283" s="439"/>
      <c r="AG283" s="439"/>
      <c r="AH283" s="439"/>
      <c r="AI283" s="440"/>
      <c r="AJ283" s="146"/>
      <c r="AK283" s="146"/>
      <c r="AL283" s="146"/>
      <c r="AM283" s="146"/>
      <c r="AN283" s="146"/>
      <c r="AT283" s="44"/>
      <c r="AU283" s="284"/>
      <c r="AV283" s="313"/>
      <c r="AW283" s="44"/>
      <c r="AX283" s="410"/>
      <c r="AY283" s="410"/>
      <c r="AZ283" s="44"/>
      <c r="BA283" s="44"/>
      <c r="BB283" s="44"/>
      <c r="BC283" s="44"/>
      <c r="BD283" s="44"/>
      <c r="BE283" s="44"/>
    </row>
    <row r="284" spans="3:57" ht="10.9" customHeight="1" x14ac:dyDescent="0.15">
      <c r="C284" s="348"/>
      <c r="D284" s="351"/>
      <c r="E284" s="354"/>
      <c r="F284" s="354"/>
      <c r="G284" s="348"/>
      <c r="H284" s="354"/>
      <c r="I284" s="491"/>
      <c r="J284" s="492"/>
      <c r="K284" s="659"/>
      <c r="L284" s="414"/>
      <c r="M284" s="415"/>
      <c r="N284" s="415"/>
      <c r="O284" s="415"/>
      <c r="P284" s="415"/>
      <c r="Q284" s="416"/>
      <c r="R284" s="423"/>
      <c r="S284" s="424"/>
      <c r="T284" s="425"/>
      <c r="U284" s="430"/>
      <c r="V284" s="430"/>
      <c r="W284" s="431"/>
      <c r="X284" s="414"/>
      <c r="Y284" s="415"/>
      <c r="Z284" s="415"/>
      <c r="AA284" s="415"/>
      <c r="AB284" s="415"/>
      <c r="AC284" s="433"/>
      <c r="AD284" s="438"/>
      <c r="AE284" s="439"/>
      <c r="AF284" s="439"/>
      <c r="AG284" s="439"/>
      <c r="AH284" s="439"/>
      <c r="AI284" s="440"/>
      <c r="AJ284" s="146"/>
      <c r="AK284" s="146"/>
      <c r="AL284" s="146"/>
      <c r="AM284" s="146"/>
      <c r="AN284" s="146"/>
      <c r="AT284" s="44"/>
      <c r="AU284" s="284"/>
      <c r="AV284" s="313"/>
      <c r="AW284" s="44"/>
      <c r="AX284" s="410"/>
      <c r="AY284" s="410"/>
      <c r="AZ284" s="44"/>
      <c r="BA284" s="44"/>
      <c r="BB284" s="44"/>
      <c r="BC284" s="44"/>
      <c r="BD284" s="44"/>
      <c r="BE284" s="44"/>
    </row>
    <row r="285" spans="3:57" ht="10.9" customHeight="1" x14ac:dyDescent="0.15">
      <c r="C285" s="349"/>
      <c r="D285" s="352"/>
      <c r="E285" s="355"/>
      <c r="F285" s="355"/>
      <c r="G285" s="349"/>
      <c r="H285" s="355"/>
      <c r="I285" s="494"/>
      <c r="J285" s="495"/>
      <c r="K285" s="660"/>
      <c r="L285" s="417"/>
      <c r="M285" s="418"/>
      <c r="N285" s="418"/>
      <c r="O285" s="418"/>
      <c r="P285" s="418"/>
      <c r="Q285" s="419"/>
      <c r="R285" s="426"/>
      <c r="S285" s="427"/>
      <c r="T285" s="428"/>
      <c r="U285" s="430"/>
      <c r="V285" s="430"/>
      <c r="W285" s="431"/>
      <c r="X285" s="417"/>
      <c r="Y285" s="418"/>
      <c r="Z285" s="418"/>
      <c r="AA285" s="418"/>
      <c r="AB285" s="418"/>
      <c r="AC285" s="434"/>
      <c r="AD285" s="441"/>
      <c r="AE285" s="442"/>
      <c r="AF285" s="442"/>
      <c r="AG285" s="442"/>
      <c r="AH285" s="442"/>
      <c r="AI285" s="443"/>
      <c r="AJ285" s="146"/>
      <c r="AK285" s="146"/>
      <c r="AL285" s="146"/>
      <c r="AM285" s="146"/>
      <c r="AN285" s="146"/>
      <c r="AT285" s="44"/>
      <c r="AU285" s="284"/>
      <c r="AV285" s="313"/>
      <c r="AW285" s="44"/>
      <c r="AX285" s="410"/>
      <c r="AY285" s="410"/>
      <c r="AZ285" s="44"/>
      <c r="BA285" s="44"/>
      <c r="BB285" s="44"/>
      <c r="BC285" s="44"/>
      <c r="BD285" s="44"/>
      <c r="BE285" s="44"/>
    </row>
    <row r="286" spans="3:57" ht="10.9" customHeight="1" x14ac:dyDescent="0.15">
      <c r="C286" s="347">
        <v>5</v>
      </c>
      <c r="D286" s="350" t="s">
        <v>3</v>
      </c>
      <c r="E286" s="353">
        <v>6</v>
      </c>
      <c r="F286" s="353" t="s">
        <v>2</v>
      </c>
      <c r="G286" s="347" t="s">
        <v>6</v>
      </c>
      <c r="H286" s="353"/>
      <c r="I286" s="656"/>
      <c r="J286" s="657"/>
      <c r="K286" s="658"/>
      <c r="L286" s="411">
        <f>IF(AND(I286="○",AU286="●"),AX286,0)</f>
        <v>0</v>
      </c>
      <c r="M286" s="412"/>
      <c r="N286" s="412"/>
      <c r="O286" s="412"/>
      <c r="P286" s="412"/>
      <c r="Q286" s="413"/>
      <c r="R286" s="420"/>
      <c r="S286" s="421"/>
      <c r="T286" s="422"/>
      <c r="U286" s="429"/>
      <c r="V286" s="430"/>
      <c r="W286" s="431"/>
      <c r="X286" s="411">
        <f t="shared" ref="X286" si="20">IF(AND(I286="○",AU286="●"),$K$224*2,0)</f>
        <v>0</v>
      </c>
      <c r="Y286" s="412"/>
      <c r="Z286" s="412"/>
      <c r="AA286" s="412"/>
      <c r="AB286" s="412"/>
      <c r="AC286" s="432"/>
      <c r="AD286" s="435">
        <f t="shared" ref="AD286" si="21">L286+X286</f>
        <v>0</v>
      </c>
      <c r="AE286" s="436"/>
      <c r="AF286" s="436"/>
      <c r="AG286" s="436"/>
      <c r="AH286" s="436"/>
      <c r="AI286" s="437"/>
      <c r="AJ286" s="146"/>
      <c r="AK286" s="146"/>
      <c r="AL286" s="146"/>
      <c r="AM286" s="146"/>
      <c r="AN286" s="146"/>
      <c r="AT286" s="44"/>
      <c r="AU286" s="284" t="str">
        <f>IF(OR(I286="×",AU290="×"),"×","●")</f>
        <v>●</v>
      </c>
      <c r="AV286" s="313">
        <f>IF(AU286="●",IF(I286="定","-",I286),"-")</f>
        <v>0</v>
      </c>
      <c r="AW286" s="44"/>
      <c r="AX286" s="410">
        <f>20+ROUNDDOWN(($AX$231-1000)/1000,0)*20</f>
        <v>0</v>
      </c>
      <c r="AY286" s="410"/>
      <c r="AZ286" s="44"/>
      <c r="BA286" s="44"/>
      <c r="BB286" s="44"/>
      <c r="BC286" s="44"/>
      <c r="BD286" s="44"/>
      <c r="BE286" s="44"/>
    </row>
    <row r="287" spans="3:57" ht="10.9" customHeight="1" x14ac:dyDescent="0.15">
      <c r="C287" s="348"/>
      <c r="D287" s="351"/>
      <c r="E287" s="354"/>
      <c r="F287" s="354"/>
      <c r="G287" s="348"/>
      <c r="H287" s="354"/>
      <c r="I287" s="491"/>
      <c r="J287" s="492"/>
      <c r="K287" s="659"/>
      <c r="L287" s="414"/>
      <c r="M287" s="415"/>
      <c r="N287" s="415"/>
      <c r="O287" s="415"/>
      <c r="P287" s="415"/>
      <c r="Q287" s="416"/>
      <c r="R287" s="423"/>
      <c r="S287" s="424"/>
      <c r="T287" s="425"/>
      <c r="U287" s="430"/>
      <c r="V287" s="430"/>
      <c r="W287" s="431"/>
      <c r="X287" s="414"/>
      <c r="Y287" s="415"/>
      <c r="Z287" s="415"/>
      <c r="AA287" s="415"/>
      <c r="AB287" s="415"/>
      <c r="AC287" s="433"/>
      <c r="AD287" s="438"/>
      <c r="AE287" s="439"/>
      <c r="AF287" s="439"/>
      <c r="AG287" s="439"/>
      <c r="AH287" s="439"/>
      <c r="AI287" s="440"/>
      <c r="AJ287" s="146"/>
      <c r="AK287" s="146"/>
      <c r="AL287" s="146"/>
      <c r="AM287" s="146"/>
      <c r="AN287" s="146"/>
      <c r="AT287" s="44"/>
      <c r="AU287" s="284"/>
      <c r="AV287" s="313"/>
      <c r="AW287" s="44"/>
      <c r="AX287" s="410"/>
      <c r="AY287" s="410"/>
      <c r="AZ287" s="44"/>
      <c r="BA287" s="44"/>
      <c r="BB287" s="44"/>
      <c r="BC287" s="44"/>
      <c r="BD287" s="44"/>
      <c r="BE287" s="44"/>
    </row>
    <row r="288" spans="3:57" ht="10.9" customHeight="1" x14ac:dyDescent="0.15">
      <c r="C288" s="348"/>
      <c r="D288" s="351"/>
      <c r="E288" s="354"/>
      <c r="F288" s="354"/>
      <c r="G288" s="348"/>
      <c r="H288" s="354"/>
      <c r="I288" s="491"/>
      <c r="J288" s="492"/>
      <c r="K288" s="659"/>
      <c r="L288" s="414"/>
      <c r="M288" s="415"/>
      <c r="N288" s="415"/>
      <c r="O288" s="415"/>
      <c r="P288" s="415"/>
      <c r="Q288" s="416"/>
      <c r="R288" s="423"/>
      <c r="S288" s="424"/>
      <c r="T288" s="425"/>
      <c r="U288" s="430"/>
      <c r="V288" s="430"/>
      <c r="W288" s="431"/>
      <c r="X288" s="414"/>
      <c r="Y288" s="415"/>
      <c r="Z288" s="415"/>
      <c r="AA288" s="415"/>
      <c r="AB288" s="415"/>
      <c r="AC288" s="433"/>
      <c r="AD288" s="438"/>
      <c r="AE288" s="439"/>
      <c r="AF288" s="439"/>
      <c r="AG288" s="439"/>
      <c r="AH288" s="439"/>
      <c r="AI288" s="440"/>
      <c r="AJ288" s="146"/>
      <c r="AK288" s="146"/>
      <c r="AL288" s="146"/>
      <c r="AM288" s="146"/>
      <c r="AN288" s="146"/>
      <c r="AT288" s="44"/>
      <c r="AU288" s="284"/>
      <c r="AV288" s="313"/>
      <c r="AW288" s="44"/>
      <c r="AX288" s="410"/>
      <c r="AY288" s="410"/>
      <c r="AZ288" s="44"/>
      <c r="BA288" s="44"/>
      <c r="BB288" s="44"/>
      <c r="BC288" s="44"/>
      <c r="BD288" s="44"/>
      <c r="BE288" s="44"/>
    </row>
    <row r="289" spans="3:57" ht="10.9" customHeight="1" x14ac:dyDescent="0.15">
      <c r="C289" s="349"/>
      <c r="D289" s="352"/>
      <c r="E289" s="355"/>
      <c r="F289" s="355"/>
      <c r="G289" s="349"/>
      <c r="H289" s="355"/>
      <c r="I289" s="494"/>
      <c r="J289" s="495"/>
      <c r="K289" s="660"/>
      <c r="L289" s="417"/>
      <c r="M289" s="418"/>
      <c r="N289" s="418"/>
      <c r="O289" s="418"/>
      <c r="P289" s="418"/>
      <c r="Q289" s="419"/>
      <c r="R289" s="426"/>
      <c r="S289" s="427"/>
      <c r="T289" s="428"/>
      <c r="U289" s="430"/>
      <c r="V289" s="430"/>
      <c r="W289" s="431"/>
      <c r="X289" s="417"/>
      <c r="Y289" s="418"/>
      <c r="Z289" s="418"/>
      <c r="AA289" s="418"/>
      <c r="AB289" s="418"/>
      <c r="AC289" s="434"/>
      <c r="AD289" s="441"/>
      <c r="AE289" s="442"/>
      <c r="AF289" s="442"/>
      <c r="AG289" s="442"/>
      <c r="AH289" s="442"/>
      <c r="AI289" s="443"/>
      <c r="AJ289" s="146"/>
      <c r="AK289" s="146"/>
      <c r="AL289" s="146"/>
      <c r="AM289" s="146"/>
      <c r="AN289" s="146"/>
      <c r="AT289" s="44"/>
      <c r="AU289" s="284"/>
      <c r="AV289" s="313"/>
      <c r="AW289" s="44"/>
      <c r="AX289" s="410"/>
      <c r="AY289" s="410"/>
      <c r="AZ289" s="44"/>
      <c r="BA289" s="44"/>
      <c r="BB289" s="44"/>
      <c r="BC289" s="44"/>
      <c r="BD289" s="44"/>
      <c r="BE289" s="44"/>
    </row>
    <row r="290" spans="3:57" ht="10.9" customHeight="1" x14ac:dyDescent="0.15">
      <c r="C290" s="347">
        <v>5</v>
      </c>
      <c r="D290" s="350" t="s">
        <v>3</v>
      </c>
      <c r="E290" s="353">
        <v>7</v>
      </c>
      <c r="F290" s="353" t="s">
        <v>2</v>
      </c>
      <c r="G290" s="347" t="s">
        <v>5</v>
      </c>
      <c r="H290" s="353"/>
      <c r="I290" s="656"/>
      <c r="J290" s="657"/>
      <c r="K290" s="658"/>
      <c r="L290" s="411">
        <f>IF(AND(I290="○",AU290="●"),AX290,0)</f>
        <v>0</v>
      </c>
      <c r="M290" s="412"/>
      <c r="N290" s="412"/>
      <c r="O290" s="412"/>
      <c r="P290" s="412"/>
      <c r="Q290" s="413"/>
      <c r="R290" s="420"/>
      <c r="S290" s="421"/>
      <c r="T290" s="422"/>
      <c r="U290" s="429"/>
      <c r="V290" s="430"/>
      <c r="W290" s="431"/>
      <c r="X290" s="411">
        <f t="shared" ref="X290" si="22">IF(AND(I290="○",AU290="●"),$K$224*2,0)</f>
        <v>0</v>
      </c>
      <c r="Y290" s="412"/>
      <c r="Z290" s="412"/>
      <c r="AA290" s="412"/>
      <c r="AB290" s="412"/>
      <c r="AC290" s="432"/>
      <c r="AD290" s="435">
        <f t="shared" ref="AD290" si="23">L290+X290</f>
        <v>0</v>
      </c>
      <c r="AE290" s="436"/>
      <c r="AF290" s="436"/>
      <c r="AG290" s="436"/>
      <c r="AH290" s="436"/>
      <c r="AI290" s="437"/>
      <c r="AJ290" s="146"/>
      <c r="AK290" s="146"/>
      <c r="AL290" s="146"/>
      <c r="AM290" s="146"/>
      <c r="AN290" s="146"/>
      <c r="AT290" s="44"/>
      <c r="AU290" s="284" t="str">
        <f>IF(OR(I290="×",AU294="×"),"×","●")</f>
        <v>●</v>
      </c>
      <c r="AV290" s="313">
        <f>IF(AU290="●",IF(I290="定","-",I290),"-")</f>
        <v>0</v>
      </c>
      <c r="AW290" s="44"/>
      <c r="AX290" s="410">
        <f>20+ROUNDDOWN(($AX$231-1000)/1000,0)*20</f>
        <v>0</v>
      </c>
      <c r="AY290" s="410"/>
      <c r="AZ290" s="44"/>
      <c r="BA290" s="44"/>
      <c r="BB290" s="44"/>
      <c r="BC290" s="44"/>
      <c r="BD290" s="44"/>
      <c r="BE290" s="44"/>
    </row>
    <row r="291" spans="3:57" ht="10.9" customHeight="1" x14ac:dyDescent="0.15">
      <c r="C291" s="348"/>
      <c r="D291" s="351"/>
      <c r="E291" s="354"/>
      <c r="F291" s="354"/>
      <c r="G291" s="348"/>
      <c r="H291" s="354"/>
      <c r="I291" s="491"/>
      <c r="J291" s="492"/>
      <c r="K291" s="659"/>
      <c r="L291" s="414"/>
      <c r="M291" s="415"/>
      <c r="N291" s="415"/>
      <c r="O291" s="415"/>
      <c r="P291" s="415"/>
      <c r="Q291" s="416"/>
      <c r="R291" s="423"/>
      <c r="S291" s="424"/>
      <c r="T291" s="425"/>
      <c r="U291" s="430"/>
      <c r="V291" s="430"/>
      <c r="W291" s="431"/>
      <c r="X291" s="414"/>
      <c r="Y291" s="415"/>
      <c r="Z291" s="415"/>
      <c r="AA291" s="415"/>
      <c r="AB291" s="415"/>
      <c r="AC291" s="433"/>
      <c r="AD291" s="438"/>
      <c r="AE291" s="439"/>
      <c r="AF291" s="439"/>
      <c r="AG291" s="439"/>
      <c r="AH291" s="439"/>
      <c r="AI291" s="440"/>
      <c r="AJ291" s="146"/>
      <c r="AK291" s="146"/>
      <c r="AL291" s="146"/>
      <c r="AM291" s="146"/>
      <c r="AN291" s="146"/>
      <c r="AT291" s="44"/>
      <c r="AU291" s="284"/>
      <c r="AV291" s="313"/>
      <c r="AW291" s="44"/>
      <c r="AX291" s="410"/>
      <c r="AY291" s="410"/>
      <c r="AZ291" s="44"/>
      <c r="BA291" s="44"/>
      <c r="BB291" s="44"/>
      <c r="BC291" s="44"/>
      <c r="BD291" s="44"/>
      <c r="BE291" s="44"/>
    </row>
    <row r="292" spans="3:57" ht="10.9" customHeight="1" x14ac:dyDescent="0.15">
      <c r="C292" s="348"/>
      <c r="D292" s="351"/>
      <c r="E292" s="354"/>
      <c r="F292" s="354"/>
      <c r="G292" s="348"/>
      <c r="H292" s="354"/>
      <c r="I292" s="491"/>
      <c r="J292" s="492"/>
      <c r="K292" s="659"/>
      <c r="L292" s="414"/>
      <c r="M292" s="415"/>
      <c r="N292" s="415"/>
      <c r="O292" s="415"/>
      <c r="P292" s="415"/>
      <c r="Q292" s="416"/>
      <c r="R292" s="423"/>
      <c r="S292" s="424"/>
      <c r="T292" s="425"/>
      <c r="U292" s="430"/>
      <c r="V292" s="430"/>
      <c r="W292" s="431"/>
      <c r="X292" s="414"/>
      <c r="Y292" s="415"/>
      <c r="Z292" s="415"/>
      <c r="AA292" s="415"/>
      <c r="AB292" s="415"/>
      <c r="AC292" s="433"/>
      <c r="AD292" s="438"/>
      <c r="AE292" s="439"/>
      <c r="AF292" s="439"/>
      <c r="AG292" s="439"/>
      <c r="AH292" s="439"/>
      <c r="AI292" s="440"/>
      <c r="AJ292" s="146"/>
      <c r="AK292" s="146"/>
      <c r="AL292" s="146"/>
      <c r="AM292" s="146"/>
      <c r="AN292" s="146"/>
      <c r="AT292" s="44"/>
      <c r="AU292" s="284"/>
      <c r="AV292" s="313"/>
      <c r="AW292" s="44"/>
      <c r="AX292" s="410"/>
      <c r="AY292" s="410"/>
      <c r="AZ292" s="44"/>
      <c r="BA292" s="44"/>
      <c r="BB292" s="44"/>
      <c r="BC292" s="44"/>
      <c r="BD292" s="44"/>
      <c r="BE292" s="44"/>
    </row>
    <row r="293" spans="3:57" ht="10.9" customHeight="1" x14ac:dyDescent="0.15">
      <c r="C293" s="349"/>
      <c r="D293" s="352"/>
      <c r="E293" s="355"/>
      <c r="F293" s="355"/>
      <c r="G293" s="349"/>
      <c r="H293" s="355"/>
      <c r="I293" s="494"/>
      <c r="J293" s="495"/>
      <c r="K293" s="660"/>
      <c r="L293" s="417"/>
      <c r="M293" s="418"/>
      <c r="N293" s="418"/>
      <c r="O293" s="418"/>
      <c r="P293" s="418"/>
      <c r="Q293" s="419"/>
      <c r="R293" s="426"/>
      <c r="S293" s="427"/>
      <c r="T293" s="428"/>
      <c r="U293" s="430"/>
      <c r="V293" s="430"/>
      <c r="W293" s="431"/>
      <c r="X293" s="417"/>
      <c r="Y293" s="418"/>
      <c r="Z293" s="418"/>
      <c r="AA293" s="418"/>
      <c r="AB293" s="418"/>
      <c r="AC293" s="434"/>
      <c r="AD293" s="441"/>
      <c r="AE293" s="442"/>
      <c r="AF293" s="442"/>
      <c r="AG293" s="442"/>
      <c r="AH293" s="442"/>
      <c r="AI293" s="443"/>
      <c r="AJ293" s="146"/>
      <c r="AK293" s="146"/>
      <c r="AL293" s="146"/>
      <c r="AM293" s="146"/>
      <c r="AN293" s="146"/>
      <c r="AT293" s="44"/>
      <c r="AU293" s="284"/>
      <c r="AV293" s="313"/>
      <c r="AW293" s="44"/>
      <c r="AX293" s="410"/>
      <c r="AY293" s="410"/>
      <c r="AZ293" s="44"/>
      <c r="BA293" s="44"/>
      <c r="BB293" s="44"/>
      <c r="BC293" s="44"/>
      <c r="BD293" s="44"/>
      <c r="BE293" s="44"/>
    </row>
    <row r="294" spans="3:57" ht="10.9" customHeight="1" x14ac:dyDescent="0.15">
      <c r="C294" s="347">
        <v>5</v>
      </c>
      <c r="D294" s="350" t="s">
        <v>3</v>
      </c>
      <c r="E294" s="353">
        <v>8</v>
      </c>
      <c r="F294" s="353" t="s">
        <v>2</v>
      </c>
      <c r="G294" s="347" t="s">
        <v>4</v>
      </c>
      <c r="H294" s="353"/>
      <c r="I294" s="656"/>
      <c r="J294" s="657"/>
      <c r="K294" s="658"/>
      <c r="L294" s="411">
        <f>IF(AND(I294="○",AU294="●"),AX294,0)</f>
        <v>0</v>
      </c>
      <c r="M294" s="412"/>
      <c r="N294" s="412"/>
      <c r="O294" s="412"/>
      <c r="P294" s="412"/>
      <c r="Q294" s="413"/>
      <c r="R294" s="420"/>
      <c r="S294" s="421"/>
      <c r="T294" s="422"/>
      <c r="U294" s="429"/>
      <c r="V294" s="430"/>
      <c r="W294" s="431"/>
      <c r="X294" s="411">
        <f t="shared" ref="X294" si="24">IF(AND(I294="○",AU294="●"),$K$224*2,0)</f>
        <v>0</v>
      </c>
      <c r="Y294" s="412"/>
      <c r="Z294" s="412"/>
      <c r="AA294" s="412"/>
      <c r="AB294" s="412"/>
      <c r="AC294" s="432"/>
      <c r="AD294" s="435">
        <f t="shared" ref="AD294" si="25">L294+X294</f>
        <v>0</v>
      </c>
      <c r="AE294" s="436"/>
      <c r="AF294" s="436"/>
      <c r="AG294" s="436"/>
      <c r="AH294" s="436"/>
      <c r="AI294" s="437"/>
      <c r="AJ294" s="146"/>
      <c r="AK294" s="146"/>
      <c r="AL294" s="146"/>
      <c r="AM294" s="146"/>
      <c r="AN294" s="146"/>
      <c r="AT294" s="44"/>
      <c r="AU294" s="284" t="str">
        <f>IF(OR(I294="×",AU298="×"),"×","●")</f>
        <v>●</v>
      </c>
      <c r="AV294" s="313">
        <f>IF(AU294="●",IF(I294="定","-",I294),"-")</f>
        <v>0</v>
      </c>
      <c r="AW294" s="44"/>
      <c r="AX294" s="410">
        <f>20+ROUNDDOWN(($AX$231-1000)/1000,0)*20</f>
        <v>0</v>
      </c>
      <c r="AY294" s="410"/>
      <c r="AZ294" s="44"/>
      <c r="BA294" s="44"/>
      <c r="BB294" s="44"/>
      <c r="BC294" s="44"/>
      <c r="BD294" s="44"/>
      <c r="BE294" s="44"/>
    </row>
    <row r="295" spans="3:57" ht="10.9" customHeight="1" x14ac:dyDescent="0.15">
      <c r="C295" s="348"/>
      <c r="D295" s="351"/>
      <c r="E295" s="354"/>
      <c r="F295" s="354"/>
      <c r="G295" s="348"/>
      <c r="H295" s="354"/>
      <c r="I295" s="491"/>
      <c r="J295" s="492"/>
      <c r="K295" s="659"/>
      <c r="L295" s="414"/>
      <c r="M295" s="415"/>
      <c r="N295" s="415"/>
      <c r="O295" s="415"/>
      <c r="P295" s="415"/>
      <c r="Q295" s="416"/>
      <c r="R295" s="423"/>
      <c r="S295" s="424"/>
      <c r="T295" s="425"/>
      <c r="U295" s="430"/>
      <c r="V295" s="430"/>
      <c r="W295" s="431"/>
      <c r="X295" s="414"/>
      <c r="Y295" s="415"/>
      <c r="Z295" s="415"/>
      <c r="AA295" s="415"/>
      <c r="AB295" s="415"/>
      <c r="AC295" s="433"/>
      <c r="AD295" s="438"/>
      <c r="AE295" s="439"/>
      <c r="AF295" s="439"/>
      <c r="AG295" s="439"/>
      <c r="AH295" s="439"/>
      <c r="AI295" s="440"/>
      <c r="AJ295" s="146"/>
      <c r="AK295" s="146"/>
      <c r="AL295" s="146"/>
      <c r="AM295" s="146"/>
      <c r="AN295" s="146"/>
      <c r="AT295" s="44"/>
      <c r="AU295" s="284"/>
      <c r="AV295" s="313"/>
      <c r="AW295" s="44"/>
      <c r="AX295" s="410"/>
      <c r="AY295" s="410"/>
      <c r="AZ295" s="44"/>
      <c r="BA295" s="44"/>
      <c r="BB295" s="44"/>
      <c r="BC295" s="44"/>
      <c r="BD295" s="44"/>
      <c r="BE295" s="44"/>
    </row>
    <row r="296" spans="3:57" ht="10.9" customHeight="1" x14ac:dyDescent="0.15">
      <c r="C296" s="348"/>
      <c r="D296" s="351"/>
      <c r="E296" s="354"/>
      <c r="F296" s="354"/>
      <c r="G296" s="348"/>
      <c r="H296" s="354"/>
      <c r="I296" s="491"/>
      <c r="J296" s="492"/>
      <c r="K296" s="659"/>
      <c r="L296" s="414"/>
      <c r="M296" s="415"/>
      <c r="N296" s="415"/>
      <c r="O296" s="415"/>
      <c r="P296" s="415"/>
      <c r="Q296" s="416"/>
      <c r="R296" s="423"/>
      <c r="S296" s="424"/>
      <c r="T296" s="425"/>
      <c r="U296" s="430"/>
      <c r="V296" s="430"/>
      <c r="W296" s="431"/>
      <c r="X296" s="414"/>
      <c r="Y296" s="415"/>
      <c r="Z296" s="415"/>
      <c r="AA296" s="415"/>
      <c r="AB296" s="415"/>
      <c r="AC296" s="433"/>
      <c r="AD296" s="438"/>
      <c r="AE296" s="439"/>
      <c r="AF296" s="439"/>
      <c r="AG296" s="439"/>
      <c r="AH296" s="439"/>
      <c r="AI296" s="440"/>
      <c r="AJ296" s="146"/>
      <c r="AK296" s="146"/>
      <c r="AL296" s="146"/>
      <c r="AM296" s="146"/>
      <c r="AN296" s="146"/>
      <c r="AT296" s="44"/>
      <c r="AU296" s="284"/>
      <c r="AV296" s="313"/>
      <c r="AW296" s="44"/>
      <c r="AX296" s="410"/>
      <c r="AY296" s="410"/>
      <c r="AZ296" s="44"/>
      <c r="BA296" s="44"/>
      <c r="BB296" s="44"/>
      <c r="BC296" s="44"/>
      <c r="BD296" s="44"/>
      <c r="BE296" s="44"/>
    </row>
    <row r="297" spans="3:57" ht="10.9" customHeight="1" x14ac:dyDescent="0.15">
      <c r="C297" s="349"/>
      <c r="D297" s="352"/>
      <c r="E297" s="355"/>
      <c r="F297" s="355"/>
      <c r="G297" s="349"/>
      <c r="H297" s="355"/>
      <c r="I297" s="494"/>
      <c r="J297" s="495"/>
      <c r="K297" s="660"/>
      <c r="L297" s="417"/>
      <c r="M297" s="418"/>
      <c r="N297" s="418"/>
      <c r="O297" s="418"/>
      <c r="P297" s="418"/>
      <c r="Q297" s="419"/>
      <c r="R297" s="426"/>
      <c r="S297" s="427"/>
      <c r="T297" s="428"/>
      <c r="U297" s="430"/>
      <c r="V297" s="430"/>
      <c r="W297" s="431"/>
      <c r="X297" s="417"/>
      <c r="Y297" s="418"/>
      <c r="Z297" s="418"/>
      <c r="AA297" s="418"/>
      <c r="AB297" s="418"/>
      <c r="AC297" s="434"/>
      <c r="AD297" s="441"/>
      <c r="AE297" s="442"/>
      <c r="AF297" s="442"/>
      <c r="AG297" s="442"/>
      <c r="AH297" s="442"/>
      <c r="AI297" s="443"/>
      <c r="AJ297" s="146"/>
      <c r="AK297" s="146"/>
      <c r="AL297" s="146"/>
      <c r="AM297" s="146"/>
      <c r="AN297" s="146"/>
      <c r="AT297" s="44"/>
      <c r="AU297" s="284"/>
      <c r="AV297" s="313"/>
      <c r="AW297" s="44"/>
      <c r="AX297" s="410"/>
      <c r="AY297" s="410"/>
      <c r="AZ297" s="44"/>
      <c r="BA297" s="44"/>
      <c r="BB297" s="44"/>
      <c r="BC297" s="44"/>
      <c r="BD297" s="44"/>
      <c r="BE297" s="44"/>
    </row>
    <row r="298" spans="3:57" ht="10.9" customHeight="1" x14ac:dyDescent="0.15">
      <c r="C298" s="347">
        <v>5</v>
      </c>
      <c r="D298" s="350" t="s">
        <v>3</v>
      </c>
      <c r="E298" s="353">
        <v>9</v>
      </c>
      <c r="F298" s="353" t="s">
        <v>2</v>
      </c>
      <c r="G298" s="347" t="s">
        <v>1</v>
      </c>
      <c r="H298" s="353"/>
      <c r="I298" s="656"/>
      <c r="J298" s="657"/>
      <c r="K298" s="658"/>
      <c r="L298" s="411">
        <f>IF(AND(I298="○",AU298="●"),AX298,0)</f>
        <v>0</v>
      </c>
      <c r="M298" s="412"/>
      <c r="N298" s="412"/>
      <c r="O298" s="412"/>
      <c r="P298" s="412"/>
      <c r="Q298" s="413"/>
      <c r="R298" s="420"/>
      <c r="S298" s="421"/>
      <c r="T298" s="422"/>
      <c r="U298" s="429"/>
      <c r="V298" s="430"/>
      <c r="W298" s="431"/>
      <c r="X298" s="411">
        <f t="shared" ref="X298" si="26">IF(AND(I298="○",AU298="●"),$K$224*2,0)</f>
        <v>0</v>
      </c>
      <c r="Y298" s="412"/>
      <c r="Z298" s="412"/>
      <c r="AA298" s="412"/>
      <c r="AB298" s="412"/>
      <c r="AC298" s="432"/>
      <c r="AD298" s="435">
        <f t="shared" ref="AD298" si="27">L298+X298</f>
        <v>0</v>
      </c>
      <c r="AE298" s="436"/>
      <c r="AF298" s="436"/>
      <c r="AG298" s="436"/>
      <c r="AH298" s="436"/>
      <c r="AI298" s="437"/>
      <c r="AJ298" s="146"/>
      <c r="AK298" s="146"/>
      <c r="AL298" s="146"/>
      <c r="AM298" s="146"/>
      <c r="AN298" s="146"/>
      <c r="AT298" s="44"/>
      <c r="AU298" s="284" t="str">
        <f>IF(OR(I298="×",AU302="×"),"×","●")</f>
        <v>●</v>
      </c>
      <c r="AV298" s="313">
        <f>IF(AU298="●",IF(I298="定","-",I298),"-")</f>
        <v>0</v>
      </c>
      <c r="AW298" s="44"/>
      <c r="AX298" s="410">
        <f>20+ROUNDDOWN(($AX$231-1000)/1000,0)*20</f>
        <v>0</v>
      </c>
      <c r="AY298" s="410"/>
      <c r="AZ298" s="44"/>
      <c r="BA298" s="44"/>
      <c r="BB298" s="44"/>
      <c r="BC298" s="44"/>
      <c r="BD298" s="44"/>
      <c r="BE298" s="44"/>
    </row>
    <row r="299" spans="3:57" ht="10.9" customHeight="1" x14ac:dyDescent="0.15">
      <c r="C299" s="348"/>
      <c r="D299" s="351"/>
      <c r="E299" s="354"/>
      <c r="F299" s="354"/>
      <c r="G299" s="348"/>
      <c r="H299" s="354"/>
      <c r="I299" s="491"/>
      <c r="J299" s="492"/>
      <c r="K299" s="659"/>
      <c r="L299" s="414"/>
      <c r="M299" s="415"/>
      <c r="N299" s="415"/>
      <c r="O299" s="415"/>
      <c r="P299" s="415"/>
      <c r="Q299" s="416"/>
      <c r="R299" s="423"/>
      <c r="S299" s="424"/>
      <c r="T299" s="425"/>
      <c r="U299" s="430"/>
      <c r="V299" s="430"/>
      <c r="W299" s="431"/>
      <c r="X299" s="414"/>
      <c r="Y299" s="415"/>
      <c r="Z299" s="415"/>
      <c r="AA299" s="415"/>
      <c r="AB299" s="415"/>
      <c r="AC299" s="433"/>
      <c r="AD299" s="438"/>
      <c r="AE299" s="439"/>
      <c r="AF299" s="439"/>
      <c r="AG299" s="439"/>
      <c r="AH299" s="439"/>
      <c r="AI299" s="440"/>
      <c r="AJ299" s="146"/>
      <c r="AK299" s="146"/>
      <c r="AL299" s="146"/>
      <c r="AM299" s="146"/>
      <c r="AN299" s="146"/>
      <c r="AT299" s="44"/>
      <c r="AU299" s="284"/>
      <c r="AV299" s="313"/>
      <c r="AW299" s="44"/>
      <c r="AX299" s="410"/>
      <c r="AY299" s="410"/>
      <c r="AZ299" s="44"/>
      <c r="BA299" s="44"/>
      <c r="BB299" s="44"/>
      <c r="BC299" s="44"/>
      <c r="BD299" s="44"/>
      <c r="BE299" s="44"/>
    </row>
    <row r="300" spans="3:57" ht="10.9" customHeight="1" x14ac:dyDescent="0.15">
      <c r="C300" s="348"/>
      <c r="D300" s="351"/>
      <c r="E300" s="354"/>
      <c r="F300" s="354"/>
      <c r="G300" s="348"/>
      <c r="H300" s="354"/>
      <c r="I300" s="491"/>
      <c r="J300" s="492"/>
      <c r="K300" s="659"/>
      <c r="L300" s="414"/>
      <c r="M300" s="415"/>
      <c r="N300" s="415"/>
      <c r="O300" s="415"/>
      <c r="P300" s="415"/>
      <c r="Q300" s="416"/>
      <c r="R300" s="423"/>
      <c r="S300" s="424"/>
      <c r="T300" s="425"/>
      <c r="U300" s="430"/>
      <c r="V300" s="430"/>
      <c r="W300" s="431"/>
      <c r="X300" s="414"/>
      <c r="Y300" s="415"/>
      <c r="Z300" s="415"/>
      <c r="AA300" s="415"/>
      <c r="AB300" s="415"/>
      <c r="AC300" s="433"/>
      <c r="AD300" s="438"/>
      <c r="AE300" s="439"/>
      <c r="AF300" s="439"/>
      <c r="AG300" s="439"/>
      <c r="AH300" s="439"/>
      <c r="AI300" s="440"/>
      <c r="AJ300" s="146"/>
      <c r="AK300" s="146"/>
      <c r="AL300" s="146"/>
      <c r="AM300" s="146"/>
      <c r="AN300" s="146"/>
      <c r="AT300" s="44"/>
      <c r="AU300" s="284"/>
      <c r="AV300" s="313"/>
      <c r="AW300" s="44"/>
      <c r="AX300" s="410"/>
      <c r="AY300" s="410"/>
      <c r="AZ300" s="44"/>
      <c r="BA300" s="44"/>
      <c r="BB300" s="44"/>
      <c r="BC300" s="44"/>
      <c r="BD300" s="44"/>
      <c r="BE300" s="44"/>
    </row>
    <row r="301" spans="3:57" ht="10.9" customHeight="1" x14ac:dyDescent="0.15">
      <c r="C301" s="349"/>
      <c r="D301" s="352"/>
      <c r="E301" s="355"/>
      <c r="F301" s="355"/>
      <c r="G301" s="349"/>
      <c r="H301" s="355"/>
      <c r="I301" s="494"/>
      <c r="J301" s="495"/>
      <c r="K301" s="660"/>
      <c r="L301" s="417"/>
      <c r="M301" s="418"/>
      <c r="N301" s="418"/>
      <c r="O301" s="418"/>
      <c r="P301" s="418"/>
      <c r="Q301" s="419"/>
      <c r="R301" s="426"/>
      <c r="S301" s="427"/>
      <c r="T301" s="428"/>
      <c r="U301" s="430"/>
      <c r="V301" s="430"/>
      <c r="W301" s="431"/>
      <c r="X301" s="417"/>
      <c r="Y301" s="418"/>
      <c r="Z301" s="418"/>
      <c r="AA301" s="418"/>
      <c r="AB301" s="418"/>
      <c r="AC301" s="434"/>
      <c r="AD301" s="441"/>
      <c r="AE301" s="442"/>
      <c r="AF301" s="442"/>
      <c r="AG301" s="442"/>
      <c r="AH301" s="442"/>
      <c r="AI301" s="443"/>
      <c r="AJ301" s="146"/>
      <c r="AK301" s="146"/>
      <c r="AL301" s="146"/>
      <c r="AM301" s="146"/>
      <c r="AN301" s="146"/>
      <c r="AT301" s="44"/>
      <c r="AU301" s="284"/>
      <c r="AV301" s="313"/>
      <c r="AW301" s="44"/>
      <c r="AX301" s="410"/>
      <c r="AY301" s="410"/>
      <c r="AZ301" s="44"/>
      <c r="BA301" s="44"/>
      <c r="BB301" s="44"/>
      <c r="BC301" s="44"/>
      <c r="BD301" s="44"/>
      <c r="BE301" s="44"/>
    </row>
    <row r="302" spans="3:57" ht="10.9" customHeight="1" x14ac:dyDescent="0.15">
      <c r="C302" s="347">
        <v>5</v>
      </c>
      <c r="D302" s="350" t="s">
        <v>3</v>
      </c>
      <c r="E302" s="353">
        <v>10</v>
      </c>
      <c r="F302" s="353" t="s">
        <v>2</v>
      </c>
      <c r="G302" s="347" t="s">
        <v>9</v>
      </c>
      <c r="H302" s="353"/>
      <c r="I302" s="656"/>
      <c r="J302" s="657"/>
      <c r="K302" s="658"/>
      <c r="L302" s="411">
        <f>IF(AND(I302="○",AU302="●"),AX302,0)</f>
        <v>0</v>
      </c>
      <c r="M302" s="412"/>
      <c r="N302" s="412"/>
      <c r="O302" s="412"/>
      <c r="P302" s="412"/>
      <c r="Q302" s="413"/>
      <c r="R302" s="420"/>
      <c r="S302" s="421"/>
      <c r="T302" s="422"/>
      <c r="U302" s="429"/>
      <c r="V302" s="430"/>
      <c r="W302" s="431"/>
      <c r="X302" s="411">
        <f t="shared" ref="X302" si="28">IF(AND(I302="○",AU302="●"),$K$224*2,0)</f>
        <v>0</v>
      </c>
      <c r="Y302" s="412"/>
      <c r="Z302" s="412"/>
      <c r="AA302" s="412"/>
      <c r="AB302" s="412"/>
      <c r="AC302" s="432"/>
      <c r="AD302" s="435">
        <f t="shared" ref="AD302" si="29">L302+X302</f>
        <v>0</v>
      </c>
      <c r="AE302" s="436"/>
      <c r="AF302" s="436"/>
      <c r="AG302" s="436"/>
      <c r="AH302" s="436"/>
      <c r="AI302" s="437"/>
      <c r="AJ302" s="146"/>
      <c r="AK302" s="146"/>
      <c r="AL302" s="146"/>
      <c r="AM302" s="146"/>
      <c r="AN302" s="146"/>
      <c r="AT302" s="44"/>
      <c r="AU302" s="284" t="str">
        <f>IF(OR(I302="×",AU306="×"),"×","●")</f>
        <v>●</v>
      </c>
      <c r="AV302" s="313">
        <f>IF(AU302="●",IF(I302="定","-",I302),"-")</f>
        <v>0</v>
      </c>
      <c r="AW302" s="44"/>
      <c r="AX302" s="410">
        <f>20+ROUNDDOWN(($AX$231-1000)/1000,0)*20</f>
        <v>0</v>
      </c>
      <c r="AY302" s="410"/>
      <c r="AZ302" s="44"/>
      <c r="BA302" s="44"/>
      <c r="BB302" s="44"/>
      <c r="BC302" s="44"/>
      <c r="BD302" s="44"/>
      <c r="BE302" s="44"/>
    </row>
    <row r="303" spans="3:57" ht="10.9" customHeight="1" x14ac:dyDescent="0.15">
      <c r="C303" s="348"/>
      <c r="D303" s="351"/>
      <c r="E303" s="354"/>
      <c r="F303" s="354"/>
      <c r="G303" s="348"/>
      <c r="H303" s="354"/>
      <c r="I303" s="491"/>
      <c r="J303" s="492"/>
      <c r="K303" s="659"/>
      <c r="L303" s="414"/>
      <c r="M303" s="415"/>
      <c r="N303" s="415"/>
      <c r="O303" s="415"/>
      <c r="P303" s="415"/>
      <c r="Q303" s="416"/>
      <c r="R303" s="423"/>
      <c r="S303" s="424"/>
      <c r="T303" s="425"/>
      <c r="U303" s="430"/>
      <c r="V303" s="430"/>
      <c r="W303" s="431"/>
      <c r="X303" s="414"/>
      <c r="Y303" s="415"/>
      <c r="Z303" s="415"/>
      <c r="AA303" s="415"/>
      <c r="AB303" s="415"/>
      <c r="AC303" s="433"/>
      <c r="AD303" s="438"/>
      <c r="AE303" s="439"/>
      <c r="AF303" s="439"/>
      <c r="AG303" s="439"/>
      <c r="AH303" s="439"/>
      <c r="AI303" s="440"/>
      <c r="AJ303" s="146"/>
      <c r="AK303" s="146"/>
      <c r="AL303" s="146"/>
      <c r="AM303" s="146"/>
      <c r="AN303" s="146"/>
      <c r="AT303" s="44"/>
      <c r="AU303" s="284"/>
      <c r="AV303" s="313"/>
      <c r="AW303" s="44"/>
      <c r="AX303" s="410"/>
      <c r="AY303" s="410"/>
      <c r="AZ303" s="44"/>
      <c r="BA303" s="44"/>
      <c r="BB303" s="44"/>
      <c r="BC303" s="44"/>
      <c r="BD303" s="44"/>
      <c r="BE303" s="44"/>
    </row>
    <row r="304" spans="3:57" ht="10.9" customHeight="1" x14ac:dyDescent="0.15">
      <c r="C304" s="348"/>
      <c r="D304" s="351"/>
      <c r="E304" s="354"/>
      <c r="F304" s="354"/>
      <c r="G304" s="348"/>
      <c r="H304" s="354"/>
      <c r="I304" s="491"/>
      <c r="J304" s="492"/>
      <c r="K304" s="659"/>
      <c r="L304" s="414"/>
      <c r="M304" s="415"/>
      <c r="N304" s="415"/>
      <c r="O304" s="415"/>
      <c r="P304" s="415"/>
      <c r="Q304" s="416"/>
      <c r="R304" s="423"/>
      <c r="S304" s="424"/>
      <c r="T304" s="425"/>
      <c r="U304" s="430"/>
      <c r="V304" s="430"/>
      <c r="W304" s="431"/>
      <c r="X304" s="414"/>
      <c r="Y304" s="415"/>
      <c r="Z304" s="415"/>
      <c r="AA304" s="415"/>
      <c r="AB304" s="415"/>
      <c r="AC304" s="433"/>
      <c r="AD304" s="438"/>
      <c r="AE304" s="439"/>
      <c r="AF304" s="439"/>
      <c r="AG304" s="439"/>
      <c r="AH304" s="439"/>
      <c r="AI304" s="440"/>
      <c r="AJ304" s="146"/>
      <c r="AK304" s="146"/>
      <c r="AL304" s="146"/>
      <c r="AM304" s="146"/>
      <c r="AN304" s="146"/>
      <c r="AT304" s="44"/>
      <c r="AU304" s="284"/>
      <c r="AV304" s="313"/>
      <c r="AW304" s="44"/>
      <c r="AX304" s="410"/>
      <c r="AY304" s="410"/>
      <c r="AZ304" s="44"/>
      <c r="BA304" s="44"/>
      <c r="BB304" s="44"/>
      <c r="BC304" s="44"/>
      <c r="BD304" s="44"/>
      <c r="BE304" s="44"/>
    </row>
    <row r="305" spans="3:57" ht="10.9" customHeight="1" x14ac:dyDescent="0.15">
      <c r="C305" s="349"/>
      <c r="D305" s="352"/>
      <c r="E305" s="355"/>
      <c r="F305" s="355"/>
      <c r="G305" s="349"/>
      <c r="H305" s="355"/>
      <c r="I305" s="494"/>
      <c r="J305" s="495"/>
      <c r="K305" s="660"/>
      <c r="L305" s="417"/>
      <c r="M305" s="418"/>
      <c r="N305" s="418"/>
      <c r="O305" s="418"/>
      <c r="P305" s="418"/>
      <c r="Q305" s="419"/>
      <c r="R305" s="426"/>
      <c r="S305" s="427"/>
      <c r="T305" s="428"/>
      <c r="U305" s="430"/>
      <c r="V305" s="430"/>
      <c r="W305" s="431"/>
      <c r="X305" s="417"/>
      <c r="Y305" s="418"/>
      <c r="Z305" s="418"/>
      <c r="AA305" s="418"/>
      <c r="AB305" s="418"/>
      <c r="AC305" s="434"/>
      <c r="AD305" s="441"/>
      <c r="AE305" s="442"/>
      <c r="AF305" s="442"/>
      <c r="AG305" s="442"/>
      <c r="AH305" s="442"/>
      <c r="AI305" s="443"/>
      <c r="AJ305" s="146"/>
      <c r="AK305" s="146"/>
      <c r="AL305" s="146"/>
      <c r="AM305" s="146"/>
      <c r="AN305" s="146"/>
      <c r="AT305" s="44"/>
      <c r="AU305" s="284"/>
      <c r="AV305" s="313"/>
      <c r="AW305" s="44"/>
      <c r="AX305" s="410"/>
      <c r="AY305" s="410"/>
      <c r="AZ305" s="44"/>
      <c r="BA305" s="44"/>
      <c r="BB305" s="44"/>
      <c r="BC305" s="44"/>
      <c r="BD305" s="44"/>
      <c r="BE305" s="44"/>
    </row>
    <row r="306" spans="3:57" ht="10.9" customHeight="1" x14ac:dyDescent="0.15">
      <c r="C306" s="347">
        <v>5</v>
      </c>
      <c r="D306" s="350" t="s">
        <v>3</v>
      </c>
      <c r="E306" s="353">
        <v>11</v>
      </c>
      <c r="F306" s="353" t="s">
        <v>2</v>
      </c>
      <c r="G306" s="347" t="s">
        <v>8</v>
      </c>
      <c r="H306" s="353"/>
      <c r="I306" s="656"/>
      <c r="J306" s="657"/>
      <c r="K306" s="658"/>
      <c r="L306" s="411">
        <f>IF(AND(I306="○",AU306="●"),AX306,0)</f>
        <v>0</v>
      </c>
      <c r="M306" s="412"/>
      <c r="N306" s="412"/>
      <c r="O306" s="412"/>
      <c r="P306" s="412"/>
      <c r="Q306" s="413"/>
      <c r="R306" s="420"/>
      <c r="S306" s="421"/>
      <c r="T306" s="422"/>
      <c r="U306" s="429"/>
      <c r="V306" s="430"/>
      <c r="W306" s="431"/>
      <c r="X306" s="411">
        <f t="shared" ref="X306" si="30">IF(AND(I306="○",AU306="●"),$K$224*2,0)</f>
        <v>0</v>
      </c>
      <c r="Y306" s="412"/>
      <c r="Z306" s="412"/>
      <c r="AA306" s="412"/>
      <c r="AB306" s="412"/>
      <c r="AC306" s="432"/>
      <c r="AD306" s="435">
        <f t="shared" ref="AD306" si="31">L306+X306</f>
        <v>0</v>
      </c>
      <c r="AE306" s="436"/>
      <c r="AF306" s="436"/>
      <c r="AG306" s="436"/>
      <c r="AH306" s="436"/>
      <c r="AI306" s="437"/>
      <c r="AJ306" s="146"/>
      <c r="AK306" s="146"/>
      <c r="AL306" s="146"/>
      <c r="AM306" s="146"/>
      <c r="AN306" s="146"/>
      <c r="AT306" s="44"/>
      <c r="AU306" s="284" t="str">
        <f>IF(I306="×","×","●")</f>
        <v>●</v>
      </c>
      <c r="AV306" s="313">
        <f>IF(AU306="●",IF(I306="定","-",I306),"-")</f>
        <v>0</v>
      </c>
      <c r="AW306" s="44"/>
      <c r="AX306" s="410">
        <f>20+ROUNDDOWN(($AX$231-1000)/1000,0)*20</f>
        <v>0</v>
      </c>
      <c r="AY306" s="410"/>
      <c r="AZ306" s="44"/>
      <c r="BA306" s="44"/>
      <c r="BB306" s="44"/>
      <c r="BC306" s="44"/>
      <c r="BD306" s="44"/>
      <c r="BE306" s="44"/>
    </row>
    <row r="307" spans="3:57" ht="10.9" customHeight="1" x14ac:dyDescent="0.15">
      <c r="C307" s="348"/>
      <c r="D307" s="351"/>
      <c r="E307" s="354"/>
      <c r="F307" s="354"/>
      <c r="G307" s="348"/>
      <c r="H307" s="354"/>
      <c r="I307" s="491"/>
      <c r="J307" s="492"/>
      <c r="K307" s="659"/>
      <c r="L307" s="414"/>
      <c r="M307" s="415"/>
      <c r="N307" s="415"/>
      <c r="O307" s="415"/>
      <c r="P307" s="415"/>
      <c r="Q307" s="416"/>
      <c r="R307" s="423"/>
      <c r="S307" s="424"/>
      <c r="T307" s="425"/>
      <c r="U307" s="430"/>
      <c r="V307" s="430"/>
      <c r="W307" s="431"/>
      <c r="X307" s="414"/>
      <c r="Y307" s="415"/>
      <c r="Z307" s="415"/>
      <c r="AA307" s="415"/>
      <c r="AB307" s="415"/>
      <c r="AC307" s="433"/>
      <c r="AD307" s="438"/>
      <c r="AE307" s="439"/>
      <c r="AF307" s="439"/>
      <c r="AG307" s="439"/>
      <c r="AH307" s="439"/>
      <c r="AI307" s="440"/>
      <c r="AJ307" s="146"/>
      <c r="AK307" s="146"/>
      <c r="AL307" s="146"/>
      <c r="AM307" s="146"/>
      <c r="AN307" s="146"/>
      <c r="AT307" s="44"/>
      <c r="AU307" s="284"/>
      <c r="AV307" s="313"/>
      <c r="AW307" s="44"/>
      <c r="AX307" s="410"/>
      <c r="AY307" s="410"/>
      <c r="AZ307" s="44"/>
      <c r="BA307" s="44"/>
      <c r="BB307" s="44"/>
      <c r="BC307" s="44"/>
      <c r="BD307" s="44"/>
      <c r="BE307" s="44"/>
    </row>
    <row r="308" spans="3:57" ht="10.9" customHeight="1" x14ac:dyDescent="0.15">
      <c r="C308" s="348"/>
      <c r="D308" s="351"/>
      <c r="E308" s="354"/>
      <c r="F308" s="354"/>
      <c r="G308" s="348"/>
      <c r="H308" s="354"/>
      <c r="I308" s="491"/>
      <c r="J308" s="492"/>
      <c r="K308" s="659"/>
      <c r="L308" s="414"/>
      <c r="M308" s="415"/>
      <c r="N308" s="415"/>
      <c r="O308" s="415"/>
      <c r="P308" s="415"/>
      <c r="Q308" s="416"/>
      <c r="R308" s="423"/>
      <c r="S308" s="424"/>
      <c r="T308" s="425"/>
      <c r="U308" s="430"/>
      <c r="V308" s="430"/>
      <c r="W308" s="431"/>
      <c r="X308" s="414"/>
      <c r="Y308" s="415"/>
      <c r="Z308" s="415"/>
      <c r="AA308" s="415"/>
      <c r="AB308" s="415"/>
      <c r="AC308" s="433"/>
      <c r="AD308" s="438"/>
      <c r="AE308" s="439"/>
      <c r="AF308" s="439"/>
      <c r="AG308" s="439"/>
      <c r="AH308" s="439"/>
      <c r="AI308" s="440"/>
      <c r="AJ308" s="146"/>
      <c r="AK308" s="146"/>
      <c r="AL308" s="146"/>
      <c r="AM308" s="146"/>
      <c r="AN308" s="146"/>
      <c r="AT308" s="44"/>
      <c r="AU308" s="284"/>
      <c r="AV308" s="313"/>
      <c r="AW308" s="44"/>
      <c r="AX308" s="410"/>
      <c r="AY308" s="410"/>
      <c r="AZ308" s="44"/>
      <c r="BA308" s="44"/>
      <c r="BB308" s="44"/>
      <c r="BC308" s="44"/>
      <c r="BD308" s="44"/>
      <c r="BE308" s="44"/>
    </row>
    <row r="309" spans="3:57" ht="10.9" customHeight="1" x14ac:dyDescent="0.15">
      <c r="C309" s="348"/>
      <c r="D309" s="351"/>
      <c r="E309" s="354"/>
      <c r="F309" s="354"/>
      <c r="G309" s="348"/>
      <c r="H309" s="354"/>
      <c r="I309" s="491"/>
      <c r="J309" s="492"/>
      <c r="K309" s="659"/>
      <c r="L309" s="414"/>
      <c r="M309" s="415"/>
      <c r="N309" s="415"/>
      <c r="O309" s="415"/>
      <c r="P309" s="415"/>
      <c r="Q309" s="416"/>
      <c r="R309" s="423"/>
      <c r="S309" s="424"/>
      <c r="T309" s="425"/>
      <c r="U309" s="472"/>
      <c r="V309" s="472"/>
      <c r="W309" s="473"/>
      <c r="X309" s="414"/>
      <c r="Y309" s="415"/>
      <c r="Z309" s="415"/>
      <c r="AA309" s="415"/>
      <c r="AB309" s="415"/>
      <c r="AC309" s="433"/>
      <c r="AD309" s="438"/>
      <c r="AE309" s="439"/>
      <c r="AF309" s="439"/>
      <c r="AG309" s="439"/>
      <c r="AH309" s="439"/>
      <c r="AI309" s="440"/>
      <c r="AJ309" s="146"/>
      <c r="AK309" s="146"/>
      <c r="AL309" s="146"/>
      <c r="AM309" s="146"/>
      <c r="AN309" s="146"/>
      <c r="AT309" s="44"/>
      <c r="AU309" s="284"/>
      <c r="AV309" s="313"/>
      <c r="AW309" s="44"/>
      <c r="AX309" s="410"/>
      <c r="AY309" s="410"/>
      <c r="AZ309" s="44"/>
      <c r="BA309" s="44"/>
      <c r="BB309" s="44"/>
      <c r="BC309" s="44"/>
      <c r="BD309" s="44"/>
      <c r="BE309" s="44"/>
    </row>
    <row r="310" spans="3:57" ht="10.9" customHeight="1" x14ac:dyDescent="0.15">
      <c r="C310" s="454" t="s">
        <v>130</v>
      </c>
      <c r="D310" s="455"/>
      <c r="E310" s="455"/>
      <c r="F310" s="455"/>
      <c r="G310" s="455"/>
      <c r="H310" s="455"/>
      <c r="I310" s="455"/>
      <c r="J310" s="455"/>
      <c r="K310" s="455"/>
      <c r="L310" s="455"/>
      <c r="M310" s="455"/>
      <c r="N310" s="455"/>
      <c r="O310" s="455"/>
      <c r="P310" s="455"/>
      <c r="Q310" s="455"/>
      <c r="R310" s="455"/>
      <c r="S310" s="455"/>
      <c r="T310" s="455"/>
      <c r="U310" s="455"/>
      <c r="V310" s="455"/>
      <c r="W310" s="456"/>
      <c r="X310" s="463">
        <f>SUM($AD242:$AI309)</f>
        <v>0</v>
      </c>
      <c r="Y310" s="463"/>
      <c r="Z310" s="463"/>
      <c r="AA310" s="463"/>
      <c r="AB310" s="463"/>
      <c r="AC310" s="463"/>
      <c r="AD310" s="463"/>
      <c r="AE310" s="463"/>
      <c r="AF310" s="466" t="s">
        <v>106</v>
      </c>
      <c r="AG310" s="466"/>
      <c r="AH310" s="466"/>
      <c r="AI310" s="467"/>
      <c r="AJ310" s="147"/>
      <c r="AK310" s="147"/>
      <c r="AL310" s="147"/>
      <c r="AM310" s="147"/>
      <c r="AN310" s="147"/>
      <c r="AT310" s="44"/>
      <c r="AU310" s="313"/>
      <c r="AV310" s="313"/>
      <c r="AW310" s="44"/>
      <c r="AX310" s="313">
        <f>COUNTIF(AW77:AW309,"●")</f>
        <v>0</v>
      </c>
      <c r="AY310" s="313">
        <f>COUNTIF(AX77:AX309,"○")+COUNTIF(AX77:AX309,"△")</f>
        <v>0</v>
      </c>
      <c r="AZ310" s="44"/>
      <c r="BA310" s="44"/>
      <c r="BB310" s="44"/>
      <c r="BC310" s="44"/>
      <c r="BD310" s="44"/>
      <c r="BE310" s="44"/>
    </row>
    <row r="311" spans="3:57" ht="10.9" customHeight="1" x14ac:dyDescent="0.15">
      <c r="C311" s="457"/>
      <c r="D311" s="458"/>
      <c r="E311" s="458"/>
      <c r="F311" s="458"/>
      <c r="G311" s="458"/>
      <c r="H311" s="458"/>
      <c r="I311" s="458"/>
      <c r="J311" s="458"/>
      <c r="K311" s="458"/>
      <c r="L311" s="458"/>
      <c r="M311" s="458"/>
      <c r="N311" s="458"/>
      <c r="O311" s="458"/>
      <c r="P311" s="458"/>
      <c r="Q311" s="458"/>
      <c r="R311" s="458"/>
      <c r="S311" s="458"/>
      <c r="T311" s="458"/>
      <c r="U311" s="458"/>
      <c r="V311" s="458"/>
      <c r="W311" s="459"/>
      <c r="X311" s="464"/>
      <c r="Y311" s="464"/>
      <c r="Z311" s="464"/>
      <c r="AA311" s="464"/>
      <c r="AB311" s="464"/>
      <c r="AC311" s="464"/>
      <c r="AD311" s="464"/>
      <c r="AE311" s="464"/>
      <c r="AF311" s="468"/>
      <c r="AG311" s="468"/>
      <c r="AH311" s="468"/>
      <c r="AI311" s="469"/>
      <c r="AJ311" s="147"/>
      <c r="AK311" s="147"/>
      <c r="AL311" s="147"/>
      <c r="AM311" s="147"/>
      <c r="AN311" s="147"/>
      <c r="AT311" s="44"/>
      <c r="AU311" s="313"/>
      <c r="AV311" s="313"/>
      <c r="AW311" s="44"/>
      <c r="AX311" s="313"/>
      <c r="AY311" s="313"/>
      <c r="AZ311" s="44"/>
      <c r="BA311" s="44"/>
      <c r="BB311" s="44"/>
      <c r="BC311" s="44"/>
      <c r="BD311" s="44"/>
      <c r="BE311" s="44"/>
    </row>
    <row r="312" spans="3:57" ht="10.9" customHeight="1" x14ac:dyDescent="0.15">
      <c r="C312" s="457"/>
      <c r="D312" s="458"/>
      <c r="E312" s="458"/>
      <c r="F312" s="458"/>
      <c r="G312" s="458"/>
      <c r="H312" s="458"/>
      <c r="I312" s="458"/>
      <c r="J312" s="458"/>
      <c r="K312" s="458"/>
      <c r="L312" s="458"/>
      <c r="M312" s="458"/>
      <c r="N312" s="458"/>
      <c r="O312" s="458"/>
      <c r="P312" s="458"/>
      <c r="Q312" s="458"/>
      <c r="R312" s="458"/>
      <c r="S312" s="458"/>
      <c r="T312" s="458"/>
      <c r="U312" s="458"/>
      <c r="V312" s="458"/>
      <c r="W312" s="459"/>
      <c r="X312" s="464"/>
      <c r="Y312" s="464"/>
      <c r="Z312" s="464"/>
      <c r="AA312" s="464"/>
      <c r="AB312" s="464"/>
      <c r="AC312" s="464"/>
      <c r="AD312" s="464"/>
      <c r="AE312" s="464"/>
      <c r="AF312" s="468"/>
      <c r="AG312" s="468"/>
      <c r="AH312" s="468"/>
      <c r="AI312" s="469"/>
      <c r="AJ312" s="147"/>
      <c r="AK312" s="147"/>
      <c r="AL312" s="147"/>
      <c r="AM312" s="147"/>
      <c r="AN312" s="147"/>
      <c r="AT312" s="44"/>
      <c r="AU312" s="313"/>
      <c r="AV312" s="313"/>
      <c r="AW312" s="44"/>
      <c r="AX312" s="313"/>
      <c r="AY312" s="313"/>
      <c r="AZ312" s="44"/>
      <c r="BA312" s="44"/>
      <c r="BB312" s="44"/>
      <c r="BC312" s="44"/>
      <c r="BD312" s="44"/>
      <c r="BE312" s="44"/>
    </row>
    <row r="313" spans="3:57" ht="14.1" customHeight="1" x14ac:dyDescent="0.15">
      <c r="C313" s="460"/>
      <c r="D313" s="461"/>
      <c r="E313" s="461"/>
      <c r="F313" s="461"/>
      <c r="G313" s="461"/>
      <c r="H313" s="461"/>
      <c r="I313" s="461"/>
      <c r="J313" s="461"/>
      <c r="K313" s="461"/>
      <c r="L313" s="461"/>
      <c r="M313" s="461"/>
      <c r="N313" s="461"/>
      <c r="O313" s="461"/>
      <c r="P313" s="461"/>
      <c r="Q313" s="461"/>
      <c r="R313" s="461"/>
      <c r="S313" s="461"/>
      <c r="T313" s="461"/>
      <c r="U313" s="461"/>
      <c r="V313" s="461"/>
      <c r="W313" s="462"/>
      <c r="X313" s="465"/>
      <c r="Y313" s="465"/>
      <c r="Z313" s="465"/>
      <c r="AA313" s="465"/>
      <c r="AB313" s="465"/>
      <c r="AC313" s="465"/>
      <c r="AD313" s="465"/>
      <c r="AE313" s="465"/>
      <c r="AF313" s="470"/>
      <c r="AG313" s="470"/>
      <c r="AH313" s="470"/>
      <c r="AI313" s="471"/>
      <c r="AJ313" s="147"/>
      <c r="AK313" s="147"/>
      <c r="AL313" s="147"/>
      <c r="AM313" s="147"/>
      <c r="AN313" s="147"/>
      <c r="AT313" s="44"/>
      <c r="AU313" s="313"/>
      <c r="AV313" s="313"/>
      <c r="AW313" s="44"/>
      <c r="AX313" s="313"/>
      <c r="AY313" s="313"/>
      <c r="AZ313" s="44"/>
      <c r="BA313" s="44"/>
      <c r="BB313" s="44"/>
      <c r="BC313" s="44"/>
      <c r="BD313" s="44"/>
      <c r="BE313" s="44"/>
    </row>
    <row r="314" spans="3:57" ht="10.9" customHeight="1" x14ac:dyDescent="0.15">
      <c r="C314" s="447">
        <v>5</v>
      </c>
      <c r="D314" s="449" t="s">
        <v>3</v>
      </c>
      <c r="E314" s="451">
        <v>12</v>
      </c>
      <c r="F314" s="451" t="s">
        <v>2</v>
      </c>
      <c r="G314" s="447" t="s">
        <v>7</v>
      </c>
      <c r="H314" s="451"/>
      <c r="I314" s="491"/>
      <c r="J314" s="492"/>
      <c r="K314" s="659"/>
      <c r="L314" s="477">
        <f>IF(AND(I314="△",AU314="●"),AX314*U314,0)</f>
        <v>0</v>
      </c>
      <c r="M314" s="478"/>
      <c r="N314" s="478"/>
      <c r="O314" s="478"/>
      <c r="P314" s="478"/>
      <c r="Q314" s="479"/>
      <c r="R314" s="491">
        <v>1</v>
      </c>
      <c r="S314" s="492"/>
      <c r="T314" s="493"/>
      <c r="U314" s="497">
        <f>IF(R314=1,$AL$36,IF(R314=2,$AL$55,IF(R314=3,$AL$73,IF(R314=4,$AL$92,IF(R314=5,$AL$110,IF(R314=6,$AL$128,IF(R314=7,$AL$147,IF(R314=8,$AL$165,IF(R314=9,$AL$183,IF(R314=10,$AL$202,0))))))))))</f>
        <v>0</v>
      </c>
      <c r="V314" s="498"/>
      <c r="W314" s="499"/>
      <c r="X314" s="480">
        <f>IF(AND(I314="△",AU314="●"),'スクリーン(1)'!AD11+'スクリーン (2)'!AD11+'スクリーン (3)'!AD11+'スクリーン (4)'!AD11+'スクリーン (5)'!AD11+'スクリーン (6)'!AD11+'スクリーン (7)'!AD11+'スクリーン (8)'!AD11+'スクリーン (9)'!AD11+'スクリーン (10)'!AD11+'スクリーン (11)'!AD11+'スクリーン (12)'!AD11+'スクリーン (13)'!AD11+'スクリーン (14)'!AD11+'スクリーン (15)'!AD11+'スクリーン (16)'!AD11+'スクリーン (17)'!AD11+'スクリーン (18)'!AD11+'スクリーン (19)'!AD11+'スクリーン (20)'!AD11,0)</f>
        <v>0</v>
      </c>
      <c r="Y314" s="481"/>
      <c r="Z314" s="481"/>
      <c r="AA314" s="481"/>
      <c r="AB314" s="481"/>
      <c r="AC314" s="502"/>
      <c r="AD314" s="435">
        <f t="shared" ref="AD314" si="32">IF(I314="△",ROUNDUP(L314+X314,1),0)</f>
        <v>0</v>
      </c>
      <c r="AE314" s="436"/>
      <c r="AF314" s="436"/>
      <c r="AG314" s="436"/>
      <c r="AH314" s="436"/>
      <c r="AI314" s="437"/>
      <c r="AJ314" s="146"/>
      <c r="AK314" s="146"/>
      <c r="AL314" s="146"/>
      <c r="AM314" s="146"/>
      <c r="AN314" s="146"/>
      <c r="AT314" s="44"/>
      <c r="AU314" s="284" t="str">
        <f>IF(OR(I314="×",AU318="×"),"×","●")</f>
        <v>●</v>
      </c>
      <c r="AV314" s="313">
        <f>IF(AU314="●",IF(I314="定","-",I314),"-")</f>
        <v>0</v>
      </c>
      <c r="AW314" s="44"/>
      <c r="AX314" s="410">
        <f>20+ROUNDDOWN(($AX$231-1000)/1000,0)*20</f>
        <v>0</v>
      </c>
      <c r="AY314" s="410"/>
      <c r="AZ314" s="44"/>
      <c r="BA314" s="44"/>
      <c r="BB314" s="44"/>
      <c r="BC314" s="44"/>
      <c r="BD314" s="44"/>
      <c r="BE314" s="44"/>
    </row>
    <row r="315" spans="3:57" ht="10.9" customHeight="1" x14ac:dyDescent="0.15">
      <c r="C315" s="447"/>
      <c r="D315" s="449"/>
      <c r="E315" s="451"/>
      <c r="F315" s="451"/>
      <c r="G315" s="447"/>
      <c r="H315" s="451"/>
      <c r="I315" s="491"/>
      <c r="J315" s="492"/>
      <c r="K315" s="659"/>
      <c r="L315" s="480"/>
      <c r="M315" s="481"/>
      <c r="N315" s="481"/>
      <c r="O315" s="481"/>
      <c r="P315" s="481"/>
      <c r="Q315" s="482"/>
      <c r="R315" s="491"/>
      <c r="S315" s="492"/>
      <c r="T315" s="493"/>
      <c r="U315" s="500"/>
      <c r="V315" s="500"/>
      <c r="W315" s="501"/>
      <c r="X315" s="480"/>
      <c r="Y315" s="481"/>
      <c r="Z315" s="481"/>
      <c r="AA315" s="481"/>
      <c r="AB315" s="481"/>
      <c r="AC315" s="502"/>
      <c r="AD315" s="438"/>
      <c r="AE315" s="439"/>
      <c r="AF315" s="439"/>
      <c r="AG315" s="439"/>
      <c r="AH315" s="439"/>
      <c r="AI315" s="440"/>
      <c r="AJ315" s="146"/>
      <c r="AK315" s="146"/>
      <c r="AL315" s="146"/>
      <c r="AM315" s="146"/>
      <c r="AN315" s="146"/>
      <c r="AT315" s="44"/>
      <c r="AU315" s="284"/>
      <c r="AV315" s="313"/>
      <c r="AW315" s="44"/>
      <c r="AX315" s="410"/>
      <c r="AY315" s="410"/>
      <c r="AZ315" s="44"/>
      <c r="BA315" s="44"/>
      <c r="BB315" s="44"/>
      <c r="BC315" s="44"/>
      <c r="BD315" s="44"/>
      <c r="BE315" s="44"/>
    </row>
    <row r="316" spans="3:57" ht="10.9" customHeight="1" x14ac:dyDescent="0.15">
      <c r="C316" s="447"/>
      <c r="D316" s="449"/>
      <c r="E316" s="451"/>
      <c r="F316" s="451"/>
      <c r="G316" s="447"/>
      <c r="H316" s="451"/>
      <c r="I316" s="491"/>
      <c r="J316" s="492"/>
      <c r="K316" s="659"/>
      <c r="L316" s="480"/>
      <c r="M316" s="481"/>
      <c r="N316" s="481"/>
      <c r="O316" s="481"/>
      <c r="P316" s="481"/>
      <c r="Q316" s="482"/>
      <c r="R316" s="491"/>
      <c r="S316" s="492"/>
      <c r="T316" s="493"/>
      <c r="U316" s="500"/>
      <c r="V316" s="500"/>
      <c r="W316" s="501"/>
      <c r="X316" s="480"/>
      <c r="Y316" s="481"/>
      <c r="Z316" s="481"/>
      <c r="AA316" s="481"/>
      <c r="AB316" s="481"/>
      <c r="AC316" s="502"/>
      <c r="AD316" s="438"/>
      <c r="AE316" s="439"/>
      <c r="AF316" s="439"/>
      <c r="AG316" s="439"/>
      <c r="AH316" s="439"/>
      <c r="AI316" s="440"/>
      <c r="AJ316" s="146"/>
      <c r="AK316" s="146"/>
      <c r="AL316" s="146"/>
      <c r="AM316" s="146"/>
      <c r="AN316" s="146"/>
      <c r="AT316" s="44"/>
      <c r="AU316" s="284"/>
      <c r="AV316" s="313"/>
      <c r="AW316" s="44"/>
      <c r="AX316" s="410"/>
      <c r="AY316" s="410"/>
      <c r="AZ316" s="44"/>
      <c r="BA316" s="44"/>
      <c r="BB316" s="44"/>
      <c r="BC316" s="44"/>
      <c r="BD316" s="44"/>
      <c r="BE316" s="44"/>
    </row>
    <row r="317" spans="3:57" ht="10.9" customHeight="1" x14ac:dyDescent="0.15">
      <c r="C317" s="448"/>
      <c r="D317" s="450"/>
      <c r="E317" s="452"/>
      <c r="F317" s="452"/>
      <c r="G317" s="448"/>
      <c r="H317" s="452"/>
      <c r="I317" s="494"/>
      <c r="J317" s="495"/>
      <c r="K317" s="660"/>
      <c r="L317" s="483"/>
      <c r="M317" s="484"/>
      <c r="N317" s="484"/>
      <c r="O317" s="484"/>
      <c r="P317" s="484"/>
      <c r="Q317" s="485"/>
      <c r="R317" s="494"/>
      <c r="S317" s="495"/>
      <c r="T317" s="496"/>
      <c r="U317" s="500"/>
      <c r="V317" s="500"/>
      <c r="W317" s="501"/>
      <c r="X317" s="483"/>
      <c r="Y317" s="484"/>
      <c r="Z317" s="484"/>
      <c r="AA317" s="484"/>
      <c r="AB317" s="484"/>
      <c r="AC317" s="503"/>
      <c r="AD317" s="441"/>
      <c r="AE317" s="442"/>
      <c r="AF317" s="442"/>
      <c r="AG317" s="442"/>
      <c r="AH317" s="442"/>
      <c r="AI317" s="443"/>
      <c r="AJ317" s="146"/>
      <c r="AK317" s="146"/>
      <c r="AL317" s="146"/>
      <c r="AM317" s="146"/>
      <c r="AN317" s="146"/>
      <c r="AT317" s="44"/>
      <c r="AU317" s="284"/>
      <c r="AV317" s="313"/>
      <c r="AW317" s="44"/>
      <c r="AX317" s="410"/>
      <c r="AY317" s="410"/>
      <c r="AZ317" s="44"/>
      <c r="BA317" s="44"/>
      <c r="BB317" s="44"/>
      <c r="BC317" s="44"/>
      <c r="BD317" s="44"/>
      <c r="BE317" s="44"/>
    </row>
    <row r="318" spans="3:57" ht="10.9" customHeight="1" x14ac:dyDescent="0.15">
      <c r="C318" s="474">
        <v>5</v>
      </c>
      <c r="D318" s="475" t="s">
        <v>3</v>
      </c>
      <c r="E318" s="476">
        <v>13</v>
      </c>
      <c r="F318" s="476" t="s">
        <v>2</v>
      </c>
      <c r="G318" s="474" t="s">
        <v>6</v>
      </c>
      <c r="H318" s="476"/>
      <c r="I318" s="656"/>
      <c r="J318" s="657"/>
      <c r="K318" s="658"/>
      <c r="L318" s="477">
        <f>IF(AND(I318="△",AU318="●"),AX318*U318,0)</f>
        <v>0</v>
      </c>
      <c r="M318" s="478"/>
      <c r="N318" s="478"/>
      <c r="O318" s="478"/>
      <c r="P318" s="478"/>
      <c r="Q318" s="479"/>
      <c r="R318" s="491">
        <v>1</v>
      </c>
      <c r="S318" s="492"/>
      <c r="T318" s="493"/>
      <c r="U318" s="497">
        <f t="shared" ref="U318" si="33">IF(R318=1,$AL$36,IF(R318=2,$AL$55,IF(R318=3,$AL$73,IF(R318=4,$AL$92,IF(R318=5,$AL$110,IF(R318=6,$AL$128,IF(R318=7,$AL$147,IF(R318=8,$AL$165,IF(R318=9,$AL$183,IF(R318=10,$AL$202,0))))))))))</f>
        <v>0</v>
      </c>
      <c r="V318" s="498"/>
      <c r="W318" s="499"/>
      <c r="X318" s="480">
        <f>IF(AND(I318="△",AU318="●"),'スクリーン(1)'!AD15+'スクリーン (2)'!AD15+'スクリーン (3)'!AD15+'スクリーン (4)'!AD15+'スクリーン (5)'!AD15+'スクリーン (6)'!AD15+'スクリーン (7)'!AD15+'スクリーン (8)'!AD15+'スクリーン (9)'!AD15+'スクリーン (10)'!AD15+'スクリーン (11)'!AD15+'スクリーン (12)'!AD15+'スクリーン (13)'!AD15+'スクリーン (14)'!AD15+'スクリーン (15)'!AD15+'スクリーン (16)'!AD15+'スクリーン (17)'!AD15+'スクリーン (18)'!AD15+'スクリーン (19)'!AD15+'スクリーン (20)'!AD15,0)</f>
        <v>0</v>
      </c>
      <c r="Y318" s="481"/>
      <c r="Z318" s="481"/>
      <c r="AA318" s="481"/>
      <c r="AB318" s="481"/>
      <c r="AC318" s="502"/>
      <c r="AD318" s="435">
        <f t="shared" ref="AD318" si="34">IF(I318="△",ROUNDUP(L318+X318,1),0)</f>
        <v>0</v>
      </c>
      <c r="AE318" s="436"/>
      <c r="AF318" s="436"/>
      <c r="AG318" s="436"/>
      <c r="AH318" s="436"/>
      <c r="AI318" s="437"/>
      <c r="AJ318" s="146"/>
      <c r="AK318" s="146"/>
      <c r="AL318" s="146"/>
      <c r="AM318" s="146"/>
      <c r="AN318" s="146"/>
      <c r="AT318" s="44"/>
      <c r="AU318" s="284" t="str">
        <f>IF(OR(I318="×",AU322="×"),"×","●")</f>
        <v>●</v>
      </c>
      <c r="AV318" s="313">
        <f>IF(AU318="●",IF(I318="定","-",I318),"-")</f>
        <v>0</v>
      </c>
      <c r="AW318" s="44"/>
      <c r="AX318" s="410">
        <f>20+ROUNDDOWN(($AX$231-1000)/1000,0)*20</f>
        <v>0</v>
      </c>
      <c r="AY318" s="410"/>
      <c r="AZ318" s="44"/>
      <c r="BA318" s="44"/>
      <c r="BB318" s="44"/>
      <c r="BC318" s="44"/>
      <c r="BD318" s="44"/>
      <c r="BE318" s="44"/>
    </row>
    <row r="319" spans="3:57" ht="10.9" customHeight="1" x14ac:dyDescent="0.15">
      <c r="C319" s="447"/>
      <c r="D319" s="449"/>
      <c r="E319" s="451"/>
      <c r="F319" s="451"/>
      <c r="G319" s="447"/>
      <c r="H319" s="451"/>
      <c r="I319" s="491"/>
      <c r="J319" s="492"/>
      <c r="K319" s="659"/>
      <c r="L319" s="480"/>
      <c r="M319" s="481"/>
      <c r="N319" s="481"/>
      <c r="O319" s="481"/>
      <c r="P319" s="481"/>
      <c r="Q319" s="482"/>
      <c r="R319" s="491"/>
      <c r="S319" s="492"/>
      <c r="T319" s="493"/>
      <c r="U319" s="500"/>
      <c r="V319" s="500"/>
      <c r="W319" s="501"/>
      <c r="X319" s="480"/>
      <c r="Y319" s="481"/>
      <c r="Z319" s="481"/>
      <c r="AA319" s="481"/>
      <c r="AB319" s="481"/>
      <c r="AC319" s="502"/>
      <c r="AD319" s="438"/>
      <c r="AE319" s="439"/>
      <c r="AF319" s="439"/>
      <c r="AG319" s="439"/>
      <c r="AH319" s="439"/>
      <c r="AI319" s="440"/>
      <c r="AJ319" s="146"/>
      <c r="AK319" s="146"/>
      <c r="AL319" s="146"/>
      <c r="AM319" s="146"/>
      <c r="AN319" s="146"/>
      <c r="AT319" s="44"/>
      <c r="AU319" s="284"/>
      <c r="AV319" s="313"/>
      <c r="AW319" s="44"/>
      <c r="AX319" s="410"/>
      <c r="AY319" s="410"/>
      <c r="AZ319" s="44"/>
      <c r="BA319" s="44"/>
      <c r="BB319" s="44"/>
      <c r="BC319" s="44"/>
      <c r="BD319" s="44"/>
      <c r="BE319" s="44"/>
    </row>
    <row r="320" spans="3:57" ht="10.9" customHeight="1" x14ac:dyDescent="0.15">
      <c r="C320" s="447"/>
      <c r="D320" s="449"/>
      <c r="E320" s="451"/>
      <c r="F320" s="451"/>
      <c r="G320" s="447"/>
      <c r="H320" s="451"/>
      <c r="I320" s="491"/>
      <c r="J320" s="492"/>
      <c r="K320" s="659"/>
      <c r="L320" s="480"/>
      <c r="M320" s="481"/>
      <c r="N320" s="481"/>
      <c r="O320" s="481"/>
      <c r="P320" s="481"/>
      <c r="Q320" s="482"/>
      <c r="R320" s="491"/>
      <c r="S320" s="492"/>
      <c r="T320" s="493"/>
      <c r="U320" s="500"/>
      <c r="V320" s="500"/>
      <c r="W320" s="501"/>
      <c r="X320" s="480"/>
      <c r="Y320" s="481"/>
      <c r="Z320" s="481"/>
      <c r="AA320" s="481"/>
      <c r="AB320" s="481"/>
      <c r="AC320" s="502"/>
      <c r="AD320" s="438"/>
      <c r="AE320" s="439"/>
      <c r="AF320" s="439"/>
      <c r="AG320" s="439"/>
      <c r="AH320" s="439"/>
      <c r="AI320" s="440"/>
      <c r="AJ320" s="146"/>
      <c r="AK320" s="146"/>
      <c r="AL320" s="146"/>
      <c r="AM320" s="146"/>
      <c r="AN320" s="146"/>
      <c r="AT320" s="44"/>
      <c r="AU320" s="284"/>
      <c r="AV320" s="313"/>
      <c r="AW320" s="44"/>
      <c r="AX320" s="410"/>
      <c r="AY320" s="410"/>
      <c r="AZ320" s="44"/>
      <c r="BA320" s="44"/>
      <c r="BB320" s="44"/>
      <c r="BC320" s="44"/>
      <c r="BD320" s="44"/>
      <c r="BE320" s="44"/>
    </row>
    <row r="321" spans="3:57" ht="10.9" customHeight="1" x14ac:dyDescent="0.15">
      <c r="C321" s="448"/>
      <c r="D321" s="450"/>
      <c r="E321" s="452"/>
      <c r="F321" s="452"/>
      <c r="G321" s="448"/>
      <c r="H321" s="452"/>
      <c r="I321" s="494"/>
      <c r="J321" s="495"/>
      <c r="K321" s="660"/>
      <c r="L321" s="483"/>
      <c r="M321" s="484"/>
      <c r="N321" s="484"/>
      <c r="O321" s="484"/>
      <c r="P321" s="484"/>
      <c r="Q321" s="485"/>
      <c r="R321" s="494"/>
      <c r="S321" s="495"/>
      <c r="T321" s="496"/>
      <c r="U321" s="500"/>
      <c r="V321" s="500"/>
      <c r="W321" s="501"/>
      <c r="X321" s="483"/>
      <c r="Y321" s="484"/>
      <c r="Z321" s="484"/>
      <c r="AA321" s="484"/>
      <c r="AB321" s="484"/>
      <c r="AC321" s="503"/>
      <c r="AD321" s="441"/>
      <c r="AE321" s="442"/>
      <c r="AF321" s="442"/>
      <c r="AG321" s="442"/>
      <c r="AH321" s="442"/>
      <c r="AI321" s="443"/>
      <c r="AJ321" s="146"/>
      <c r="AK321" s="146"/>
      <c r="AL321" s="146"/>
      <c r="AM321" s="146"/>
      <c r="AN321" s="146"/>
      <c r="AT321" s="44"/>
      <c r="AU321" s="284"/>
      <c r="AV321" s="313"/>
      <c r="AW321" s="44"/>
      <c r="AX321" s="410"/>
      <c r="AY321" s="410"/>
      <c r="AZ321" s="44"/>
      <c r="BA321" s="44"/>
      <c r="BB321" s="44"/>
      <c r="BC321" s="44"/>
      <c r="BD321" s="44"/>
      <c r="BE321" s="44"/>
    </row>
    <row r="322" spans="3:57" ht="10.9" customHeight="1" x14ac:dyDescent="0.15">
      <c r="C322" s="474">
        <v>5</v>
      </c>
      <c r="D322" s="475" t="s">
        <v>3</v>
      </c>
      <c r="E322" s="476">
        <v>14</v>
      </c>
      <c r="F322" s="476" t="s">
        <v>2</v>
      </c>
      <c r="G322" s="474" t="s">
        <v>5</v>
      </c>
      <c r="H322" s="476"/>
      <c r="I322" s="656"/>
      <c r="J322" s="657"/>
      <c r="K322" s="658"/>
      <c r="L322" s="477">
        <f>IF(AND(I322="△",AU322="●"),AX322*U322,0)</f>
        <v>0</v>
      </c>
      <c r="M322" s="478"/>
      <c r="N322" s="478"/>
      <c r="O322" s="478"/>
      <c r="P322" s="478"/>
      <c r="Q322" s="479"/>
      <c r="R322" s="491">
        <v>1</v>
      </c>
      <c r="S322" s="492"/>
      <c r="T322" s="493"/>
      <c r="U322" s="497">
        <f t="shared" ref="U322" si="35">IF(R322=1,$AL$36,IF(R322=2,$AL$55,IF(R322=3,$AL$73,IF(R322=4,$AL$92,IF(R322=5,$AL$110,IF(R322=6,$AL$128,IF(R322=7,$AL$147,IF(R322=8,$AL$165,IF(R322=9,$AL$183,IF(R322=10,$AL$202,0))))))))))</f>
        <v>0</v>
      </c>
      <c r="V322" s="498"/>
      <c r="W322" s="499"/>
      <c r="X322" s="480">
        <f>IF(AND(I322="△",AU322="●"),'スクリーン(1)'!AD19+'スクリーン (2)'!AD19+'スクリーン (3)'!AD19+'スクリーン (4)'!AD19+'スクリーン (5)'!AD19+'スクリーン (6)'!AD19+'スクリーン (7)'!AD19+'スクリーン (8)'!AD19+'スクリーン (9)'!AD19+'スクリーン (10)'!AD19+'スクリーン (11)'!AD19+'スクリーン (12)'!AD19+'スクリーン (13)'!AD19+'スクリーン (14)'!AD19+'スクリーン (15)'!AD19+'スクリーン (16)'!AD19+'スクリーン (17)'!AD19+'スクリーン (18)'!AD19+'スクリーン (19)'!AD19+'スクリーン (20)'!AD19,0)</f>
        <v>0</v>
      </c>
      <c r="Y322" s="481"/>
      <c r="Z322" s="481"/>
      <c r="AA322" s="481"/>
      <c r="AB322" s="481"/>
      <c r="AC322" s="502"/>
      <c r="AD322" s="435">
        <f>IF(I322="△",ROUNDUP(L322+X322,1),0)</f>
        <v>0</v>
      </c>
      <c r="AE322" s="436"/>
      <c r="AF322" s="436"/>
      <c r="AG322" s="436"/>
      <c r="AH322" s="436"/>
      <c r="AI322" s="437"/>
      <c r="AJ322" s="146"/>
      <c r="AK322" s="146"/>
      <c r="AL322" s="146"/>
      <c r="AM322" s="146"/>
      <c r="AN322" s="146"/>
      <c r="AT322" s="44"/>
      <c r="AU322" s="284" t="str">
        <f>IF(OR(I322="×",AU326="×"),"×","●")</f>
        <v>●</v>
      </c>
      <c r="AV322" s="313">
        <f>IF(AU322="●",IF(I322="定","-",I322),"-")</f>
        <v>0</v>
      </c>
      <c r="AW322" s="44"/>
      <c r="AX322" s="410">
        <f>20+ROUNDDOWN(($AX$231-1000)/1000,0)*20</f>
        <v>0</v>
      </c>
      <c r="AY322" s="410"/>
      <c r="AZ322" s="44"/>
      <c r="BA322" s="44"/>
      <c r="BB322" s="44"/>
      <c r="BC322" s="44"/>
      <c r="BD322" s="44"/>
      <c r="BE322" s="44"/>
    </row>
    <row r="323" spans="3:57" ht="10.9" customHeight="1" x14ac:dyDescent="0.15">
      <c r="C323" s="447"/>
      <c r="D323" s="449"/>
      <c r="E323" s="451"/>
      <c r="F323" s="451"/>
      <c r="G323" s="447"/>
      <c r="H323" s="451"/>
      <c r="I323" s="491"/>
      <c r="J323" s="492"/>
      <c r="K323" s="659"/>
      <c r="L323" s="480"/>
      <c r="M323" s="481"/>
      <c r="N323" s="481"/>
      <c r="O323" s="481"/>
      <c r="P323" s="481"/>
      <c r="Q323" s="482"/>
      <c r="R323" s="491"/>
      <c r="S323" s="492"/>
      <c r="T323" s="493"/>
      <c r="U323" s="500"/>
      <c r="V323" s="500"/>
      <c r="W323" s="501"/>
      <c r="X323" s="480"/>
      <c r="Y323" s="481"/>
      <c r="Z323" s="481"/>
      <c r="AA323" s="481"/>
      <c r="AB323" s="481"/>
      <c r="AC323" s="502"/>
      <c r="AD323" s="438"/>
      <c r="AE323" s="439"/>
      <c r="AF323" s="439"/>
      <c r="AG323" s="439"/>
      <c r="AH323" s="439"/>
      <c r="AI323" s="440"/>
      <c r="AJ323" s="146"/>
      <c r="AK323" s="146"/>
      <c r="AL323" s="146"/>
      <c r="AM323" s="146"/>
      <c r="AN323" s="146"/>
      <c r="AT323" s="44"/>
      <c r="AU323" s="284"/>
      <c r="AV323" s="313"/>
      <c r="AW323" s="44"/>
      <c r="AX323" s="410"/>
      <c r="AY323" s="410"/>
      <c r="AZ323" s="44"/>
      <c r="BA323" s="44"/>
      <c r="BB323" s="44"/>
      <c r="BC323" s="44"/>
      <c r="BD323" s="44"/>
      <c r="BE323" s="44"/>
    </row>
    <row r="324" spans="3:57" ht="10.9" customHeight="1" x14ac:dyDescent="0.15">
      <c r="C324" s="447"/>
      <c r="D324" s="449"/>
      <c r="E324" s="451"/>
      <c r="F324" s="451"/>
      <c r="G324" s="447"/>
      <c r="H324" s="451"/>
      <c r="I324" s="491"/>
      <c r="J324" s="492"/>
      <c r="K324" s="659"/>
      <c r="L324" s="480"/>
      <c r="M324" s="481"/>
      <c r="N324" s="481"/>
      <c r="O324" s="481"/>
      <c r="P324" s="481"/>
      <c r="Q324" s="482"/>
      <c r="R324" s="491"/>
      <c r="S324" s="492"/>
      <c r="T324" s="493"/>
      <c r="U324" s="500"/>
      <c r="V324" s="500"/>
      <c r="W324" s="501"/>
      <c r="X324" s="480"/>
      <c r="Y324" s="481"/>
      <c r="Z324" s="481"/>
      <c r="AA324" s="481"/>
      <c r="AB324" s="481"/>
      <c r="AC324" s="502"/>
      <c r="AD324" s="438"/>
      <c r="AE324" s="439"/>
      <c r="AF324" s="439"/>
      <c r="AG324" s="439"/>
      <c r="AH324" s="439"/>
      <c r="AI324" s="440"/>
      <c r="AJ324" s="146"/>
      <c r="AK324" s="146"/>
      <c r="AL324" s="146"/>
      <c r="AM324" s="146"/>
      <c r="AN324" s="146"/>
      <c r="AT324" s="44"/>
      <c r="AU324" s="284"/>
      <c r="AV324" s="313"/>
      <c r="AW324" s="44"/>
      <c r="AX324" s="410"/>
      <c r="AY324" s="410"/>
      <c r="AZ324" s="44"/>
      <c r="BA324" s="44"/>
      <c r="BB324" s="44"/>
      <c r="BC324" s="44"/>
      <c r="BD324" s="44"/>
      <c r="BE324" s="44"/>
    </row>
    <row r="325" spans="3:57" ht="10.9" customHeight="1" x14ac:dyDescent="0.15">
      <c r="C325" s="448"/>
      <c r="D325" s="450"/>
      <c r="E325" s="452"/>
      <c r="F325" s="452"/>
      <c r="G325" s="448"/>
      <c r="H325" s="452"/>
      <c r="I325" s="494"/>
      <c r="J325" s="495"/>
      <c r="K325" s="660"/>
      <c r="L325" s="483"/>
      <c r="M325" s="484"/>
      <c r="N325" s="484"/>
      <c r="O325" s="484"/>
      <c r="P325" s="484"/>
      <c r="Q325" s="485"/>
      <c r="R325" s="494"/>
      <c r="S325" s="495"/>
      <c r="T325" s="496"/>
      <c r="U325" s="500"/>
      <c r="V325" s="500"/>
      <c r="W325" s="501"/>
      <c r="X325" s="483"/>
      <c r="Y325" s="484"/>
      <c r="Z325" s="484"/>
      <c r="AA325" s="484"/>
      <c r="AB325" s="484"/>
      <c r="AC325" s="503"/>
      <c r="AD325" s="441"/>
      <c r="AE325" s="442"/>
      <c r="AF325" s="442"/>
      <c r="AG325" s="442"/>
      <c r="AH325" s="442"/>
      <c r="AI325" s="443"/>
      <c r="AJ325" s="146"/>
      <c r="AK325" s="146"/>
      <c r="AL325" s="146"/>
      <c r="AM325" s="146"/>
      <c r="AN325" s="146"/>
      <c r="AT325" s="44"/>
      <c r="AU325" s="284"/>
      <c r="AV325" s="313"/>
      <c r="AW325" s="44"/>
      <c r="AX325" s="410"/>
      <c r="AY325" s="410"/>
      <c r="AZ325" s="44"/>
      <c r="BA325" s="44"/>
      <c r="BB325" s="44"/>
      <c r="BC325" s="44"/>
      <c r="BD325" s="44"/>
      <c r="BE325" s="44"/>
    </row>
    <row r="326" spans="3:57" ht="10.9" customHeight="1" x14ac:dyDescent="0.15">
      <c r="C326" s="474">
        <v>5</v>
      </c>
      <c r="D326" s="475" t="s">
        <v>3</v>
      </c>
      <c r="E326" s="476">
        <v>15</v>
      </c>
      <c r="F326" s="476" t="s">
        <v>2</v>
      </c>
      <c r="G326" s="474" t="s">
        <v>4</v>
      </c>
      <c r="H326" s="476"/>
      <c r="I326" s="656"/>
      <c r="J326" s="657"/>
      <c r="K326" s="658"/>
      <c r="L326" s="477">
        <f>IF(AND(I326="△",AU326="●"),AX326*U326,0)</f>
        <v>0</v>
      </c>
      <c r="M326" s="478"/>
      <c r="N326" s="478"/>
      <c r="O326" s="478"/>
      <c r="P326" s="478"/>
      <c r="Q326" s="479"/>
      <c r="R326" s="491">
        <v>1</v>
      </c>
      <c r="S326" s="492"/>
      <c r="T326" s="493"/>
      <c r="U326" s="497">
        <f t="shared" ref="U326" si="36">IF(R326=1,$AL$36,IF(R326=2,$AL$55,IF(R326=3,$AL$73,IF(R326=4,$AL$92,IF(R326=5,$AL$110,IF(R326=6,$AL$128,IF(R326=7,$AL$147,IF(R326=8,$AL$165,IF(R326=9,$AL$183,IF(R326=10,$AL$202,0))))))))))</f>
        <v>0</v>
      </c>
      <c r="V326" s="498"/>
      <c r="W326" s="499"/>
      <c r="X326" s="480">
        <f>IF(AND(I326="△",AU326="●"),'スクリーン(1)'!AD23+'スクリーン (2)'!AD23+'スクリーン (3)'!AD23+'スクリーン (4)'!AD23+'スクリーン (5)'!AD23+'スクリーン (6)'!AD23+'スクリーン (7)'!AD23+'スクリーン (8)'!AD23+'スクリーン (9)'!AD23+'スクリーン (10)'!AD23+'スクリーン (11)'!AD23+'スクリーン (12)'!AD23+'スクリーン (13)'!AD23+'スクリーン (14)'!AD23+'スクリーン (15)'!AD23+'スクリーン (16)'!AD23+'スクリーン (17)'!AD23+'スクリーン (18)'!AD23+'スクリーン (19)'!AD23+'スクリーン (20)'!AD23,0)</f>
        <v>0</v>
      </c>
      <c r="Y326" s="481"/>
      <c r="Z326" s="481"/>
      <c r="AA326" s="481"/>
      <c r="AB326" s="481"/>
      <c r="AC326" s="502"/>
      <c r="AD326" s="435">
        <f t="shared" ref="AD326" si="37">IF(I326="△",ROUNDUP(L326+X326,1),0)</f>
        <v>0</v>
      </c>
      <c r="AE326" s="436"/>
      <c r="AF326" s="436"/>
      <c r="AG326" s="436"/>
      <c r="AH326" s="436"/>
      <c r="AI326" s="437"/>
      <c r="AJ326" s="146"/>
      <c r="AK326" s="146"/>
      <c r="AL326" s="146"/>
      <c r="AM326" s="146"/>
      <c r="AN326" s="146"/>
      <c r="AT326" s="44"/>
      <c r="AU326" s="284" t="str">
        <f>IF(OR(I326="×",AU330="×"),"×","●")</f>
        <v>●</v>
      </c>
      <c r="AV326" s="313">
        <f>IF(AU326="●",IF(I326="定","-",I326),"-")</f>
        <v>0</v>
      </c>
      <c r="AW326" s="44"/>
      <c r="AX326" s="410">
        <f>20+ROUNDDOWN(($AX$231-1000)/1000,0)*20</f>
        <v>0</v>
      </c>
      <c r="AY326" s="410"/>
      <c r="AZ326" s="44"/>
      <c r="BA326" s="44"/>
      <c r="BB326" s="44"/>
      <c r="BC326" s="44"/>
      <c r="BD326" s="44"/>
      <c r="BE326" s="44"/>
    </row>
    <row r="327" spans="3:57" ht="10.9" customHeight="1" x14ac:dyDescent="0.15">
      <c r="C327" s="447"/>
      <c r="D327" s="449"/>
      <c r="E327" s="451"/>
      <c r="F327" s="451"/>
      <c r="G327" s="447"/>
      <c r="H327" s="451"/>
      <c r="I327" s="491"/>
      <c r="J327" s="492"/>
      <c r="K327" s="659"/>
      <c r="L327" s="480"/>
      <c r="M327" s="481"/>
      <c r="N327" s="481"/>
      <c r="O327" s="481"/>
      <c r="P327" s="481"/>
      <c r="Q327" s="482"/>
      <c r="R327" s="491"/>
      <c r="S327" s="492"/>
      <c r="T327" s="493"/>
      <c r="U327" s="500"/>
      <c r="V327" s="500"/>
      <c r="W327" s="501"/>
      <c r="X327" s="480"/>
      <c r="Y327" s="481"/>
      <c r="Z327" s="481"/>
      <c r="AA327" s="481"/>
      <c r="AB327" s="481"/>
      <c r="AC327" s="502"/>
      <c r="AD327" s="438"/>
      <c r="AE327" s="439"/>
      <c r="AF327" s="439"/>
      <c r="AG327" s="439"/>
      <c r="AH327" s="439"/>
      <c r="AI327" s="440"/>
      <c r="AJ327" s="146"/>
      <c r="AK327" s="146"/>
      <c r="AL327" s="146"/>
      <c r="AM327" s="146"/>
      <c r="AN327" s="146"/>
      <c r="AT327" s="44"/>
      <c r="AU327" s="284"/>
      <c r="AV327" s="313"/>
      <c r="AW327" s="44"/>
      <c r="AX327" s="410"/>
      <c r="AY327" s="410"/>
      <c r="AZ327" s="44"/>
      <c r="BA327" s="44"/>
      <c r="BB327" s="44"/>
      <c r="BC327" s="44"/>
      <c r="BD327" s="44"/>
      <c r="BE327" s="44"/>
    </row>
    <row r="328" spans="3:57" ht="10.9" customHeight="1" x14ac:dyDescent="0.15">
      <c r="C328" s="447"/>
      <c r="D328" s="449"/>
      <c r="E328" s="451"/>
      <c r="F328" s="451"/>
      <c r="G328" s="447"/>
      <c r="H328" s="451"/>
      <c r="I328" s="491"/>
      <c r="J328" s="492"/>
      <c r="K328" s="659"/>
      <c r="L328" s="480"/>
      <c r="M328" s="481"/>
      <c r="N328" s="481"/>
      <c r="O328" s="481"/>
      <c r="P328" s="481"/>
      <c r="Q328" s="482"/>
      <c r="R328" s="491"/>
      <c r="S328" s="492"/>
      <c r="T328" s="493"/>
      <c r="U328" s="500"/>
      <c r="V328" s="500"/>
      <c r="W328" s="501"/>
      <c r="X328" s="480"/>
      <c r="Y328" s="481"/>
      <c r="Z328" s="481"/>
      <c r="AA328" s="481"/>
      <c r="AB328" s="481"/>
      <c r="AC328" s="502"/>
      <c r="AD328" s="438"/>
      <c r="AE328" s="439"/>
      <c r="AF328" s="439"/>
      <c r="AG328" s="439"/>
      <c r="AH328" s="439"/>
      <c r="AI328" s="440"/>
      <c r="AJ328" s="146"/>
      <c r="AK328" s="146"/>
      <c r="AL328" s="146"/>
      <c r="AM328" s="146"/>
      <c r="AN328" s="146"/>
      <c r="AT328" s="44"/>
      <c r="AU328" s="284"/>
      <c r="AV328" s="313"/>
      <c r="AW328" s="44"/>
      <c r="AX328" s="410"/>
      <c r="AY328" s="410"/>
      <c r="AZ328" s="44"/>
      <c r="BA328" s="44"/>
      <c r="BB328" s="44"/>
      <c r="BC328" s="44"/>
      <c r="BD328" s="44"/>
      <c r="BE328" s="44"/>
    </row>
    <row r="329" spans="3:57" ht="10.9" customHeight="1" x14ac:dyDescent="0.15">
      <c r="C329" s="448"/>
      <c r="D329" s="450"/>
      <c r="E329" s="452"/>
      <c r="F329" s="452"/>
      <c r="G329" s="448"/>
      <c r="H329" s="452"/>
      <c r="I329" s="494"/>
      <c r="J329" s="495"/>
      <c r="K329" s="660"/>
      <c r="L329" s="483"/>
      <c r="M329" s="484"/>
      <c r="N329" s="484"/>
      <c r="O329" s="484"/>
      <c r="P329" s="484"/>
      <c r="Q329" s="485"/>
      <c r="R329" s="494"/>
      <c r="S329" s="495"/>
      <c r="T329" s="496"/>
      <c r="U329" s="500"/>
      <c r="V329" s="500"/>
      <c r="W329" s="501"/>
      <c r="X329" s="483"/>
      <c r="Y329" s="484"/>
      <c r="Z329" s="484"/>
      <c r="AA329" s="484"/>
      <c r="AB329" s="484"/>
      <c r="AC329" s="503"/>
      <c r="AD329" s="441"/>
      <c r="AE329" s="442"/>
      <c r="AF329" s="442"/>
      <c r="AG329" s="442"/>
      <c r="AH329" s="442"/>
      <c r="AI329" s="443"/>
      <c r="AJ329" s="146"/>
      <c r="AK329" s="146"/>
      <c r="AL329" s="146"/>
      <c r="AM329" s="146"/>
      <c r="AN329" s="146"/>
      <c r="AT329" s="44"/>
      <c r="AU329" s="284"/>
      <c r="AV329" s="313"/>
      <c r="AW329" s="44"/>
      <c r="AX329" s="410"/>
      <c r="AY329" s="410"/>
      <c r="AZ329" s="44"/>
      <c r="BA329" s="44"/>
      <c r="BB329" s="44"/>
      <c r="BC329" s="44"/>
      <c r="BD329" s="44"/>
      <c r="BE329" s="44"/>
    </row>
    <row r="330" spans="3:57" ht="10.9" customHeight="1" x14ac:dyDescent="0.15">
      <c r="C330" s="474">
        <v>5</v>
      </c>
      <c r="D330" s="475" t="s">
        <v>3</v>
      </c>
      <c r="E330" s="476">
        <v>16</v>
      </c>
      <c r="F330" s="476" t="s">
        <v>2</v>
      </c>
      <c r="G330" s="474" t="s">
        <v>1</v>
      </c>
      <c r="H330" s="476"/>
      <c r="I330" s="656"/>
      <c r="J330" s="657"/>
      <c r="K330" s="658"/>
      <c r="L330" s="477">
        <f>IF(AND(I330="△",AU330="●"),AX330*U330,0)</f>
        <v>0</v>
      </c>
      <c r="M330" s="478"/>
      <c r="N330" s="478"/>
      <c r="O330" s="478"/>
      <c r="P330" s="478"/>
      <c r="Q330" s="479"/>
      <c r="R330" s="491">
        <v>1</v>
      </c>
      <c r="S330" s="492"/>
      <c r="T330" s="493"/>
      <c r="U330" s="497">
        <f t="shared" ref="U330" si="38">IF(R330=1,$AL$36,IF(R330=2,$AL$55,IF(R330=3,$AL$73,IF(R330=4,$AL$92,IF(R330=5,$AL$110,IF(R330=6,$AL$128,IF(R330=7,$AL$147,IF(R330=8,$AL$165,IF(R330=9,$AL$183,IF(R330=10,$AL$202,0))))))))))</f>
        <v>0</v>
      </c>
      <c r="V330" s="498"/>
      <c r="W330" s="499"/>
      <c r="X330" s="480">
        <f>IF(AND(I330="△",AU330="●"),'スクリーン(1)'!AD27+'スクリーン (2)'!AD27+'スクリーン (3)'!AD27+'スクリーン (4)'!AD27+'スクリーン (5)'!AD27+'スクリーン (6)'!AD27+'スクリーン (7)'!AD27+'スクリーン (8)'!AD27+'スクリーン (9)'!AD27+'スクリーン (10)'!AD27+'スクリーン (11)'!AD27+'スクリーン (12)'!AD27+'スクリーン (13)'!AD27+'スクリーン (14)'!AD27+'スクリーン (15)'!AD27+'スクリーン (16)'!AD27+'スクリーン (17)'!AD27+'スクリーン (18)'!AD27+'スクリーン (19)'!AD27+'スクリーン (20)'!AD27,0)</f>
        <v>0</v>
      </c>
      <c r="Y330" s="481"/>
      <c r="Z330" s="481"/>
      <c r="AA330" s="481"/>
      <c r="AB330" s="481"/>
      <c r="AC330" s="502"/>
      <c r="AD330" s="435">
        <f t="shared" ref="AD330" si="39">IF(I330="△",ROUNDUP(L330+X330,1),0)</f>
        <v>0</v>
      </c>
      <c r="AE330" s="436"/>
      <c r="AF330" s="436"/>
      <c r="AG330" s="436"/>
      <c r="AH330" s="436"/>
      <c r="AI330" s="437"/>
      <c r="AJ330" s="146"/>
      <c r="AK330" s="146"/>
      <c r="AL330" s="146"/>
      <c r="AM330" s="146"/>
      <c r="AN330" s="146"/>
      <c r="AT330" s="44"/>
      <c r="AU330" s="284" t="str">
        <f>IF(OR(I330="×",AU334="×"),"×","●")</f>
        <v>●</v>
      </c>
      <c r="AV330" s="313">
        <f>IF(AU330="●",IF(I330="定","-",I330),"-")</f>
        <v>0</v>
      </c>
      <c r="AW330" s="44"/>
      <c r="AX330" s="410">
        <f>20+ROUNDDOWN(($AX$231-1000)/1000,0)*20</f>
        <v>0</v>
      </c>
      <c r="AY330" s="410"/>
      <c r="AZ330" s="44"/>
      <c r="BA330" s="44"/>
      <c r="BB330" s="44"/>
      <c r="BC330" s="44"/>
      <c r="BD330" s="44"/>
      <c r="BE330" s="44"/>
    </row>
    <row r="331" spans="3:57" ht="10.9" customHeight="1" x14ac:dyDescent="0.15">
      <c r="C331" s="447"/>
      <c r="D331" s="449"/>
      <c r="E331" s="451"/>
      <c r="F331" s="451"/>
      <c r="G331" s="447"/>
      <c r="H331" s="451"/>
      <c r="I331" s="491"/>
      <c r="J331" s="492"/>
      <c r="K331" s="659"/>
      <c r="L331" s="480"/>
      <c r="M331" s="481"/>
      <c r="N331" s="481"/>
      <c r="O331" s="481"/>
      <c r="P331" s="481"/>
      <c r="Q331" s="482"/>
      <c r="R331" s="491"/>
      <c r="S331" s="492"/>
      <c r="T331" s="493"/>
      <c r="U331" s="500"/>
      <c r="V331" s="500"/>
      <c r="W331" s="501"/>
      <c r="X331" s="480"/>
      <c r="Y331" s="481"/>
      <c r="Z331" s="481"/>
      <c r="AA331" s="481"/>
      <c r="AB331" s="481"/>
      <c r="AC331" s="502"/>
      <c r="AD331" s="438"/>
      <c r="AE331" s="439"/>
      <c r="AF331" s="439"/>
      <c r="AG331" s="439"/>
      <c r="AH331" s="439"/>
      <c r="AI331" s="440"/>
      <c r="AJ331" s="146"/>
      <c r="AK331" s="146"/>
      <c r="AL331" s="146"/>
      <c r="AM331" s="146"/>
      <c r="AN331" s="146"/>
      <c r="AT331" s="44"/>
      <c r="AU331" s="284"/>
      <c r="AV331" s="313"/>
      <c r="AW331" s="44"/>
      <c r="AX331" s="410"/>
      <c r="AY331" s="410"/>
      <c r="AZ331" s="44"/>
      <c r="BA331" s="44"/>
      <c r="BB331" s="44"/>
      <c r="BC331" s="44"/>
      <c r="BD331" s="44"/>
      <c r="BE331" s="44"/>
    </row>
    <row r="332" spans="3:57" ht="10.9" customHeight="1" x14ac:dyDescent="0.15">
      <c r="C332" s="447"/>
      <c r="D332" s="449"/>
      <c r="E332" s="451"/>
      <c r="F332" s="451"/>
      <c r="G332" s="447"/>
      <c r="H332" s="451"/>
      <c r="I332" s="491"/>
      <c r="J332" s="492"/>
      <c r="K332" s="659"/>
      <c r="L332" s="480"/>
      <c r="M332" s="481"/>
      <c r="N332" s="481"/>
      <c r="O332" s="481"/>
      <c r="P332" s="481"/>
      <c r="Q332" s="482"/>
      <c r="R332" s="491"/>
      <c r="S332" s="492"/>
      <c r="T332" s="493"/>
      <c r="U332" s="500"/>
      <c r="V332" s="500"/>
      <c r="W332" s="501"/>
      <c r="X332" s="480"/>
      <c r="Y332" s="481"/>
      <c r="Z332" s="481"/>
      <c r="AA332" s="481"/>
      <c r="AB332" s="481"/>
      <c r="AC332" s="502"/>
      <c r="AD332" s="438"/>
      <c r="AE332" s="439"/>
      <c r="AF332" s="439"/>
      <c r="AG332" s="439"/>
      <c r="AH332" s="439"/>
      <c r="AI332" s="440"/>
      <c r="AJ332" s="146"/>
      <c r="AK332" s="146"/>
      <c r="AL332" s="146"/>
      <c r="AM332" s="146"/>
      <c r="AN332" s="146"/>
      <c r="AT332" s="44"/>
      <c r="AU332" s="284"/>
      <c r="AV332" s="313"/>
      <c r="AW332" s="44"/>
      <c r="AX332" s="410"/>
      <c r="AY332" s="410"/>
      <c r="AZ332" s="44"/>
      <c r="BA332" s="44"/>
      <c r="BB332" s="44"/>
      <c r="BC332" s="44"/>
      <c r="BD332" s="44"/>
      <c r="BE332" s="44"/>
    </row>
    <row r="333" spans="3:57" ht="10.9" customHeight="1" x14ac:dyDescent="0.15">
      <c r="C333" s="448"/>
      <c r="D333" s="450"/>
      <c r="E333" s="452"/>
      <c r="F333" s="452"/>
      <c r="G333" s="448"/>
      <c r="H333" s="452"/>
      <c r="I333" s="494"/>
      <c r="J333" s="495"/>
      <c r="K333" s="660"/>
      <c r="L333" s="483"/>
      <c r="M333" s="484"/>
      <c r="N333" s="484"/>
      <c r="O333" s="484"/>
      <c r="P333" s="484"/>
      <c r="Q333" s="485"/>
      <c r="R333" s="494"/>
      <c r="S333" s="495"/>
      <c r="T333" s="496"/>
      <c r="U333" s="500"/>
      <c r="V333" s="500"/>
      <c r="W333" s="501"/>
      <c r="X333" s="483"/>
      <c r="Y333" s="484"/>
      <c r="Z333" s="484"/>
      <c r="AA333" s="484"/>
      <c r="AB333" s="484"/>
      <c r="AC333" s="503"/>
      <c r="AD333" s="441"/>
      <c r="AE333" s="442"/>
      <c r="AF333" s="442"/>
      <c r="AG333" s="442"/>
      <c r="AH333" s="442"/>
      <c r="AI333" s="443"/>
      <c r="AJ333" s="146"/>
      <c r="AK333" s="146"/>
      <c r="AL333" s="146"/>
      <c r="AM333" s="146"/>
      <c r="AN333" s="146"/>
      <c r="AT333" s="44"/>
      <c r="AU333" s="284"/>
      <c r="AV333" s="313"/>
      <c r="AW333" s="44"/>
      <c r="AX333" s="410"/>
      <c r="AY333" s="410"/>
      <c r="AZ333" s="44"/>
      <c r="BA333" s="44"/>
      <c r="BB333" s="44"/>
      <c r="BC333" s="44"/>
      <c r="BD333" s="44"/>
      <c r="BE333" s="44"/>
    </row>
    <row r="334" spans="3:57" ht="10.9" customHeight="1" x14ac:dyDescent="0.15">
      <c r="C334" s="474">
        <v>5</v>
      </c>
      <c r="D334" s="475" t="s">
        <v>3</v>
      </c>
      <c r="E334" s="476">
        <v>17</v>
      </c>
      <c r="F334" s="476" t="s">
        <v>2</v>
      </c>
      <c r="G334" s="474" t="s">
        <v>9</v>
      </c>
      <c r="H334" s="476"/>
      <c r="I334" s="656"/>
      <c r="J334" s="657"/>
      <c r="K334" s="658"/>
      <c r="L334" s="477">
        <f>IF(AND(I334="△",AU334="●"),AX334*U334,0)</f>
        <v>0</v>
      </c>
      <c r="M334" s="478"/>
      <c r="N334" s="478"/>
      <c r="O334" s="478"/>
      <c r="P334" s="478"/>
      <c r="Q334" s="479"/>
      <c r="R334" s="491">
        <v>1</v>
      </c>
      <c r="S334" s="492"/>
      <c r="T334" s="493"/>
      <c r="U334" s="497">
        <f t="shared" ref="U334" si="40">IF(R334=1,$AL$36,IF(R334=2,$AL$55,IF(R334=3,$AL$73,IF(R334=4,$AL$92,IF(R334=5,$AL$110,IF(R334=6,$AL$128,IF(R334=7,$AL$147,IF(R334=8,$AL$165,IF(R334=9,$AL$183,IF(R334=10,$AL$202,0))))))))))</f>
        <v>0</v>
      </c>
      <c r="V334" s="498"/>
      <c r="W334" s="499"/>
      <c r="X334" s="480">
        <f>IF(AND(I334="△",AU334="●"),'スクリーン(1)'!AD31+'スクリーン (2)'!AD31+'スクリーン (3)'!AD31+'スクリーン (4)'!AD31+'スクリーン (5)'!AD31+'スクリーン (6)'!AD31+'スクリーン (7)'!AD31+'スクリーン (8)'!AD31+'スクリーン (9)'!AD31+'スクリーン (10)'!AD31+'スクリーン (11)'!AD31+'スクリーン (12)'!AD31+'スクリーン (13)'!AD31+'スクリーン (14)'!AD31+'スクリーン (15)'!AD31+'スクリーン (16)'!AD31+'スクリーン (17)'!AD31+'スクリーン (18)'!AD31+'スクリーン (19)'!AD31+'スクリーン (20)'!AD31,0)</f>
        <v>0</v>
      </c>
      <c r="Y334" s="481"/>
      <c r="Z334" s="481"/>
      <c r="AA334" s="481"/>
      <c r="AB334" s="481"/>
      <c r="AC334" s="502"/>
      <c r="AD334" s="435">
        <f t="shared" ref="AD334" si="41">IF(I334="△",ROUNDUP(L334+X334,1),0)</f>
        <v>0</v>
      </c>
      <c r="AE334" s="436"/>
      <c r="AF334" s="436"/>
      <c r="AG334" s="436"/>
      <c r="AH334" s="436"/>
      <c r="AI334" s="437"/>
      <c r="AJ334" s="146"/>
      <c r="AK334" s="146"/>
      <c r="AL334" s="146"/>
      <c r="AM334" s="146"/>
      <c r="AN334" s="146"/>
      <c r="AT334" s="44"/>
      <c r="AU334" s="284" t="str">
        <f>IF(OR(I334="×",AU338="×"),"×","●")</f>
        <v>●</v>
      </c>
      <c r="AV334" s="313">
        <f>IF(AU334="●",IF(I334="定","-",I334),"-")</f>
        <v>0</v>
      </c>
      <c r="AW334" s="44"/>
      <c r="AX334" s="410">
        <f>20+ROUNDDOWN(($AX$231-1000)/1000,0)*20</f>
        <v>0</v>
      </c>
      <c r="AY334" s="410"/>
      <c r="AZ334" s="44"/>
      <c r="BA334" s="44"/>
      <c r="BB334" s="44"/>
      <c r="BC334" s="44"/>
      <c r="BD334" s="44"/>
      <c r="BE334" s="44"/>
    </row>
    <row r="335" spans="3:57" ht="10.9" customHeight="1" x14ac:dyDescent="0.15">
      <c r="C335" s="447"/>
      <c r="D335" s="449"/>
      <c r="E335" s="451"/>
      <c r="F335" s="451"/>
      <c r="G335" s="447"/>
      <c r="H335" s="451"/>
      <c r="I335" s="491"/>
      <c r="J335" s="492"/>
      <c r="K335" s="659"/>
      <c r="L335" s="480"/>
      <c r="M335" s="481"/>
      <c r="N335" s="481"/>
      <c r="O335" s="481"/>
      <c r="P335" s="481"/>
      <c r="Q335" s="482"/>
      <c r="R335" s="491"/>
      <c r="S335" s="492"/>
      <c r="T335" s="493"/>
      <c r="U335" s="500"/>
      <c r="V335" s="500"/>
      <c r="W335" s="501"/>
      <c r="X335" s="480"/>
      <c r="Y335" s="481"/>
      <c r="Z335" s="481"/>
      <c r="AA335" s="481"/>
      <c r="AB335" s="481"/>
      <c r="AC335" s="502"/>
      <c r="AD335" s="438"/>
      <c r="AE335" s="439"/>
      <c r="AF335" s="439"/>
      <c r="AG335" s="439"/>
      <c r="AH335" s="439"/>
      <c r="AI335" s="440"/>
      <c r="AJ335" s="146"/>
      <c r="AK335" s="146"/>
      <c r="AL335" s="146"/>
      <c r="AM335" s="146"/>
      <c r="AN335" s="146"/>
      <c r="AT335" s="44"/>
      <c r="AU335" s="284"/>
      <c r="AV335" s="313"/>
      <c r="AW335" s="44"/>
      <c r="AX335" s="410"/>
      <c r="AY335" s="410"/>
      <c r="AZ335" s="44"/>
      <c r="BA335" s="44"/>
      <c r="BB335" s="44"/>
      <c r="BC335" s="44"/>
      <c r="BD335" s="44"/>
      <c r="BE335" s="44"/>
    </row>
    <row r="336" spans="3:57" ht="10.9" customHeight="1" x14ac:dyDescent="0.15">
      <c r="C336" s="447"/>
      <c r="D336" s="449"/>
      <c r="E336" s="451"/>
      <c r="F336" s="451"/>
      <c r="G336" s="447"/>
      <c r="H336" s="451"/>
      <c r="I336" s="491"/>
      <c r="J336" s="492"/>
      <c r="K336" s="659"/>
      <c r="L336" s="480"/>
      <c r="M336" s="481"/>
      <c r="N336" s="481"/>
      <c r="O336" s="481"/>
      <c r="P336" s="481"/>
      <c r="Q336" s="482"/>
      <c r="R336" s="491"/>
      <c r="S336" s="492"/>
      <c r="T336" s="493"/>
      <c r="U336" s="500"/>
      <c r="V336" s="500"/>
      <c r="W336" s="501"/>
      <c r="X336" s="480"/>
      <c r="Y336" s="481"/>
      <c r="Z336" s="481"/>
      <c r="AA336" s="481"/>
      <c r="AB336" s="481"/>
      <c r="AC336" s="502"/>
      <c r="AD336" s="438"/>
      <c r="AE336" s="439"/>
      <c r="AF336" s="439"/>
      <c r="AG336" s="439"/>
      <c r="AH336" s="439"/>
      <c r="AI336" s="440"/>
      <c r="AJ336" s="146"/>
      <c r="AK336" s="146"/>
      <c r="AL336" s="146"/>
      <c r="AM336" s="146"/>
      <c r="AN336" s="146"/>
      <c r="AT336" s="44"/>
      <c r="AU336" s="284"/>
      <c r="AV336" s="313"/>
      <c r="AW336" s="44"/>
      <c r="AX336" s="410"/>
      <c r="AY336" s="410"/>
      <c r="AZ336" s="44"/>
      <c r="BA336" s="44"/>
      <c r="BB336" s="44"/>
      <c r="BC336" s="44"/>
      <c r="BD336" s="44"/>
      <c r="BE336" s="44"/>
    </row>
    <row r="337" spans="3:57" ht="10.9" customHeight="1" x14ac:dyDescent="0.15">
      <c r="C337" s="448"/>
      <c r="D337" s="450"/>
      <c r="E337" s="452"/>
      <c r="F337" s="452"/>
      <c r="G337" s="448"/>
      <c r="H337" s="452"/>
      <c r="I337" s="494"/>
      <c r="J337" s="495"/>
      <c r="K337" s="660"/>
      <c r="L337" s="483"/>
      <c r="M337" s="484"/>
      <c r="N337" s="484"/>
      <c r="O337" s="484"/>
      <c r="P337" s="484"/>
      <c r="Q337" s="485"/>
      <c r="R337" s="494"/>
      <c r="S337" s="495"/>
      <c r="T337" s="496"/>
      <c r="U337" s="500"/>
      <c r="V337" s="500"/>
      <c r="W337" s="501"/>
      <c r="X337" s="483"/>
      <c r="Y337" s="484"/>
      <c r="Z337" s="484"/>
      <c r="AA337" s="484"/>
      <c r="AB337" s="484"/>
      <c r="AC337" s="503"/>
      <c r="AD337" s="441"/>
      <c r="AE337" s="442"/>
      <c r="AF337" s="442"/>
      <c r="AG337" s="442"/>
      <c r="AH337" s="442"/>
      <c r="AI337" s="443"/>
      <c r="AJ337" s="146"/>
      <c r="AK337" s="146"/>
      <c r="AL337" s="146"/>
      <c r="AM337" s="146"/>
      <c r="AN337" s="146"/>
      <c r="AT337" s="44"/>
      <c r="AU337" s="284"/>
      <c r="AV337" s="313"/>
      <c r="AW337" s="44"/>
      <c r="AX337" s="410"/>
      <c r="AY337" s="410"/>
      <c r="AZ337" s="44"/>
      <c r="BA337" s="44"/>
      <c r="BB337" s="44"/>
      <c r="BC337" s="44"/>
      <c r="BD337" s="44"/>
      <c r="BE337" s="44"/>
    </row>
    <row r="338" spans="3:57" ht="10.9" customHeight="1" x14ac:dyDescent="0.15">
      <c r="C338" s="474">
        <v>5</v>
      </c>
      <c r="D338" s="475" t="s">
        <v>3</v>
      </c>
      <c r="E338" s="476">
        <v>18</v>
      </c>
      <c r="F338" s="476" t="s">
        <v>2</v>
      </c>
      <c r="G338" s="474" t="s">
        <v>8</v>
      </c>
      <c r="H338" s="476"/>
      <c r="I338" s="656"/>
      <c r="J338" s="657"/>
      <c r="K338" s="658"/>
      <c r="L338" s="477">
        <f>IF(AND(I338="△",AU338="●"),AX338*U338,0)</f>
        <v>0</v>
      </c>
      <c r="M338" s="478"/>
      <c r="N338" s="478"/>
      <c r="O338" s="478"/>
      <c r="P338" s="478"/>
      <c r="Q338" s="479"/>
      <c r="R338" s="491">
        <v>1</v>
      </c>
      <c r="S338" s="492"/>
      <c r="T338" s="493"/>
      <c r="U338" s="497">
        <f t="shared" ref="U338" si="42">IF(R338=1,$AL$36,IF(R338=2,$AL$55,IF(R338=3,$AL$73,IF(R338=4,$AL$92,IF(R338=5,$AL$110,IF(R338=6,$AL$128,IF(R338=7,$AL$147,IF(R338=8,$AL$165,IF(R338=9,$AL$183,IF(R338=10,$AL$202,0))))))))))</f>
        <v>0</v>
      </c>
      <c r="V338" s="498"/>
      <c r="W338" s="499"/>
      <c r="X338" s="480">
        <f>IF(AND(I338="△",AU338="●"),'スクリーン(1)'!AD35+'スクリーン (2)'!AD35+'スクリーン (3)'!AD35+'スクリーン (4)'!AD35+'スクリーン (5)'!AD35+'スクリーン (6)'!AD35+'スクリーン (7)'!AD35+'スクリーン (8)'!AD35+'スクリーン (9)'!AD35+'スクリーン (10)'!AD35+'スクリーン (11)'!AD35+'スクリーン (12)'!AD35+'スクリーン (13)'!AD35+'スクリーン (14)'!AD35+'スクリーン (15)'!AD35+'スクリーン (16)'!AD35+'スクリーン (17)'!AD35+'スクリーン (18)'!AD35+'スクリーン (19)'!AD35+'スクリーン (20)'!AD35,0)</f>
        <v>0</v>
      </c>
      <c r="Y338" s="481"/>
      <c r="Z338" s="481"/>
      <c r="AA338" s="481"/>
      <c r="AB338" s="481"/>
      <c r="AC338" s="502"/>
      <c r="AD338" s="435">
        <f t="shared" ref="AD338" si="43">IF(I338="△",ROUNDUP(L338+X338,1),0)</f>
        <v>0</v>
      </c>
      <c r="AE338" s="436"/>
      <c r="AF338" s="436"/>
      <c r="AG338" s="436"/>
      <c r="AH338" s="436"/>
      <c r="AI338" s="437"/>
      <c r="AJ338" s="146"/>
      <c r="AK338" s="146"/>
      <c r="AL338" s="146"/>
      <c r="AM338" s="146"/>
      <c r="AN338" s="146"/>
      <c r="AT338" s="44"/>
      <c r="AU338" s="284" t="str">
        <f>IF(OR(I338="×",AU342="×"),"×","●")</f>
        <v>●</v>
      </c>
      <c r="AV338" s="313">
        <f>IF(AU338="●",IF(I338="定","-",I338),"-")</f>
        <v>0</v>
      </c>
      <c r="AW338" s="44"/>
      <c r="AX338" s="410">
        <f>20+ROUNDDOWN(($AX$231-1000)/1000,0)*20</f>
        <v>0</v>
      </c>
      <c r="AY338" s="410"/>
      <c r="AZ338" s="44"/>
      <c r="BA338" s="44"/>
      <c r="BB338" s="44"/>
      <c r="BC338" s="44"/>
      <c r="BD338" s="44"/>
      <c r="BE338" s="44"/>
    </row>
    <row r="339" spans="3:57" ht="10.9" customHeight="1" x14ac:dyDescent="0.15">
      <c r="C339" s="447"/>
      <c r="D339" s="449"/>
      <c r="E339" s="451"/>
      <c r="F339" s="451"/>
      <c r="G339" s="447"/>
      <c r="H339" s="451"/>
      <c r="I339" s="491"/>
      <c r="J339" s="492"/>
      <c r="K339" s="659"/>
      <c r="L339" s="480"/>
      <c r="M339" s="481"/>
      <c r="N339" s="481"/>
      <c r="O339" s="481"/>
      <c r="P339" s="481"/>
      <c r="Q339" s="482"/>
      <c r="R339" s="491"/>
      <c r="S339" s="492"/>
      <c r="T339" s="493"/>
      <c r="U339" s="500"/>
      <c r="V339" s="500"/>
      <c r="W339" s="501"/>
      <c r="X339" s="480"/>
      <c r="Y339" s="481"/>
      <c r="Z339" s="481"/>
      <c r="AA339" s="481"/>
      <c r="AB339" s="481"/>
      <c r="AC339" s="502"/>
      <c r="AD339" s="438"/>
      <c r="AE339" s="439"/>
      <c r="AF339" s="439"/>
      <c r="AG339" s="439"/>
      <c r="AH339" s="439"/>
      <c r="AI339" s="440"/>
      <c r="AJ339" s="146"/>
      <c r="AK339" s="146"/>
      <c r="AL339" s="146"/>
      <c r="AM339" s="146"/>
      <c r="AN339" s="146"/>
      <c r="AT339" s="44"/>
      <c r="AU339" s="284"/>
      <c r="AV339" s="313"/>
      <c r="AW339" s="44"/>
      <c r="AX339" s="410"/>
      <c r="AY339" s="410"/>
      <c r="AZ339" s="44"/>
      <c r="BA339" s="44"/>
      <c r="BB339" s="44"/>
      <c r="BC339" s="44"/>
      <c r="BD339" s="44"/>
      <c r="BE339" s="44"/>
    </row>
    <row r="340" spans="3:57" ht="10.9" customHeight="1" x14ac:dyDescent="0.15">
      <c r="C340" s="447"/>
      <c r="D340" s="449"/>
      <c r="E340" s="451"/>
      <c r="F340" s="451"/>
      <c r="G340" s="447"/>
      <c r="H340" s="451"/>
      <c r="I340" s="491"/>
      <c r="J340" s="492"/>
      <c r="K340" s="659"/>
      <c r="L340" s="480"/>
      <c r="M340" s="481"/>
      <c r="N340" s="481"/>
      <c r="O340" s="481"/>
      <c r="P340" s="481"/>
      <c r="Q340" s="482"/>
      <c r="R340" s="491"/>
      <c r="S340" s="492"/>
      <c r="T340" s="493"/>
      <c r="U340" s="500"/>
      <c r="V340" s="500"/>
      <c r="W340" s="501"/>
      <c r="X340" s="480"/>
      <c r="Y340" s="481"/>
      <c r="Z340" s="481"/>
      <c r="AA340" s="481"/>
      <c r="AB340" s="481"/>
      <c r="AC340" s="502"/>
      <c r="AD340" s="438"/>
      <c r="AE340" s="439"/>
      <c r="AF340" s="439"/>
      <c r="AG340" s="439"/>
      <c r="AH340" s="439"/>
      <c r="AI340" s="440"/>
      <c r="AJ340" s="146"/>
      <c r="AK340" s="146"/>
      <c r="AL340" s="146"/>
      <c r="AM340" s="146"/>
      <c r="AN340" s="146"/>
      <c r="AT340" s="44"/>
      <c r="AU340" s="284"/>
      <c r="AV340" s="313"/>
      <c r="AW340" s="44"/>
      <c r="AX340" s="410"/>
      <c r="AY340" s="410"/>
      <c r="AZ340" s="44"/>
      <c r="BA340" s="44"/>
      <c r="BB340" s="44"/>
      <c r="BC340" s="44"/>
      <c r="BD340" s="44"/>
      <c r="BE340" s="44"/>
    </row>
    <row r="341" spans="3:57" ht="10.9" customHeight="1" x14ac:dyDescent="0.15">
      <c r="C341" s="448"/>
      <c r="D341" s="450"/>
      <c r="E341" s="452"/>
      <c r="F341" s="452"/>
      <c r="G341" s="448"/>
      <c r="H341" s="452"/>
      <c r="I341" s="494"/>
      <c r="J341" s="495"/>
      <c r="K341" s="660"/>
      <c r="L341" s="483"/>
      <c r="M341" s="484"/>
      <c r="N341" s="484"/>
      <c r="O341" s="484"/>
      <c r="P341" s="484"/>
      <c r="Q341" s="485"/>
      <c r="R341" s="494"/>
      <c r="S341" s="495"/>
      <c r="T341" s="496"/>
      <c r="U341" s="500"/>
      <c r="V341" s="500"/>
      <c r="W341" s="501"/>
      <c r="X341" s="483"/>
      <c r="Y341" s="484"/>
      <c r="Z341" s="484"/>
      <c r="AA341" s="484"/>
      <c r="AB341" s="484"/>
      <c r="AC341" s="503"/>
      <c r="AD341" s="441"/>
      <c r="AE341" s="442"/>
      <c r="AF341" s="442"/>
      <c r="AG341" s="442"/>
      <c r="AH341" s="442"/>
      <c r="AI341" s="443"/>
      <c r="AJ341" s="146"/>
      <c r="AK341" s="146"/>
      <c r="AL341" s="146"/>
      <c r="AM341" s="146"/>
      <c r="AN341" s="146"/>
      <c r="AT341" s="44"/>
      <c r="AU341" s="284"/>
      <c r="AV341" s="313"/>
      <c r="AW341" s="44"/>
      <c r="AX341" s="410"/>
      <c r="AY341" s="410"/>
      <c r="AZ341" s="44"/>
      <c r="BA341" s="44"/>
      <c r="BB341" s="44"/>
      <c r="BC341" s="44"/>
      <c r="BD341" s="44"/>
      <c r="BE341" s="44"/>
    </row>
    <row r="342" spans="3:57" ht="10.9" customHeight="1" x14ac:dyDescent="0.15">
      <c r="C342" s="474">
        <v>5</v>
      </c>
      <c r="D342" s="475" t="s">
        <v>3</v>
      </c>
      <c r="E342" s="476">
        <v>19</v>
      </c>
      <c r="F342" s="476" t="s">
        <v>2</v>
      </c>
      <c r="G342" s="474" t="s">
        <v>7</v>
      </c>
      <c r="H342" s="476"/>
      <c r="I342" s="656"/>
      <c r="J342" s="657"/>
      <c r="K342" s="658"/>
      <c r="L342" s="477">
        <f>IF(AND(I342="△",AU342="●"),AX342*U342,0)</f>
        <v>0</v>
      </c>
      <c r="M342" s="478"/>
      <c r="N342" s="478"/>
      <c r="O342" s="478"/>
      <c r="P342" s="478"/>
      <c r="Q342" s="479"/>
      <c r="R342" s="491">
        <v>1</v>
      </c>
      <c r="S342" s="492"/>
      <c r="T342" s="493"/>
      <c r="U342" s="497">
        <f t="shared" ref="U342" si="44">IF(R342=1,$AL$36,IF(R342=2,$AL$55,IF(R342=3,$AL$73,IF(R342=4,$AL$92,IF(R342=5,$AL$110,IF(R342=6,$AL$128,IF(R342=7,$AL$147,IF(R342=8,$AL$165,IF(R342=9,$AL$183,IF(R342=10,$AL$202,0))))))))))</f>
        <v>0</v>
      </c>
      <c r="V342" s="498"/>
      <c r="W342" s="499"/>
      <c r="X342" s="480">
        <f>IF(AND(I342="△",AU342="●"),'スクリーン(1)'!AD39+'スクリーン (2)'!AD39+'スクリーン (3)'!AD39+'スクリーン (4)'!AD39+'スクリーン (5)'!AD39+'スクリーン (6)'!AD39+'スクリーン (7)'!AD39+'スクリーン (8)'!AD39+'スクリーン (9)'!AD39+'スクリーン (10)'!AD39+'スクリーン (11)'!AD39+'スクリーン (12)'!AD39+'スクリーン (13)'!AD39+'スクリーン (14)'!AD39+'スクリーン (15)'!AD39+'スクリーン (16)'!AD39+'スクリーン (17)'!AD39+'スクリーン (18)'!AD39+'スクリーン (19)'!AD39+'スクリーン (20)'!AD39,0)</f>
        <v>0</v>
      </c>
      <c r="Y342" s="481"/>
      <c r="Z342" s="481"/>
      <c r="AA342" s="481"/>
      <c r="AB342" s="481"/>
      <c r="AC342" s="502"/>
      <c r="AD342" s="435">
        <f t="shared" ref="AD342" si="45">IF(I342="△",ROUNDUP(L342+X342,1),0)</f>
        <v>0</v>
      </c>
      <c r="AE342" s="436"/>
      <c r="AF342" s="436"/>
      <c r="AG342" s="436"/>
      <c r="AH342" s="436"/>
      <c r="AI342" s="437"/>
      <c r="AJ342" s="146"/>
      <c r="AK342" s="146"/>
      <c r="AL342" s="146"/>
      <c r="AM342" s="146"/>
      <c r="AN342" s="146"/>
      <c r="AT342" s="44"/>
      <c r="AU342" s="284" t="str">
        <f>IF(OR(I342="×",AU346="×"),"×","●")</f>
        <v>●</v>
      </c>
      <c r="AV342" s="313">
        <f>IF(AU342="●",IF(I342="定","-",I342),"-")</f>
        <v>0</v>
      </c>
      <c r="AW342" s="44"/>
      <c r="AX342" s="410">
        <f>20+ROUNDDOWN(($AX$231-1000)/1000,0)*20</f>
        <v>0</v>
      </c>
      <c r="AY342" s="410"/>
      <c r="AZ342" s="44"/>
      <c r="BA342" s="44"/>
      <c r="BB342" s="44"/>
      <c r="BC342" s="44"/>
      <c r="BD342" s="44"/>
      <c r="BE342" s="44"/>
    </row>
    <row r="343" spans="3:57" ht="10.9" customHeight="1" x14ac:dyDescent="0.15">
      <c r="C343" s="447"/>
      <c r="D343" s="449"/>
      <c r="E343" s="451"/>
      <c r="F343" s="451"/>
      <c r="G343" s="447"/>
      <c r="H343" s="451"/>
      <c r="I343" s="491"/>
      <c r="J343" s="492"/>
      <c r="K343" s="659"/>
      <c r="L343" s="480"/>
      <c r="M343" s="481"/>
      <c r="N343" s="481"/>
      <c r="O343" s="481"/>
      <c r="P343" s="481"/>
      <c r="Q343" s="482"/>
      <c r="R343" s="491"/>
      <c r="S343" s="492"/>
      <c r="T343" s="493"/>
      <c r="U343" s="500"/>
      <c r="V343" s="500"/>
      <c r="W343" s="501"/>
      <c r="X343" s="480"/>
      <c r="Y343" s="481"/>
      <c r="Z343" s="481"/>
      <c r="AA343" s="481"/>
      <c r="AB343" s="481"/>
      <c r="AC343" s="502"/>
      <c r="AD343" s="438"/>
      <c r="AE343" s="439"/>
      <c r="AF343" s="439"/>
      <c r="AG343" s="439"/>
      <c r="AH343" s="439"/>
      <c r="AI343" s="440"/>
      <c r="AJ343" s="146"/>
      <c r="AK343" s="146"/>
      <c r="AL343" s="146"/>
      <c r="AM343" s="146"/>
      <c r="AN343" s="146"/>
      <c r="AT343" s="44"/>
      <c r="AU343" s="284"/>
      <c r="AV343" s="313"/>
      <c r="AW343" s="44"/>
      <c r="AX343" s="410"/>
      <c r="AY343" s="410"/>
      <c r="AZ343" s="44"/>
      <c r="BA343" s="44"/>
      <c r="BB343" s="44"/>
      <c r="BC343" s="44"/>
      <c r="BD343" s="44"/>
      <c r="BE343" s="44"/>
    </row>
    <row r="344" spans="3:57" ht="10.9" customHeight="1" x14ac:dyDescent="0.15">
      <c r="C344" s="447"/>
      <c r="D344" s="449"/>
      <c r="E344" s="451"/>
      <c r="F344" s="451"/>
      <c r="G344" s="447"/>
      <c r="H344" s="451"/>
      <c r="I344" s="491"/>
      <c r="J344" s="492"/>
      <c r="K344" s="659"/>
      <c r="L344" s="480"/>
      <c r="M344" s="481"/>
      <c r="N344" s="481"/>
      <c r="O344" s="481"/>
      <c r="P344" s="481"/>
      <c r="Q344" s="482"/>
      <c r="R344" s="491"/>
      <c r="S344" s="492"/>
      <c r="T344" s="493"/>
      <c r="U344" s="500"/>
      <c r="V344" s="500"/>
      <c r="W344" s="501"/>
      <c r="X344" s="480"/>
      <c r="Y344" s="481"/>
      <c r="Z344" s="481"/>
      <c r="AA344" s="481"/>
      <c r="AB344" s="481"/>
      <c r="AC344" s="502"/>
      <c r="AD344" s="438"/>
      <c r="AE344" s="439"/>
      <c r="AF344" s="439"/>
      <c r="AG344" s="439"/>
      <c r="AH344" s="439"/>
      <c r="AI344" s="440"/>
      <c r="AJ344" s="146"/>
      <c r="AK344" s="146"/>
      <c r="AL344" s="146"/>
      <c r="AM344" s="146"/>
      <c r="AN344" s="146"/>
      <c r="AT344" s="44"/>
      <c r="AU344" s="284"/>
      <c r="AV344" s="313"/>
      <c r="AW344" s="44"/>
      <c r="AX344" s="410"/>
      <c r="AY344" s="410"/>
      <c r="AZ344" s="44"/>
      <c r="BA344" s="44"/>
      <c r="BB344" s="44"/>
      <c r="BC344" s="44"/>
      <c r="BD344" s="44"/>
      <c r="BE344" s="44"/>
    </row>
    <row r="345" spans="3:57" ht="10.9" customHeight="1" x14ac:dyDescent="0.15">
      <c r="C345" s="448"/>
      <c r="D345" s="450"/>
      <c r="E345" s="452"/>
      <c r="F345" s="452"/>
      <c r="G345" s="448"/>
      <c r="H345" s="452"/>
      <c r="I345" s="494"/>
      <c r="J345" s="495"/>
      <c r="K345" s="660"/>
      <c r="L345" s="483"/>
      <c r="M345" s="484"/>
      <c r="N345" s="484"/>
      <c r="O345" s="484"/>
      <c r="P345" s="484"/>
      <c r="Q345" s="485"/>
      <c r="R345" s="494"/>
      <c r="S345" s="495"/>
      <c r="T345" s="496"/>
      <c r="U345" s="500"/>
      <c r="V345" s="500"/>
      <c r="W345" s="501"/>
      <c r="X345" s="483"/>
      <c r="Y345" s="484"/>
      <c r="Z345" s="484"/>
      <c r="AA345" s="484"/>
      <c r="AB345" s="484"/>
      <c r="AC345" s="503"/>
      <c r="AD345" s="441"/>
      <c r="AE345" s="442"/>
      <c r="AF345" s="442"/>
      <c r="AG345" s="442"/>
      <c r="AH345" s="442"/>
      <c r="AI345" s="443"/>
      <c r="AJ345" s="146"/>
      <c r="AK345" s="146"/>
      <c r="AL345" s="146"/>
      <c r="AM345" s="146"/>
      <c r="AN345" s="146"/>
      <c r="AT345" s="44"/>
      <c r="AU345" s="284"/>
      <c r="AV345" s="313"/>
      <c r="AW345" s="44"/>
      <c r="AX345" s="410"/>
      <c r="AY345" s="410"/>
      <c r="AZ345" s="44"/>
      <c r="BA345" s="44"/>
      <c r="BB345" s="44"/>
      <c r="BC345" s="44"/>
      <c r="BD345" s="44"/>
      <c r="BE345" s="44"/>
    </row>
    <row r="346" spans="3:57" ht="10.9" customHeight="1" x14ac:dyDescent="0.15">
      <c r="C346" s="474">
        <v>5</v>
      </c>
      <c r="D346" s="475" t="s">
        <v>3</v>
      </c>
      <c r="E346" s="476">
        <v>20</v>
      </c>
      <c r="F346" s="476" t="s">
        <v>2</v>
      </c>
      <c r="G346" s="474" t="s">
        <v>6</v>
      </c>
      <c r="H346" s="476"/>
      <c r="I346" s="656"/>
      <c r="J346" s="657"/>
      <c r="K346" s="658"/>
      <c r="L346" s="477">
        <f>IF(AND(I346="△",AU346="●"),AX346*U346,0)</f>
        <v>0</v>
      </c>
      <c r="M346" s="478"/>
      <c r="N346" s="478"/>
      <c r="O346" s="478"/>
      <c r="P346" s="478"/>
      <c r="Q346" s="479"/>
      <c r="R346" s="491">
        <v>1</v>
      </c>
      <c r="S346" s="492"/>
      <c r="T346" s="493"/>
      <c r="U346" s="497">
        <f t="shared" ref="U346" si="46">IF(R346=1,$AL$36,IF(R346=2,$AL$55,IF(R346=3,$AL$73,IF(R346=4,$AL$92,IF(R346=5,$AL$110,IF(R346=6,$AL$128,IF(R346=7,$AL$147,IF(R346=8,$AL$165,IF(R346=9,$AL$183,IF(R346=10,$AL$202,0))))))))))</f>
        <v>0</v>
      </c>
      <c r="V346" s="498"/>
      <c r="W346" s="499"/>
      <c r="X346" s="480">
        <f>IF(AND(I346="△",AU346="●"),'スクリーン(1)'!AD43+'スクリーン (2)'!AD43+'スクリーン (3)'!AD43+'スクリーン (4)'!AD43+'スクリーン (5)'!AD43+'スクリーン (6)'!AD43+'スクリーン (7)'!AD43+'スクリーン (8)'!AD43+'スクリーン (9)'!AD43+'スクリーン (10)'!AD43+'スクリーン (11)'!AD43+'スクリーン (12)'!AD43+'スクリーン (13)'!AD43+'スクリーン (14)'!AD43+'スクリーン (15)'!AD43+'スクリーン (16)'!AD43+'スクリーン (17)'!AD43+'スクリーン (18)'!AD43+'スクリーン (19)'!AD43+'スクリーン (20)'!AD43,0)</f>
        <v>0</v>
      </c>
      <c r="Y346" s="481"/>
      <c r="Z346" s="481"/>
      <c r="AA346" s="481"/>
      <c r="AB346" s="481"/>
      <c r="AC346" s="502"/>
      <c r="AD346" s="435">
        <f t="shared" ref="AD346" si="47">IF(I346="△",ROUNDUP(L346+X346,1),0)</f>
        <v>0</v>
      </c>
      <c r="AE346" s="436"/>
      <c r="AF346" s="436"/>
      <c r="AG346" s="436"/>
      <c r="AH346" s="436"/>
      <c r="AI346" s="437"/>
      <c r="AJ346" s="146"/>
      <c r="AK346" s="146"/>
      <c r="AL346" s="146"/>
      <c r="AM346" s="146"/>
      <c r="AN346" s="146"/>
      <c r="AT346" s="44"/>
      <c r="AU346" s="284" t="str">
        <f>IF(OR(I346="×",AU350="×"),"×","●")</f>
        <v>●</v>
      </c>
      <c r="AV346" s="313">
        <f>IF(AU346="●",IF(I346="定","-",I346),"-")</f>
        <v>0</v>
      </c>
      <c r="AW346" s="44"/>
      <c r="AX346" s="410">
        <f>20+ROUNDDOWN(($AX$231-1000)/1000,0)*20</f>
        <v>0</v>
      </c>
      <c r="AY346" s="410"/>
      <c r="AZ346" s="44"/>
      <c r="BA346" s="44"/>
      <c r="BB346" s="44"/>
      <c r="BC346" s="44"/>
      <c r="BD346" s="44"/>
      <c r="BE346" s="44"/>
    </row>
    <row r="347" spans="3:57" ht="10.9" customHeight="1" x14ac:dyDescent="0.15">
      <c r="C347" s="447"/>
      <c r="D347" s="449"/>
      <c r="E347" s="451"/>
      <c r="F347" s="451"/>
      <c r="G347" s="447"/>
      <c r="H347" s="451"/>
      <c r="I347" s="491"/>
      <c r="J347" s="492"/>
      <c r="K347" s="659"/>
      <c r="L347" s="480"/>
      <c r="M347" s="481"/>
      <c r="N347" s="481"/>
      <c r="O347" s="481"/>
      <c r="P347" s="481"/>
      <c r="Q347" s="482"/>
      <c r="R347" s="491"/>
      <c r="S347" s="492"/>
      <c r="T347" s="493"/>
      <c r="U347" s="500"/>
      <c r="V347" s="500"/>
      <c r="W347" s="501"/>
      <c r="X347" s="480"/>
      <c r="Y347" s="481"/>
      <c r="Z347" s="481"/>
      <c r="AA347" s="481"/>
      <c r="AB347" s="481"/>
      <c r="AC347" s="502"/>
      <c r="AD347" s="438"/>
      <c r="AE347" s="439"/>
      <c r="AF347" s="439"/>
      <c r="AG347" s="439"/>
      <c r="AH347" s="439"/>
      <c r="AI347" s="440"/>
      <c r="AJ347" s="146"/>
      <c r="AK347" s="146"/>
      <c r="AL347" s="146"/>
      <c r="AM347" s="146"/>
      <c r="AN347" s="146"/>
      <c r="AT347" s="44"/>
      <c r="AU347" s="284"/>
      <c r="AV347" s="313"/>
      <c r="AW347" s="44"/>
      <c r="AX347" s="410"/>
      <c r="AY347" s="410"/>
      <c r="AZ347" s="44"/>
      <c r="BA347" s="44"/>
      <c r="BB347" s="44"/>
      <c r="BC347" s="44"/>
      <c r="BD347" s="44"/>
      <c r="BE347" s="44"/>
    </row>
    <row r="348" spans="3:57" ht="10.9" customHeight="1" x14ac:dyDescent="0.15">
      <c r="C348" s="447"/>
      <c r="D348" s="449"/>
      <c r="E348" s="451"/>
      <c r="F348" s="451"/>
      <c r="G348" s="447"/>
      <c r="H348" s="451"/>
      <c r="I348" s="491"/>
      <c r="J348" s="492"/>
      <c r="K348" s="659"/>
      <c r="L348" s="480"/>
      <c r="M348" s="481"/>
      <c r="N348" s="481"/>
      <c r="O348" s="481"/>
      <c r="P348" s="481"/>
      <c r="Q348" s="482"/>
      <c r="R348" s="491"/>
      <c r="S348" s="492"/>
      <c r="T348" s="493"/>
      <c r="U348" s="500"/>
      <c r="V348" s="500"/>
      <c r="W348" s="501"/>
      <c r="X348" s="480"/>
      <c r="Y348" s="481"/>
      <c r="Z348" s="481"/>
      <c r="AA348" s="481"/>
      <c r="AB348" s="481"/>
      <c r="AC348" s="502"/>
      <c r="AD348" s="438"/>
      <c r="AE348" s="439"/>
      <c r="AF348" s="439"/>
      <c r="AG348" s="439"/>
      <c r="AH348" s="439"/>
      <c r="AI348" s="440"/>
      <c r="AJ348" s="146"/>
      <c r="AK348" s="146"/>
      <c r="AL348" s="146"/>
      <c r="AM348" s="146"/>
      <c r="AN348" s="146"/>
      <c r="AT348" s="44"/>
      <c r="AU348" s="284"/>
      <c r="AV348" s="313"/>
      <c r="AW348" s="44"/>
      <c r="AX348" s="410"/>
      <c r="AY348" s="410"/>
      <c r="AZ348" s="44"/>
      <c r="BA348" s="44"/>
      <c r="BB348" s="44"/>
      <c r="BC348" s="44"/>
      <c r="BD348" s="44"/>
      <c r="BE348" s="44"/>
    </row>
    <row r="349" spans="3:57" ht="10.9" customHeight="1" x14ac:dyDescent="0.15">
      <c r="C349" s="448"/>
      <c r="D349" s="450"/>
      <c r="E349" s="452"/>
      <c r="F349" s="452"/>
      <c r="G349" s="448"/>
      <c r="H349" s="452"/>
      <c r="I349" s="494"/>
      <c r="J349" s="495"/>
      <c r="K349" s="660"/>
      <c r="L349" s="483"/>
      <c r="M349" s="484"/>
      <c r="N349" s="484"/>
      <c r="O349" s="484"/>
      <c r="P349" s="484"/>
      <c r="Q349" s="485"/>
      <c r="R349" s="494"/>
      <c r="S349" s="495"/>
      <c r="T349" s="496"/>
      <c r="U349" s="500"/>
      <c r="V349" s="500"/>
      <c r="W349" s="501"/>
      <c r="X349" s="483"/>
      <c r="Y349" s="484"/>
      <c r="Z349" s="484"/>
      <c r="AA349" s="484"/>
      <c r="AB349" s="484"/>
      <c r="AC349" s="503"/>
      <c r="AD349" s="441"/>
      <c r="AE349" s="442"/>
      <c r="AF349" s="442"/>
      <c r="AG349" s="442"/>
      <c r="AH349" s="442"/>
      <c r="AI349" s="443"/>
      <c r="AJ349" s="146"/>
      <c r="AK349" s="146"/>
      <c r="AL349" s="146"/>
      <c r="AM349" s="146"/>
      <c r="AN349" s="146"/>
      <c r="AT349" s="44"/>
      <c r="AU349" s="284"/>
      <c r="AV349" s="313"/>
      <c r="AW349" s="44"/>
      <c r="AX349" s="410"/>
      <c r="AY349" s="410"/>
      <c r="AZ349" s="44"/>
      <c r="BA349" s="44"/>
      <c r="BB349" s="44"/>
      <c r="BC349" s="44"/>
      <c r="BD349" s="44"/>
      <c r="BE349" s="44"/>
    </row>
    <row r="350" spans="3:57" ht="10.9" customHeight="1" x14ac:dyDescent="0.15">
      <c r="C350" s="474">
        <v>5</v>
      </c>
      <c r="D350" s="475" t="s">
        <v>3</v>
      </c>
      <c r="E350" s="476">
        <v>21</v>
      </c>
      <c r="F350" s="476" t="s">
        <v>2</v>
      </c>
      <c r="G350" s="474" t="s">
        <v>5</v>
      </c>
      <c r="H350" s="476"/>
      <c r="I350" s="656"/>
      <c r="J350" s="657"/>
      <c r="K350" s="658"/>
      <c r="L350" s="477">
        <f>IF(AND(I350="△",AU350="●"),AX350*U350,0)</f>
        <v>0</v>
      </c>
      <c r="M350" s="478"/>
      <c r="N350" s="478"/>
      <c r="O350" s="478"/>
      <c r="P350" s="478"/>
      <c r="Q350" s="479"/>
      <c r="R350" s="491">
        <v>1</v>
      </c>
      <c r="S350" s="492"/>
      <c r="T350" s="493"/>
      <c r="U350" s="497">
        <f t="shared" ref="U350" si="48">IF(R350=1,$AL$36,IF(R350=2,$AL$55,IF(R350=3,$AL$73,IF(R350=4,$AL$92,IF(R350=5,$AL$110,IF(R350=6,$AL$128,IF(R350=7,$AL$147,IF(R350=8,$AL$165,IF(R350=9,$AL$183,IF(R350=10,$AL$202,0))))))))))</f>
        <v>0</v>
      </c>
      <c r="V350" s="498"/>
      <c r="W350" s="499"/>
      <c r="X350" s="480">
        <f>IF(AND(I350="△",AU350="●"),'スクリーン(1)'!AD47+'スクリーン (2)'!AD47+'スクリーン (3)'!AD47+'スクリーン (4)'!AD47+'スクリーン (5)'!AD47+'スクリーン (6)'!AD47+'スクリーン (7)'!AD47+'スクリーン (8)'!AD47+'スクリーン (9)'!AD47+'スクリーン (10)'!AD47+'スクリーン (11)'!AD47+'スクリーン (12)'!AD47+'スクリーン (13)'!AD47+'スクリーン (14)'!AD47+'スクリーン (15)'!AD47+'スクリーン (16)'!AD47+'スクリーン (17)'!AD47+'スクリーン (18)'!AD47+'スクリーン (19)'!AD47+'スクリーン (20)'!AD47,0)</f>
        <v>0</v>
      </c>
      <c r="Y350" s="481"/>
      <c r="Z350" s="481"/>
      <c r="AA350" s="481"/>
      <c r="AB350" s="481"/>
      <c r="AC350" s="502"/>
      <c r="AD350" s="435">
        <f t="shared" ref="AD350" si="49">IF(I350="△",ROUNDUP(L350+X350,1),0)</f>
        <v>0</v>
      </c>
      <c r="AE350" s="436"/>
      <c r="AF350" s="436"/>
      <c r="AG350" s="436"/>
      <c r="AH350" s="436"/>
      <c r="AI350" s="437"/>
      <c r="AJ350" s="146"/>
      <c r="AK350" s="146"/>
      <c r="AL350" s="146"/>
      <c r="AM350" s="146"/>
      <c r="AN350" s="146"/>
      <c r="AT350" s="44"/>
      <c r="AU350" s="284" t="str">
        <f>IF(OR(I350="×",AU354="×"),"×","●")</f>
        <v>●</v>
      </c>
      <c r="AV350" s="313">
        <f>IF(AU350="●",IF(I350="定","-",I350),"-")</f>
        <v>0</v>
      </c>
      <c r="AW350" s="44"/>
      <c r="AX350" s="410">
        <f>20+ROUNDDOWN(($AX$231-1000)/1000,0)*20</f>
        <v>0</v>
      </c>
      <c r="AY350" s="410"/>
      <c r="AZ350" s="44"/>
      <c r="BA350" s="44"/>
      <c r="BB350" s="44"/>
      <c r="BC350" s="44"/>
      <c r="BD350" s="44"/>
      <c r="BE350" s="44"/>
    </row>
    <row r="351" spans="3:57" ht="10.9" customHeight="1" x14ac:dyDescent="0.15">
      <c r="C351" s="447"/>
      <c r="D351" s="449"/>
      <c r="E351" s="451"/>
      <c r="F351" s="451"/>
      <c r="G351" s="447"/>
      <c r="H351" s="451"/>
      <c r="I351" s="491"/>
      <c r="J351" s="492"/>
      <c r="K351" s="659"/>
      <c r="L351" s="480"/>
      <c r="M351" s="481"/>
      <c r="N351" s="481"/>
      <c r="O351" s="481"/>
      <c r="P351" s="481"/>
      <c r="Q351" s="482"/>
      <c r="R351" s="491"/>
      <c r="S351" s="492"/>
      <c r="T351" s="493"/>
      <c r="U351" s="500"/>
      <c r="V351" s="500"/>
      <c r="W351" s="501"/>
      <c r="X351" s="480"/>
      <c r="Y351" s="481"/>
      <c r="Z351" s="481"/>
      <c r="AA351" s="481"/>
      <c r="AB351" s="481"/>
      <c r="AC351" s="502"/>
      <c r="AD351" s="438"/>
      <c r="AE351" s="439"/>
      <c r="AF351" s="439"/>
      <c r="AG351" s="439"/>
      <c r="AH351" s="439"/>
      <c r="AI351" s="440"/>
      <c r="AJ351" s="146"/>
      <c r="AK351" s="146"/>
      <c r="AL351" s="146"/>
      <c r="AM351" s="146"/>
      <c r="AN351" s="146"/>
      <c r="AT351" s="44"/>
      <c r="AU351" s="284"/>
      <c r="AV351" s="313"/>
      <c r="AW351" s="44"/>
      <c r="AX351" s="410"/>
      <c r="AY351" s="410"/>
      <c r="AZ351" s="44"/>
      <c r="BA351" s="44"/>
      <c r="BB351" s="44"/>
      <c r="BC351" s="44"/>
      <c r="BD351" s="44"/>
      <c r="BE351" s="44"/>
    </row>
    <row r="352" spans="3:57" ht="10.9" customHeight="1" x14ac:dyDescent="0.15">
      <c r="C352" s="447"/>
      <c r="D352" s="449"/>
      <c r="E352" s="451"/>
      <c r="F352" s="451"/>
      <c r="G352" s="447"/>
      <c r="H352" s="451"/>
      <c r="I352" s="491"/>
      <c r="J352" s="492"/>
      <c r="K352" s="659"/>
      <c r="L352" s="480"/>
      <c r="M352" s="481"/>
      <c r="N352" s="481"/>
      <c r="O352" s="481"/>
      <c r="P352" s="481"/>
      <c r="Q352" s="482"/>
      <c r="R352" s="491"/>
      <c r="S352" s="492"/>
      <c r="T352" s="493"/>
      <c r="U352" s="500"/>
      <c r="V352" s="500"/>
      <c r="W352" s="501"/>
      <c r="X352" s="480"/>
      <c r="Y352" s="481"/>
      <c r="Z352" s="481"/>
      <c r="AA352" s="481"/>
      <c r="AB352" s="481"/>
      <c r="AC352" s="502"/>
      <c r="AD352" s="438"/>
      <c r="AE352" s="439"/>
      <c r="AF352" s="439"/>
      <c r="AG352" s="439"/>
      <c r="AH352" s="439"/>
      <c r="AI352" s="440"/>
      <c r="AJ352" s="146"/>
      <c r="AK352" s="146"/>
      <c r="AL352" s="146"/>
      <c r="AM352" s="146"/>
      <c r="AN352" s="146"/>
      <c r="AT352" s="44"/>
      <c r="AU352" s="284"/>
      <c r="AV352" s="313"/>
      <c r="AW352" s="44"/>
      <c r="AX352" s="410"/>
      <c r="AY352" s="410"/>
      <c r="AZ352" s="44"/>
      <c r="BA352" s="44"/>
      <c r="BB352" s="44"/>
      <c r="BC352" s="44"/>
      <c r="BD352" s="44"/>
      <c r="BE352" s="44"/>
    </row>
    <row r="353" spans="3:57" ht="10.9" customHeight="1" x14ac:dyDescent="0.15">
      <c r="C353" s="448"/>
      <c r="D353" s="450"/>
      <c r="E353" s="452"/>
      <c r="F353" s="452"/>
      <c r="G353" s="448"/>
      <c r="H353" s="452"/>
      <c r="I353" s="494"/>
      <c r="J353" s="495"/>
      <c r="K353" s="660"/>
      <c r="L353" s="483"/>
      <c r="M353" s="484"/>
      <c r="N353" s="484"/>
      <c r="O353" s="484"/>
      <c r="P353" s="484"/>
      <c r="Q353" s="485"/>
      <c r="R353" s="494"/>
      <c r="S353" s="495"/>
      <c r="T353" s="496"/>
      <c r="U353" s="500"/>
      <c r="V353" s="500"/>
      <c r="W353" s="501"/>
      <c r="X353" s="483"/>
      <c r="Y353" s="484"/>
      <c r="Z353" s="484"/>
      <c r="AA353" s="484"/>
      <c r="AB353" s="484"/>
      <c r="AC353" s="503"/>
      <c r="AD353" s="441"/>
      <c r="AE353" s="442"/>
      <c r="AF353" s="442"/>
      <c r="AG353" s="442"/>
      <c r="AH353" s="442"/>
      <c r="AI353" s="443"/>
      <c r="AJ353" s="146"/>
      <c r="AK353" s="146"/>
      <c r="AL353" s="146"/>
      <c r="AM353" s="146"/>
      <c r="AN353" s="146"/>
      <c r="AT353" s="44"/>
      <c r="AU353" s="284"/>
      <c r="AV353" s="313"/>
      <c r="AW353" s="44"/>
      <c r="AX353" s="410"/>
      <c r="AY353" s="410"/>
      <c r="AZ353" s="44"/>
      <c r="BA353" s="44"/>
      <c r="BB353" s="44"/>
      <c r="BC353" s="44"/>
      <c r="BD353" s="44"/>
      <c r="BE353" s="44"/>
    </row>
    <row r="354" spans="3:57" ht="10.9" customHeight="1" x14ac:dyDescent="0.15">
      <c r="C354" s="474">
        <v>5</v>
      </c>
      <c r="D354" s="475" t="s">
        <v>3</v>
      </c>
      <c r="E354" s="476">
        <v>22</v>
      </c>
      <c r="F354" s="476" t="s">
        <v>2</v>
      </c>
      <c r="G354" s="474" t="s">
        <v>4</v>
      </c>
      <c r="H354" s="476"/>
      <c r="I354" s="656"/>
      <c r="J354" s="657"/>
      <c r="K354" s="658"/>
      <c r="L354" s="477">
        <f>IF(AND(I354="△",AU354="●"),AX354*U354,0)</f>
        <v>0</v>
      </c>
      <c r="M354" s="478"/>
      <c r="N354" s="478"/>
      <c r="O354" s="478"/>
      <c r="P354" s="478"/>
      <c r="Q354" s="479"/>
      <c r="R354" s="491">
        <v>1</v>
      </c>
      <c r="S354" s="492"/>
      <c r="T354" s="493"/>
      <c r="U354" s="497">
        <f t="shared" ref="U354" si="50">IF(R354=1,$AL$36,IF(R354=2,$AL$55,IF(R354=3,$AL$73,IF(R354=4,$AL$92,IF(R354=5,$AL$110,IF(R354=6,$AL$128,IF(R354=7,$AL$147,IF(R354=8,$AL$165,IF(R354=9,$AL$183,IF(R354=10,$AL$202,0))))))))))</f>
        <v>0</v>
      </c>
      <c r="V354" s="498"/>
      <c r="W354" s="499"/>
      <c r="X354" s="480">
        <f>IF(AND(I354="△",AU354="●"),'スクリーン(1)'!AD51+'スクリーン (2)'!AD51+'スクリーン (3)'!AD51+'スクリーン (4)'!AD51+'スクリーン (5)'!AD51+'スクリーン (6)'!AD51+'スクリーン (7)'!AD51+'スクリーン (8)'!AD51+'スクリーン (9)'!AD51+'スクリーン (10)'!AD51+'スクリーン (11)'!AD51+'スクリーン (12)'!AD51+'スクリーン (13)'!AD51+'スクリーン (14)'!AD51+'スクリーン (15)'!AD51+'スクリーン (16)'!AD51+'スクリーン (17)'!AD51+'スクリーン (18)'!AD51+'スクリーン (19)'!AD51+'スクリーン (20)'!AD51,0)</f>
        <v>0</v>
      </c>
      <c r="Y354" s="481"/>
      <c r="Z354" s="481"/>
      <c r="AA354" s="481"/>
      <c r="AB354" s="481"/>
      <c r="AC354" s="502"/>
      <c r="AD354" s="435">
        <f t="shared" ref="AD354" si="51">IF(I354="△",ROUNDUP(L354+X354,1),0)</f>
        <v>0</v>
      </c>
      <c r="AE354" s="436"/>
      <c r="AF354" s="436"/>
      <c r="AG354" s="436"/>
      <c r="AH354" s="436"/>
      <c r="AI354" s="437"/>
      <c r="AJ354" s="146"/>
      <c r="AK354" s="146"/>
      <c r="AL354" s="146"/>
      <c r="AM354" s="146"/>
      <c r="AN354" s="146"/>
      <c r="AT354" s="44"/>
      <c r="AU354" s="284" t="str">
        <f>IF(OR(I354="×",AU358="×"),"×","●")</f>
        <v>●</v>
      </c>
      <c r="AV354" s="313">
        <f>IF(AU354="●",IF(I354="定","-",I354),"-")</f>
        <v>0</v>
      </c>
      <c r="AW354" s="44"/>
      <c r="AX354" s="410">
        <f>20+ROUNDDOWN(($AX$231-1000)/1000,0)*20</f>
        <v>0</v>
      </c>
      <c r="AY354" s="410"/>
      <c r="AZ354" s="44"/>
      <c r="BA354" s="44"/>
      <c r="BB354" s="44"/>
      <c r="BC354" s="44"/>
      <c r="BD354" s="44"/>
      <c r="BE354" s="44"/>
    </row>
    <row r="355" spans="3:57" ht="10.9" customHeight="1" x14ac:dyDescent="0.15">
      <c r="C355" s="447"/>
      <c r="D355" s="449"/>
      <c r="E355" s="451"/>
      <c r="F355" s="451"/>
      <c r="G355" s="447"/>
      <c r="H355" s="451"/>
      <c r="I355" s="491"/>
      <c r="J355" s="492"/>
      <c r="K355" s="659"/>
      <c r="L355" s="480"/>
      <c r="M355" s="481"/>
      <c r="N355" s="481"/>
      <c r="O355" s="481"/>
      <c r="P355" s="481"/>
      <c r="Q355" s="482"/>
      <c r="R355" s="491"/>
      <c r="S355" s="492"/>
      <c r="T355" s="493"/>
      <c r="U355" s="500"/>
      <c r="V355" s="500"/>
      <c r="W355" s="501"/>
      <c r="X355" s="480"/>
      <c r="Y355" s="481"/>
      <c r="Z355" s="481"/>
      <c r="AA355" s="481"/>
      <c r="AB355" s="481"/>
      <c r="AC355" s="502"/>
      <c r="AD355" s="438"/>
      <c r="AE355" s="439"/>
      <c r="AF355" s="439"/>
      <c r="AG355" s="439"/>
      <c r="AH355" s="439"/>
      <c r="AI355" s="440"/>
      <c r="AJ355" s="146"/>
      <c r="AK355" s="146"/>
      <c r="AL355" s="146"/>
      <c r="AM355" s="146"/>
      <c r="AN355" s="146"/>
      <c r="AT355" s="44"/>
      <c r="AU355" s="284"/>
      <c r="AV355" s="313"/>
      <c r="AW355" s="44"/>
      <c r="AX355" s="410"/>
      <c r="AY355" s="410"/>
      <c r="AZ355" s="44"/>
      <c r="BA355" s="44"/>
      <c r="BB355" s="44"/>
      <c r="BC355" s="44"/>
      <c r="BD355" s="44"/>
      <c r="BE355" s="44"/>
    </row>
    <row r="356" spans="3:57" ht="10.9" customHeight="1" x14ac:dyDescent="0.15">
      <c r="C356" s="447"/>
      <c r="D356" s="449"/>
      <c r="E356" s="451"/>
      <c r="F356" s="451"/>
      <c r="G356" s="447"/>
      <c r="H356" s="451"/>
      <c r="I356" s="491"/>
      <c r="J356" s="492"/>
      <c r="K356" s="659"/>
      <c r="L356" s="480"/>
      <c r="M356" s="481"/>
      <c r="N356" s="481"/>
      <c r="O356" s="481"/>
      <c r="P356" s="481"/>
      <c r="Q356" s="482"/>
      <c r="R356" s="491"/>
      <c r="S356" s="492"/>
      <c r="T356" s="493"/>
      <c r="U356" s="500"/>
      <c r="V356" s="500"/>
      <c r="W356" s="501"/>
      <c r="X356" s="480"/>
      <c r="Y356" s="481"/>
      <c r="Z356" s="481"/>
      <c r="AA356" s="481"/>
      <c r="AB356" s="481"/>
      <c r="AC356" s="502"/>
      <c r="AD356" s="438"/>
      <c r="AE356" s="439"/>
      <c r="AF356" s="439"/>
      <c r="AG356" s="439"/>
      <c r="AH356" s="439"/>
      <c r="AI356" s="440"/>
      <c r="AJ356" s="146"/>
      <c r="AK356" s="146"/>
      <c r="AL356" s="146"/>
      <c r="AM356" s="146"/>
      <c r="AN356" s="146"/>
      <c r="AT356" s="44"/>
      <c r="AU356" s="284"/>
      <c r="AV356" s="313"/>
      <c r="AW356" s="44"/>
      <c r="AX356" s="410"/>
      <c r="AY356" s="410"/>
      <c r="AZ356" s="44"/>
      <c r="BA356" s="44"/>
      <c r="BB356" s="44"/>
      <c r="BC356" s="44"/>
      <c r="BD356" s="44"/>
      <c r="BE356" s="44"/>
    </row>
    <row r="357" spans="3:57" ht="10.9" customHeight="1" x14ac:dyDescent="0.15">
      <c r="C357" s="448"/>
      <c r="D357" s="450"/>
      <c r="E357" s="452"/>
      <c r="F357" s="452"/>
      <c r="G357" s="448"/>
      <c r="H357" s="452"/>
      <c r="I357" s="494"/>
      <c r="J357" s="495"/>
      <c r="K357" s="660"/>
      <c r="L357" s="483"/>
      <c r="M357" s="484"/>
      <c r="N357" s="484"/>
      <c r="O357" s="484"/>
      <c r="P357" s="484"/>
      <c r="Q357" s="485"/>
      <c r="R357" s="494"/>
      <c r="S357" s="495"/>
      <c r="T357" s="496"/>
      <c r="U357" s="500"/>
      <c r="V357" s="500"/>
      <c r="W357" s="501"/>
      <c r="X357" s="483"/>
      <c r="Y357" s="484"/>
      <c r="Z357" s="484"/>
      <c r="AA357" s="484"/>
      <c r="AB357" s="484"/>
      <c r="AC357" s="503"/>
      <c r="AD357" s="441"/>
      <c r="AE357" s="442"/>
      <c r="AF357" s="442"/>
      <c r="AG357" s="442"/>
      <c r="AH357" s="442"/>
      <c r="AI357" s="443"/>
      <c r="AJ357" s="146"/>
      <c r="AK357" s="146"/>
      <c r="AL357" s="146"/>
      <c r="AM357" s="146"/>
      <c r="AN357" s="146"/>
      <c r="AT357" s="44"/>
      <c r="AU357" s="284"/>
      <c r="AV357" s="313"/>
      <c r="AW357" s="44"/>
      <c r="AX357" s="410"/>
      <c r="AY357" s="410"/>
      <c r="AZ357" s="44"/>
      <c r="BA357" s="44"/>
      <c r="BB357" s="44"/>
      <c r="BC357" s="44"/>
      <c r="BD357" s="44"/>
      <c r="BE357" s="44"/>
    </row>
    <row r="358" spans="3:57" ht="10.9" customHeight="1" x14ac:dyDescent="0.15">
      <c r="C358" s="474">
        <v>5</v>
      </c>
      <c r="D358" s="475" t="s">
        <v>3</v>
      </c>
      <c r="E358" s="476">
        <v>23</v>
      </c>
      <c r="F358" s="476" t="s">
        <v>2</v>
      </c>
      <c r="G358" s="474" t="s">
        <v>1</v>
      </c>
      <c r="H358" s="476"/>
      <c r="I358" s="656"/>
      <c r="J358" s="657"/>
      <c r="K358" s="658"/>
      <c r="L358" s="477">
        <f>IF(AND(I358="△",AU358="●"),AX358*U358,0)</f>
        <v>0</v>
      </c>
      <c r="M358" s="478"/>
      <c r="N358" s="478"/>
      <c r="O358" s="478"/>
      <c r="P358" s="478"/>
      <c r="Q358" s="479"/>
      <c r="R358" s="491">
        <v>1</v>
      </c>
      <c r="S358" s="492"/>
      <c r="T358" s="493"/>
      <c r="U358" s="497">
        <f t="shared" ref="U358" si="52">IF(R358=1,$AL$36,IF(R358=2,$AL$55,IF(R358=3,$AL$73,IF(R358=4,$AL$92,IF(R358=5,$AL$110,IF(R358=6,$AL$128,IF(R358=7,$AL$147,IF(R358=8,$AL$165,IF(R358=9,$AL$183,IF(R358=10,$AL$202,0))))))))))</f>
        <v>0</v>
      </c>
      <c r="V358" s="498"/>
      <c r="W358" s="499"/>
      <c r="X358" s="480">
        <f>IF(AND(I358="△",AU358="●"),'スクリーン(1)'!AD55+'スクリーン (2)'!AD55+'スクリーン (3)'!AD55+'スクリーン (4)'!AD55+'スクリーン (5)'!AD55+'スクリーン (6)'!AD55+'スクリーン (7)'!AD55+'スクリーン (8)'!AD55+'スクリーン (9)'!AD55+'スクリーン (10)'!AD55+'スクリーン (11)'!AD55+'スクリーン (12)'!AD55+'スクリーン (13)'!AD55+'スクリーン (14)'!AD55+'スクリーン (15)'!AD55+'スクリーン (16)'!AD55+'スクリーン (17)'!AD55+'スクリーン (18)'!AD55+'スクリーン (19)'!AD55+'スクリーン (20)'!AD55,0)</f>
        <v>0</v>
      </c>
      <c r="Y358" s="481"/>
      <c r="Z358" s="481"/>
      <c r="AA358" s="481"/>
      <c r="AB358" s="481"/>
      <c r="AC358" s="502"/>
      <c r="AD358" s="435">
        <f t="shared" ref="AD358" si="53">IF(I358="△",ROUNDUP(L358+X358,1),0)</f>
        <v>0</v>
      </c>
      <c r="AE358" s="436"/>
      <c r="AF358" s="436"/>
      <c r="AG358" s="436"/>
      <c r="AH358" s="436"/>
      <c r="AI358" s="437"/>
      <c r="AJ358" s="146"/>
      <c r="AK358" s="146"/>
      <c r="AL358" s="146"/>
      <c r="AM358" s="146"/>
      <c r="AN358" s="146"/>
      <c r="AT358" s="44"/>
      <c r="AU358" s="284" t="str">
        <f>IF(OR(I358="×",AU362="×"),"×","●")</f>
        <v>●</v>
      </c>
      <c r="AV358" s="313">
        <f>IF(AU358="●",IF(I358="定","-",I358),"-")</f>
        <v>0</v>
      </c>
      <c r="AW358" s="44"/>
      <c r="AX358" s="410">
        <f>20+ROUNDDOWN(($AX$231-1000)/1000,0)*20</f>
        <v>0</v>
      </c>
      <c r="AY358" s="410"/>
      <c r="AZ358" s="44"/>
      <c r="BA358" s="44"/>
      <c r="BB358" s="44"/>
      <c r="BC358" s="44"/>
      <c r="BD358" s="44"/>
      <c r="BE358" s="44"/>
    </row>
    <row r="359" spans="3:57" ht="10.9" customHeight="1" x14ac:dyDescent="0.15">
      <c r="C359" s="447"/>
      <c r="D359" s="449"/>
      <c r="E359" s="451"/>
      <c r="F359" s="451"/>
      <c r="G359" s="447"/>
      <c r="H359" s="451"/>
      <c r="I359" s="491"/>
      <c r="J359" s="492"/>
      <c r="K359" s="659"/>
      <c r="L359" s="480"/>
      <c r="M359" s="481"/>
      <c r="N359" s="481"/>
      <c r="O359" s="481"/>
      <c r="P359" s="481"/>
      <c r="Q359" s="482"/>
      <c r="R359" s="491"/>
      <c r="S359" s="492"/>
      <c r="T359" s="493"/>
      <c r="U359" s="500"/>
      <c r="V359" s="500"/>
      <c r="W359" s="501"/>
      <c r="X359" s="480"/>
      <c r="Y359" s="481"/>
      <c r="Z359" s="481"/>
      <c r="AA359" s="481"/>
      <c r="AB359" s="481"/>
      <c r="AC359" s="502"/>
      <c r="AD359" s="438"/>
      <c r="AE359" s="439"/>
      <c r="AF359" s="439"/>
      <c r="AG359" s="439"/>
      <c r="AH359" s="439"/>
      <c r="AI359" s="440"/>
      <c r="AJ359" s="146"/>
      <c r="AK359" s="146"/>
      <c r="AL359" s="146"/>
      <c r="AM359" s="146"/>
      <c r="AN359" s="146"/>
      <c r="AT359" s="44"/>
      <c r="AU359" s="284"/>
      <c r="AV359" s="313"/>
      <c r="AW359" s="44"/>
      <c r="AX359" s="410"/>
      <c r="AY359" s="410"/>
      <c r="AZ359" s="44"/>
      <c r="BA359" s="44"/>
      <c r="BB359" s="44"/>
      <c r="BC359" s="44"/>
      <c r="BD359" s="44"/>
      <c r="BE359" s="44"/>
    </row>
    <row r="360" spans="3:57" ht="10.9" customHeight="1" x14ac:dyDescent="0.15">
      <c r="C360" s="447"/>
      <c r="D360" s="449"/>
      <c r="E360" s="451"/>
      <c r="F360" s="451"/>
      <c r="G360" s="447"/>
      <c r="H360" s="451"/>
      <c r="I360" s="491"/>
      <c r="J360" s="492"/>
      <c r="K360" s="659"/>
      <c r="L360" s="480"/>
      <c r="M360" s="481"/>
      <c r="N360" s="481"/>
      <c r="O360" s="481"/>
      <c r="P360" s="481"/>
      <c r="Q360" s="482"/>
      <c r="R360" s="491"/>
      <c r="S360" s="492"/>
      <c r="T360" s="493"/>
      <c r="U360" s="500"/>
      <c r="V360" s="500"/>
      <c r="W360" s="501"/>
      <c r="X360" s="480"/>
      <c r="Y360" s="481"/>
      <c r="Z360" s="481"/>
      <c r="AA360" s="481"/>
      <c r="AB360" s="481"/>
      <c r="AC360" s="502"/>
      <c r="AD360" s="438"/>
      <c r="AE360" s="439"/>
      <c r="AF360" s="439"/>
      <c r="AG360" s="439"/>
      <c r="AH360" s="439"/>
      <c r="AI360" s="440"/>
      <c r="AJ360" s="146"/>
      <c r="AK360" s="146"/>
      <c r="AL360" s="146"/>
      <c r="AM360" s="146"/>
      <c r="AN360" s="146"/>
      <c r="AT360" s="44"/>
      <c r="AU360" s="284"/>
      <c r="AV360" s="313"/>
      <c r="AW360" s="44"/>
      <c r="AX360" s="410"/>
      <c r="AY360" s="410"/>
      <c r="AZ360" s="44"/>
      <c r="BA360" s="44"/>
      <c r="BB360" s="44"/>
      <c r="BC360" s="44"/>
      <c r="BD360" s="44"/>
      <c r="BE360" s="44"/>
    </row>
    <row r="361" spans="3:57" ht="10.9" customHeight="1" x14ac:dyDescent="0.15">
      <c r="C361" s="448"/>
      <c r="D361" s="450"/>
      <c r="E361" s="452"/>
      <c r="F361" s="452"/>
      <c r="G361" s="448"/>
      <c r="H361" s="452"/>
      <c r="I361" s="494"/>
      <c r="J361" s="495"/>
      <c r="K361" s="660"/>
      <c r="L361" s="483"/>
      <c r="M361" s="484"/>
      <c r="N361" s="484"/>
      <c r="O361" s="484"/>
      <c r="P361" s="484"/>
      <c r="Q361" s="485"/>
      <c r="R361" s="494"/>
      <c r="S361" s="495"/>
      <c r="T361" s="496"/>
      <c r="U361" s="500"/>
      <c r="V361" s="500"/>
      <c r="W361" s="501"/>
      <c r="X361" s="483"/>
      <c r="Y361" s="484"/>
      <c r="Z361" s="484"/>
      <c r="AA361" s="484"/>
      <c r="AB361" s="484"/>
      <c r="AC361" s="503"/>
      <c r="AD361" s="441"/>
      <c r="AE361" s="442"/>
      <c r="AF361" s="442"/>
      <c r="AG361" s="442"/>
      <c r="AH361" s="442"/>
      <c r="AI361" s="443"/>
      <c r="AJ361" s="146"/>
      <c r="AK361" s="146"/>
      <c r="AL361" s="146"/>
      <c r="AM361" s="146"/>
      <c r="AN361" s="146"/>
      <c r="AT361" s="44"/>
      <c r="AU361" s="284"/>
      <c r="AV361" s="313"/>
      <c r="AW361" s="44"/>
      <c r="AX361" s="410"/>
      <c r="AY361" s="410"/>
      <c r="AZ361" s="44"/>
      <c r="BA361" s="44"/>
      <c r="BB361" s="44"/>
      <c r="BC361" s="44"/>
      <c r="BD361" s="44"/>
      <c r="BE361" s="44"/>
    </row>
    <row r="362" spans="3:57" ht="10.9" customHeight="1" x14ac:dyDescent="0.15">
      <c r="C362" s="474">
        <v>5</v>
      </c>
      <c r="D362" s="475" t="s">
        <v>3</v>
      </c>
      <c r="E362" s="476">
        <v>24</v>
      </c>
      <c r="F362" s="476" t="s">
        <v>2</v>
      </c>
      <c r="G362" s="474" t="s">
        <v>9</v>
      </c>
      <c r="H362" s="476"/>
      <c r="I362" s="656"/>
      <c r="J362" s="657"/>
      <c r="K362" s="658"/>
      <c r="L362" s="477">
        <f>IF(AND(I362="△",AU362="●"),AX362*U362,0)</f>
        <v>0</v>
      </c>
      <c r="M362" s="478"/>
      <c r="N362" s="478"/>
      <c r="O362" s="478"/>
      <c r="P362" s="478"/>
      <c r="Q362" s="479"/>
      <c r="R362" s="491">
        <v>1</v>
      </c>
      <c r="S362" s="492"/>
      <c r="T362" s="493"/>
      <c r="U362" s="497">
        <f t="shared" ref="U362" si="54">IF(R362=1,$AL$36,IF(R362=2,$AL$55,IF(R362=3,$AL$73,IF(R362=4,$AL$92,IF(R362=5,$AL$110,IF(R362=6,$AL$128,IF(R362=7,$AL$147,IF(R362=8,$AL$165,IF(R362=9,$AL$183,IF(R362=10,$AL$202,0))))))))))</f>
        <v>0</v>
      </c>
      <c r="V362" s="498"/>
      <c r="W362" s="499"/>
      <c r="X362" s="480">
        <f>IF(AND(I362="△",AU362="●"),'スクリーン(1)'!AD59+'スクリーン (2)'!AD59+'スクリーン (3)'!AD59+'スクリーン (4)'!AD59+'スクリーン (5)'!AD59+'スクリーン (6)'!AD59+'スクリーン (7)'!AD59+'スクリーン (8)'!AD59+'スクリーン (9)'!AD59+'スクリーン (10)'!AD59+'スクリーン (11)'!AD59+'スクリーン (12)'!AD59+'スクリーン (13)'!AD59+'スクリーン (14)'!AD59+'スクリーン (15)'!AD59+'スクリーン (16)'!AD59+'スクリーン (17)'!AD59+'スクリーン (18)'!AD59+'スクリーン (19)'!AD59+'スクリーン (20)'!AD59,0)</f>
        <v>0</v>
      </c>
      <c r="Y362" s="481"/>
      <c r="Z362" s="481"/>
      <c r="AA362" s="481"/>
      <c r="AB362" s="481"/>
      <c r="AC362" s="502"/>
      <c r="AD362" s="435">
        <f t="shared" ref="AD362" si="55">IF(I362="△",ROUNDUP(L362+X362,1),0)</f>
        <v>0</v>
      </c>
      <c r="AE362" s="436"/>
      <c r="AF362" s="436"/>
      <c r="AG362" s="436"/>
      <c r="AH362" s="436"/>
      <c r="AI362" s="437"/>
      <c r="AJ362" s="146"/>
      <c r="AK362" s="146"/>
      <c r="AL362" s="146"/>
      <c r="AM362" s="146"/>
      <c r="AN362" s="146"/>
      <c r="AT362" s="44"/>
      <c r="AU362" s="284" t="str">
        <f>IF(OR(I362="×",AU366="×"),"×","●")</f>
        <v>●</v>
      </c>
      <c r="AV362" s="313">
        <f>IF(AU362="●",IF(I362="定","-",I362),"-")</f>
        <v>0</v>
      </c>
      <c r="AW362" s="44"/>
      <c r="AX362" s="410">
        <f>20+ROUNDDOWN(($AX$231-1000)/1000,0)*20</f>
        <v>0</v>
      </c>
      <c r="AY362" s="410"/>
      <c r="AZ362" s="44"/>
      <c r="BA362" s="44"/>
      <c r="BB362" s="44"/>
      <c r="BC362" s="44"/>
      <c r="BD362" s="44"/>
      <c r="BE362" s="44"/>
    </row>
    <row r="363" spans="3:57" ht="10.9" customHeight="1" x14ac:dyDescent="0.15">
      <c r="C363" s="447"/>
      <c r="D363" s="449"/>
      <c r="E363" s="451"/>
      <c r="F363" s="451"/>
      <c r="G363" s="447"/>
      <c r="H363" s="451"/>
      <c r="I363" s="491"/>
      <c r="J363" s="492"/>
      <c r="K363" s="659"/>
      <c r="L363" s="480"/>
      <c r="M363" s="481"/>
      <c r="N363" s="481"/>
      <c r="O363" s="481"/>
      <c r="P363" s="481"/>
      <c r="Q363" s="482"/>
      <c r="R363" s="491"/>
      <c r="S363" s="492"/>
      <c r="T363" s="493"/>
      <c r="U363" s="500"/>
      <c r="V363" s="500"/>
      <c r="W363" s="501"/>
      <c r="X363" s="480"/>
      <c r="Y363" s="481"/>
      <c r="Z363" s="481"/>
      <c r="AA363" s="481"/>
      <c r="AB363" s="481"/>
      <c r="AC363" s="502"/>
      <c r="AD363" s="438"/>
      <c r="AE363" s="439"/>
      <c r="AF363" s="439"/>
      <c r="AG363" s="439"/>
      <c r="AH363" s="439"/>
      <c r="AI363" s="440"/>
      <c r="AJ363" s="146"/>
      <c r="AK363" s="146"/>
      <c r="AL363" s="146"/>
      <c r="AM363" s="146"/>
      <c r="AN363" s="146"/>
      <c r="AT363" s="44"/>
      <c r="AU363" s="284"/>
      <c r="AV363" s="313"/>
      <c r="AW363" s="44"/>
      <c r="AX363" s="410"/>
      <c r="AY363" s="410"/>
      <c r="AZ363" s="44"/>
      <c r="BA363" s="44"/>
      <c r="BB363" s="44"/>
      <c r="BC363" s="44"/>
      <c r="BD363" s="44"/>
      <c r="BE363" s="44"/>
    </row>
    <row r="364" spans="3:57" ht="10.9" customHeight="1" x14ac:dyDescent="0.15">
      <c r="C364" s="447"/>
      <c r="D364" s="449"/>
      <c r="E364" s="451"/>
      <c r="F364" s="451"/>
      <c r="G364" s="447"/>
      <c r="H364" s="451"/>
      <c r="I364" s="491"/>
      <c r="J364" s="492"/>
      <c r="K364" s="659"/>
      <c r="L364" s="480"/>
      <c r="M364" s="481"/>
      <c r="N364" s="481"/>
      <c r="O364" s="481"/>
      <c r="P364" s="481"/>
      <c r="Q364" s="482"/>
      <c r="R364" s="491"/>
      <c r="S364" s="492"/>
      <c r="T364" s="493"/>
      <c r="U364" s="500"/>
      <c r="V364" s="500"/>
      <c r="W364" s="501"/>
      <c r="X364" s="480"/>
      <c r="Y364" s="481"/>
      <c r="Z364" s="481"/>
      <c r="AA364" s="481"/>
      <c r="AB364" s="481"/>
      <c r="AC364" s="502"/>
      <c r="AD364" s="438"/>
      <c r="AE364" s="439"/>
      <c r="AF364" s="439"/>
      <c r="AG364" s="439"/>
      <c r="AH364" s="439"/>
      <c r="AI364" s="440"/>
      <c r="AJ364" s="146"/>
      <c r="AK364" s="146"/>
      <c r="AL364" s="146"/>
      <c r="AM364" s="146"/>
      <c r="AN364" s="146"/>
      <c r="AT364" s="44"/>
      <c r="AU364" s="284"/>
      <c r="AV364" s="313"/>
      <c r="AW364" s="44"/>
      <c r="AX364" s="410"/>
      <c r="AY364" s="410"/>
      <c r="AZ364" s="44"/>
      <c r="BA364" s="44"/>
      <c r="BB364" s="44"/>
      <c r="BC364" s="44"/>
      <c r="BD364" s="44"/>
      <c r="BE364" s="44"/>
    </row>
    <row r="365" spans="3:57" ht="10.9" customHeight="1" x14ac:dyDescent="0.15">
      <c r="C365" s="448"/>
      <c r="D365" s="450"/>
      <c r="E365" s="452"/>
      <c r="F365" s="452"/>
      <c r="G365" s="448"/>
      <c r="H365" s="452"/>
      <c r="I365" s="494"/>
      <c r="J365" s="495"/>
      <c r="K365" s="660"/>
      <c r="L365" s="483"/>
      <c r="M365" s="484"/>
      <c r="N365" s="484"/>
      <c r="O365" s="484"/>
      <c r="P365" s="484"/>
      <c r="Q365" s="485"/>
      <c r="R365" s="494"/>
      <c r="S365" s="495"/>
      <c r="T365" s="496"/>
      <c r="U365" s="500"/>
      <c r="V365" s="500"/>
      <c r="W365" s="501"/>
      <c r="X365" s="483"/>
      <c r="Y365" s="484"/>
      <c r="Z365" s="484"/>
      <c r="AA365" s="484"/>
      <c r="AB365" s="484"/>
      <c r="AC365" s="503"/>
      <c r="AD365" s="441"/>
      <c r="AE365" s="442"/>
      <c r="AF365" s="442"/>
      <c r="AG365" s="442"/>
      <c r="AH365" s="442"/>
      <c r="AI365" s="443"/>
      <c r="AJ365" s="146"/>
      <c r="AK365" s="146"/>
      <c r="AL365" s="146"/>
      <c r="AM365" s="146"/>
      <c r="AN365" s="146"/>
      <c r="AT365" s="44"/>
      <c r="AU365" s="284"/>
      <c r="AV365" s="313"/>
      <c r="AW365" s="44"/>
      <c r="AX365" s="410"/>
      <c r="AY365" s="410"/>
      <c r="AZ365" s="44"/>
      <c r="BA365" s="44"/>
      <c r="BB365" s="44"/>
      <c r="BC365" s="44"/>
      <c r="BD365" s="44"/>
      <c r="BE365" s="44"/>
    </row>
    <row r="366" spans="3:57" ht="10.9" customHeight="1" x14ac:dyDescent="0.15">
      <c r="C366" s="474">
        <v>5</v>
      </c>
      <c r="D366" s="475" t="s">
        <v>3</v>
      </c>
      <c r="E366" s="476">
        <v>25</v>
      </c>
      <c r="F366" s="476" t="s">
        <v>2</v>
      </c>
      <c r="G366" s="474" t="s">
        <v>8</v>
      </c>
      <c r="H366" s="476"/>
      <c r="I366" s="656"/>
      <c r="J366" s="657"/>
      <c r="K366" s="658"/>
      <c r="L366" s="477">
        <f>IF(AND(I366="△",AU366="●"),AX366*U366,0)</f>
        <v>0</v>
      </c>
      <c r="M366" s="478"/>
      <c r="N366" s="478"/>
      <c r="O366" s="478"/>
      <c r="P366" s="478"/>
      <c r="Q366" s="479"/>
      <c r="R366" s="491">
        <v>1</v>
      </c>
      <c r="S366" s="492"/>
      <c r="T366" s="493"/>
      <c r="U366" s="497">
        <f t="shared" ref="U366" si="56">IF(R366=1,$AL$36,IF(R366=2,$AL$55,IF(R366=3,$AL$73,IF(R366=4,$AL$92,IF(R366=5,$AL$110,IF(R366=6,$AL$128,IF(R366=7,$AL$147,IF(R366=8,$AL$165,IF(R366=9,$AL$183,IF(R366=10,$AL$202,0))))))))))</f>
        <v>0</v>
      </c>
      <c r="V366" s="498"/>
      <c r="W366" s="499"/>
      <c r="X366" s="480">
        <f>IF(AND(I366="△",AU366="●"),'スクリーン(1)'!AD63+'スクリーン (2)'!AD63+'スクリーン (3)'!AD63+'スクリーン (4)'!AD63+'スクリーン (5)'!AD63+'スクリーン (6)'!AD63+'スクリーン (7)'!AD63+'スクリーン (8)'!AD63+'スクリーン (9)'!AD63+'スクリーン (10)'!AD63+'スクリーン (11)'!AD63+'スクリーン (12)'!AD63+'スクリーン (13)'!AD63+'スクリーン (14)'!AD63+'スクリーン (15)'!AD63+'スクリーン (16)'!AD63+'スクリーン (17)'!AD63+'スクリーン (18)'!AD63+'スクリーン (19)'!AD63+'スクリーン (20)'!AD63,0)</f>
        <v>0</v>
      </c>
      <c r="Y366" s="481"/>
      <c r="Z366" s="481"/>
      <c r="AA366" s="481"/>
      <c r="AB366" s="481"/>
      <c r="AC366" s="502"/>
      <c r="AD366" s="435">
        <f t="shared" ref="AD366" si="57">IF(I366="△",ROUNDUP(L366+X366,1),0)</f>
        <v>0</v>
      </c>
      <c r="AE366" s="436"/>
      <c r="AF366" s="436"/>
      <c r="AG366" s="436"/>
      <c r="AH366" s="436"/>
      <c r="AI366" s="437"/>
      <c r="AJ366" s="146"/>
      <c r="AK366" s="146"/>
      <c r="AL366" s="146"/>
      <c r="AM366" s="146"/>
      <c r="AN366" s="146"/>
      <c r="AT366" s="44"/>
      <c r="AU366" s="284" t="str">
        <f>IF(OR(I366="×",AU370="×"),"×","●")</f>
        <v>●</v>
      </c>
      <c r="AV366" s="313">
        <f>IF(AU366="●",IF(I366="定","-",I366),"-")</f>
        <v>0</v>
      </c>
      <c r="AW366" s="44"/>
      <c r="AX366" s="410">
        <f>20+ROUNDDOWN(($AX$231-1000)/1000,0)*20</f>
        <v>0</v>
      </c>
      <c r="AY366" s="410"/>
      <c r="AZ366" s="44"/>
      <c r="BA366" s="44"/>
      <c r="BB366" s="44"/>
      <c r="BC366" s="44"/>
      <c r="BD366" s="44"/>
      <c r="BE366" s="44"/>
    </row>
    <row r="367" spans="3:57" ht="10.9" customHeight="1" x14ac:dyDescent="0.15">
      <c r="C367" s="447"/>
      <c r="D367" s="449"/>
      <c r="E367" s="451"/>
      <c r="F367" s="451"/>
      <c r="G367" s="447"/>
      <c r="H367" s="451"/>
      <c r="I367" s="491"/>
      <c r="J367" s="492"/>
      <c r="K367" s="659"/>
      <c r="L367" s="480"/>
      <c r="M367" s="481"/>
      <c r="N367" s="481"/>
      <c r="O367" s="481"/>
      <c r="P367" s="481"/>
      <c r="Q367" s="482"/>
      <c r="R367" s="491"/>
      <c r="S367" s="492"/>
      <c r="T367" s="493"/>
      <c r="U367" s="500"/>
      <c r="V367" s="500"/>
      <c r="W367" s="501"/>
      <c r="X367" s="480"/>
      <c r="Y367" s="481"/>
      <c r="Z367" s="481"/>
      <c r="AA367" s="481"/>
      <c r="AB367" s="481"/>
      <c r="AC367" s="502"/>
      <c r="AD367" s="438"/>
      <c r="AE367" s="439"/>
      <c r="AF367" s="439"/>
      <c r="AG367" s="439"/>
      <c r="AH367" s="439"/>
      <c r="AI367" s="440"/>
      <c r="AJ367" s="146"/>
      <c r="AK367" s="146"/>
      <c r="AL367" s="146"/>
      <c r="AM367" s="146"/>
      <c r="AN367" s="146"/>
      <c r="AT367" s="44"/>
      <c r="AU367" s="284"/>
      <c r="AV367" s="313"/>
      <c r="AW367" s="44"/>
      <c r="AX367" s="410"/>
      <c r="AY367" s="410"/>
      <c r="AZ367" s="44"/>
      <c r="BA367" s="44"/>
      <c r="BB367" s="44"/>
      <c r="BC367" s="44"/>
      <c r="BD367" s="44"/>
      <c r="BE367" s="44"/>
    </row>
    <row r="368" spans="3:57" ht="10.9" customHeight="1" x14ac:dyDescent="0.15">
      <c r="C368" s="447"/>
      <c r="D368" s="449"/>
      <c r="E368" s="451"/>
      <c r="F368" s="451"/>
      <c r="G368" s="447"/>
      <c r="H368" s="451"/>
      <c r="I368" s="491"/>
      <c r="J368" s="492"/>
      <c r="K368" s="659"/>
      <c r="L368" s="480"/>
      <c r="M368" s="481"/>
      <c r="N368" s="481"/>
      <c r="O368" s="481"/>
      <c r="P368" s="481"/>
      <c r="Q368" s="482"/>
      <c r="R368" s="491"/>
      <c r="S368" s="492"/>
      <c r="T368" s="493"/>
      <c r="U368" s="500"/>
      <c r="V368" s="500"/>
      <c r="W368" s="501"/>
      <c r="X368" s="480"/>
      <c r="Y368" s="481"/>
      <c r="Z368" s="481"/>
      <c r="AA368" s="481"/>
      <c r="AB368" s="481"/>
      <c r="AC368" s="502"/>
      <c r="AD368" s="438"/>
      <c r="AE368" s="439"/>
      <c r="AF368" s="439"/>
      <c r="AG368" s="439"/>
      <c r="AH368" s="439"/>
      <c r="AI368" s="440"/>
      <c r="AJ368" s="146"/>
      <c r="AK368" s="146"/>
      <c r="AL368" s="146"/>
      <c r="AM368" s="146"/>
      <c r="AN368" s="146"/>
      <c r="AT368" s="44"/>
      <c r="AU368" s="284"/>
      <c r="AV368" s="313"/>
      <c r="AW368" s="44"/>
      <c r="AX368" s="410"/>
      <c r="AY368" s="410"/>
      <c r="AZ368" s="44"/>
      <c r="BA368" s="44"/>
      <c r="BB368" s="44"/>
      <c r="BC368" s="44"/>
      <c r="BD368" s="44"/>
      <c r="BE368" s="44"/>
    </row>
    <row r="369" spans="3:57" ht="10.9" customHeight="1" x14ac:dyDescent="0.15">
      <c r="C369" s="448"/>
      <c r="D369" s="450"/>
      <c r="E369" s="452"/>
      <c r="F369" s="452"/>
      <c r="G369" s="448"/>
      <c r="H369" s="452"/>
      <c r="I369" s="494"/>
      <c r="J369" s="495"/>
      <c r="K369" s="660"/>
      <c r="L369" s="483"/>
      <c r="M369" s="484"/>
      <c r="N369" s="484"/>
      <c r="O369" s="484"/>
      <c r="P369" s="484"/>
      <c r="Q369" s="485"/>
      <c r="R369" s="494"/>
      <c r="S369" s="495"/>
      <c r="T369" s="496"/>
      <c r="U369" s="500"/>
      <c r="V369" s="500"/>
      <c r="W369" s="501"/>
      <c r="X369" s="483"/>
      <c r="Y369" s="484"/>
      <c r="Z369" s="484"/>
      <c r="AA369" s="484"/>
      <c r="AB369" s="484"/>
      <c r="AC369" s="503"/>
      <c r="AD369" s="441"/>
      <c r="AE369" s="442"/>
      <c r="AF369" s="442"/>
      <c r="AG369" s="442"/>
      <c r="AH369" s="442"/>
      <c r="AI369" s="443"/>
      <c r="AJ369" s="146"/>
      <c r="AK369" s="146"/>
      <c r="AL369" s="146"/>
      <c r="AM369" s="146"/>
      <c r="AN369" s="146"/>
      <c r="AT369" s="44"/>
      <c r="AU369" s="284"/>
      <c r="AV369" s="313"/>
      <c r="AW369" s="44"/>
      <c r="AX369" s="410"/>
      <c r="AY369" s="410"/>
      <c r="AZ369" s="44"/>
      <c r="BA369" s="44"/>
      <c r="BB369" s="44"/>
      <c r="BC369" s="44"/>
      <c r="BD369" s="44"/>
      <c r="BE369" s="44"/>
    </row>
    <row r="370" spans="3:57" ht="10.9" customHeight="1" x14ac:dyDescent="0.15">
      <c r="C370" s="474">
        <v>5</v>
      </c>
      <c r="D370" s="475" t="s">
        <v>3</v>
      </c>
      <c r="E370" s="476">
        <v>26</v>
      </c>
      <c r="F370" s="476" t="s">
        <v>2</v>
      </c>
      <c r="G370" s="474" t="s">
        <v>7</v>
      </c>
      <c r="H370" s="476"/>
      <c r="I370" s="656"/>
      <c r="J370" s="657"/>
      <c r="K370" s="658"/>
      <c r="L370" s="477">
        <f>IF(AND(I370="△",AU370="●"),AX370*U370,0)</f>
        <v>0</v>
      </c>
      <c r="M370" s="478"/>
      <c r="N370" s="478"/>
      <c r="O370" s="478"/>
      <c r="P370" s="478"/>
      <c r="Q370" s="479"/>
      <c r="R370" s="491">
        <v>1</v>
      </c>
      <c r="S370" s="492"/>
      <c r="T370" s="493"/>
      <c r="U370" s="497">
        <f t="shared" ref="U370" si="58">IF(R370=1,$AL$36,IF(R370=2,$AL$55,IF(R370=3,$AL$73,IF(R370=4,$AL$92,IF(R370=5,$AL$110,IF(R370=6,$AL$128,IF(R370=7,$AL$147,IF(R370=8,$AL$165,IF(R370=9,$AL$183,IF(R370=10,$AL$202,0))))))))))</f>
        <v>0</v>
      </c>
      <c r="V370" s="498"/>
      <c r="W370" s="499"/>
      <c r="X370" s="480">
        <f>IF(AND(I370="△",AU370="●"),'スクリーン(1)'!AD67+'スクリーン (2)'!AD67+'スクリーン (3)'!AD67+'スクリーン (4)'!AD67+'スクリーン (5)'!AD67+'スクリーン (6)'!AD67+'スクリーン (7)'!AD67+'スクリーン (8)'!AD67+'スクリーン (9)'!AD67+'スクリーン (10)'!AD67+'スクリーン (11)'!AD67+'スクリーン (12)'!AD67+'スクリーン (13)'!AD67+'スクリーン (14)'!AD67+'スクリーン (15)'!AD67+'スクリーン (16)'!AD67+'スクリーン (17)'!AD67+'スクリーン (18)'!AD67+'スクリーン (19)'!AD67+'スクリーン (20)'!AD67,0)</f>
        <v>0</v>
      </c>
      <c r="Y370" s="481"/>
      <c r="Z370" s="481"/>
      <c r="AA370" s="481"/>
      <c r="AB370" s="481"/>
      <c r="AC370" s="502"/>
      <c r="AD370" s="435">
        <f t="shared" ref="AD370" si="59">IF(I370="△",ROUNDUP(L370+X370,1),0)</f>
        <v>0</v>
      </c>
      <c r="AE370" s="436"/>
      <c r="AF370" s="436"/>
      <c r="AG370" s="436"/>
      <c r="AH370" s="436"/>
      <c r="AI370" s="437"/>
      <c r="AJ370" s="146"/>
      <c r="AK370" s="146"/>
      <c r="AL370" s="146"/>
      <c r="AM370" s="146"/>
      <c r="AN370" s="146"/>
      <c r="AT370" s="44"/>
      <c r="AU370" s="284" t="str">
        <f>IF(OR(I370="×",AU374="×"),"×","●")</f>
        <v>●</v>
      </c>
      <c r="AV370" s="313">
        <f>IF(AU370="●",IF(I370="定","-",I370),"-")</f>
        <v>0</v>
      </c>
      <c r="AW370" s="44"/>
      <c r="AX370" s="410">
        <f>20+ROUNDDOWN(($AX$231-1000)/1000,0)*20</f>
        <v>0</v>
      </c>
      <c r="AY370" s="410"/>
      <c r="AZ370" s="44"/>
      <c r="BA370" s="44"/>
      <c r="BB370" s="44"/>
      <c r="BC370" s="44"/>
      <c r="BD370" s="44"/>
      <c r="BE370" s="44"/>
    </row>
    <row r="371" spans="3:57" ht="10.9" customHeight="1" x14ac:dyDescent="0.15">
      <c r="C371" s="447"/>
      <c r="D371" s="449"/>
      <c r="E371" s="451"/>
      <c r="F371" s="451"/>
      <c r="G371" s="447"/>
      <c r="H371" s="451"/>
      <c r="I371" s="491"/>
      <c r="J371" s="492"/>
      <c r="K371" s="659"/>
      <c r="L371" s="480"/>
      <c r="M371" s="481"/>
      <c r="N371" s="481"/>
      <c r="O371" s="481"/>
      <c r="P371" s="481"/>
      <c r="Q371" s="482"/>
      <c r="R371" s="491"/>
      <c r="S371" s="492"/>
      <c r="T371" s="493"/>
      <c r="U371" s="500"/>
      <c r="V371" s="500"/>
      <c r="W371" s="501"/>
      <c r="X371" s="480"/>
      <c r="Y371" s="481"/>
      <c r="Z371" s="481"/>
      <c r="AA371" s="481"/>
      <c r="AB371" s="481"/>
      <c r="AC371" s="502"/>
      <c r="AD371" s="438"/>
      <c r="AE371" s="439"/>
      <c r="AF371" s="439"/>
      <c r="AG371" s="439"/>
      <c r="AH371" s="439"/>
      <c r="AI371" s="440"/>
      <c r="AJ371" s="146"/>
      <c r="AK371" s="146"/>
      <c r="AL371" s="146"/>
      <c r="AM371" s="146"/>
      <c r="AN371" s="146"/>
      <c r="AT371" s="44"/>
      <c r="AU371" s="284"/>
      <c r="AV371" s="313"/>
      <c r="AW371" s="44"/>
      <c r="AX371" s="410"/>
      <c r="AY371" s="410"/>
      <c r="AZ371" s="44"/>
      <c r="BA371" s="44"/>
      <c r="BB371" s="44"/>
      <c r="BC371" s="44"/>
      <c r="BD371" s="44"/>
      <c r="BE371" s="44"/>
    </row>
    <row r="372" spans="3:57" ht="10.9" customHeight="1" x14ac:dyDescent="0.15">
      <c r="C372" s="447"/>
      <c r="D372" s="449"/>
      <c r="E372" s="451"/>
      <c r="F372" s="451"/>
      <c r="G372" s="447"/>
      <c r="H372" s="451"/>
      <c r="I372" s="491"/>
      <c r="J372" s="492"/>
      <c r="K372" s="659"/>
      <c r="L372" s="480"/>
      <c r="M372" s="481"/>
      <c r="N372" s="481"/>
      <c r="O372" s="481"/>
      <c r="P372" s="481"/>
      <c r="Q372" s="482"/>
      <c r="R372" s="491"/>
      <c r="S372" s="492"/>
      <c r="T372" s="493"/>
      <c r="U372" s="500"/>
      <c r="V372" s="500"/>
      <c r="W372" s="501"/>
      <c r="X372" s="480"/>
      <c r="Y372" s="481"/>
      <c r="Z372" s="481"/>
      <c r="AA372" s="481"/>
      <c r="AB372" s="481"/>
      <c r="AC372" s="502"/>
      <c r="AD372" s="438"/>
      <c r="AE372" s="439"/>
      <c r="AF372" s="439"/>
      <c r="AG372" s="439"/>
      <c r="AH372" s="439"/>
      <c r="AI372" s="440"/>
      <c r="AJ372" s="146"/>
      <c r="AK372" s="146"/>
      <c r="AL372" s="146"/>
      <c r="AM372" s="146"/>
      <c r="AN372" s="146"/>
      <c r="AT372" s="44"/>
      <c r="AU372" s="284"/>
      <c r="AV372" s="313"/>
      <c r="AW372" s="44"/>
      <c r="AX372" s="410"/>
      <c r="AY372" s="410"/>
      <c r="AZ372" s="44"/>
      <c r="BA372" s="44"/>
      <c r="BB372" s="44"/>
      <c r="BC372" s="44"/>
      <c r="BD372" s="44"/>
      <c r="BE372" s="44"/>
    </row>
    <row r="373" spans="3:57" ht="10.9" customHeight="1" x14ac:dyDescent="0.15">
      <c r="C373" s="448"/>
      <c r="D373" s="450"/>
      <c r="E373" s="452"/>
      <c r="F373" s="452"/>
      <c r="G373" s="448"/>
      <c r="H373" s="452"/>
      <c r="I373" s="494"/>
      <c r="J373" s="495"/>
      <c r="K373" s="660"/>
      <c r="L373" s="483"/>
      <c r="M373" s="484"/>
      <c r="N373" s="484"/>
      <c r="O373" s="484"/>
      <c r="P373" s="484"/>
      <c r="Q373" s="485"/>
      <c r="R373" s="494"/>
      <c r="S373" s="495"/>
      <c r="T373" s="496"/>
      <c r="U373" s="500"/>
      <c r="V373" s="500"/>
      <c r="W373" s="501"/>
      <c r="X373" s="483"/>
      <c r="Y373" s="484"/>
      <c r="Z373" s="484"/>
      <c r="AA373" s="484"/>
      <c r="AB373" s="484"/>
      <c r="AC373" s="503"/>
      <c r="AD373" s="441"/>
      <c r="AE373" s="442"/>
      <c r="AF373" s="442"/>
      <c r="AG373" s="442"/>
      <c r="AH373" s="442"/>
      <c r="AI373" s="443"/>
      <c r="AJ373" s="146"/>
      <c r="AK373" s="146"/>
      <c r="AL373" s="146"/>
      <c r="AM373" s="146"/>
      <c r="AN373" s="146"/>
      <c r="AT373" s="44"/>
      <c r="AU373" s="284"/>
      <c r="AV373" s="313"/>
      <c r="AW373" s="44"/>
      <c r="AX373" s="410"/>
      <c r="AY373" s="410"/>
      <c r="AZ373" s="44"/>
      <c r="BA373" s="44"/>
      <c r="BB373" s="44"/>
      <c r="BC373" s="44"/>
      <c r="BD373" s="44"/>
      <c r="BE373" s="44"/>
    </row>
    <row r="374" spans="3:57" ht="10.9" customHeight="1" x14ac:dyDescent="0.15">
      <c r="C374" s="474">
        <v>5</v>
      </c>
      <c r="D374" s="475" t="s">
        <v>3</v>
      </c>
      <c r="E374" s="476">
        <v>27</v>
      </c>
      <c r="F374" s="476" t="s">
        <v>2</v>
      </c>
      <c r="G374" s="474" t="s">
        <v>6</v>
      </c>
      <c r="H374" s="476"/>
      <c r="I374" s="656"/>
      <c r="J374" s="657"/>
      <c r="K374" s="658"/>
      <c r="L374" s="477">
        <f>IF(AND(I374="△",AU374="●"),AX374*U374,0)</f>
        <v>0</v>
      </c>
      <c r="M374" s="478"/>
      <c r="N374" s="478"/>
      <c r="O374" s="478"/>
      <c r="P374" s="478"/>
      <c r="Q374" s="479"/>
      <c r="R374" s="491">
        <v>1</v>
      </c>
      <c r="S374" s="492"/>
      <c r="T374" s="493"/>
      <c r="U374" s="497">
        <f t="shared" ref="U374" si="60">IF(R374=1,$AL$36,IF(R374=2,$AL$55,IF(R374=3,$AL$73,IF(R374=4,$AL$92,IF(R374=5,$AL$110,IF(R374=6,$AL$128,IF(R374=7,$AL$147,IF(R374=8,$AL$165,IF(R374=9,$AL$183,IF(R374=10,$AL$202,0))))))))))</f>
        <v>0</v>
      </c>
      <c r="V374" s="498"/>
      <c r="W374" s="499"/>
      <c r="X374" s="480">
        <f>IF(AND(I374="△",AU374="●"),'スクリーン(1)'!AD71+'スクリーン (2)'!AD71+'スクリーン (3)'!AD71+'スクリーン (4)'!AD71+'スクリーン (5)'!AD71+'スクリーン (6)'!AD71+'スクリーン (7)'!AD71+'スクリーン (8)'!AD71+'スクリーン (9)'!AD71+'スクリーン (10)'!AD71+'スクリーン (11)'!AD71+'スクリーン (12)'!AD71+'スクリーン (13)'!AD71+'スクリーン (14)'!AD71+'スクリーン (15)'!AD71+'スクリーン (16)'!AD71+'スクリーン (17)'!AD71+'スクリーン (18)'!AD71+'スクリーン (19)'!AD71+'スクリーン (20)'!AD71,0)</f>
        <v>0</v>
      </c>
      <c r="Y374" s="481"/>
      <c r="Z374" s="481"/>
      <c r="AA374" s="481"/>
      <c r="AB374" s="481"/>
      <c r="AC374" s="502"/>
      <c r="AD374" s="435">
        <f t="shared" ref="AD374" si="61">IF(I374="△",ROUNDUP(L374+X374,1),0)</f>
        <v>0</v>
      </c>
      <c r="AE374" s="436"/>
      <c r="AF374" s="436"/>
      <c r="AG374" s="436"/>
      <c r="AH374" s="436"/>
      <c r="AI374" s="437"/>
      <c r="AJ374" s="146"/>
      <c r="AK374" s="146"/>
      <c r="AL374" s="146"/>
      <c r="AM374" s="146"/>
      <c r="AN374" s="146"/>
      <c r="AT374" s="44"/>
      <c r="AU374" s="284" t="str">
        <f>IF(OR(I374="×",AU378="×"),"×","●")</f>
        <v>●</v>
      </c>
      <c r="AV374" s="313">
        <f>IF(AU374="●",IF(I374="定","-",I374),"-")</f>
        <v>0</v>
      </c>
      <c r="AW374" s="44"/>
      <c r="AX374" s="410">
        <f>20+ROUNDDOWN(($AX$231-1000)/1000,0)*20</f>
        <v>0</v>
      </c>
      <c r="AY374" s="410"/>
      <c r="AZ374" s="44"/>
      <c r="BA374" s="44"/>
      <c r="BB374" s="44"/>
      <c r="BC374" s="44"/>
      <c r="BD374" s="44"/>
      <c r="BE374" s="44"/>
    </row>
    <row r="375" spans="3:57" ht="10.9" customHeight="1" x14ac:dyDescent="0.15">
      <c r="C375" s="447"/>
      <c r="D375" s="449"/>
      <c r="E375" s="451"/>
      <c r="F375" s="451"/>
      <c r="G375" s="447"/>
      <c r="H375" s="451"/>
      <c r="I375" s="491"/>
      <c r="J375" s="492"/>
      <c r="K375" s="659"/>
      <c r="L375" s="480"/>
      <c r="M375" s="481"/>
      <c r="N375" s="481"/>
      <c r="O375" s="481"/>
      <c r="P375" s="481"/>
      <c r="Q375" s="482"/>
      <c r="R375" s="491"/>
      <c r="S375" s="492"/>
      <c r="T375" s="493"/>
      <c r="U375" s="500"/>
      <c r="V375" s="500"/>
      <c r="W375" s="501"/>
      <c r="X375" s="480"/>
      <c r="Y375" s="481"/>
      <c r="Z375" s="481"/>
      <c r="AA375" s="481"/>
      <c r="AB375" s="481"/>
      <c r="AC375" s="502"/>
      <c r="AD375" s="438"/>
      <c r="AE375" s="439"/>
      <c r="AF375" s="439"/>
      <c r="AG375" s="439"/>
      <c r="AH375" s="439"/>
      <c r="AI375" s="440"/>
      <c r="AJ375" s="146"/>
      <c r="AK375" s="146"/>
      <c r="AL375" s="146"/>
      <c r="AM375" s="146"/>
      <c r="AN375" s="146"/>
      <c r="AT375" s="44"/>
      <c r="AU375" s="284"/>
      <c r="AV375" s="313"/>
      <c r="AW375" s="44"/>
      <c r="AX375" s="410"/>
      <c r="AY375" s="410"/>
      <c r="AZ375" s="44"/>
      <c r="BA375" s="44"/>
      <c r="BB375" s="44"/>
      <c r="BC375" s="44"/>
      <c r="BD375" s="44"/>
      <c r="BE375" s="44"/>
    </row>
    <row r="376" spans="3:57" ht="10.9" customHeight="1" x14ac:dyDescent="0.15">
      <c r="C376" s="447"/>
      <c r="D376" s="449"/>
      <c r="E376" s="451"/>
      <c r="F376" s="451"/>
      <c r="G376" s="447"/>
      <c r="H376" s="451"/>
      <c r="I376" s="491"/>
      <c r="J376" s="492"/>
      <c r="K376" s="659"/>
      <c r="L376" s="480"/>
      <c r="M376" s="481"/>
      <c r="N376" s="481"/>
      <c r="O376" s="481"/>
      <c r="P376" s="481"/>
      <c r="Q376" s="482"/>
      <c r="R376" s="491"/>
      <c r="S376" s="492"/>
      <c r="T376" s="493"/>
      <c r="U376" s="500"/>
      <c r="V376" s="500"/>
      <c r="W376" s="501"/>
      <c r="X376" s="480"/>
      <c r="Y376" s="481"/>
      <c r="Z376" s="481"/>
      <c r="AA376" s="481"/>
      <c r="AB376" s="481"/>
      <c r="AC376" s="502"/>
      <c r="AD376" s="438"/>
      <c r="AE376" s="439"/>
      <c r="AF376" s="439"/>
      <c r="AG376" s="439"/>
      <c r="AH376" s="439"/>
      <c r="AI376" s="440"/>
      <c r="AJ376" s="146"/>
      <c r="AK376" s="146"/>
      <c r="AL376" s="146"/>
      <c r="AM376" s="146"/>
      <c r="AN376" s="146"/>
      <c r="AT376" s="44"/>
      <c r="AU376" s="284"/>
      <c r="AV376" s="313"/>
      <c r="AW376" s="44"/>
      <c r="AX376" s="410"/>
      <c r="AY376" s="410"/>
      <c r="AZ376" s="44"/>
      <c r="BA376" s="44"/>
      <c r="BB376" s="44"/>
      <c r="BC376" s="44"/>
      <c r="BD376" s="44"/>
      <c r="BE376" s="44"/>
    </row>
    <row r="377" spans="3:57" ht="10.9" customHeight="1" x14ac:dyDescent="0.15">
      <c r="C377" s="448"/>
      <c r="D377" s="450"/>
      <c r="E377" s="452"/>
      <c r="F377" s="452"/>
      <c r="G377" s="448"/>
      <c r="H377" s="452"/>
      <c r="I377" s="494"/>
      <c r="J377" s="495"/>
      <c r="K377" s="660"/>
      <c r="L377" s="483"/>
      <c r="M377" s="484"/>
      <c r="N377" s="484"/>
      <c r="O377" s="484"/>
      <c r="P377" s="484"/>
      <c r="Q377" s="485"/>
      <c r="R377" s="494"/>
      <c r="S377" s="495"/>
      <c r="T377" s="496"/>
      <c r="U377" s="500"/>
      <c r="V377" s="500"/>
      <c r="W377" s="501"/>
      <c r="X377" s="483"/>
      <c r="Y377" s="484"/>
      <c r="Z377" s="484"/>
      <c r="AA377" s="484"/>
      <c r="AB377" s="484"/>
      <c r="AC377" s="503"/>
      <c r="AD377" s="441"/>
      <c r="AE377" s="442"/>
      <c r="AF377" s="442"/>
      <c r="AG377" s="442"/>
      <c r="AH377" s="442"/>
      <c r="AI377" s="443"/>
      <c r="AJ377" s="146"/>
      <c r="AK377" s="146"/>
      <c r="AL377" s="146"/>
      <c r="AM377" s="146"/>
      <c r="AN377" s="146"/>
      <c r="AT377" s="44"/>
      <c r="AU377" s="284"/>
      <c r="AV377" s="313"/>
      <c r="AW377" s="44"/>
      <c r="AX377" s="410"/>
      <c r="AY377" s="410"/>
      <c r="AZ377" s="44"/>
      <c r="BA377" s="44"/>
      <c r="BB377" s="44"/>
      <c r="BC377" s="44"/>
      <c r="BD377" s="44"/>
      <c r="BE377" s="44"/>
    </row>
    <row r="378" spans="3:57" ht="10.9" customHeight="1" x14ac:dyDescent="0.15">
      <c r="C378" s="474">
        <v>5</v>
      </c>
      <c r="D378" s="475" t="s">
        <v>3</v>
      </c>
      <c r="E378" s="476">
        <v>28</v>
      </c>
      <c r="F378" s="476" t="s">
        <v>2</v>
      </c>
      <c r="G378" s="474" t="s">
        <v>5</v>
      </c>
      <c r="H378" s="476"/>
      <c r="I378" s="656"/>
      <c r="J378" s="657"/>
      <c r="K378" s="658"/>
      <c r="L378" s="477">
        <f>IF(AND(I378="△",AU378="●"),AX378*U378,0)</f>
        <v>0</v>
      </c>
      <c r="M378" s="478"/>
      <c r="N378" s="478"/>
      <c r="O378" s="478"/>
      <c r="P378" s="478"/>
      <c r="Q378" s="479"/>
      <c r="R378" s="491">
        <v>1</v>
      </c>
      <c r="S378" s="492"/>
      <c r="T378" s="493"/>
      <c r="U378" s="497">
        <f t="shared" ref="U378" si="62">IF(R378=1,$AL$36,IF(R378=2,$AL$55,IF(R378=3,$AL$73,IF(R378=4,$AL$92,IF(R378=5,$AL$110,IF(R378=6,$AL$128,IF(R378=7,$AL$147,IF(R378=8,$AL$165,IF(R378=9,$AL$183,IF(R378=10,$AL$202,0))))))))))</f>
        <v>0</v>
      </c>
      <c r="V378" s="498"/>
      <c r="W378" s="499"/>
      <c r="X378" s="480">
        <f>IF(AND(I378="△",AU378="●"),'スクリーン(1)'!AD75+'スクリーン (2)'!AD75+'スクリーン (3)'!AD75+'スクリーン (4)'!AD75+'スクリーン (5)'!AD75+'スクリーン (6)'!AD75+'スクリーン (7)'!AD75+'スクリーン (8)'!AD75+'スクリーン (9)'!AD75+'スクリーン (10)'!AD75+'スクリーン (11)'!AD75+'スクリーン (12)'!AD75+'スクリーン (13)'!AD75+'スクリーン (14)'!AD75+'スクリーン (15)'!AD75+'スクリーン (16)'!AD75+'スクリーン (17)'!AD75+'スクリーン (18)'!AD75+'スクリーン (19)'!AD75+'スクリーン (20)'!AD75,0)</f>
        <v>0</v>
      </c>
      <c r="Y378" s="481"/>
      <c r="Z378" s="481"/>
      <c r="AA378" s="481"/>
      <c r="AB378" s="481"/>
      <c r="AC378" s="502"/>
      <c r="AD378" s="435">
        <f t="shared" ref="AD378" si="63">IF(I378="△",ROUNDUP(L378+X378,1),0)</f>
        <v>0</v>
      </c>
      <c r="AE378" s="436"/>
      <c r="AF378" s="436"/>
      <c r="AG378" s="436"/>
      <c r="AH378" s="436"/>
      <c r="AI378" s="437"/>
      <c r="AJ378" s="146"/>
      <c r="AK378" s="146"/>
      <c r="AL378" s="146"/>
      <c r="AM378" s="146"/>
      <c r="AN378" s="146"/>
      <c r="AT378" s="44"/>
      <c r="AU378" s="284" t="str">
        <f>IF(OR(I378="×",AU382="×"),"×","●")</f>
        <v>●</v>
      </c>
      <c r="AV378" s="313">
        <f>IF(AU378="●",IF(I378="定","-",I378),"-")</f>
        <v>0</v>
      </c>
      <c r="AW378" s="44"/>
      <c r="AX378" s="410">
        <f>20+ROUNDDOWN(($AX$231-1000)/1000,0)*20</f>
        <v>0</v>
      </c>
      <c r="AY378" s="410"/>
      <c r="AZ378" s="44"/>
      <c r="BA378" s="44"/>
      <c r="BB378" s="44"/>
      <c r="BC378" s="44"/>
      <c r="BD378" s="44"/>
      <c r="BE378" s="44"/>
    </row>
    <row r="379" spans="3:57" ht="10.9" customHeight="1" x14ac:dyDescent="0.15">
      <c r="C379" s="447"/>
      <c r="D379" s="449"/>
      <c r="E379" s="451"/>
      <c r="F379" s="451"/>
      <c r="G379" s="447"/>
      <c r="H379" s="451"/>
      <c r="I379" s="491"/>
      <c r="J379" s="492"/>
      <c r="K379" s="659"/>
      <c r="L379" s="480"/>
      <c r="M379" s="481"/>
      <c r="N379" s="481"/>
      <c r="O379" s="481"/>
      <c r="P379" s="481"/>
      <c r="Q379" s="482"/>
      <c r="R379" s="491"/>
      <c r="S379" s="492"/>
      <c r="T379" s="493"/>
      <c r="U379" s="500"/>
      <c r="V379" s="500"/>
      <c r="W379" s="501"/>
      <c r="X379" s="480"/>
      <c r="Y379" s="481"/>
      <c r="Z379" s="481"/>
      <c r="AA379" s="481"/>
      <c r="AB379" s="481"/>
      <c r="AC379" s="502"/>
      <c r="AD379" s="438"/>
      <c r="AE379" s="439"/>
      <c r="AF379" s="439"/>
      <c r="AG379" s="439"/>
      <c r="AH379" s="439"/>
      <c r="AI379" s="440"/>
      <c r="AJ379" s="146"/>
      <c r="AK379" s="146"/>
      <c r="AL379" s="146"/>
      <c r="AM379" s="146"/>
      <c r="AN379" s="146"/>
      <c r="AT379" s="44"/>
      <c r="AU379" s="284"/>
      <c r="AV379" s="313"/>
      <c r="AW379" s="44"/>
      <c r="AX379" s="410"/>
      <c r="AY379" s="410"/>
      <c r="AZ379" s="44"/>
      <c r="BA379" s="44"/>
      <c r="BB379" s="44"/>
      <c r="BC379" s="44"/>
      <c r="BD379" s="44"/>
      <c r="BE379" s="44"/>
    </row>
    <row r="380" spans="3:57" ht="10.9" customHeight="1" x14ac:dyDescent="0.15">
      <c r="C380" s="447"/>
      <c r="D380" s="449"/>
      <c r="E380" s="451"/>
      <c r="F380" s="451"/>
      <c r="G380" s="447"/>
      <c r="H380" s="451"/>
      <c r="I380" s="491"/>
      <c r="J380" s="492"/>
      <c r="K380" s="659"/>
      <c r="L380" s="480"/>
      <c r="M380" s="481"/>
      <c r="N380" s="481"/>
      <c r="O380" s="481"/>
      <c r="P380" s="481"/>
      <c r="Q380" s="482"/>
      <c r="R380" s="491"/>
      <c r="S380" s="492"/>
      <c r="T380" s="493"/>
      <c r="U380" s="500"/>
      <c r="V380" s="500"/>
      <c r="W380" s="501"/>
      <c r="X380" s="480"/>
      <c r="Y380" s="481"/>
      <c r="Z380" s="481"/>
      <c r="AA380" s="481"/>
      <c r="AB380" s="481"/>
      <c r="AC380" s="502"/>
      <c r="AD380" s="438"/>
      <c r="AE380" s="439"/>
      <c r="AF380" s="439"/>
      <c r="AG380" s="439"/>
      <c r="AH380" s="439"/>
      <c r="AI380" s="440"/>
      <c r="AJ380" s="146"/>
      <c r="AK380" s="146"/>
      <c r="AL380" s="146"/>
      <c r="AM380" s="146"/>
      <c r="AN380" s="146"/>
      <c r="AT380" s="44"/>
      <c r="AU380" s="284"/>
      <c r="AV380" s="313"/>
      <c r="AW380" s="44"/>
      <c r="AX380" s="410"/>
      <c r="AY380" s="410"/>
      <c r="AZ380" s="44"/>
      <c r="BA380" s="44"/>
      <c r="BB380" s="44"/>
      <c r="BC380" s="44"/>
      <c r="BD380" s="44"/>
      <c r="BE380" s="44"/>
    </row>
    <row r="381" spans="3:57" ht="10.9" customHeight="1" x14ac:dyDescent="0.15">
      <c r="C381" s="448"/>
      <c r="D381" s="450"/>
      <c r="E381" s="452"/>
      <c r="F381" s="452"/>
      <c r="G381" s="448"/>
      <c r="H381" s="452"/>
      <c r="I381" s="494"/>
      <c r="J381" s="495"/>
      <c r="K381" s="660"/>
      <c r="L381" s="483"/>
      <c r="M381" s="484"/>
      <c r="N381" s="484"/>
      <c r="O381" s="484"/>
      <c r="P381" s="484"/>
      <c r="Q381" s="485"/>
      <c r="R381" s="494"/>
      <c r="S381" s="495"/>
      <c r="T381" s="496"/>
      <c r="U381" s="500"/>
      <c r="V381" s="500"/>
      <c r="W381" s="501"/>
      <c r="X381" s="483"/>
      <c r="Y381" s="484"/>
      <c r="Z381" s="484"/>
      <c r="AA381" s="484"/>
      <c r="AB381" s="484"/>
      <c r="AC381" s="503"/>
      <c r="AD381" s="441"/>
      <c r="AE381" s="442"/>
      <c r="AF381" s="442"/>
      <c r="AG381" s="442"/>
      <c r="AH381" s="442"/>
      <c r="AI381" s="443"/>
      <c r="AJ381" s="146"/>
      <c r="AK381" s="146"/>
      <c r="AL381" s="146"/>
      <c r="AM381" s="146"/>
      <c r="AN381" s="146"/>
      <c r="AT381" s="44"/>
      <c r="AU381" s="284"/>
      <c r="AV381" s="313"/>
      <c r="AW381" s="44"/>
      <c r="AX381" s="410"/>
      <c r="AY381" s="410"/>
      <c r="AZ381" s="44"/>
      <c r="BA381" s="44"/>
      <c r="BB381" s="44"/>
      <c r="BC381" s="44"/>
      <c r="BD381" s="44"/>
      <c r="BE381" s="44"/>
    </row>
    <row r="382" spans="3:57" ht="10.9" customHeight="1" x14ac:dyDescent="0.15">
      <c r="C382" s="474">
        <v>5</v>
      </c>
      <c r="D382" s="475" t="s">
        <v>3</v>
      </c>
      <c r="E382" s="476">
        <v>29</v>
      </c>
      <c r="F382" s="476" t="s">
        <v>2</v>
      </c>
      <c r="G382" s="474" t="s">
        <v>4</v>
      </c>
      <c r="H382" s="476"/>
      <c r="I382" s="656"/>
      <c r="J382" s="657"/>
      <c r="K382" s="658"/>
      <c r="L382" s="477">
        <f>IF(AND(I382="△",AU382="●"),AX382*U382,0)</f>
        <v>0</v>
      </c>
      <c r="M382" s="478"/>
      <c r="N382" s="478"/>
      <c r="O382" s="478"/>
      <c r="P382" s="478"/>
      <c r="Q382" s="479"/>
      <c r="R382" s="491">
        <v>1</v>
      </c>
      <c r="S382" s="492"/>
      <c r="T382" s="493"/>
      <c r="U382" s="497">
        <f t="shared" ref="U382" si="64">IF(R382=1,$AL$36,IF(R382=2,$AL$55,IF(R382=3,$AL$73,IF(R382=4,$AL$92,IF(R382=5,$AL$110,IF(R382=6,$AL$128,IF(R382=7,$AL$147,IF(R382=8,$AL$165,IF(R382=9,$AL$183,IF(R382=10,$AL$202,0))))))))))</f>
        <v>0</v>
      </c>
      <c r="V382" s="498"/>
      <c r="W382" s="499"/>
      <c r="X382" s="480">
        <f>IF(AND(I382="△",AU382="●"),'スクリーン(1)'!AD79+'スクリーン (2)'!AD79+'スクリーン (3)'!AD79+'スクリーン (4)'!AD79+'スクリーン (5)'!AD79+'スクリーン (6)'!AD79+'スクリーン (7)'!AD79+'スクリーン (8)'!AD79+'スクリーン (9)'!AD79+'スクリーン (10)'!AD79+'スクリーン (11)'!AD79+'スクリーン (12)'!AD79+'スクリーン (13)'!AD79+'スクリーン (14)'!AD79+'スクリーン (15)'!AD79+'スクリーン (16)'!AD79+'スクリーン (17)'!AD79+'スクリーン (18)'!AD79+'スクリーン (19)'!AD79+'スクリーン (20)'!AD79,0)</f>
        <v>0</v>
      </c>
      <c r="Y382" s="481"/>
      <c r="Z382" s="481"/>
      <c r="AA382" s="481"/>
      <c r="AB382" s="481"/>
      <c r="AC382" s="502"/>
      <c r="AD382" s="435">
        <f t="shared" ref="AD382" si="65">IF(I382="△",ROUNDUP(L382+X382,1),0)</f>
        <v>0</v>
      </c>
      <c r="AE382" s="436"/>
      <c r="AF382" s="436"/>
      <c r="AG382" s="436"/>
      <c r="AH382" s="436"/>
      <c r="AI382" s="437"/>
      <c r="AJ382" s="146"/>
      <c r="AK382" s="146"/>
      <c r="AL382" s="146"/>
      <c r="AM382" s="146"/>
      <c r="AN382" s="146"/>
      <c r="AT382" s="44"/>
      <c r="AU382" s="284" t="str">
        <f>IF(OR(I382="×",AU386="×"),"×","●")</f>
        <v>●</v>
      </c>
      <c r="AV382" s="313">
        <f>IF(AU382="●",IF(I382="定","-",I382),"-")</f>
        <v>0</v>
      </c>
      <c r="AW382" s="44"/>
      <c r="AX382" s="410">
        <f>20+ROUNDDOWN(($AX$231-1000)/1000,0)*20</f>
        <v>0</v>
      </c>
      <c r="AY382" s="410"/>
      <c r="AZ382" s="44"/>
      <c r="BA382" s="44"/>
      <c r="BB382" s="44"/>
      <c r="BC382" s="44"/>
      <c r="BD382" s="44"/>
      <c r="BE382" s="44"/>
    </row>
    <row r="383" spans="3:57" ht="10.9" customHeight="1" x14ac:dyDescent="0.15">
      <c r="C383" s="447"/>
      <c r="D383" s="449"/>
      <c r="E383" s="451"/>
      <c r="F383" s="451"/>
      <c r="G383" s="447"/>
      <c r="H383" s="451"/>
      <c r="I383" s="491"/>
      <c r="J383" s="492"/>
      <c r="K383" s="659"/>
      <c r="L383" s="480"/>
      <c r="M383" s="481"/>
      <c r="N383" s="481"/>
      <c r="O383" s="481"/>
      <c r="P383" s="481"/>
      <c r="Q383" s="482"/>
      <c r="R383" s="491"/>
      <c r="S383" s="492"/>
      <c r="T383" s="493"/>
      <c r="U383" s="500"/>
      <c r="V383" s="500"/>
      <c r="W383" s="501"/>
      <c r="X383" s="480"/>
      <c r="Y383" s="481"/>
      <c r="Z383" s="481"/>
      <c r="AA383" s="481"/>
      <c r="AB383" s="481"/>
      <c r="AC383" s="502"/>
      <c r="AD383" s="438"/>
      <c r="AE383" s="439"/>
      <c r="AF383" s="439"/>
      <c r="AG383" s="439"/>
      <c r="AH383" s="439"/>
      <c r="AI383" s="440"/>
      <c r="AJ383" s="146"/>
      <c r="AK383" s="146"/>
      <c r="AL383" s="146"/>
      <c r="AM383" s="146"/>
      <c r="AN383" s="146"/>
      <c r="AT383" s="44"/>
      <c r="AU383" s="284"/>
      <c r="AV383" s="313"/>
      <c r="AW383" s="44"/>
      <c r="AX383" s="410"/>
      <c r="AY383" s="410"/>
      <c r="AZ383" s="44"/>
      <c r="BA383" s="44"/>
      <c r="BB383" s="44"/>
      <c r="BC383" s="44"/>
      <c r="BD383" s="44"/>
      <c r="BE383" s="44"/>
    </row>
    <row r="384" spans="3:57" ht="10.9" customHeight="1" x14ac:dyDescent="0.15">
      <c r="C384" s="447"/>
      <c r="D384" s="449"/>
      <c r="E384" s="451"/>
      <c r="F384" s="451"/>
      <c r="G384" s="447"/>
      <c r="H384" s="451"/>
      <c r="I384" s="491"/>
      <c r="J384" s="492"/>
      <c r="K384" s="659"/>
      <c r="L384" s="480"/>
      <c r="M384" s="481"/>
      <c r="N384" s="481"/>
      <c r="O384" s="481"/>
      <c r="P384" s="481"/>
      <c r="Q384" s="482"/>
      <c r="R384" s="491"/>
      <c r="S384" s="492"/>
      <c r="T384" s="493"/>
      <c r="U384" s="500"/>
      <c r="V384" s="500"/>
      <c r="W384" s="501"/>
      <c r="X384" s="480"/>
      <c r="Y384" s="481"/>
      <c r="Z384" s="481"/>
      <c r="AA384" s="481"/>
      <c r="AB384" s="481"/>
      <c r="AC384" s="502"/>
      <c r="AD384" s="438"/>
      <c r="AE384" s="439"/>
      <c r="AF384" s="439"/>
      <c r="AG384" s="439"/>
      <c r="AH384" s="439"/>
      <c r="AI384" s="440"/>
      <c r="AJ384" s="146"/>
      <c r="AK384" s="146"/>
      <c r="AL384" s="146"/>
      <c r="AM384" s="146"/>
      <c r="AN384" s="146"/>
      <c r="AT384" s="44"/>
      <c r="AU384" s="284"/>
      <c r="AV384" s="313"/>
      <c r="AW384" s="44"/>
      <c r="AX384" s="410"/>
      <c r="AY384" s="410"/>
      <c r="AZ384" s="44"/>
      <c r="BA384" s="44"/>
      <c r="BB384" s="44"/>
      <c r="BC384" s="44"/>
      <c r="BD384" s="44"/>
      <c r="BE384" s="44"/>
    </row>
    <row r="385" spans="3:57" ht="10.9" customHeight="1" x14ac:dyDescent="0.15">
      <c r="C385" s="448"/>
      <c r="D385" s="450"/>
      <c r="E385" s="452"/>
      <c r="F385" s="452"/>
      <c r="G385" s="448"/>
      <c r="H385" s="452"/>
      <c r="I385" s="494"/>
      <c r="J385" s="495"/>
      <c r="K385" s="660"/>
      <c r="L385" s="483"/>
      <c r="M385" s="484"/>
      <c r="N385" s="484"/>
      <c r="O385" s="484"/>
      <c r="P385" s="484"/>
      <c r="Q385" s="485"/>
      <c r="R385" s="494"/>
      <c r="S385" s="495"/>
      <c r="T385" s="496"/>
      <c r="U385" s="500"/>
      <c r="V385" s="500"/>
      <c r="W385" s="501"/>
      <c r="X385" s="483"/>
      <c r="Y385" s="484"/>
      <c r="Z385" s="484"/>
      <c r="AA385" s="484"/>
      <c r="AB385" s="484"/>
      <c r="AC385" s="503"/>
      <c r="AD385" s="441"/>
      <c r="AE385" s="442"/>
      <c r="AF385" s="442"/>
      <c r="AG385" s="442"/>
      <c r="AH385" s="442"/>
      <c r="AI385" s="443"/>
      <c r="AJ385" s="146"/>
      <c r="AK385" s="146"/>
      <c r="AL385" s="146"/>
      <c r="AM385" s="146"/>
      <c r="AN385" s="146"/>
      <c r="AT385" s="44"/>
      <c r="AU385" s="284"/>
      <c r="AV385" s="313"/>
      <c r="AW385" s="44"/>
      <c r="AX385" s="410"/>
      <c r="AY385" s="410"/>
      <c r="AZ385" s="44"/>
      <c r="BA385" s="44"/>
      <c r="BB385" s="44"/>
      <c r="BC385" s="44"/>
      <c r="BD385" s="44"/>
      <c r="BE385" s="44"/>
    </row>
    <row r="386" spans="3:57" ht="10.9" customHeight="1" x14ac:dyDescent="0.15">
      <c r="C386" s="474">
        <v>5</v>
      </c>
      <c r="D386" s="475" t="s">
        <v>3</v>
      </c>
      <c r="E386" s="476">
        <v>30</v>
      </c>
      <c r="F386" s="476" t="s">
        <v>2</v>
      </c>
      <c r="G386" s="474" t="s">
        <v>1</v>
      </c>
      <c r="H386" s="476"/>
      <c r="I386" s="656"/>
      <c r="J386" s="657"/>
      <c r="K386" s="658"/>
      <c r="L386" s="477">
        <f>IF(AND(I386="△",AU386="●"),AX386*U386,0)</f>
        <v>0</v>
      </c>
      <c r="M386" s="478"/>
      <c r="N386" s="478"/>
      <c r="O386" s="478"/>
      <c r="P386" s="478"/>
      <c r="Q386" s="479"/>
      <c r="R386" s="491">
        <v>1</v>
      </c>
      <c r="S386" s="492"/>
      <c r="T386" s="493"/>
      <c r="U386" s="497">
        <f t="shared" ref="U386" si="66">IF(R386=1,$AL$36,IF(R386=2,$AL$55,IF(R386=3,$AL$73,IF(R386=4,$AL$92,IF(R386=5,$AL$110,IF(R386=6,$AL$128,IF(R386=7,$AL$147,IF(R386=8,$AL$165,IF(R386=9,$AL$183,IF(R386=10,$AL$202,0))))))))))</f>
        <v>0</v>
      </c>
      <c r="V386" s="498"/>
      <c r="W386" s="499"/>
      <c r="X386" s="480">
        <f>IF(AND(I386="△",AU386="●"),'スクリーン(1)'!AD83+'スクリーン (2)'!AD83+'スクリーン (3)'!AD83+'スクリーン (4)'!AD83+'スクリーン (5)'!AD83+'スクリーン (6)'!AD83+'スクリーン (7)'!AD83+'スクリーン (8)'!AD83+'スクリーン (9)'!AD83+'スクリーン (10)'!AD83+'スクリーン (11)'!AD83+'スクリーン (12)'!AD83+'スクリーン (13)'!AD83+'スクリーン (14)'!AD83+'スクリーン (15)'!AD83+'スクリーン (16)'!AD83+'スクリーン (17)'!AD83+'スクリーン (18)'!AD83+'スクリーン (19)'!AD83+'スクリーン (20)'!AD83,0)</f>
        <v>0</v>
      </c>
      <c r="Y386" s="481"/>
      <c r="Z386" s="481"/>
      <c r="AA386" s="481"/>
      <c r="AB386" s="481"/>
      <c r="AC386" s="502"/>
      <c r="AD386" s="435">
        <f t="shared" ref="AD386" si="67">IF(I386="△",ROUNDUP(L386+X386,1),0)</f>
        <v>0</v>
      </c>
      <c r="AE386" s="436"/>
      <c r="AF386" s="436"/>
      <c r="AG386" s="436"/>
      <c r="AH386" s="436"/>
      <c r="AI386" s="437"/>
      <c r="AJ386" s="146"/>
      <c r="AK386" s="146"/>
      <c r="AL386" s="146"/>
      <c r="AM386" s="146"/>
      <c r="AN386" s="146"/>
      <c r="AT386" s="44"/>
      <c r="AU386" s="284" t="str">
        <f>IF(OR(I386="×",AU390="×"),"×","●")</f>
        <v>●</v>
      </c>
      <c r="AV386" s="313">
        <f>IF(AU386="●",IF(I386="定","-",I386),"-")</f>
        <v>0</v>
      </c>
      <c r="AW386" s="44"/>
      <c r="AX386" s="410">
        <f>20+ROUNDDOWN(($AX$231-1000)/1000,0)*20</f>
        <v>0</v>
      </c>
      <c r="AY386" s="410"/>
      <c r="AZ386" s="44"/>
      <c r="BA386" s="44"/>
      <c r="BB386" s="44"/>
      <c r="BC386" s="44"/>
      <c r="BD386" s="44"/>
      <c r="BE386" s="44"/>
    </row>
    <row r="387" spans="3:57" ht="10.9" customHeight="1" x14ac:dyDescent="0.15">
      <c r="C387" s="447"/>
      <c r="D387" s="449"/>
      <c r="E387" s="451"/>
      <c r="F387" s="451"/>
      <c r="G387" s="447"/>
      <c r="H387" s="451"/>
      <c r="I387" s="491"/>
      <c r="J387" s="492"/>
      <c r="K387" s="659"/>
      <c r="L387" s="480"/>
      <c r="M387" s="481"/>
      <c r="N387" s="481"/>
      <c r="O387" s="481"/>
      <c r="P387" s="481"/>
      <c r="Q387" s="482"/>
      <c r="R387" s="491"/>
      <c r="S387" s="492"/>
      <c r="T387" s="493"/>
      <c r="U387" s="500"/>
      <c r="V387" s="500"/>
      <c r="W387" s="501"/>
      <c r="X387" s="480"/>
      <c r="Y387" s="481"/>
      <c r="Z387" s="481"/>
      <c r="AA387" s="481"/>
      <c r="AB387" s="481"/>
      <c r="AC387" s="502"/>
      <c r="AD387" s="438"/>
      <c r="AE387" s="439"/>
      <c r="AF387" s="439"/>
      <c r="AG387" s="439"/>
      <c r="AH387" s="439"/>
      <c r="AI387" s="440"/>
      <c r="AJ387" s="146"/>
      <c r="AK387" s="146"/>
      <c r="AL387" s="146"/>
      <c r="AM387" s="146"/>
      <c r="AN387" s="146"/>
      <c r="AT387" s="44"/>
      <c r="AU387" s="284"/>
      <c r="AV387" s="313"/>
      <c r="AW387" s="44"/>
      <c r="AX387" s="410"/>
      <c r="AY387" s="410"/>
      <c r="AZ387" s="44"/>
      <c r="BA387" s="44"/>
      <c r="BB387" s="44"/>
      <c r="BC387" s="44"/>
      <c r="BD387" s="44"/>
      <c r="BE387" s="44"/>
    </row>
    <row r="388" spans="3:57" ht="10.9" customHeight="1" x14ac:dyDescent="0.15">
      <c r="C388" s="447"/>
      <c r="D388" s="449"/>
      <c r="E388" s="451"/>
      <c r="F388" s="451"/>
      <c r="G388" s="447"/>
      <c r="H388" s="451"/>
      <c r="I388" s="491"/>
      <c r="J388" s="492"/>
      <c r="K388" s="659"/>
      <c r="L388" s="480"/>
      <c r="M388" s="481"/>
      <c r="N388" s="481"/>
      <c r="O388" s="481"/>
      <c r="P388" s="481"/>
      <c r="Q388" s="482"/>
      <c r="R388" s="491"/>
      <c r="S388" s="492"/>
      <c r="T388" s="493"/>
      <c r="U388" s="500"/>
      <c r="V388" s="500"/>
      <c r="W388" s="501"/>
      <c r="X388" s="480"/>
      <c r="Y388" s="481"/>
      <c r="Z388" s="481"/>
      <c r="AA388" s="481"/>
      <c r="AB388" s="481"/>
      <c r="AC388" s="502"/>
      <c r="AD388" s="438"/>
      <c r="AE388" s="439"/>
      <c r="AF388" s="439"/>
      <c r="AG388" s="439"/>
      <c r="AH388" s="439"/>
      <c r="AI388" s="440"/>
      <c r="AJ388" s="146"/>
      <c r="AK388" s="146"/>
      <c r="AL388" s="146"/>
      <c r="AM388" s="146"/>
      <c r="AN388" s="146"/>
      <c r="AT388" s="44"/>
      <c r="AU388" s="284"/>
      <c r="AV388" s="313"/>
      <c r="AW388" s="44"/>
      <c r="AX388" s="410"/>
      <c r="AY388" s="410"/>
      <c r="AZ388" s="44"/>
      <c r="BA388" s="44"/>
      <c r="BB388" s="44"/>
      <c r="BC388" s="44"/>
      <c r="BD388" s="44"/>
      <c r="BE388" s="44"/>
    </row>
    <row r="389" spans="3:57" ht="10.9" customHeight="1" x14ac:dyDescent="0.15">
      <c r="C389" s="448"/>
      <c r="D389" s="450"/>
      <c r="E389" s="452"/>
      <c r="F389" s="452"/>
      <c r="G389" s="448"/>
      <c r="H389" s="452"/>
      <c r="I389" s="494"/>
      <c r="J389" s="495"/>
      <c r="K389" s="660"/>
      <c r="L389" s="483"/>
      <c r="M389" s="484"/>
      <c r="N389" s="484"/>
      <c r="O389" s="484"/>
      <c r="P389" s="484"/>
      <c r="Q389" s="485"/>
      <c r="R389" s="494"/>
      <c r="S389" s="495"/>
      <c r="T389" s="496"/>
      <c r="U389" s="500"/>
      <c r="V389" s="500"/>
      <c r="W389" s="501"/>
      <c r="X389" s="483"/>
      <c r="Y389" s="484"/>
      <c r="Z389" s="484"/>
      <c r="AA389" s="484"/>
      <c r="AB389" s="484"/>
      <c r="AC389" s="503"/>
      <c r="AD389" s="441"/>
      <c r="AE389" s="442"/>
      <c r="AF389" s="442"/>
      <c r="AG389" s="442"/>
      <c r="AH389" s="442"/>
      <c r="AI389" s="443"/>
      <c r="AJ389" s="146"/>
      <c r="AK389" s="146"/>
      <c r="AL389" s="146"/>
      <c r="AM389" s="146"/>
      <c r="AN389" s="146"/>
      <c r="AT389" s="44"/>
      <c r="AU389" s="284"/>
      <c r="AV389" s="313"/>
      <c r="AW389" s="44"/>
      <c r="AX389" s="410"/>
      <c r="AY389" s="410"/>
      <c r="AZ389" s="44"/>
      <c r="BA389" s="44"/>
      <c r="BB389" s="44"/>
      <c r="BC389" s="44"/>
      <c r="BD389" s="44"/>
      <c r="BE389" s="44"/>
    </row>
    <row r="390" spans="3:57" ht="10.9" customHeight="1" x14ac:dyDescent="0.15">
      <c r="C390" s="474">
        <v>5</v>
      </c>
      <c r="D390" s="475" t="s">
        <v>3</v>
      </c>
      <c r="E390" s="476">
        <v>31</v>
      </c>
      <c r="F390" s="476" t="s">
        <v>2</v>
      </c>
      <c r="G390" s="474" t="s">
        <v>9</v>
      </c>
      <c r="H390" s="476"/>
      <c r="I390" s="656"/>
      <c r="J390" s="657"/>
      <c r="K390" s="658"/>
      <c r="L390" s="477">
        <f>IF(AND(I390="△",AU390="●"),AX390*U390,0)</f>
        <v>0</v>
      </c>
      <c r="M390" s="478"/>
      <c r="N390" s="478"/>
      <c r="O390" s="478"/>
      <c r="P390" s="478"/>
      <c r="Q390" s="479"/>
      <c r="R390" s="491">
        <v>1</v>
      </c>
      <c r="S390" s="492"/>
      <c r="T390" s="493"/>
      <c r="U390" s="497">
        <f t="shared" ref="U390" si="68">IF(R390=1,$AL$36,IF(R390=2,$AL$55,IF(R390=3,$AL$73,IF(R390=4,$AL$92,IF(R390=5,$AL$110,IF(R390=6,$AL$128,IF(R390=7,$AL$147,IF(R390=8,$AL$165,IF(R390=9,$AL$183,IF(R390=10,$AL$202,0))))))))))</f>
        <v>0</v>
      </c>
      <c r="V390" s="498"/>
      <c r="W390" s="499"/>
      <c r="X390" s="480">
        <f>IF(AND(I390="△",AU390="●"),'スクリーン(1)'!AD87+'スクリーン (2)'!AD87+'スクリーン (3)'!AD87+'スクリーン (4)'!AD87+'スクリーン (5)'!AD87+'スクリーン (6)'!AD87+'スクリーン (7)'!AD87+'スクリーン (8)'!AD87+'スクリーン (9)'!AD87+'スクリーン (10)'!AD87+'スクリーン (11)'!AD87+'スクリーン (12)'!AD87+'スクリーン (13)'!AD87+'スクリーン (14)'!AD87+'スクリーン (15)'!AD87+'スクリーン (16)'!AD87+'スクリーン (17)'!AD87+'スクリーン (18)'!AD87+'スクリーン (19)'!AD87+'スクリーン (20)'!AD87,0)</f>
        <v>0</v>
      </c>
      <c r="Y390" s="481"/>
      <c r="Z390" s="481"/>
      <c r="AA390" s="481"/>
      <c r="AB390" s="481"/>
      <c r="AC390" s="502"/>
      <c r="AD390" s="435">
        <f t="shared" ref="AD390" si="69">IF(I390="△",ROUNDUP(L390+X390,1),0)</f>
        <v>0</v>
      </c>
      <c r="AE390" s="436"/>
      <c r="AF390" s="436"/>
      <c r="AG390" s="436"/>
      <c r="AH390" s="436"/>
      <c r="AI390" s="437"/>
      <c r="AJ390" s="146"/>
      <c r="AK390" s="146"/>
      <c r="AL390" s="146"/>
      <c r="AM390" s="146"/>
      <c r="AN390" s="146"/>
      <c r="AT390" s="44"/>
      <c r="AU390" s="284" t="str">
        <f>IF(I390="×","×","●")</f>
        <v>●</v>
      </c>
      <c r="AV390" s="313">
        <f>IF(AU390="●",IF(I390="定","-",I390),"-")</f>
        <v>0</v>
      </c>
      <c r="AW390" s="44"/>
      <c r="AX390" s="410">
        <f>20+ROUNDDOWN(($AX$231-1000)/1000,0)*20</f>
        <v>0</v>
      </c>
      <c r="AY390" s="410"/>
      <c r="AZ390" s="44"/>
      <c r="BA390" s="44"/>
      <c r="BB390" s="44"/>
      <c r="BC390" s="44"/>
      <c r="BD390" s="44"/>
      <c r="BE390" s="44"/>
    </row>
    <row r="391" spans="3:57" ht="10.9" customHeight="1" x14ac:dyDescent="0.15">
      <c r="C391" s="447"/>
      <c r="D391" s="449"/>
      <c r="E391" s="451"/>
      <c r="F391" s="451"/>
      <c r="G391" s="447"/>
      <c r="H391" s="451"/>
      <c r="I391" s="491"/>
      <c r="J391" s="492"/>
      <c r="K391" s="659"/>
      <c r="L391" s="480"/>
      <c r="M391" s="481"/>
      <c r="N391" s="481"/>
      <c r="O391" s="481"/>
      <c r="P391" s="481"/>
      <c r="Q391" s="482"/>
      <c r="R391" s="491"/>
      <c r="S391" s="492"/>
      <c r="T391" s="493"/>
      <c r="U391" s="500"/>
      <c r="V391" s="500"/>
      <c r="W391" s="501"/>
      <c r="X391" s="480"/>
      <c r="Y391" s="481"/>
      <c r="Z391" s="481"/>
      <c r="AA391" s="481"/>
      <c r="AB391" s="481"/>
      <c r="AC391" s="502"/>
      <c r="AD391" s="438"/>
      <c r="AE391" s="439"/>
      <c r="AF391" s="439"/>
      <c r="AG391" s="439"/>
      <c r="AH391" s="439"/>
      <c r="AI391" s="440"/>
      <c r="AJ391" s="146"/>
      <c r="AK391" s="146"/>
      <c r="AL391" s="146"/>
      <c r="AM391" s="146"/>
      <c r="AN391" s="146"/>
      <c r="AT391" s="44"/>
      <c r="AU391" s="284"/>
      <c r="AV391" s="313"/>
      <c r="AW391" s="44"/>
      <c r="AX391" s="410"/>
      <c r="AY391" s="410"/>
      <c r="AZ391" s="44"/>
      <c r="BA391" s="44"/>
      <c r="BB391" s="44"/>
      <c r="BC391" s="44"/>
      <c r="BD391" s="44"/>
      <c r="BE391" s="44"/>
    </row>
    <row r="392" spans="3:57" ht="10.9" customHeight="1" x14ac:dyDescent="0.15">
      <c r="C392" s="447"/>
      <c r="D392" s="449"/>
      <c r="E392" s="451"/>
      <c r="F392" s="451"/>
      <c r="G392" s="447"/>
      <c r="H392" s="451"/>
      <c r="I392" s="491"/>
      <c r="J392" s="492"/>
      <c r="K392" s="659"/>
      <c r="L392" s="480"/>
      <c r="M392" s="481"/>
      <c r="N392" s="481"/>
      <c r="O392" s="481"/>
      <c r="P392" s="481"/>
      <c r="Q392" s="482"/>
      <c r="R392" s="491"/>
      <c r="S392" s="492"/>
      <c r="T392" s="493"/>
      <c r="U392" s="500"/>
      <c r="V392" s="500"/>
      <c r="W392" s="501"/>
      <c r="X392" s="480"/>
      <c r="Y392" s="481"/>
      <c r="Z392" s="481"/>
      <c r="AA392" s="481"/>
      <c r="AB392" s="481"/>
      <c r="AC392" s="502"/>
      <c r="AD392" s="438"/>
      <c r="AE392" s="439"/>
      <c r="AF392" s="439"/>
      <c r="AG392" s="439"/>
      <c r="AH392" s="439"/>
      <c r="AI392" s="440"/>
      <c r="AJ392" s="146"/>
      <c r="AK392" s="146"/>
      <c r="AL392" s="146"/>
      <c r="AM392" s="146"/>
      <c r="AN392" s="146"/>
      <c r="AT392" s="44"/>
      <c r="AU392" s="284"/>
      <c r="AV392" s="313"/>
      <c r="AW392" s="44"/>
      <c r="AX392" s="410"/>
      <c r="AY392" s="410"/>
      <c r="AZ392" s="44"/>
      <c r="BA392" s="44"/>
      <c r="BB392" s="44"/>
      <c r="BC392" s="44"/>
      <c r="BD392" s="44"/>
      <c r="BE392" s="44"/>
    </row>
    <row r="393" spans="3:57" ht="10.5" customHeight="1" x14ac:dyDescent="0.15">
      <c r="C393" s="447"/>
      <c r="D393" s="449"/>
      <c r="E393" s="451"/>
      <c r="F393" s="451"/>
      <c r="G393" s="447"/>
      <c r="H393" s="451"/>
      <c r="I393" s="491"/>
      <c r="J393" s="492"/>
      <c r="K393" s="659"/>
      <c r="L393" s="480"/>
      <c r="M393" s="481"/>
      <c r="N393" s="481"/>
      <c r="O393" s="481"/>
      <c r="P393" s="481"/>
      <c r="Q393" s="482"/>
      <c r="R393" s="491"/>
      <c r="S393" s="492"/>
      <c r="T393" s="493"/>
      <c r="U393" s="504"/>
      <c r="V393" s="504"/>
      <c r="W393" s="505"/>
      <c r="X393" s="483"/>
      <c r="Y393" s="484"/>
      <c r="Z393" s="484"/>
      <c r="AA393" s="484"/>
      <c r="AB393" s="484"/>
      <c r="AC393" s="503"/>
      <c r="AD393" s="441"/>
      <c r="AE393" s="442"/>
      <c r="AF393" s="442"/>
      <c r="AG393" s="442"/>
      <c r="AH393" s="442"/>
      <c r="AI393" s="443"/>
      <c r="AJ393" s="146"/>
      <c r="AK393" s="146"/>
      <c r="AL393" s="146"/>
      <c r="AM393" s="146"/>
      <c r="AN393" s="146"/>
      <c r="AT393" s="44"/>
      <c r="AU393" s="284"/>
      <c r="AV393" s="313"/>
      <c r="AW393" s="44"/>
      <c r="AX393" s="410"/>
      <c r="AY393" s="410"/>
      <c r="AZ393" s="44"/>
      <c r="BA393" s="44"/>
      <c r="BB393" s="44"/>
      <c r="BC393" s="44"/>
      <c r="BD393" s="44"/>
      <c r="BE393" s="44"/>
    </row>
    <row r="394" spans="3:57" ht="10.5" customHeight="1" x14ac:dyDescent="0.15">
      <c r="C394" s="512" t="s">
        <v>158</v>
      </c>
      <c r="D394" s="513"/>
      <c r="E394" s="513"/>
      <c r="F394" s="513"/>
      <c r="G394" s="513"/>
      <c r="H394" s="513"/>
      <c r="I394" s="513"/>
      <c r="J394" s="513"/>
      <c r="K394" s="513"/>
      <c r="L394" s="513"/>
      <c r="M394" s="513"/>
      <c r="N394" s="513"/>
      <c r="O394" s="513"/>
      <c r="P394" s="513"/>
      <c r="Q394" s="513"/>
      <c r="R394" s="513"/>
      <c r="S394" s="513"/>
      <c r="T394" s="513"/>
      <c r="U394" s="513"/>
      <c r="V394" s="513"/>
      <c r="W394" s="514"/>
      <c r="X394" s="521">
        <f>ROUNDUP(SUM(X314:AC393),1)</f>
        <v>0</v>
      </c>
      <c r="Y394" s="521"/>
      <c r="Z394" s="521"/>
      <c r="AA394" s="521"/>
      <c r="AB394" s="521"/>
      <c r="AC394" s="521"/>
      <c r="AD394" s="521"/>
      <c r="AE394" s="521"/>
      <c r="AF394" s="524" t="s">
        <v>106</v>
      </c>
      <c r="AG394" s="524"/>
      <c r="AH394" s="524"/>
      <c r="AI394" s="525"/>
      <c r="AJ394" s="188"/>
      <c r="AK394" s="188"/>
      <c r="AL394" s="188"/>
      <c r="AM394" s="188"/>
      <c r="AN394" s="188"/>
      <c r="AT394" s="44"/>
      <c r="AU394" s="186"/>
      <c r="AV394" s="185"/>
      <c r="AW394" s="44"/>
      <c r="AX394" s="187"/>
      <c r="AY394" s="187"/>
      <c r="AZ394" s="44"/>
      <c r="BA394" s="44"/>
      <c r="BB394" s="44"/>
      <c r="BC394" s="44"/>
      <c r="BD394" s="44"/>
      <c r="BE394" s="44"/>
    </row>
    <row r="395" spans="3:57" ht="10.5" customHeight="1" x14ac:dyDescent="0.15">
      <c r="C395" s="515"/>
      <c r="D395" s="516"/>
      <c r="E395" s="516"/>
      <c r="F395" s="516"/>
      <c r="G395" s="516"/>
      <c r="H395" s="516"/>
      <c r="I395" s="516"/>
      <c r="J395" s="516"/>
      <c r="K395" s="516"/>
      <c r="L395" s="516"/>
      <c r="M395" s="516"/>
      <c r="N395" s="516"/>
      <c r="O395" s="516"/>
      <c r="P395" s="516"/>
      <c r="Q395" s="516"/>
      <c r="R395" s="516"/>
      <c r="S395" s="516"/>
      <c r="T395" s="516"/>
      <c r="U395" s="516"/>
      <c r="V395" s="516"/>
      <c r="W395" s="517"/>
      <c r="X395" s="522"/>
      <c r="Y395" s="522"/>
      <c r="Z395" s="522"/>
      <c r="AA395" s="522"/>
      <c r="AB395" s="522"/>
      <c r="AC395" s="522"/>
      <c r="AD395" s="522"/>
      <c r="AE395" s="522"/>
      <c r="AF395" s="526"/>
      <c r="AG395" s="526"/>
      <c r="AH395" s="526"/>
      <c r="AI395" s="527"/>
      <c r="AJ395" s="188"/>
      <c r="AK395" s="188"/>
      <c r="AL395" s="188"/>
      <c r="AM395" s="188"/>
      <c r="AN395" s="188"/>
      <c r="AT395" s="44"/>
      <c r="AU395" s="186"/>
      <c r="AV395" s="185"/>
      <c r="AW395" s="44"/>
      <c r="AX395" s="187"/>
      <c r="AY395" s="187"/>
      <c r="AZ395" s="44"/>
      <c r="BA395" s="44"/>
      <c r="BB395" s="44"/>
      <c r="BC395" s="44"/>
      <c r="BD395" s="44"/>
      <c r="BE395" s="44"/>
    </row>
    <row r="396" spans="3:57" ht="10.5" customHeight="1" x14ac:dyDescent="0.15">
      <c r="C396" s="515"/>
      <c r="D396" s="516"/>
      <c r="E396" s="516"/>
      <c r="F396" s="516"/>
      <c r="G396" s="516"/>
      <c r="H396" s="516"/>
      <c r="I396" s="516"/>
      <c r="J396" s="516"/>
      <c r="K396" s="516"/>
      <c r="L396" s="516"/>
      <c r="M396" s="516"/>
      <c r="N396" s="516"/>
      <c r="O396" s="516"/>
      <c r="P396" s="516"/>
      <c r="Q396" s="516"/>
      <c r="R396" s="516"/>
      <c r="S396" s="516"/>
      <c r="T396" s="516"/>
      <c r="U396" s="516"/>
      <c r="V396" s="516"/>
      <c r="W396" s="517"/>
      <c r="X396" s="522"/>
      <c r="Y396" s="522"/>
      <c r="Z396" s="522"/>
      <c r="AA396" s="522"/>
      <c r="AB396" s="522"/>
      <c r="AC396" s="522"/>
      <c r="AD396" s="522"/>
      <c r="AE396" s="522"/>
      <c r="AF396" s="526"/>
      <c r="AG396" s="526"/>
      <c r="AH396" s="526"/>
      <c r="AI396" s="527"/>
      <c r="AJ396" s="188"/>
      <c r="AK396" s="188"/>
      <c r="AL396" s="188"/>
      <c r="AM396" s="188"/>
      <c r="AN396" s="188"/>
      <c r="AT396" s="44"/>
      <c r="AU396" s="186"/>
      <c r="AV396" s="185"/>
      <c r="AW396" s="44"/>
      <c r="AX396" s="187"/>
      <c r="AY396" s="187"/>
      <c r="AZ396" s="44"/>
      <c r="BA396" s="44"/>
      <c r="BB396" s="44"/>
      <c r="BC396" s="44"/>
      <c r="BD396" s="44"/>
      <c r="BE396" s="44"/>
    </row>
    <row r="397" spans="3:57" ht="10.5" customHeight="1" thickBot="1" x14ac:dyDescent="0.2">
      <c r="C397" s="518"/>
      <c r="D397" s="519"/>
      <c r="E397" s="519"/>
      <c r="F397" s="519"/>
      <c r="G397" s="519"/>
      <c r="H397" s="519"/>
      <c r="I397" s="519"/>
      <c r="J397" s="519"/>
      <c r="K397" s="519"/>
      <c r="L397" s="519"/>
      <c r="M397" s="519"/>
      <c r="N397" s="519"/>
      <c r="O397" s="519"/>
      <c r="P397" s="519"/>
      <c r="Q397" s="519"/>
      <c r="R397" s="519"/>
      <c r="S397" s="519"/>
      <c r="T397" s="519"/>
      <c r="U397" s="519"/>
      <c r="V397" s="519"/>
      <c r="W397" s="520"/>
      <c r="X397" s="523"/>
      <c r="Y397" s="523"/>
      <c r="Z397" s="523"/>
      <c r="AA397" s="523"/>
      <c r="AB397" s="523"/>
      <c r="AC397" s="523"/>
      <c r="AD397" s="523"/>
      <c r="AE397" s="523"/>
      <c r="AF397" s="528"/>
      <c r="AG397" s="528"/>
      <c r="AH397" s="528"/>
      <c r="AI397" s="529"/>
      <c r="AJ397" s="188"/>
      <c r="AK397" s="188"/>
      <c r="AL397" s="188"/>
      <c r="AM397" s="188"/>
      <c r="AN397" s="188"/>
      <c r="AT397" s="44"/>
      <c r="AU397" s="186"/>
      <c r="AV397" s="185"/>
      <c r="AW397" s="44"/>
      <c r="AX397" s="187"/>
      <c r="AY397" s="187"/>
      <c r="AZ397" s="44"/>
      <c r="BA397" s="44"/>
      <c r="BB397" s="44"/>
      <c r="BC397" s="44"/>
      <c r="BD397" s="44"/>
      <c r="BE397" s="44"/>
    </row>
    <row r="398" spans="3:57" ht="10.5" customHeight="1" x14ac:dyDescent="0.15">
      <c r="C398" s="454" t="s">
        <v>132</v>
      </c>
      <c r="D398" s="455"/>
      <c r="E398" s="455"/>
      <c r="F398" s="455"/>
      <c r="G398" s="455"/>
      <c r="H398" s="455"/>
      <c r="I398" s="455"/>
      <c r="J398" s="455"/>
      <c r="K398" s="455"/>
      <c r="L398" s="455"/>
      <c r="M398" s="455"/>
      <c r="N398" s="455"/>
      <c r="O398" s="455"/>
      <c r="P398" s="455"/>
      <c r="Q398" s="455"/>
      <c r="R398" s="455"/>
      <c r="S398" s="455"/>
      <c r="T398" s="455"/>
      <c r="U398" s="455"/>
      <c r="V398" s="455"/>
      <c r="W398" s="456"/>
      <c r="X398" s="661">
        <f>SUM(AD314:AI393,X394)</f>
        <v>0</v>
      </c>
      <c r="Y398" s="463"/>
      <c r="Z398" s="463"/>
      <c r="AA398" s="463"/>
      <c r="AB398" s="463"/>
      <c r="AC398" s="463"/>
      <c r="AD398" s="463"/>
      <c r="AE398" s="463"/>
      <c r="AF398" s="466" t="s">
        <v>106</v>
      </c>
      <c r="AG398" s="466"/>
      <c r="AH398" s="466"/>
      <c r="AI398" s="467"/>
      <c r="AJ398" s="147"/>
      <c r="AK398" s="147"/>
      <c r="AL398" s="147"/>
      <c r="AM398" s="147"/>
      <c r="AN398" s="147"/>
      <c r="AT398" s="44"/>
      <c r="AU398" s="506"/>
      <c r="AV398" s="509"/>
      <c r="AW398" s="44"/>
      <c r="AX398" s="313">
        <f>COUNTIF(AW161:AW393,"●")</f>
        <v>0</v>
      </c>
      <c r="AY398" s="313">
        <f>COUNTIF(AX161:AX393,"○")+COUNTIF(AX161:AX393,"△")</f>
        <v>0</v>
      </c>
      <c r="AZ398" s="44"/>
      <c r="BA398" s="44"/>
      <c r="BB398" s="44"/>
      <c r="BC398" s="44"/>
      <c r="BD398" s="313"/>
      <c r="BE398" s="313"/>
    </row>
    <row r="399" spans="3:57" ht="10.9" customHeight="1" x14ac:dyDescent="0.15">
      <c r="C399" s="457"/>
      <c r="D399" s="458"/>
      <c r="E399" s="458"/>
      <c r="F399" s="458"/>
      <c r="G399" s="458"/>
      <c r="H399" s="458"/>
      <c r="I399" s="458"/>
      <c r="J399" s="458"/>
      <c r="K399" s="458"/>
      <c r="L399" s="458"/>
      <c r="M399" s="458"/>
      <c r="N399" s="458"/>
      <c r="O399" s="458"/>
      <c r="P399" s="458"/>
      <c r="Q399" s="458"/>
      <c r="R399" s="458"/>
      <c r="S399" s="458"/>
      <c r="T399" s="458"/>
      <c r="U399" s="458"/>
      <c r="V399" s="458"/>
      <c r="W399" s="459"/>
      <c r="X399" s="464"/>
      <c r="Y399" s="464"/>
      <c r="Z399" s="464"/>
      <c r="AA399" s="464"/>
      <c r="AB399" s="464"/>
      <c r="AC399" s="464"/>
      <c r="AD399" s="464"/>
      <c r="AE399" s="464"/>
      <c r="AF399" s="468"/>
      <c r="AG399" s="468"/>
      <c r="AH399" s="468"/>
      <c r="AI399" s="469"/>
      <c r="AJ399" s="147"/>
      <c r="AK399" s="147"/>
      <c r="AL399" s="147"/>
      <c r="AM399" s="147"/>
      <c r="AN399" s="147"/>
      <c r="AT399" s="44"/>
      <c r="AU399" s="507"/>
      <c r="AV399" s="510"/>
      <c r="AW399" s="44"/>
      <c r="AX399" s="313"/>
      <c r="AY399" s="313"/>
      <c r="AZ399" s="44"/>
      <c r="BA399" s="44"/>
      <c r="BB399" s="44"/>
      <c r="BC399" s="44"/>
      <c r="BD399" s="313"/>
      <c r="BE399" s="313"/>
    </row>
    <row r="400" spans="3:57" ht="10.9" customHeight="1" x14ac:dyDescent="0.15">
      <c r="C400" s="457"/>
      <c r="D400" s="458"/>
      <c r="E400" s="458"/>
      <c r="F400" s="458"/>
      <c r="G400" s="458"/>
      <c r="H400" s="458"/>
      <c r="I400" s="458"/>
      <c r="J400" s="458"/>
      <c r="K400" s="458"/>
      <c r="L400" s="458"/>
      <c r="M400" s="458"/>
      <c r="N400" s="458"/>
      <c r="O400" s="458"/>
      <c r="P400" s="458"/>
      <c r="Q400" s="458"/>
      <c r="R400" s="458"/>
      <c r="S400" s="458"/>
      <c r="T400" s="458"/>
      <c r="U400" s="458"/>
      <c r="V400" s="458"/>
      <c r="W400" s="459"/>
      <c r="X400" s="464"/>
      <c r="Y400" s="464"/>
      <c r="Z400" s="464"/>
      <c r="AA400" s="464"/>
      <c r="AB400" s="464"/>
      <c r="AC400" s="464"/>
      <c r="AD400" s="464"/>
      <c r="AE400" s="464"/>
      <c r="AF400" s="468"/>
      <c r="AG400" s="468"/>
      <c r="AH400" s="468"/>
      <c r="AI400" s="469"/>
      <c r="AJ400" s="147"/>
      <c r="AK400" s="147"/>
      <c r="AL400" s="147"/>
      <c r="AM400" s="147"/>
      <c r="AN400" s="147"/>
      <c r="AT400" s="44"/>
      <c r="AU400" s="507"/>
      <c r="AV400" s="510"/>
      <c r="AW400" s="44"/>
      <c r="AX400" s="313"/>
      <c r="AY400" s="313"/>
      <c r="AZ400" s="44"/>
      <c r="BA400" s="44"/>
      <c r="BB400" s="44"/>
      <c r="BC400" s="44"/>
      <c r="BD400" s="313"/>
      <c r="BE400" s="313"/>
    </row>
    <row r="401" spans="3:57" ht="14.1" customHeight="1" thickBot="1" x14ac:dyDescent="0.2">
      <c r="C401" s="460"/>
      <c r="D401" s="461"/>
      <c r="E401" s="461"/>
      <c r="F401" s="461"/>
      <c r="G401" s="461"/>
      <c r="H401" s="461"/>
      <c r="I401" s="461"/>
      <c r="J401" s="461"/>
      <c r="K401" s="461"/>
      <c r="L401" s="461"/>
      <c r="M401" s="461"/>
      <c r="N401" s="461"/>
      <c r="O401" s="461"/>
      <c r="P401" s="461"/>
      <c r="Q401" s="461"/>
      <c r="R401" s="461"/>
      <c r="S401" s="461"/>
      <c r="T401" s="461"/>
      <c r="U401" s="461"/>
      <c r="V401" s="461"/>
      <c r="W401" s="462"/>
      <c r="X401" s="465"/>
      <c r="Y401" s="465"/>
      <c r="Z401" s="465"/>
      <c r="AA401" s="465"/>
      <c r="AB401" s="465"/>
      <c r="AC401" s="465"/>
      <c r="AD401" s="465"/>
      <c r="AE401" s="465"/>
      <c r="AF401" s="470"/>
      <c r="AG401" s="470"/>
      <c r="AH401" s="470"/>
      <c r="AI401" s="471"/>
      <c r="AJ401" s="147"/>
      <c r="AK401" s="147"/>
      <c r="AL401" s="147"/>
      <c r="AM401" s="147"/>
      <c r="AN401" s="147"/>
      <c r="AT401" s="44"/>
      <c r="AU401" s="508"/>
      <c r="AV401" s="511"/>
      <c r="AW401" s="44"/>
      <c r="AX401" s="313"/>
      <c r="AY401" s="313"/>
      <c r="AZ401" s="44"/>
      <c r="BA401" s="44"/>
      <c r="BB401" s="44"/>
      <c r="BC401" s="44"/>
      <c r="BD401" s="313"/>
      <c r="BE401" s="313"/>
    </row>
    <row r="402" spans="3:57" ht="10.9" customHeight="1" x14ac:dyDescent="0.15">
      <c r="C402" s="474">
        <v>6</v>
      </c>
      <c r="D402" s="475" t="s">
        <v>3</v>
      </c>
      <c r="E402" s="476">
        <v>1</v>
      </c>
      <c r="F402" s="476" t="s">
        <v>2</v>
      </c>
      <c r="G402" s="474" t="s">
        <v>8</v>
      </c>
      <c r="H402" s="476"/>
      <c r="I402" s="665"/>
      <c r="J402" s="666"/>
      <c r="K402" s="667"/>
      <c r="L402" s="477">
        <f>IF(AND(I402="△",AU402="●"),AX402*U402,0)</f>
        <v>0</v>
      </c>
      <c r="M402" s="478"/>
      <c r="N402" s="478"/>
      <c r="O402" s="478"/>
      <c r="P402" s="478"/>
      <c r="Q402" s="479"/>
      <c r="R402" s="491">
        <v>1</v>
      </c>
      <c r="S402" s="492"/>
      <c r="T402" s="493"/>
      <c r="U402" s="497">
        <f t="shared" ref="U402" si="70">IF(R402=1,$AL$36,IF(R402=2,$AL$55,IF(R402=3,$AL$73,IF(R402=4,$AL$92,IF(R402=5,$AL$110,IF(R402=6,$AL$128,IF(R402=7,$AL$147,IF(R402=8,$AL$165,IF(R402=9,$AL$183,IF(R402=10,$AL$202,0))))))))))</f>
        <v>0</v>
      </c>
      <c r="V402" s="498"/>
      <c r="W402" s="499"/>
      <c r="X402" s="480">
        <f>IF(AND(I402="△",AU402="●"),'スクリーン(1)'!AD91+'スクリーン (2)'!AD91+'スクリーン (3)'!AD91+'スクリーン (4)'!AD91+'スクリーン (5)'!AD91+'スクリーン (6)'!AD91+'スクリーン (7)'!AD91+'スクリーン (8)'!AD91+'スクリーン (9)'!AD91+'スクリーン (10)'!AD91+'スクリーン (11)'!AD91+'スクリーン (12)'!AD91+'スクリーン (13)'!AD91+'スクリーン (14)'!AD91+'スクリーン (15)'!AD91+'スクリーン (16)'!AD91+'スクリーン (17)'!AD91+'スクリーン (18)'!AD91+'スクリーン (19)'!AD91+'スクリーン (20)'!AD91,0)</f>
        <v>0</v>
      </c>
      <c r="Y402" s="481"/>
      <c r="Z402" s="481"/>
      <c r="AA402" s="481"/>
      <c r="AB402" s="481"/>
      <c r="AC402" s="502"/>
      <c r="AD402" s="435">
        <f t="shared" ref="AD402" si="71">IF(I402="△",ROUNDUP(L402+X402,1),0)</f>
        <v>0</v>
      </c>
      <c r="AE402" s="436"/>
      <c r="AF402" s="436"/>
      <c r="AG402" s="436"/>
      <c r="AH402" s="436"/>
      <c r="AI402" s="437"/>
      <c r="AJ402" s="146"/>
      <c r="AK402" s="146"/>
      <c r="AL402" s="146"/>
      <c r="AM402" s="146"/>
      <c r="AN402" s="146"/>
      <c r="AT402" s="44"/>
      <c r="AU402" s="313" t="str">
        <f>IF(OR(I402="×",AU410="×"),"×","●")</f>
        <v>●</v>
      </c>
      <c r="AV402" s="313">
        <f>IF(AU402="●",IF(I402="定","-",I402),"-")</f>
        <v>0</v>
      </c>
      <c r="AW402" s="44"/>
      <c r="AX402" s="410">
        <f>20+ROUNDDOWN(($AX$231-1000)/1000,0)*20</f>
        <v>0</v>
      </c>
      <c r="AY402" s="410"/>
      <c r="AZ402" s="44"/>
      <c r="BA402" s="44"/>
      <c r="BB402" s="44"/>
      <c r="BC402" s="44"/>
      <c r="BD402" s="44"/>
      <c r="BE402" s="44"/>
    </row>
    <row r="403" spans="3:57" ht="10.9" customHeight="1" x14ac:dyDescent="0.15">
      <c r="C403" s="447"/>
      <c r="D403" s="449"/>
      <c r="E403" s="451"/>
      <c r="F403" s="451"/>
      <c r="G403" s="447"/>
      <c r="H403" s="451"/>
      <c r="I403" s="665"/>
      <c r="J403" s="666"/>
      <c r="K403" s="667"/>
      <c r="L403" s="480"/>
      <c r="M403" s="481"/>
      <c r="N403" s="481"/>
      <c r="O403" s="481"/>
      <c r="P403" s="481"/>
      <c r="Q403" s="482"/>
      <c r="R403" s="491"/>
      <c r="S403" s="492"/>
      <c r="T403" s="493"/>
      <c r="U403" s="500"/>
      <c r="V403" s="500"/>
      <c r="W403" s="501"/>
      <c r="X403" s="480"/>
      <c r="Y403" s="481"/>
      <c r="Z403" s="481"/>
      <c r="AA403" s="481"/>
      <c r="AB403" s="481"/>
      <c r="AC403" s="502"/>
      <c r="AD403" s="438"/>
      <c r="AE403" s="439"/>
      <c r="AF403" s="439"/>
      <c r="AG403" s="439"/>
      <c r="AH403" s="439"/>
      <c r="AI403" s="440"/>
      <c r="AJ403" s="146"/>
      <c r="AK403" s="146"/>
      <c r="AL403" s="146"/>
      <c r="AM403" s="146"/>
      <c r="AN403" s="146"/>
      <c r="AT403" s="44"/>
      <c r="AU403" s="313"/>
      <c r="AV403" s="313"/>
      <c r="AW403" s="44"/>
      <c r="AX403" s="410"/>
      <c r="AY403" s="410"/>
      <c r="AZ403" s="44"/>
      <c r="BA403" s="44"/>
      <c r="BB403" s="44"/>
      <c r="BC403" s="44"/>
      <c r="BD403" s="44"/>
      <c r="BE403" s="44"/>
    </row>
    <row r="404" spans="3:57" ht="10.5" customHeight="1" x14ac:dyDescent="0.15">
      <c r="C404" s="447"/>
      <c r="D404" s="449"/>
      <c r="E404" s="451"/>
      <c r="F404" s="451"/>
      <c r="G404" s="447"/>
      <c r="H404" s="451"/>
      <c r="I404" s="665"/>
      <c r="J404" s="666"/>
      <c r="K404" s="667"/>
      <c r="L404" s="480"/>
      <c r="M404" s="481"/>
      <c r="N404" s="481"/>
      <c r="O404" s="481"/>
      <c r="P404" s="481"/>
      <c r="Q404" s="482"/>
      <c r="R404" s="491"/>
      <c r="S404" s="492"/>
      <c r="T404" s="493"/>
      <c r="U404" s="500"/>
      <c r="V404" s="500"/>
      <c r="W404" s="501"/>
      <c r="X404" s="480"/>
      <c r="Y404" s="481"/>
      <c r="Z404" s="481"/>
      <c r="AA404" s="481"/>
      <c r="AB404" s="481"/>
      <c r="AC404" s="502"/>
      <c r="AD404" s="438"/>
      <c r="AE404" s="439"/>
      <c r="AF404" s="439"/>
      <c r="AG404" s="439"/>
      <c r="AH404" s="439"/>
      <c r="AI404" s="440"/>
      <c r="AJ404" s="146"/>
      <c r="AK404" s="146"/>
      <c r="AL404" s="146"/>
      <c r="AM404" s="146"/>
      <c r="AN404" s="146"/>
      <c r="AT404" s="44"/>
      <c r="AU404" s="313"/>
      <c r="AV404" s="313"/>
      <c r="AW404" s="44"/>
      <c r="AX404" s="410"/>
      <c r="AY404" s="410"/>
      <c r="AZ404" s="44"/>
      <c r="BA404" s="44"/>
      <c r="BB404" s="44"/>
      <c r="BC404" s="44"/>
      <c r="BD404" s="44"/>
      <c r="BE404" s="44"/>
    </row>
    <row r="405" spans="3:57" ht="10.9" customHeight="1" x14ac:dyDescent="0.15">
      <c r="C405" s="448"/>
      <c r="D405" s="450"/>
      <c r="E405" s="452"/>
      <c r="F405" s="452"/>
      <c r="G405" s="448"/>
      <c r="H405" s="452"/>
      <c r="I405" s="668"/>
      <c r="J405" s="669"/>
      <c r="K405" s="670"/>
      <c r="L405" s="483"/>
      <c r="M405" s="484"/>
      <c r="N405" s="484"/>
      <c r="O405" s="484"/>
      <c r="P405" s="484"/>
      <c r="Q405" s="485"/>
      <c r="R405" s="494"/>
      <c r="S405" s="495"/>
      <c r="T405" s="496"/>
      <c r="U405" s="500"/>
      <c r="V405" s="500"/>
      <c r="W405" s="501"/>
      <c r="X405" s="483"/>
      <c r="Y405" s="484"/>
      <c r="Z405" s="484"/>
      <c r="AA405" s="484"/>
      <c r="AB405" s="484"/>
      <c r="AC405" s="503"/>
      <c r="AD405" s="441"/>
      <c r="AE405" s="442"/>
      <c r="AF405" s="442"/>
      <c r="AG405" s="442"/>
      <c r="AH405" s="442"/>
      <c r="AI405" s="443"/>
      <c r="AJ405" s="146"/>
      <c r="AK405" s="146"/>
      <c r="AL405" s="146"/>
      <c r="AM405" s="146"/>
      <c r="AN405" s="146"/>
      <c r="AT405" s="44"/>
      <c r="AU405" s="313"/>
      <c r="AV405" s="313"/>
      <c r="AW405" s="44"/>
      <c r="AX405" s="410"/>
      <c r="AY405" s="410"/>
      <c r="AZ405" s="44"/>
      <c r="BA405" s="44"/>
      <c r="BB405" s="44"/>
      <c r="BC405" s="44"/>
      <c r="BD405" s="44"/>
      <c r="BE405" s="44"/>
    </row>
    <row r="406" spans="3:57" ht="10.9" customHeight="1" x14ac:dyDescent="0.15">
      <c r="C406" s="474">
        <v>6</v>
      </c>
      <c r="D406" s="475" t="s">
        <v>3</v>
      </c>
      <c r="E406" s="476">
        <v>2</v>
      </c>
      <c r="F406" s="476" t="s">
        <v>2</v>
      </c>
      <c r="G406" s="474" t="s">
        <v>7</v>
      </c>
      <c r="H406" s="476"/>
      <c r="I406" s="662"/>
      <c r="J406" s="663"/>
      <c r="K406" s="664"/>
      <c r="L406" s="477">
        <f>IF(AND(I406="△",AU406="●"),AX406*U406,0)</f>
        <v>0</v>
      </c>
      <c r="M406" s="478"/>
      <c r="N406" s="478"/>
      <c r="O406" s="478"/>
      <c r="P406" s="478"/>
      <c r="Q406" s="479"/>
      <c r="R406" s="491">
        <v>1</v>
      </c>
      <c r="S406" s="492"/>
      <c r="T406" s="493"/>
      <c r="U406" s="497">
        <f t="shared" ref="U406" si="72">IF(R406=1,$AL$36,IF(R406=2,$AL$55,IF(R406=3,$AL$73,IF(R406=4,$AL$92,IF(R406=5,$AL$110,IF(R406=6,$AL$128,IF(R406=7,$AL$147,IF(R406=8,$AL$165,IF(R406=9,$AL$183,IF(R406=10,$AL$202,0))))))))))</f>
        <v>0</v>
      </c>
      <c r="V406" s="498"/>
      <c r="W406" s="499"/>
      <c r="X406" s="480">
        <f>IF(AND(I406="△",AU406="●"),'スクリーン(1)'!AD95+'スクリーン (2)'!AD95+'スクリーン (3)'!AD95+'スクリーン (4)'!AD95+'スクリーン (5)'!AD95+'スクリーン (6)'!AD95+'スクリーン (7)'!AD95+'スクリーン (8)'!AD95+'スクリーン (9)'!AD95+'スクリーン (10)'!AD95+'スクリーン (11)'!AD95+'スクリーン (12)'!AD95+'スクリーン (13)'!AD95+'スクリーン (14)'!AD95+'スクリーン (15)'!AD95+'スクリーン (16)'!AD95+'スクリーン (17)'!AD95+'スクリーン (18)'!AD95+'スクリーン (19)'!AD95+'スクリーン (20)'!AD95,0)</f>
        <v>0</v>
      </c>
      <c r="Y406" s="481"/>
      <c r="Z406" s="481"/>
      <c r="AA406" s="481"/>
      <c r="AB406" s="481"/>
      <c r="AC406" s="502"/>
      <c r="AD406" s="435">
        <f t="shared" ref="AD406" si="73">IF(I406="△",ROUNDUP(L406+X406,1),0)</f>
        <v>0</v>
      </c>
      <c r="AE406" s="436"/>
      <c r="AF406" s="436"/>
      <c r="AG406" s="436"/>
      <c r="AH406" s="436"/>
      <c r="AI406" s="437"/>
      <c r="AJ406" s="146"/>
      <c r="AK406" s="146"/>
      <c r="AL406" s="146"/>
      <c r="AM406" s="146"/>
      <c r="AN406" s="146"/>
      <c r="AT406" s="44"/>
      <c r="AU406" s="313" t="str">
        <f>IF(OR(I406="×",AU410="×"),"×","●")</f>
        <v>●</v>
      </c>
      <c r="AV406" s="313">
        <f>IF(AU406="●",IF(I406="定","-",I406),"-")</f>
        <v>0</v>
      </c>
      <c r="AW406" s="44"/>
      <c r="AX406" s="410">
        <f>20+ROUNDDOWN(($AX$231-1000)/1000,0)*20</f>
        <v>0</v>
      </c>
      <c r="AY406" s="410"/>
      <c r="AZ406" s="44"/>
      <c r="BA406" s="44"/>
      <c r="BB406" s="44"/>
      <c r="BC406" s="44"/>
      <c r="BD406" s="44"/>
      <c r="BE406" s="44"/>
    </row>
    <row r="407" spans="3:57" ht="10.9" customHeight="1" x14ac:dyDescent="0.15">
      <c r="C407" s="447"/>
      <c r="D407" s="449"/>
      <c r="E407" s="451"/>
      <c r="F407" s="451"/>
      <c r="G407" s="447"/>
      <c r="H407" s="451"/>
      <c r="I407" s="665"/>
      <c r="J407" s="666"/>
      <c r="K407" s="667"/>
      <c r="L407" s="480"/>
      <c r="M407" s="481"/>
      <c r="N407" s="481"/>
      <c r="O407" s="481"/>
      <c r="P407" s="481"/>
      <c r="Q407" s="482"/>
      <c r="R407" s="491"/>
      <c r="S407" s="492"/>
      <c r="T407" s="493"/>
      <c r="U407" s="500"/>
      <c r="V407" s="500"/>
      <c r="W407" s="501"/>
      <c r="X407" s="480"/>
      <c r="Y407" s="481"/>
      <c r="Z407" s="481"/>
      <c r="AA407" s="481"/>
      <c r="AB407" s="481"/>
      <c r="AC407" s="502"/>
      <c r="AD407" s="438"/>
      <c r="AE407" s="439"/>
      <c r="AF407" s="439"/>
      <c r="AG407" s="439"/>
      <c r="AH407" s="439"/>
      <c r="AI407" s="440"/>
      <c r="AJ407" s="146"/>
      <c r="AK407" s="146"/>
      <c r="AL407" s="146"/>
      <c r="AM407" s="146"/>
      <c r="AN407" s="146"/>
      <c r="AT407" s="44"/>
      <c r="AU407" s="313"/>
      <c r="AV407" s="313"/>
      <c r="AW407" s="44"/>
      <c r="AX407" s="410"/>
      <c r="AY407" s="410"/>
      <c r="AZ407" s="44"/>
      <c r="BA407" s="44"/>
      <c r="BB407" s="44"/>
      <c r="BC407" s="44"/>
      <c r="BD407" s="44"/>
      <c r="BE407" s="44"/>
    </row>
    <row r="408" spans="3:57" ht="10.9" customHeight="1" x14ac:dyDescent="0.15">
      <c r="C408" s="447"/>
      <c r="D408" s="449"/>
      <c r="E408" s="451"/>
      <c r="F408" s="451"/>
      <c r="G408" s="447"/>
      <c r="H408" s="451"/>
      <c r="I408" s="665"/>
      <c r="J408" s="666"/>
      <c r="K408" s="667"/>
      <c r="L408" s="480"/>
      <c r="M408" s="481"/>
      <c r="N408" s="481"/>
      <c r="O408" s="481"/>
      <c r="P408" s="481"/>
      <c r="Q408" s="482"/>
      <c r="R408" s="491"/>
      <c r="S408" s="492"/>
      <c r="T408" s="493"/>
      <c r="U408" s="500"/>
      <c r="V408" s="500"/>
      <c r="W408" s="501"/>
      <c r="X408" s="480"/>
      <c r="Y408" s="481"/>
      <c r="Z408" s="481"/>
      <c r="AA408" s="481"/>
      <c r="AB408" s="481"/>
      <c r="AC408" s="502"/>
      <c r="AD408" s="438"/>
      <c r="AE408" s="439"/>
      <c r="AF408" s="439"/>
      <c r="AG408" s="439"/>
      <c r="AH408" s="439"/>
      <c r="AI408" s="440"/>
      <c r="AJ408" s="146"/>
      <c r="AK408" s="146"/>
      <c r="AL408" s="146"/>
      <c r="AM408" s="146"/>
      <c r="AN408" s="146"/>
      <c r="AT408" s="44"/>
      <c r="AU408" s="313"/>
      <c r="AV408" s="313"/>
      <c r="AW408" s="44"/>
      <c r="AX408" s="410"/>
      <c r="AY408" s="410"/>
      <c r="AZ408" s="44"/>
      <c r="BA408" s="44"/>
      <c r="BB408" s="44"/>
      <c r="BC408" s="44"/>
      <c r="BD408" s="44"/>
      <c r="BE408" s="44"/>
    </row>
    <row r="409" spans="3:57" ht="10.9" customHeight="1" x14ac:dyDescent="0.15">
      <c r="C409" s="448"/>
      <c r="D409" s="450"/>
      <c r="E409" s="452"/>
      <c r="F409" s="452"/>
      <c r="G409" s="448"/>
      <c r="H409" s="452"/>
      <c r="I409" s="668"/>
      <c r="J409" s="669"/>
      <c r="K409" s="670"/>
      <c r="L409" s="483"/>
      <c r="M409" s="484"/>
      <c r="N409" s="484"/>
      <c r="O409" s="484"/>
      <c r="P409" s="484"/>
      <c r="Q409" s="485"/>
      <c r="R409" s="494"/>
      <c r="S409" s="495"/>
      <c r="T409" s="496"/>
      <c r="U409" s="500"/>
      <c r="V409" s="500"/>
      <c r="W409" s="501"/>
      <c r="X409" s="483"/>
      <c r="Y409" s="484"/>
      <c r="Z409" s="484"/>
      <c r="AA409" s="484"/>
      <c r="AB409" s="484"/>
      <c r="AC409" s="503"/>
      <c r="AD409" s="441"/>
      <c r="AE409" s="442"/>
      <c r="AF409" s="442"/>
      <c r="AG409" s="442"/>
      <c r="AH409" s="442"/>
      <c r="AI409" s="443"/>
      <c r="AJ409" s="146"/>
      <c r="AK409" s="146"/>
      <c r="AL409" s="146"/>
      <c r="AM409" s="146"/>
      <c r="AN409" s="146"/>
      <c r="AT409" s="44"/>
      <c r="AU409" s="313"/>
      <c r="AV409" s="313"/>
      <c r="AW409" s="44"/>
      <c r="AX409" s="410"/>
      <c r="AY409" s="410"/>
      <c r="AZ409" s="44"/>
      <c r="BA409" s="44"/>
      <c r="BB409" s="44"/>
      <c r="BC409" s="44"/>
      <c r="BD409" s="44"/>
      <c r="BE409" s="44"/>
    </row>
    <row r="410" spans="3:57" ht="10.9" customHeight="1" x14ac:dyDescent="0.15">
      <c r="C410" s="474">
        <v>6</v>
      </c>
      <c r="D410" s="475" t="s">
        <v>3</v>
      </c>
      <c r="E410" s="476">
        <v>3</v>
      </c>
      <c r="F410" s="476" t="s">
        <v>2</v>
      </c>
      <c r="G410" s="474" t="s">
        <v>6</v>
      </c>
      <c r="H410" s="476"/>
      <c r="I410" s="662"/>
      <c r="J410" s="663"/>
      <c r="K410" s="664"/>
      <c r="L410" s="477">
        <f>IF(AND(I410="△",AU410="●"),AX410*U410,0)</f>
        <v>0</v>
      </c>
      <c r="M410" s="478"/>
      <c r="N410" s="478"/>
      <c r="O410" s="478"/>
      <c r="P410" s="478"/>
      <c r="Q410" s="479"/>
      <c r="R410" s="491">
        <v>1</v>
      </c>
      <c r="S410" s="492"/>
      <c r="T410" s="493"/>
      <c r="U410" s="497">
        <f t="shared" ref="U410" si="74">IF(R410=1,$AL$36,IF(R410=2,$AL$55,IF(R410=3,$AL$73,IF(R410=4,$AL$92,IF(R410=5,$AL$110,IF(R410=6,$AL$128,IF(R410=7,$AL$147,IF(R410=8,$AL$165,IF(R410=9,$AL$183,IF(R410=10,$AL$202,0))))))))))</f>
        <v>0</v>
      </c>
      <c r="V410" s="498"/>
      <c r="W410" s="499"/>
      <c r="X410" s="480">
        <f>IF(AND(I410="△",AU410="●"),'スクリーン(1)'!AD99+'スクリーン (2)'!AD99+'スクリーン (3)'!AD99+'スクリーン (4)'!AD99+'スクリーン (5)'!AD99+'スクリーン (6)'!AD99+'スクリーン (7)'!AD99+'スクリーン (8)'!AD99+'スクリーン (9)'!AD99+'スクリーン (10)'!AD99+'スクリーン (11)'!AD99+'スクリーン (12)'!AD99+'スクリーン (13)'!AD99+'スクリーン (14)'!AD99+'スクリーン (15)'!AD99+'スクリーン (16)'!AD99+'スクリーン (17)'!AD99+'スクリーン (18)'!AD99+'スクリーン (19)'!AD99+'スクリーン (20)'!AD99,0)</f>
        <v>0</v>
      </c>
      <c r="Y410" s="481"/>
      <c r="Z410" s="481"/>
      <c r="AA410" s="481"/>
      <c r="AB410" s="481"/>
      <c r="AC410" s="502"/>
      <c r="AD410" s="435">
        <f t="shared" ref="AD410" si="75">IF(I410="△",ROUNDUP(L410+X410,1),0)</f>
        <v>0</v>
      </c>
      <c r="AE410" s="436"/>
      <c r="AF410" s="436"/>
      <c r="AG410" s="436"/>
      <c r="AH410" s="436"/>
      <c r="AI410" s="437"/>
      <c r="AJ410" s="146"/>
      <c r="AK410" s="146"/>
      <c r="AL410" s="146"/>
      <c r="AM410" s="146"/>
      <c r="AN410" s="146"/>
      <c r="AT410" s="44"/>
      <c r="AU410" s="313" t="str">
        <f>IF(OR(I410="×",AU414="×"),"×","●")</f>
        <v>●</v>
      </c>
      <c r="AV410" s="313">
        <f>IF(AU410="●",IF(I410="定","-",I410),"-")</f>
        <v>0</v>
      </c>
      <c r="AW410" s="44"/>
      <c r="AX410" s="410">
        <f>20+ROUNDDOWN(($AX$231-1000)/1000,0)*20</f>
        <v>0</v>
      </c>
      <c r="AY410" s="410"/>
      <c r="AZ410" s="44"/>
      <c r="BA410" s="44"/>
      <c r="BB410" s="44"/>
      <c r="BC410" s="44"/>
      <c r="BD410" s="44"/>
      <c r="BE410" s="44"/>
    </row>
    <row r="411" spans="3:57" ht="10.9" customHeight="1" x14ac:dyDescent="0.15">
      <c r="C411" s="447"/>
      <c r="D411" s="449"/>
      <c r="E411" s="451"/>
      <c r="F411" s="451"/>
      <c r="G411" s="447"/>
      <c r="H411" s="451"/>
      <c r="I411" s="665"/>
      <c r="J411" s="666"/>
      <c r="K411" s="667"/>
      <c r="L411" s="480"/>
      <c r="M411" s="481"/>
      <c r="N411" s="481"/>
      <c r="O411" s="481"/>
      <c r="P411" s="481"/>
      <c r="Q411" s="482"/>
      <c r="R411" s="491"/>
      <c r="S411" s="492"/>
      <c r="T411" s="493"/>
      <c r="U411" s="500"/>
      <c r="V411" s="500"/>
      <c r="W411" s="501"/>
      <c r="X411" s="480"/>
      <c r="Y411" s="481"/>
      <c r="Z411" s="481"/>
      <c r="AA411" s="481"/>
      <c r="AB411" s="481"/>
      <c r="AC411" s="502"/>
      <c r="AD411" s="438"/>
      <c r="AE411" s="439"/>
      <c r="AF411" s="439"/>
      <c r="AG411" s="439"/>
      <c r="AH411" s="439"/>
      <c r="AI411" s="440"/>
      <c r="AJ411" s="146"/>
      <c r="AK411" s="146"/>
      <c r="AL411" s="146"/>
      <c r="AM411" s="146"/>
      <c r="AN411" s="146"/>
      <c r="AT411" s="44"/>
      <c r="AU411" s="313"/>
      <c r="AV411" s="313"/>
      <c r="AW411" s="44"/>
      <c r="AX411" s="410"/>
      <c r="AY411" s="410"/>
      <c r="AZ411" s="44"/>
      <c r="BA411" s="44"/>
      <c r="BB411" s="44"/>
      <c r="BC411" s="44"/>
      <c r="BD411" s="44"/>
      <c r="BE411" s="44"/>
    </row>
    <row r="412" spans="3:57" ht="10.9" customHeight="1" x14ac:dyDescent="0.15">
      <c r="C412" s="447"/>
      <c r="D412" s="449"/>
      <c r="E412" s="451"/>
      <c r="F412" s="451"/>
      <c r="G412" s="447"/>
      <c r="H412" s="451"/>
      <c r="I412" s="665"/>
      <c r="J412" s="666"/>
      <c r="K412" s="667"/>
      <c r="L412" s="480"/>
      <c r="M412" s="481"/>
      <c r="N412" s="481"/>
      <c r="O412" s="481"/>
      <c r="P412" s="481"/>
      <c r="Q412" s="482"/>
      <c r="R412" s="491"/>
      <c r="S412" s="492"/>
      <c r="T412" s="493"/>
      <c r="U412" s="500"/>
      <c r="V412" s="500"/>
      <c r="W412" s="501"/>
      <c r="X412" s="480"/>
      <c r="Y412" s="481"/>
      <c r="Z412" s="481"/>
      <c r="AA412" s="481"/>
      <c r="AB412" s="481"/>
      <c r="AC412" s="502"/>
      <c r="AD412" s="438"/>
      <c r="AE412" s="439"/>
      <c r="AF412" s="439"/>
      <c r="AG412" s="439"/>
      <c r="AH412" s="439"/>
      <c r="AI412" s="440"/>
      <c r="AJ412" s="146"/>
      <c r="AK412" s="146"/>
      <c r="AL412" s="146"/>
      <c r="AM412" s="146"/>
      <c r="AN412" s="146"/>
      <c r="AT412" s="44"/>
      <c r="AU412" s="313"/>
      <c r="AV412" s="313"/>
      <c r="AW412" s="44"/>
      <c r="AX412" s="410"/>
      <c r="AY412" s="410"/>
      <c r="AZ412" s="44"/>
      <c r="BA412" s="44"/>
      <c r="BB412" s="44"/>
      <c r="BC412" s="44"/>
      <c r="BD412" s="44"/>
      <c r="BE412" s="44"/>
    </row>
    <row r="413" spans="3:57" ht="10.9" customHeight="1" x14ac:dyDescent="0.15">
      <c r="C413" s="448"/>
      <c r="D413" s="450"/>
      <c r="E413" s="452"/>
      <c r="F413" s="452"/>
      <c r="G413" s="448"/>
      <c r="H413" s="452"/>
      <c r="I413" s="668"/>
      <c r="J413" s="669"/>
      <c r="K413" s="670"/>
      <c r="L413" s="483"/>
      <c r="M413" s="484"/>
      <c r="N413" s="484"/>
      <c r="O413" s="484"/>
      <c r="P413" s="484"/>
      <c r="Q413" s="485"/>
      <c r="R413" s="494"/>
      <c r="S413" s="495"/>
      <c r="T413" s="496"/>
      <c r="U413" s="500"/>
      <c r="V413" s="500"/>
      <c r="W413" s="501"/>
      <c r="X413" s="483"/>
      <c r="Y413" s="484"/>
      <c r="Z413" s="484"/>
      <c r="AA413" s="484"/>
      <c r="AB413" s="484"/>
      <c r="AC413" s="503"/>
      <c r="AD413" s="441"/>
      <c r="AE413" s="442"/>
      <c r="AF413" s="442"/>
      <c r="AG413" s="442"/>
      <c r="AH413" s="442"/>
      <c r="AI413" s="443"/>
      <c r="AJ413" s="146"/>
      <c r="AK413" s="146"/>
      <c r="AL413" s="146"/>
      <c r="AM413" s="146"/>
      <c r="AN413" s="146"/>
      <c r="AT413" s="44"/>
      <c r="AU413" s="313"/>
      <c r="AV413" s="313"/>
      <c r="AW413" s="44"/>
      <c r="AX413" s="410"/>
      <c r="AY413" s="410"/>
      <c r="AZ413" s="44"/>
      <c r="BA413" s="44"/>
      <c r="BB413" s="44"/>
      <c r="BC413" s="44"/>
      <c r="BD413" s="44"/>
      <c r="BE413" s="44"/>
    </row>
    <row r="414" spans="3:57" ht="10.9" customHeight="1" x14ac:dyDescent="0.15">
      <c r="C414" s="474">
        <v>6</v>
      </c>
      <c r="D414" s="475" t="s">
        <v>3</v>
      </c>
      <c r="E414" s="476">
        <v>4</v>
      </c>
      <c r="F414" s="476" t="s">
        <v>2</v>
      </c>
      <c r="G414" s="474" t="s">
        <v>5</v>
      </c>
      <c r="H414" s="476"/>
      <c r="I414" s="662"/>
      <c r="J414" s="663"/>
      <c r="K414" s="664"/>
      <c r="L414" s="477">
        <f>IF(AND(I414="△",AU414="●"),AX414*U414,0)</f>
        <v>0</v>
      </c>
      <c r="M414" s="478"/>
      <c r="N414" s="478"/>
      <c r="O414" s="478"/>
      <c r="P414" s="478"/>
      <c r="Q414" s="479"/>
      <c r="R414" s="491">
        <v>1</v>
      </c>
      <c r="S414" s="492"/>
      <c r="T414" s="493"/>
      <c r="U414" s="497">
        <f t="shared" ref="U414" si="76">IF(R414=1,$AL$36,IF(R414=2,$AL$55,IF(R414=3,$AL$73,IF(R414=4,$AL$92,IF(R414=5,$AL$110,IF(R414=6,$AL$128,IF(R414=7,$AL$147,IF(R414=8,$AL$165,IF(R414=9,$AL$183,IF(R414=10,$AL$202,0))))))))))</f>
        <v>0</v>
      </c>
      <c r="V414" s="498"/>
      <c r="W414" s="499"/>
      <c r="X414" s="480">
        <f>IF(AND(I414="△",AU414="●"),'スクリーン(1)'!AD103+'スクリーン (2)'!AD103+'スクリーン (3)'!AD103+'スクリーン (4)'!AD103+'スクリーン (5)'!AD103+'スクリーン (6)'!AD103+'スクリーン (7)'!AD103+'スクリーン (8)'!AD103+'スクリーン (9)'!AD103+'スクリーン (10)'!AD103+'スクリーン (11)'!AD103+'スクリーン (12)'!AD103+'スクリーン (13)'!AD103+'スクリーン (14)'!AD103+'スクリーン (15)'!AD103+'スクリーン (16)'!AD103+'スクリーン (17)'!AD103+'スクリーン (18)'!AD103+'スクリーン (19)'!AD103+'スクリーン (20)'!AD103,0)</f>
        <v>0</v>
      </c>
      <c r="Y414" s="481"/>
      <c r="Z414" s="481"/>
      <c r="AA414" s="481"/>
      <c r="AB414" s="481"/>
      <c r="AC414" s="502"/>
      <c r="AD414" s="435">
        <f t="shared" ref="AD414" si="77">IF(I414="△",ROUNDUP(L414+X414,1),0)</f>
        <v>0</v>
      </c>
      <c r="AE414" s="436"/>
      <c r="AF414" s="436"/>
      <c r="AG414" s="436"/>
      <c r="AH414" s="436"/>
      <c r="AI414" s="437"/>
      <c r="AJ414" s="146"/>
      <c r="AK414" s="146"/>
      <c r="AL414" s="146"/>
      <c r="AM414" s="146"/>
      <c r="AN414" s="146"/>
      <c r="AT414" s="44"/>
      <c r="AU414" s="313" t="str">
        <f>IF(OR(I414="×",AU418="×"),"×","●")</f>
        <v>●</v>
      </c>
      <c r="AV414" s="313">
        <f>IF(AU414="●",IF(I414="定","-",I414),"-")</f>
        <v>0</v>
      </c>
      <c r="AW414" s="44"/>
      <c r="AX414" s="410">
        <f>20+ROUNDDOWN(($AX$231-1000)/1000,0)*20</f>
        <v>0</v>
      </c>
      <c r="AY414" s="410"/>
      <c r="AZ414" s="44"/>
      <c r="BA414" s="44"/>
      <c r="BB414" s="44"/>
      <c r="BC414" s="44"/>
      <c r="BD414" s="44"/>
      <c r="BE414" s="44"/>
    </row>
    <row r="415" spans="3:57" ht="10.9" customHeight="1" x14ac:dyDescent="0.15">
      <c r="C415" s="447"/>
      <c r="D415" s="449"/>
      <c r="E415" s="451"/>
      <c r="F415" s="451"/>
      <c r="G415" s="447"/>
      <c r="H415" s="451"/>
      <c r="I415" s="665"/>
      <c r="J415" s="666"/>
      <c r="K415" s="667"/>
      <c r="L415" s="480"/>
      <c r="M415" s="481"/>
      <c r="N415" s="481"/>
      <c r="O415" s="481"/>
      <c r="P415" s="481"/>
      <c r="Q415" s="482"/>
      <c r="R415" s="491"/>
      <c r="S415" s="492"/>
      <c r="T415" s="493"/>
      <c r="U415" s="500"/>
      <c r="V415" s="500"/>
      <c r="W415" s="501"/>
      <c r="X415" s="480"/>
      <c r="Y415" s="481"/>
      <c r="Z415" s="481"/>
      <c r="AA415" s="481"/>
      <c r="AB415" s="481"/>
      <c r="AC415" s="502"/>
      <c r="AD415" s="438"/>
      <c r="AE415" s="439"/>
      <c r="AF415" s="439"/>
      <c r="AG415" s="439"/>
      <c r="AH415" s="439"/>
      <c r="AI415" s="440"/>
      <c r="AJ415" s="146"/>
      <c r="AK415" s="146"/>
      <c r="AL415" s="146"/>
      <c r="AM415" s="146"/>
      <c r="AN415" s="146"/>
      <c r="AT415" s="44"/>
      <c r="AU415" s="313"/>
      <c r="AV415" s="313"/>
      <c r="AW415" s="44"/>
      <c r="AX415" s="410"/>
      <c r="AY415" s="410"/>
      <c r="AZ415" s="44"/>
      <c r="BA415" s="44"/>
      <c r="BB415" s="44"/>
      <c r="BC415" s="44"/>
      <c r="BD415" s="44"/>
      <c r="BE415" s="44"/>
    </row>
    <row r="416" spans="3:57" ht="10.9" customHeight="1" x14ac:dyDescent="0.15">
      <c r="C416" s="447"/>
      <c r="D416" s="449"/>
      <c r="E416" s="451"/>
      <c r="F416" s="451"/>
      <c r="G416" s="447"/>
      <c r="H416" s="451"/>
      <c r="I416" s="665"/>
      <c r="J416" s="666"/>
      <c r="K416" s="667"/>
      <c r="L416" s="480"/>
      <c r="M416" s="481"/>
      <c r="N416" s="481"/>
      <c r="O416" s="481"/>
      <c r="P416" s="481"/>
      <c r="Q416" s="482"/>
      <c r="R416" s="491"/>
      <c r="S416" s="492"/>
      <c r="T416" s="493"/>
      <c r="U416" s="500"/>
      <c r="V416" s="500"/>
      <c r="W416" s="501"/>
      <c r="X416" s="480"/>
      <c r="Y416" s="481"/>
      <c r="Z416" s="481"/>
      <c r="AA416" s="481"/>
      <c r="AB416" s="481"/>
      <c r="AC416" s="502"/>
      <c r="AD416" s="438"/>
      <c r="AE416" s="439"/>
      <c r="AF416" s="439"/>
      <c r="AG416" s="439"/>
      <c r="AH416" s="439"/>
      <c r="AI416" s="440"/>
      <c r="AJ416" s="146"/>
      <c r="AK416" s="146"/>
      <c r="AL416" s="146"/>
      <c r="AM416" s="146"/>
      <c r="AN416" s="146"/>
      <c r="AT416" s="44"/>
      <c r="AU416" s="313"/>
      <c r="AV416" s="313"/>
      <c r="AW416" s="44"/>
      <c r="AX416" s="410"/>
      <c r="AY416" s="410"/>
      <c r="AZ416" s="44"/>
      <c r="BA416" s="44"/>
      <c r="BB416" s="44"/>
      <c r="BC416" s="44"/>
      <c r="BD416" s="44"/>
      <c r="BE416" s="44"/>
    </row>
    <row r="417" spans="3:57" ht="10.9" customHeight="1" x14ac:dyDescent="0.15">
      <c r="C417" s="448"/>
      <c r="D417" s="450"/>
      <c r="E417" s="452"/>
      <c r="F417" s="452"/>
      <c r="G417" s="448"/>
      <c r="H417" s="452"/>
      <c r="I417" s="668"/>
      <c r="J417" s="669"/>
      <c r="K417" s="670"/>
      <c r="L417" s="483"/>
      <c r="M417" s="484"/>
      <c r="N417" s="484"/>
      <c r="O417" s="484"/>
      <c r="P417" s="484"/>
      <c r="Q417" s="485"/>
      <c r="R417" s="494"/>
      <c r="S417" s="495"/>
      <c r="T417" s="496"/>
      <c r="U417" s="500"/>
      <c r="V417" s="500"/>
      <c r="W417" s="501"/>
      <c r="X417" s="483"/>
      <c r="Y417" s="484"/>
      <c r="Z417" s="484"/>
      <c r="AA417" s="484"/>
      <c r="AB417" s="484"/>
      <c r="AC417" s="503"/>
      <c r="AD417" s="441"/>
      <c r="AE417" s="442"/>
      <c r="AF417" s="442"/>
      <c r="AG417" s="442"/>
      <c r="AH417" s="442"/>
      <c r="AI417" s="443"/>
      <c r="AJ417" s="146"/>
      <c r="AK417" s="146"/>
      <c r="AL417" s="146"/>
      <c r="AM417" s="146"/>
      <c r="AN417" s="146"/>
      <c r="AT417" s="44"/>
      <c r="AU417" s="313"/>
      <c r="AV417" s="313"/>
      <c r="AW417" s="44"/>
      <c r="AX417" s="410"/>
      <c r="AY417" s="410"/>
      <c r="AZ417" s="44"/>
      <c r="BA417" s="44"/>
      <c r="BB417" s="44"/>
      <c r="BC417" s="44"/>
      <c r="BD417" s="44"/>
      <c r="BE417" s="44"/>
    </row>
    <row r="418" spans="3:57" ht="10.9" customHeight="1" x14ac:dyDescent="0.15">
      <c r="C418" s="474">
        <v>6</v>
      </c>
      <c r="D418" s="475" t="s">
        <v>3</v>
      </c>
      <c r="E418" s="476">
        <v>5</v>
      </c>
      <c r="F418" s="476" t="s">
        <v>2</v>
      </c>
      <c r="G418" s="474" t="s">
        <v>4</v>
      </c>
      <c r="H418" s="476"/>
      <c r="I418" s="662"/>
      <c r="J418" s="663"/>
      <c r="K418" s="664"/>
      <c r="L418" s="477">
        <f>IF(AND(I418="△",AU418="●"),AX418*U418,0)</f>
        <v>0</v>
      </c>
      <c r="M418" s="478"/>
      <c r="N418" s="478"/>
      <c r="O418" s="478"/>
      <c r="P418" s="478"/>
      <c r="Q418" s="479"/>
      <c r="R418" s="491">
        <v>1</v>
      </c>
      <c r="S418" s="492"/>
      <c r="T418" s="493"/>
      <c r="U418" s="497">
        <f t="shared" ref="U418" si="78">IF(R418=1,$AL$36,IF(R418=2,$AL$55,IF(R418=3,$AL$73,IF(R418=4,$AL$92,IF(R418=5,$AL$110,IF(R418=6,$AL$128,IF(R418=7,$AL$147,IF(R418=8,$AL$165,IF(R418=9,$AL$183,IF(R418=10,$AL$202,0))))))))))</f>
        <v>0</v>
      </c>
      <c r="V418" s="498"/>
      <c r="W418" s="499"/>
      <c r="X418" s="480">
        <f>IF(AND(I418="△",AU418="●"),'スクリーン(1)'!AD107+'スクリーン (2)'!AD107+'スクリーン (3)'!AD107+'スクリーン (4)'!AD107+'スクリーン (5)'!AD107+'スクリーン (6)'!AD107+'スクリーン (7)'!AD107+'スクリーン (8)'!AD107+'スクリーン (9)'!AD107+'スクリーン (10)'!AD107+'スクリーン (11)'!AD107+'スクリーン (12)'!AD107+'スクリーン (13)'!AD107+'スクリーン (14)'!AD107+'スクリーン (15)'!AD107+'スクリーン (16)'!AD107+'スクリーン (17)'!AD107+'スクリーン (18)'!AD107+'スクリーン (19)'!AD107+'スクリーン (20)'!AD107,0)</f>
        <v>0</v>
      </c>
      <c r="Y418" s="481"/>
      <c r="Z418" s="481"/>
      <c r="AA418" s="481"/>
      <c r="AB418" s="481"/>
      <c r="AC418" s="502"/>
      <c r="AD418" s="435">
        <f t="shared" ref="AD418" si="79">IF(I418="△",ROUNDUP(L418+X418,1),0)</f>
        <v>0</v>
      </c>
      <c r="AE418" s="436"/>
      <c r="AF418" s="436"/>
      <c r="AG418" s="436"/>
      <c r="AH418" s="436"/>
      <c r="AI418" s="437"/>
      <c r="AJ418" s="146"/>
      <c r="AK418" s="146"/>
      <c r="AL418" s="146"/>
      <c r="AM418" s="146"/>
      <c r="AN418" s="146"/>
      <c r="AT418" s="44"/>
      <c r="AU418" s="313" t="str">
        <f>IF(OR(I418="×",AU422="×"),"×","●")</f>
        <v>●</v>
      </c>
      <c r="AV418" s="313">
        <f>IF(AU418="●",IF(I418="定","-",I418),"-")</f>
        <v>0</v>
      </c>
      <c r="AW418" s="44"/>
      <c r="AX418" s="410">
        <f>20+ROUNDDOWN(($AX$231-1000)/1000,0)*20</f>
        <v>0</v>
      </c>
      <c r="AY418" s="410"/>
      <c r="AZ418" s="44"/>
      <c r="BA418" s="44"/>
      <c r="BB418" s="44"/>
      <c r="BC418" s="44"/>
      <c r="BD418" s="44"/>
      <c r="BE418" s="44"/>
    </row>
    <row r="419" spans="3:57" ht="10.9" customHeight="1" x14ac:dyDescent="0.15">
      <c r="C419" s="447"/>
      <c r="D419" s="449"/>
      <c r="E419" s="451"/>
      <c r="F419" s="451"/>
      <c r="G419" s="447"/>
      <c r="H419" s="451"/>
      <c r="I419" s="665"/>
      <c r="J419" s="666"/>
      <c r="K419" s="667"/>
      <c r="L419" s="480"/>
      <c r="M419" s="481"/>
      <c r="N419" s="481"/>
      <c r="O419" s="481"/>
      <c r="P419" s="481"/>
      <c r="Q419" s="482"/>
      <c r="R419" s="491"/>
      <c r="S419" s="492"/>
      <c r="T419" s="493"/>
      <c r="U419" s="500"/>
      <c r="V419" s="500"/>
      <c r="W419" s="501"/>
      <c r="X419" s="480"/>
      <c r="Y419" s="481"/>
      <c r="Z419" s="481"/>
      <c r="AA419" s="481"/>
      <c r="AB419" s="481"/>
      <c r="AC419" s="502"/>
      <c r="AD419" s="438"/>
      <c r="AE419" s="439"/>
      <c r="AF419" s="439"/>
      <c r="AG419" s="439"/>
      <c r="AH419" s="439"/>
      <c r="AI419" s="440"/>
      <c r="AJ419" s="146"/>
      <c r="AK419" s="146"/>
      <c r="AL419" s="146"/>
      <c r="AM419" s="146"/>
      <c r="AN419" s="146"/>
      <c r="AT419" s="44"/>
      <c r="AU419" s="313"/>
      <c r="AV419" s="313"/>
      <c r="AW419" s="44"/>
      <c r="AX419" s="410"/>
      <c r="AY419" s="410"/>
      <c r="AZ419" s="44"/>
      <c r="BA419" s="44"/>
      <c r="BB419" s="44"/>
      <c r="BC419" s="44"/>
      <c r="BD419" s="44"/>
      <c r="BE419" s="44"/>
    </row>
    <row r="420" spans="3:57" ht="10.9" customHeight="1" x14ac:dyDescent="0.15">
      <c r="C420" s="447"/>
      <c r="D420" s="449"/>
      <c r="E420" s="451"/>
      <c r="F420" s="451"/>
      <c r="G420" s="447"/>
      <c r="H420" s="451"/>
      <c r="I420" s="665"/>
      <c r="J420" s="666"/>
      <c r="K420" s="667"/>
      <c r="L420" s="480"/>
      <c r="M420" s="481"/>
      <c r="N420" s="481"/>
      <c r="O420" s="481"/>
      <c r="P420" s="481"/>
      <c r="Q420" s="482"/>
      <c r="R420" s="491"/>
      <c r="S420" s="492"/>
      <c r="T420" s="493"/>
      <c r="U420" s="500"/>
      <c r="V420" s="500"/>
      <c r="W420" s="501"/>
      <c r="X420" s="480"/>
      <c r="Y420" s="481"/>
      <c r="Z420" s="481"/>
      <c r="AA420" s="481"/>
      <c r="AB420" s="481"/>
      <c r="AC420" s="502"/>
      <c r="AD420" s="438"/>
      <c r="AE420" s="439"/>
      <c r="AF420" s="439"/>
      <c r="AG420" s="439"/>
      <c r="AH420" s="439"/>
      <c r="AI420" s="440"/>
      <c r="AJ420" s="146"/>
      <c r="AK420" s="146"/>
      <c r="AL420" s="146"/>
      <c r="AM420" s="146"/>
      <c r="AN420" s="146"/>
      <c r="AT420" s="44"/>
      <c r="AU420" s="313"/>
      <c r="AV420" s="313"/>
      <c r="AW420" s="44"/>
      <c r="AX420" s="410"/>
      <c r="AY420" s="410"/>
      <c r="AZ420" s="44"/>
      <c r="BA420" s="44"/>
      <c r="BB420" s="44"/>
      <c r="BC420" s="44"/>
      <c r="BD420" s="44"/>
      <c r="BE420" s="44"/>
    </row>
    <row r="421" spans="3:57" ht="10.9" customHeight="1" x14ac:dyDescent="0.15">
      <c r="C421" s="448"/>
      <c r="D421" s="450"/>
      <c r="E421" s="452"/>
      <c r="F421" s="452"/>
      <c r="G421" s="448"/>
      <c r="H421" s="452"/>
      <c r="I421" s="668"/>
      <c r="J421" s="669"/>
      <c r="K421" s="670"/>
      <c r="L421" s="483"/>
      <c r="M421" s="484"/>
      <c r="N421" s="484"/>
      <c r="O421" s="484"/>
      <c r="P421" s="484"/>
      <c r="Q421" s="485"/>
      <c r="R421" s="494"/>
      <c r="S421" s="495"/>
      <c r="T421" s="496"/>
      <c r="U421" s="500"/>
      <c r="V421" s="500"/>
      <c r="W421" s="501"/>
      <c r="X421" s="483"/>
      <c r="Y421" s="484"/>
      <c r="Z421" s="484"/>
      <c r="AA421" s="484"/>
      <c r="AB421" s="484"/>
      <c r="AC421" s="503"/>
      <c r="AD421" s="441"/>
      <c r="AE421" s="442"/>
      <c r="AF421" s="442"/>
      <c r="AG421" s="442"/>
      <c r="AH421" s="442"/>
      <c r="AI421" s="443"/>
      <c r="AJ421" s="146"/>
      <c r="AK421" s="146"/>
      <c r="AL421" s="146"/>
      <c r="AM421" s="146"/>
      <c r="AN421" s="146"/>
      <c r="AT421" s="44"/>
      <c r="AU421" s="313"/>
      <c r="AV421" s="313"/>
      <c r="AW421" s="44"/>
      <c r="AX421" s="410"/>
      <c r="AY421" s="410"/>
      <c r="AZ421" s="44"/>
      <c r="BA421" s="44"/>
      <c r="BB421" s="44"/>
      <c r="BC421" s="44"/>
      <c r="BD421" s="44"/>
      <c r="BE421" s="44"/>
    </row>
    <row r="422" spans="3:57" ht="10.9" customHeight="1" x14ac:dyDescent="0.15">
      <c r="C422" s="474">
        <v>6</v>
      </c>
      <c r="D422" s="475" t="s">
        <v>3</v>
      </c>
      <c r="E422" s="476">
        <v>6</v>
      </c>
      <c r="F422" s="476" t="s">
        <v>2</v>
      </c>
      <c r="G422" s="474" t="s">
        <v>1</v>
      </c>
      <c r="H422" s="476"/>
      <c r="I422" s="662"/>
      <c r="J422" s="663"/>
      <c r="K422" s="664"/>
      <c r="L422" s="477">
        <f>IF(AND(I422="△",AU422="●"),AX422*U422,0)</f>
        <v>0</v>
      </c>
      <c r="M422" s="478"/>
      <c r="N422" s="478"/>
      <c r="O422" s="478"/>
      <c r="P422" s="478"/>
      <c r="Q422" s="479"/>
      <c r="R422" s="491">
        <v>1</v>
      </c>
      <c r="S422" s="492"/>
      <c r="T422" s="493"/>
      <c r="U422" s="497">
        <f t="shared" ref="U422" si="80">IF(R422=1,$AL$36,IF(R422=2,$AL$55,IF(R422=3,$AL$73,IF(R422=4,$AL$92,IF(R422=5,$AL$110,IF(R422=6,$AL$128,IF(R422=7,$AL$147,IF(R422=8,$AL$165,IF(R422=9,$AL$183,IF(R422=10,$AL$202,0))))))))))</f>
        <v>0</v>
      </c>
      <c r="V422" s="498"/>
      <c r="W422" s="499"/>
      <c r="X422" s="480">
        <f>IF(AND(I422="△",AU422="●"),'スクリーン(1)'!AD111+'スクリーン (2)'!AD111+'スクリーン (3)'!AD111+'スクリーン (4)'!AD111+'スクリーン (5)'!AD111+'スクリーン (6)'!AD111+'スクリーン (7)'!AD111+'スクリーン (8)'!AD111+'スクリーン (9)'!AD111+'スクリーン (10)'!AD111+'スクリーン (11)'!AD111+'スクリーン (12)'!AD111+'スクリーン (13)'!AD111+'スクリーン (14)'!AD111+'スクリーン (15)'!AD111+'スクリーン (16)'!AD111+'スクリーン (17)'!AD111+'スクリーン (18)'!AD111+'スクリーン (19)'!AD111+'スクリーン (20)'!AD111,0)</f>
        <v>0</v>
      </c>
      <c r="Y422" s="481"/>
      <c r="Z422" s="481"/>
      <c r="AA422" s="481"/>
      <c r="AB422" s="481"/>
      <c r="AC422" s="502"/>
      <c r="AD422" s="435">
        <f t="shared" ref="AD422" si="81">IF(I422="△",ROUNDUP(L422+X422,1),0)</f>
        <v>0</v>
      </c>
      <c r="AE422" s="436"/>
      <c r="AF422" s="436"/>
      <c r="AG422" s="436"/>
      <c r="AH422" s="436"/>
      <c r="AI422" s="437"/>
      <c r="AJ422" s="146"/>
      <c r="AK422" s="146"/>
      <c r="AL422" s="146"/>
      <c r="AM422" s="146"/>
      <c r="AN422" s="146"/>
      <c r="AT422" s="44"/>
      <c r="AU422" s="313" t="str">
        <f>IF(OR(I422="×",AU426="×"),"×","●")</f>
        <v>●</v>
      </c>
      <c r="AV422" s="313">
        <f>IF(AU422="●",IF(I422="定","-",I422),"-")</f>
        <v>0</v>
      </c>
      <c r="AW422" s="44"/>
      <c r="AX422" s="410">
        <f>20+ROUNDDOWN(($AX$231-1000)/1000,0)*20</f>
        <v>0</v>
      </c>
      <c r="AY422" s="410"/>
      <c r="AZ422" s="44"/>
      <c r="BA422" s="44"/>
      <c r="BB422" s="44"/>
      <c r="BC422" s="44"/>
      <c r="BD422" s="44"/>
      <c r="BE422" s="44"/>
    </row>
    <row r="423" spans="3:57" ht="10.9" customHeight="1" x14ac:dyDescent="0.15">
      <c r="C423" s="447"/>
      <c r="D423" s="449"/>
      <c r="E423" s="451"/>
      <c r="F423" s="451"/>
      <c r="G423" s="447"/>
      <c r="H423" s="451"/>
      <c r="I423" s="665"/>
      <c r="J423" s="666"/>
      <c r="K423" s="667"/>
      <c r="L423" s="480"/>
      <c r="M423" s="481"/>
      <c r="N423" s="481"/>
      <c r="O423" s="481"/>
      <c r="P423" s="481"/>
      <c r="Q423" s="482"/>
      <c r="R423" s="491"/>
      <c r="S423" s="492"/>
      <c r="T423" s="493"/>
      <c r="U423" s="500"/>
      <c r="V423" s="500"/>
      <c r="W423" s="501"/>
      <c r="X423" s="480"/>
      <c r="Y423" s="481"/>
      <c r="Z423" s="481"/>
      <c r="AA423" s="481"/>
      <c r="AB423" s="481"/>
      <c r="AC423" s="502"/>
      <c r="AD423" s="438"/>
      <c r="AE423" s="439"/>
      <c r="AF423" s="439"/>
      <c r="AG423" s="439"/>
      <c r="AH423" s="439"/>
      <c r="AI423" s="440"/>
      <c r="AJ423" s="146"/>
      <c r="AK423" s="146"/>
      <c r="AL423" s="146"/>
      <c r="AM423" s="146"/>
      <c r="AN423" s="146"/>
      <c r="AT423" s="44"/>
      <c r="AU423" s="313"/>
      <c r="AV423" s="313"/>
      <c r="AW423" s="44"/>
      <c r="AX423" s="410"/>
      <c r="AY423" s="410"/>
      <c r="AZ423" s="44"/>
      <c r="BA423" s="44"/>
      <c r="BB423" s="44"/>
      <c r="BC423" s="44"/>
      <c r="BD423" s="44"/>
      <c r="BE423" s="44"/>
    </row>
    <row r="424" spans="3:57" ht="10.9" customHeight="1" x14ac:dyDescent="0.15">
      <c r="C424" s="447"/>
      <c r="D424" s="449"/>
      <c r="E424" s="451"/>
      <c r="F424" s="451"/>
      <c r="G424" s="447"/>
      <c r="H424" s="451"/>
      <c r="I424" s="665"/>
      <c r="J424" s="666"/>
      <c r="K424" s="667"/>
      <c r="L424" s="480"/>
      <c r="M424" s="481"/>
      <c r="N424" s="481"/>
      <c r="O424" s="481"/>
      <c r="P424" s="481"/>
      <c r="Q424" s="482"/>
      <c r="R424" s="491"/>
      <c r="S424" s="492"/>
      <c r="T424" s="493"/>
      <c r="U424" s="500"/>
      <c r="V424" s="500"/>
      <c r="W424" s="501"/>
      <c r="X424" s="480"/>
      <c r="Y424" s="481"/>
      <c r="Z424" s="481"/>
      <c r="AA424" s="481"/>
      <c r="AB424" s="481"/>
      <c r="AC424" s="502"/>
      <c r="AD424" s="438"/>
      <c r="AE424" s="439"/>
      <c r="AF424" s="439"/>
      <c r="AG424" s="439"/>
      <c r="AH424" s="439"/>
      <c r="AI424" s="440"/>
      <c r="AJ424" s="146"/>
      <c r="AK424" s="146"/>
      <c r="AL424" s="146"/>
      <c r="AM424" s="146"/>
      <c r="AN424" s="146"/>
      <c r="AT424" s="44"/>
      <c r="AU424" s="313"/>
      <c r="AV424" s="313"/>
      <c r="AW424" s="44"/>
      <c r="AX424" s="410"/>
      <c r="AY424" s="410"/>
      <c r="AZ424" s="44"/>
      <c r="BA424" s="44"/>
      <c r="BB424" s="44"/>
      <c r="BC424" s="44"/>
      <c r="BD424" s="44"/>
      <c r="BE424" s="44"/>
    </row>
    <row r="425" spans="3:57" ht="10.9" customHeight="1" x14ac:dyDescent="0.15">
      <c r="C425" s="448"/>
      <c r="D425" s="450"/>
      <c r="E425" s="452"/>
      <c r="F425" s="452"/>
      <c r="G425" s="448"/>
      <c r="H425" s="452"/>
      <c r="I425" s="668"/>
      <c r="J425" s="669"/>
      <c r="K425" s="670"/>
      <c r="L425" s="483"/>
      <c r="M425" s="484"/>
      <c r="N425" s="484"/>
      <c r="O425" s="484"/>
      <c r="P425" s="484"/>
      <c r="Q425" s="485"/>
      <c r="R425" s="494"/>
      <c r="S425" s="495"/>
      <c r="T425" s="496"/>
      <c r="U425" s="500"/>
      <c r="V425" s="500"/>
      <c r="W425" s="501"/>
      <c r="X425" s="483"/>
      <c r="Y425" s="484"/>
      <c r="Z425" s="484"/>
      <c r="AA425" s="484"/>
      <c r="AB425" s="484"/>
      <c r="AC425" s="503"/>
      <c r="AD425" s="441"/>
      <c r="AE425" s="442"/>
      <c r="AF425" s="442"/>
      <c r="AG425" s="442"/>
      <c r="AH425" s="442"/>
      <c r="AI425" s="443"/>
      <c r="AJ425" s="146"/>
      <c r="AK425" s="146"/>
      <c r="AL425" s="146"/>
      <c r="AM425" s="146"/>
      <c r="AN425" s="146"/>
      <c r="AT425" s="44"/>
      <c r="AU425" s="313"/>
      <c r="AV425" s="313"/>
      <c r="AW425" s="44"/>
      <c r="AX425" s="410"/>
      <c r="AY425" s="410"/>
      <c r="AZ425" s="44"/>
      <c r="BA425" s="44"/>
      <c r="BB425" s="44"/>
      <c r="BC425" s="44"/>
      <c r="BD425" s="44"/>
      <c r="BE425" s="44"/>
    </row>
    <row r="426" spans="3:57" ht="10.9" customHeight="1" x14ac:dyDescent="0.15">
      <c r="C426" s="474">
        <v>6</v>
      </c>
      <c r="D426" s="475" t="s">
        <v>3</v>
      </c>
      <c r="E426" s="476">
        <v>7</v>
      </c>
      <c r="F426" s="476" t="s">
        <v>2</v>
      </c>
      <c r="G426" s="474" t="s">
        <v>9</v>
      </c>
      <c r="H426" s="476"/>
      <c r="I426" s="662"/>
      <c r="J426" s="663"/>
      <c r="K426" s="664"/>
      <c r="L426" s="477">
        <f>IF(AND(I426="△",AU426="●"),AX426*U426,0)</f>
        <v>0</v>
      </c>
      <c r="M426" s="478"/>
      <c r="N426" s="478"/>
      <c r="O426" s="478"/>
      <c r="P426" s="478"/>
      <c r="Q426" s="479"/>
      <c r="R426" s="491">
        <v>1</v>
      </c>
      <c r="S426" s="492"/>
      <c r="T426" s="493"/>
      <c r="U426" s="497">
        <f t="shared" ref="U426" si="82">IF(R426=1,$AL$36,IF(R426=2,$AL$55,IF(R426=3,$AL$73,IF(R426=4,$AL$92,IF(R426=5,$AL$110,IF(R426=6,$AL$128,IF(R426=7,$AL$147,IF(R426=8,$AL$165,IF(R426=9,$AL$183,IF(R426=10,$AL$202,0))))))))))</f>
        <v>0</v>
      </c>
      <c r="V426" s="498"/>
      <c r="W426" s="499"/>
      <c r="X426" s="480">
        <f>IF(AND(I426="△",AU426="●"),'スクリーン(1)'!AD115+'スクリーン (2)'!AD115+'スクリーン (3)'!AD115+'スクリーン (4)'!AD115+'スクリーン (5)'!AD115+'スクリーン (6)'!AD115+'スクリーン (7)'!AD115+'スクリーン (8)'!AD115+'スクリーン (9)'!AD115+'スクリーン (10)'!AD115+'スクリーン (11)'!AD115+'スクリーン (12)'!AD115+'スクリーン (13)'!AD115+'スクリーン (14)'!AD115+'スクリーン (15)'!AD115+'スクリーン (16)'!AD115+'スクリーン (17)'!AD115+'スクリーン (18)'!AD115+'スクリーン (19)'!AD115+'スクリーン (20)'!AD115,0)</f>
        <v>0</v>
      </c>
      <c r="Y426" s="481"/>
      <c r="Z426" s="481"/>
      <c r="AA426" s="481"/>
      <c r="AB426" s="481"/>
      <c r="AC426" s="502"/>
      <c r="AD426" s="435">
        <f t="shared" ref="AD426" si="83">IF(I426="△",ROUNDUP(L426+X426,1),0)</f>
        <v>0</v>
      </c>
      <c r="AE426" s="436"/>
      <c r="AF426" s="436"/>
      <c r="AG426" s="436"/>
      <c r="AH426" s="436"/>
      <c r="AI426" s="437"/>
      <c r="AJ426" s="146"/>
      <c r="AK426" s="146"/>
      <c r="AL426" s="146"/>
      <c r="AM426" s="146"/>
      <c r="AN426" s="146"/>
      <c r="AT426" s="44"/>
      <c r="AU426" s="313" t="str">
        <f>IF(OR(I426="×",AU430="×"),"×","●")</f>
        <v>●</v>
      </c>
      <c r="AV426" s="313">
        <f>IF(AU426="●",IF(I426="定","-",I426),"-")</f>
        <v>0</v>
      </c>
      <c r="AW426" s="44"/>
      <c r="AX426" s="410">
        <f>20+ROUNDDOWN(($AX$231-1000)/1000,0)*20</f>
        <v>0</v>
      </c>
      <c r="AY426" s="410"/>
      <c r="AZ426" s="44"/>
      <c r="BA426" s="44"/>
      <c r="BB426" s="44"/>
      <c r="BC426" s="44"/>
      <c r="BD426" s="44"/>
      <c r="BE426" s="44"/>
    </row>
    <row r="427" spans="3:57" ht="10.9" customHeight="1" x14ac:dyDescent="0.15">
      <c r="C427" s="447"/>
      <c r="D427" s="449"/>
      <c r="E427" s="451"/>
      <c r="F427" s="451"/>
      <c r="G427" s="447"/>
      <c r="H427" s="451"/>
      <c r="I427" s="665"/>
      <c r="J427" s="666"/>
      <c r="K427" s="667"/>
      <c r="L427" s="480"/>
      <c r="M427" s="481"/>
      <c r="N427" s="481"/>
      <c r="O427" s="481"/>
      <c r="P427" s="481"/>
      <c r="Q427" s="482"/>
      <c r="R427" s="491"/>
      <c r="S427" s="492"/>
      <c r="T427" s="493"/>
      <c r="U427" s="500"/>
      <c r="V427" s="500"/>
      <c r="W427" s="501"/>
      <c r="X427" s="480"/>
      <c r="Y427" s="481"/>
      <c r="Z427" s="481"/>
      <c r="AA427" s="481"/>
      <c r="AB427" s="481"/>
      <c r="AC427" s="502"/>
      <c r="AD427" s="438"/>
      <c r="AE427" s="439"/>
      <c r="AF427" s="439"/>
      <c r="AG427" s="439"/>
      <c r="AH427" s="439"/>
      <c r="AI427" s="440"/>
      <c r="AJ427" s="146"/>
      <c r="AK427" s="146"/>
      <c r="AL427" s="146"/>
      <c r="AM427" s="146"/>
      <c r="AN427" s="146"/>
      <c r="AT427" s="44"/>
      <c r="AU427" s="313"/>
      <c r="AV427" s="313"/>
      <c r="AW427" s="44"/>
      <c r="AX427" s="410"/>
      <c r="AY427" s="410"/>
      <c r="AZ427" s="44"/>
      <c r="BA427" s="44"/>
      <c r="BB427" s="44"/>
      <c r="BC427" s="44"/>
      <c r="BD427" s="44"/>
      <c r="BE427" s="44"/>
    </row>
    <row r="428" spans="3:57" ht="10.9" customHeight="1" x14ac:dyDescent="0.15">
      <c r="C428" s="447"/>
      <c r="D428" s="449"/>
      <c r="E428" s="451"/>
      <c r="F428" s="451"/>
      <c r="G428" s="447"/>
      <c r="H428" s="451"/>
      <c r="I428" s="665"/>
      <c r="J428" s="666"/>
      <c r="K428" s="667"/>
      <c r="L428" s="480"/>
      <c r="M428" s="481"/>
      <c r="N428" s="481"/>
      <c r="O428" s="481"/>
      <c r="P428" s="481"/>
      <c r="Q428" s="482"/>
      <c r="R428" s="491"/>
      <c r="S428" s="492"/>
      <c r="T428" s="493"/>
      <c r="U428" s="500"/>
      <c r="V428" s="500"/>
      <c r="W428" s="501"/>
      <c r="X428" s="480"/>
      <c r="Y428" s="481"/>
      <c r="Z428" s="481"/>
      <c r="AA428" s="481"/>
      <c r="AB428" s="481"/>
      <c r="AC428" s="502"/>
      <c r="AD428" s="438"/>
      <c r="AE428" s="439"/>
      <c r="AF428" s="439"/>
      <c r="AG428" s="439"/>
      <c r="AH428" s="439"/>
      <c r="AI428" s="440"/>
      <c r="AJ428" s="146"/>
      <c r="AK428" s="146"/>
      <c r="AL428" s="146"/>
      <c r="AM428" s="146"/>
      <c r="AN428" s="146"/>
      <c r="AT428" s="44"/>
      <c r="AU428" s="313"/>
      <c r="AV428" s="313"/>
      <c r="AW428" s="44"/>
      <c r="AX428" s="410"/>
      <c r="AY428" s="410"/>
      <c r="AZ428" s="44"/>
      <c r="BA428" s="44"/>
      <c r="BB428" s="44"/>
      <c r="BC428" s="44"/>
      <c r="BD428" s="44"/>
      <c r="BE428" s="44"/>
    </row>
    <row r="429" spans="3:57" ht="10.9" customHeight="1" x14ac:dyDescent="0.15">
      <c r="C429" s="448"/>
      <c r="D429" s="450"/>
      <c r="E429" s="452"/>
      <c r="F429" s="452"/>
      <c r="G429" s="448"/>
      <c r="H429" s="452"/>
      <c r="I429" s="668"/>
      <c r="J429" s="669"/>
      <c r="K429" s="670"/>
      <c r="L429" s="483"/>
      <c r="M429" s="484"/>
      <c r="N429" s="484"/>
      <c r="O429" s="484"/>
      <c r="P429" s="484"/>
      <c r="Q429" s="485"/>
      <c r="R429" s="494"/>
      <c r="S429" s="495"/>
      <c r="T429" s="496"/>
      <c r="U429" s="500"/>
      <c r="V429" s="500"/>
      <c r="W429" s="501"/>
      <c r="X429" s="483"/>
      <c r="Y429" s="484"/>
      <c r="Z429" s="484"/>
      <c r="AA429" s="484"/>
      <c r="AB429" s="484"/>
      <c r="AC429" s="503"/>
      <c r="AD429" s="441"/>
      <c r="AE429" s="442"/>
      <c r="AF429" s="442"/>
      <c r="AG429" s="442"/>
      <c r="AH429" s="442"/>
      <c r="AI429" s="443"/>
      <c r="AJ429" s="146"/>
      <c r="AK429" s="146"/>
      <c r="AL429" s="146"/>
      <c r="AM429" s="146"/>
      <c r="AN429" s="146"/>
      <c r="AT429" s="44"/>
      <c r="AU429" s="313"/>
      <c r="AV429" s="313"/>
      <c r="AW429" s="44"/>
      <c r="AX429" s="410"/>
      <c r="AY429" s="410"/>
      <c r="AZ429" s="44"/>
      <c r="BA429" s="44"/>
      <c r="BB429" s="44"/>
      <c r="BC429" s="44"/>
      <c r="BD429" s="44"/>
      <c r="BE429" s="44"/>
    </row>
    <row r="430" spans="3:57" ht="10.9" customHeight="1" x14ac:dyDescent="0.15">
      <c r="C430" s="474">
        <v>6</v>
      </c>
      <c r="D430" s="475" t="s">
        <v>3</v>
      </c>
      <c r="E430" s="476">
        <v>8</v>
      </c>
      <c r="F430" s="476" t="s">
        <v>2</v>
      </c>
      <c r="G430" s="474" t="s">
        <v>8</v>
      </c>
      <c r="H430" s="476"/>
      <c r="I430" s="662"/>
      <c r="J430" s="663"/>
      <c r="K430" s="664"/>
      <c r="L430" s="477">
        <f>IF(AND(I430="△",AU430="●"),AX430*U430,0)</f>
        <v>0</v>
      </c>
      <c r="M430" s="478"/>
      <c r="N430" s="478"/>
      <c r="O430" s="478"/>
      <c r="P430" s="478"/>
      <c r="Q430" s="479"/>
      <c r="R430" s="491">
        <v>1</v>
      </c>
      <c r="S430" s="492"/>
      <c r="T430" s="493"/>
      <c r="U430" s="497">
        <f t="shared" ref="U430" si="84">IF(R430=1,$AL$36,IF(R430=2,$AL$55,IF(R430=3,$AL$73,IF(R430=4,$AL$92,IF(R430=5,$AL$110,IF(R430=6,$AL$128,IF(R430=7,$AL$147,IF(R430=8,$AL$165,IF(R430=9,$AL$183,IF(R430=10,$AL$202,0))))))))))</f>
        <v>0</v>
      </c>
      <c r="V430" s="498"/>
      <c r="W430" s="499"/>
      <c r="X430" s="480">
        <f>IF(AND(I430="△",AU430="●"),'スクリーン(1)'!AD119+'スクリーン (2)'!AD119+'スクリーン (3)'!AD119+'スクリーン (4)'!AD119+'スクリーン (5)'!AD119+'スクリーン (6)'!AD119+'スクリーン (7)'!AD119+'スクリーン (8)'!AD119+'スクリーン (9)'!AD119+'スクリーン (10)'!AD119+'スクリーン (11)'!AD119+'スクリーン (12)'!AD119+'スクリーン (13)'!AD119+'スクリーン (14)'!AD119+'スクリーン (15)'!AD119+'スクリーン (16)'!AD119+'スクリーン (17)'!AD119+'スクリーン (18)'!AD119+'スクリーン (19)'!AD119+'スクリーン (20)'!AD119,0)</f>
        <v>0</v>
      </c>
      <c r="Y430" s="481"/>
      <c r="Z430" s="481"/>
      <c r="AA430" s="481"/>
      <c r="AB430" s="481"/>
      <c r="AC430" s="502"/>
      <c r="AD430" s="435">
        <f t="shared" ref="AD430" si="85">IF(I430="△",ROUNDUP(L430+X430,1),0)</f>
        <v>0</v>
      </c>
      <c r="AE430" s="436"/>
      <c r="AF430" s="436"/>
      <c r="AG430" s="436"/>
      <c r="AH430" s="436"/>
      <c r="AI430" s="437"/>
      <c r="AJ430" s="146"/>
      <c r="AK430" s="146"/>
      <c r="AL430" s="146"/>
      <c r="AM430" s="146"/>
      <c r="AN430" s="146"/>
      <c r="AT430" s="44"/>
      <c r="AU430" s="313" t="str">
        <f>IF(OR(I430="×",AU434="×"),"×","●")</f>
        <v>●</v>
      </c>
      <c r="AV430" s="313">
        <f>IF(AU430="●",IF(I430="定","-",I430),"-")</f>
        <v>0</v>
      </c>
      <c r="AW430" s="44"/>
      <c r="AX430" s="410">
        <f>20+ROUNDDOWN(($AX$231-1000)/1000,0)*20</f>
        <v>0</v>
      </c>
      <c r="AY430" s="410"/>
      <c r="AZ430" s="44"/>
      <c r="BA430" s="44"/>
      <c r="BB430" s="44"/>
      <c r="BC430" s="44"/>
      <c r="BD430" s="44"/>
      <c r="BE430" s="44"/>
    </row>
    <row r="431" spans="3:57" ht="10.9" customHeight="1" x14ac:dyDescent="0.15">
      <c r="C431" s="447"/>
      <c r="D431" s="449"/>
      <c r="E431" s="451"/>
      <c r="F431" s="451"/>
      <c r="G431" s="447"/>
      <c r="H431" s="451"/>
      <c r="I431" s="665"/>
      <c r="J431" s="666"/>
      <c r="K431" s="667"/>
      <c r="L431" s="480"/>
      <c r="M431" s="481"/>
      <c r="N431" s="481"/>
      <c r="O431" s="481"/>
      <c r="P431" s="481"/>
      <c r="Q431" s="482"/>
      <c r="R431" s="491"/>
      <c r="S431" s="492"/>
      <c r="T431" s="493"/>
      <c r="U431" s="500"/>
      <c r="V431" s="500"/>
      <c r="W431" s="501"/>
      <c r="X431" s="480"/>
      <c r="Y431" s="481"/>
      <c r="Z431" s="481"/>
      <c r="AA431" s="481"/>
      <c r="AB431" s="481"/>
      <c r="AC431" s="502"/>
      <c r="AD431" s="438"/>
      <c r="AE431" s="439"/>
      <c r="AF431" s="439"/>
      <c r="AG431" s="439"/>
      <c r="AH431" s="439"/>
      <c r="AI431" s="440"/>
      <c r="AJ431" s="146"/>
      <c r="AK431" s="146"/>
      <c r="AL431" s="146"/>
      <c r="AM431" s="146"/>
      <c r="AN431" s="146"/>
      <c r="AT431" s="44"/>
      <c r="AU431" s="313"/>
      <c r="AV431" s="313"/>
      <c r="AW431" s="44"/>
      <c r="AX431" s="410"/>
      <c r="AY431" s="410"/>
      <c r="AZ431" s="44"/>
      <c r="BA431" s="44"/>
      <c r="BB431" s="44"/>
      <c r="BC431" s="44"/>
      <c r="BD431" s="44"/>
      <c r="BE431" s="44"/>
    </row>
    <row r="432" spans="3:57" ht="10.9" customHeight="1" x14ac:dyDescent="0.15">
      <c r="C432" s="447"/>
      <c r="D432" s="449"/>
      <c r="E432" s="451"/>
      <c r="F432" s="451"/>
      <c r="G432" s="447"/>
      <c r="H432" s="451"/>
      <c r="I432" s="665"/>
      <c r="J432" s="666"/>
      <c r="K432" s="667"/>
      <c r="L432" s="480"/>
      <c r="M432" s="481"/>
      <c r="N432" s="481"/>
      <c r="O432" s="481"/>
      <c r="P432" s="481"/>
      <c r="Q432" s="482"/>
      <c r="R432" s="491"/>
      <c r="S432" s="492"/>
      <c r="T432" s="493"/>
      <c r="U432" s="500"/>
      <c r="V432" s="500"/>
      <c r="W432" s="501"/>
      <c r="X432" s="480"/>
      <c r="Y432" s="481"/>
      <c r="Z432" s="481"/>
      <c r="AA432" s="481"/>
      <c r="AB432" s="481"/>
      <c r="AC432" s="502"/>
      <c r="AD432" s="438"/>
      <c r="AE432" s="439"/>
      <c r="AF432" s="439"/>
      <c r="AG432" s="439"/>
      <c r="AH432" s="439"/>
      <c r="AI432" s="440"/>
      <c r="AJ432" s="146"/>
      <c r="AK432" s="146"/>
      <c r="AL432" s="146"/>
      <c r="AM432" s="146"/>
      <c r="AN432" s="146"/>
      <c r="AT432" s="44"/>
      <c r="AU432" s="313"/>
      <c r="AV432" s="313"/>
      <c r="AW432" s="44"/>
      <c r="AX432" s="410"/>
      <c r="AY432" s="410"/>
      <c r="AZ432" s="44"/>
      <c r="BA432" s="44"/>
      <c r="BB432" s="44"/>
      <c r="BC432" s="44"/>
      <c r="BD432" s="44"/>
      <c r="BE432" s="44"/>
    </row>
    <row r="433" spans="3:57" ht="10.9" customHeight="1" x14ac:dyDescent="0.15">
      <c r="C433" s="448"/>
      <c r="D433" s="450"/>
      <c r="E433" s="452"/>
      <c r="F433" s="452"/>
      <c r="G433" s="448"/>
      <c r="H433" s="452"/>
      <c r="I433" s="668"/>
      <c r="J433" s="669"/>
      <c r="K433" s="670"/>
      <c r="L433" s="483"/>
      <c r="M433" s="484"/>
      <c r="N433" s="484"/>
      <c r="O433" s="484"/>
      <c r="P433" s="484"/>
      <c r="Q433" s="485"/>
      <c r="R433" s="494"/>
      <c r="S433" s="495"/>
      <c r="T433" s="496"/>
      <c r="U433" s="500"/>
      <c r="V433" s="500"/>
      <c r="W433" s="501"/>
      <c r="X433" s="483"/>
      <c r="Y433" s="484"/>
      <c r="Z433" s="484"/>
      <c r="AA433" s="484"/>
      <c r="AB433" s="484"/>
      <c r="AC433" s="503"/>
      <c r="AD433" s="441"/>
      <c r="AE433" s="442"/>
      <c r="AF433" s="442"/>
      <c r="AG433" s="442"/>
      <c r="AH433" s="442"/>
      <c r="AI433" s="443"/>
      <c r="AJ433" s="146"/>
      <c r="AK433" s="146"/>
      <c r="AL433" s="146"/>
      <c r="AM433" s="146"/>
      <c r="AN433" s="146"/>
      <c r="AT433" s="44"/>
      <c r="AU433" s="313"/>
      <c r="AV433" s="313"/>
      <c r="AW433" s="44"/>
      <c r="AX433" s="410"/>
      <c r="AY433" s="410"/>
      <c r="AZ433" s="44"/>
      <c r="BA433" s="44"/>
      <c r="BB433" s="44"/>
      <c r="BC433" s="44"/>
      <c r="BD433" s="44"/>
      <c r="BE433" s="44"/>
    </row>
    <row r="434" spans="3:57" ht="10.9" customHeight="1" x14ac:dyDescent="0.15">
      <c r="C434" s="474">
        <v>6</v>
      </c>
      <c r="D434" s="475" t="s">
        <v>3</v>
      </c>
      <c r="E434" s="476">
        <v>9</v>
      </c>
      <c r="F434" s="476" t="s">
        <v>2</v>
      </c>
      <c r="G434" s="474" t="s">
        <v>7</v>
      </c>
      <c r="H434" s="476"/>
      <c r="I434" s="662"/>
      <c r="J434" s="663"/>
      <c r="K434" s="664"/>
      <c r="L434" s="477">
        <f>IF(AND(I434="△",AU434="●"),AX434*U434,0)</f>
        <v>0</v>
      </c>
      <c r="M434" s="478"/>
      <c r="N434" s="478"/>
      <c r="O434" s="478"/>
      <c r="P434" s="478"/>
      <c r="Q434" s="479"/>
      <c r="R434" s="491">
        <v>1</v>
      </c>
      <c r="S434" s="492"/>
      <c r="T434" s="493"/>
      <c r="U434" s="497">
        <f t="shared" ref="U434" si="86">IF(R434=1,$AL$36,IF(R434=2,$AL$55,IF(R434=3,$AL$73,IF(R434=4,$AL$92,IF(R434=5,$AL$110,IF(R434=6,$AL$128,IF(R434=7,$AL$147,IF(R434=8,$AL$165,IF(R434=9,$AL$183,IF(R434=10,$AL$202,0))))))))))</f>
        <v>0</v>
      </c>
      <c r="V434" s="498"/>
      <c r="W434" s="499"/>
      <c r="X434" s="480">
        <f>IF(AND(I434="△",AU434="●"),'スクリーン(1)'!AD123+'スクリーン (2)'!AD123+'スクリーン (3)'!AD123+'スクリーン (4)'!AD123+'スクリーン (5)'!AD123+'スクリーン (6)'!AD123+'スクリーン (7)'!AD123+'スクリーン (8)'!AD123+'スクリーン (9)'!AD123+'スクリーン (10)'!AD123+'スクリーン (11)'!AD123+'スクリーン (12)'!AD123+'スクリーン (13)'!AD123+'スクリーン (14)'!AD123+'スクリーン (15)'!AD123+'スクリーン (16)'!AD123+'スクリーン (17)'!AD123+'スクリーン (18)'!AD123+'スクリーン (19)'!AD123+'スクリーン (20)'!AD123,0)</f>
        <v>0</v>
      </c>
      <c r="Y434" s="481"/>
      <c r="Z434" s="481"/>
      <c r="AA434" s="481"/>
      <c r="AB434" s="481"/>
      <c r="AC434" s="502"/>
      <c r="AD434" s="435">
        <f t="shared" ref="AD434" si="87">IF(I434="△",ROUNDUP(L434+X434,1),0)</f>
        <v>0</v>
      </c>
      <c r="AE434" s="436"/>
      <c r="AF434" s="436"/>
      <c r="AG434" s="436"/>
      <c r="AH434" s="436"/>
      <c r="AI434" s="437"/>
      <c r="AJ434" s="146"/>
      <c r="AK434" s="146"/>
      <c r="AL434" s="146"/>
      <c r="AM434" s="146"/>
      <c r="AN434" s="146"/>
      <c r="AT434" s="44"/>
      <c r="AU434" s="313" t="str">
        <f>IF(OR(I434="×",AU438="×"),"×","●")</f>
        <v>●</v>
      </c>
      <c r="AV434" s="313">
        <f>IF(AU434="●",IF(I434="定","-",I434),"-")</f>
        <v>0</v>
      </c>
      <c r="AW434" s="44"/>
      <c r="AX434" s="410">
        <f>20+ROUNDDOWN(($AX$231-1000)/1000,0)*20</f>
        <v>0</v>
      </c>
      <c r="AY434" s="410"/>
      <c r="AZ434" s="44"/>
      <c r="BA434" s="44"/>
      <c r="BB434" s="44"/>
      <c r="BC434" s="44"/>
      <c r="BD434" s="44"/>
      <c r="BE434" s="44"/>
    </row>
    <row r="435" spans="3:57" ht="10.9" customHeight="1" x14ac:dyDescent="0.15">
      <c r="C435" s="447"/>
      <c r="D435" s="449"/>
      <c r="E435" s="451"/>
      <c r="F435" s="451"/>
      <c r="G435" s="447"/>
      <c r="H435" s="451"/>
      <c r="I435" s="665"/>
      <c r="J435" s="666"/>
      <c r="K435" s="667"/>
      <c r="L435" s="480"/>
      <c r="M435" s="481"/>
      <c r="N435" s="481"/>
      <c r="O435" s="481"/>
      <c r="P435" s="481"/>
      <c r="Q435" s="482"/>
      <c r="R435" s="491"/>
      <c r="S435" s="492"/>
      <c r="T435" s="493"/>
      <c r="U435" s="500"/>
      <c r="V435" s="500"/>
      <c r="W435" s="501"/>
      <c r="X435" s="480"/>
      <c r="Y435" s="481"/>
      <c r="Z435" s="481"/>
      <c r="AA435" s="481"/>
      <c r="AB435" s="481"/>
      <c r="AC435" s="502"/>
      <c r="AD435" s="438"/>
      <c r="AE435" s="439"/>
      <c r="AF435" s="439"/>
      <c r="AG435" s="439"/>
      <c r="AH435" s="439"/>
      <c r="AI435" s="440"/>
      <c r="AJ435" s="146"/>
      <c r="AK435" s="146"/>
      <c r="AL435" s="146"/>
      <c r="AM435" s="146"/>
      <c r="AN435" s="146"/>
      <c r="AT435" s="44"/>
      <c r="AU435" s="313"/>
      <c r="AV435" s="313"/>
      <c r="AW435" s="44"/>
      <c r="AX435" s="410"/>
      <c r="AY435" s="410"/>
      <c r="AZ435" s="44"/>
      <c r="BA435" s="44"/>
      <c r="BB435" s="44"/>
      <c r="BC435" s="44"/>
      <c r="BD435" s="44"/>
      <c r="BE435" s="44"/>
    </row>
    <row r="436" spans="3:57" ht="10.9" customHeight="1" x14ac:dyDescent="0.15">
      <c r="C436" s="447"/>
      <c r="D436" s="449"/>
      <c r="E436" s="451"/>
      <c r="F436" s="451"/>
      <c r="G436" s="447"/>
      <c r="H436" s="451"/>
      <c r="I436" s="665"/>
      <c r="J436" s="666"/>
      <c r="K436" s="667"/>
      <c r="L436" s="480"/>
      <c r="M436" s="481"/>
      <c r="N436" s="481"/>
      <c r="O436" s="481"/>
      <c r="P436" s="481"/>
      <c r="Q436" s="482"/>
      <c r="R436" s="491"/>
      <c r="S436" s="492"/>
      <c r="T436" s="493"/>
      <c r="U436" s="500"/>
      <c r="V436" s="500"/>
      <c r="W436" s="501"/>
      <c r="X436" s="480"/>
      <c r="Y436" s="481"/>
      <c r="Z436" s="481"/>
      <c r="AA436" s="481"/>
      <c r="AB436" s="481"/>
      <c r="AC436" s="502"/>
      <c r="AD436" s="438"/>
      <c r="AE436" s="439"/>
      <c r="AF436" s="439"/>
      <c r="AG436" s="439"/>
      <c r="AH436" s="439"/>
      <c r="AI436" s="440"/>
      <c r="AJ436" s="146"/>
      <c r="AK436" s="146"/>
      <c r="AL436" s="146"/>
      <c r="AM436" s="146"/>
      <c r="AN436" s="146"/>
      <c r="AT436" s="44"/>
      <c r="AU436" s="313"/>
      <c r="AV436" s="313"/>
      <c r="AW436" s="44"/>
      <c r="AX436" s="410"/>
      <c r="AY436" s="410"/>
      <c r="AZ436" s="44"/>
      <c r="BA436" s="44"/>
      <c r="BB436" s="44"/>
      <c r="BC436" s="44"/>
      <c r="BD436" s="44"/>
      <c r="BE436" s="44"/>
    </row>
    <row r="437" spans="3:57" ht="10.9" customHeight="1" x14ac:dyDescent="0.15">
      <c r="C437" s="448"/>
      <c r="D437" s="450"/>
      <c r="E437" s="452"/>
      <c r="F437" s="452"/>
      <c r="G437" s="448"/>
      <c r="H437" s="452"/>
      <c r="I437" s="668"/>
      <c r="J437" s="669"/>
      <c r="K437" s="670"/>
      <c r="L437" s="483"/>
      <c r="M437" s="484"/>
      <c r="N437" s="484"/>
      <c r="O437" s="484"/>
      <c r="P437" s="484"/>
      <c r="Q437" s="485"/>
      <c r="R437" s="494"/>
      <c r="S437" s="495"/>
      <c r="T437" s="496"/>
      <c r="U437" s="500"/>
      <c r="V437" s="500"/>
      <c r="W437" s="501"/>
      <c r="X437" s="483"/>
      <c r="Y437" s="484"/>
      <c r="Z437" s="484"/>
      <c r="AA437" s="484"/>
      <c r="AB437" s="484"/>
      <c r="AC437" s="503"/>
      <c r="AD437" s="441"/>
      <c r="AE437" s="442"/>
      <c r="AF437" s="442"/>
      <c r="AG437" s="442"/>
      <c r="AH437" s="442"/>
      <c r="AI437" s="443"/>
      <c r="AJ437" s="146"/>
      <c r="AK437" s="146"/>
      <c r="AL437" s="146"/>
      <c r="AM437" s="146"/>
      <c r="AN437" s="146"/>
      <c r="AT437" s="44"/>
      <c r="AU437" s="313"/>
      <c r="AV437" s="313"/>
      <c r="AW437" s="44"/>
      <c r="AX437" s="410"/>
      <c r="AY437" s="410"/>
      <c r="AZ437" s="44"/>
      <c r="BA437" s="44"/>
      <c r="BB437" s="44"/>
      <c r="BC437" s="44"/>
      <c r="BD437" s="44"/>
      <c r="BE437" s="44"/>
    </row>
    <row r="438" spans="3:57" ht="10.9" customHeight="1" x14ac:dyDescent="0.15">
      <c r="C438" s="474">
        <v>6</v>
      </c>
      <c r="D438" s="475" t="s">
        <v>3</v>
      </c>
      <c r="E438" s="476">
        <v>10</v>
      </c>
      <c r="F438" s="476" t="s">
        <v>2</v>
      </c>
      <c r="G438" s="474" t="s">
        <v>6</v>
      </c>
      <c r="H438" s="476"/>
      <c r="I438" s="662"/>
      <c r="J438" s="663"/>
      <c r="K438" s="664"/>
      <c r="L438" s="477">
        <f>IF(AND(I438="△",AU438="●"),AX438*U438,0)</f>
        <v>0</v>
      </c>
      <c r="M438" s="478"/>
      <c r="N438" s="478"/>
      <c r="O438" s="478"/>
      <c r="P438" s="478"/>
      <c r="Q438" s="479"/>
      <c r="R438" s="491">
        <v>1</v>
      </c>
      <c r="S438" s="492"/>
      <c r="T438" s="493"/>
      <c r="U438" s="497">
        <f t="shared" ref="U438" si="88">IF(R438=1,$AL$36,IF(R438=2,$AL$55,IF(R438=3,$AL$73,IF(R438=4,$AL$92,IF(R438=5,$AL$110,IF(R438=6,$AL$128,IF(R438=7,$AL$147,IF(R438=8,$AL$165,IF(R438=9,$AL$183,IF(R438=10,$AL$202,0))))))))))</f>
        <v>0</v>
      </c>
      <c r="V438" s="498"/>
      <c r="W438" s="499"/>
      <c r="X438" s="480">
        <f>IF(AND(I438="△",AU438="●"),'スクリーン(1)'!AD127+'スクリーン (2)'!AD127+'スクリーン (3)'!AD127+'スクリーン (4)'!AD127+'スクリーン (5)'!AD127+'スクリーン (6)'!AD127+'スクリーン (7)'!AD127+'スクリーン (8)'!AD127+'スクリーン (9)'!AD127+'スクリーン (10)'!AD127+'スクリーン (11)'!AD127+'スクリーン (12)'!AD127+'スクリーン (13)'!AD127+'スクリーン (14)'!AD127+'スクリーン (15)'!AD127+'スクリーン (16)'!AD127+'スクリーン (17)'!AD127+'スクリーン (18)'!AD127+'スクリーン (19)'!AD127+'スクリーン (20)'!AD127,0)</f>
        <v>0</v>
      </c>
      <c r="Y438" s="481"/>
      <c r="Z438" s="481"/>
      <c r="AA438" s="481"/>
      <c r="AB438" s="481"/>
      <c r="AC438" s="502"/>
      <c r="AD438" s="435">
        <f t="shared" ref="AD438" si="89">IF(I438="△",ROUNDUP(L438+X438,1),0)</f>
        <v>0</v>
      </c>
      <c r="AE438" s="436"/>
      <c r="AF438" s="436"/>
      <c r="AG438" s="436"/>
      <c r="AH438" s="436"/>
      <c r="AI438" s="437"/>
      <c r="AJ438" s="146"/>
      <c r="AK438" s="146"/>
      <c r="AL438" s="146"/>
      <c r="AM438" s="146"/>
      <c r="AN438" s="146"/>
      <c r="AT438" s="44"/>
      <c r="AU438" s="313" t="str">
        <f>IF(OR(I438="×",AU442="×"),"×","●")</f>
        <v>●</v>
      </c>
      <c r="AV438" s="313">
        <f>IF(AU438="●",IF(I438="定","-",I438),"-")</f>
        <v>0</v>
      </c>
      <c r="AW438" s="44"/>
      <c r="AX438" s="410">
        <f>20+ROUNDDOWN(($AX$231-1000)/1000,0)*20</f>
        <v>0</v>
      </c>
      <c r="AY438" s="410"/>
      <c r="AZ438" s="44"/>
      <c r="BA438" s="44"/>
      <c r="BB438" s="44"/>
      <c r="BC438" s="44"/>
      <c r="BD438" s="44"/>
      <c r="BE438" s="44"/>
    </row>
    <row r="439" spans="3:57" ht="10.9" customHeight="1" x14ac:dyDescent="0.15">
      <c r="C439" s="447"/>
      <c r="D439" s="449"/>
      <c r="E439" s="451"/>
      <c r="F439" s="451"/>
      <c r="G439" s="447"/>
      <c r="H439" s="451"/>
      <c r="I439" s="665"/>
      <c r="J439" s="666"/>
      <c r="K439" s="667"/>
      <c r="L439" s="480"/>
      <c r="M439" s="481"/>
      <c r="N439" s="481"/>
      <c r="O439" s="481"/>
      <c r="P439" s="481"/>
      <c r="Q439" s="482"/>
      <c r="R439" s="491"/>
      <c r="S439" s="492"/>
      <c r="T439" s="493"/>
      <c r="U439" s="500"/>
      <c r="V439" s="500"/>
      <c r="W439" s="501"/>
      <c r="X439" s="480"/>
      <c r="Y439" s="481"/>
      <c r="Z439" s="481"/>
      <c r="AA439" s="481"/>
      <c r="AB439" s="481"/>
      <c r="AC439" s="502"/>
      <c r="AD439" s="438"/>
      <c r="AE439" s="439"/>
      <c r="AF439" s="439"/>
      <c r="AG439" s="439"/>
      <c r="AH439" s="439"/>
      <c r="AI439" s="440"/>
      <c r="AJ439" s="146"/>
      <c r="AK439" s="146"/>
      <c r="AL439" s="146"/>
      <c r="AM439" s="146"/>
      <c r="AN439" s="146"/>
      <c r="AT439" s="44"/>
      <c r="AU439" s="313"/>
      <c r="AV439" s="313"/>
      <c r="AW439" s="44"/>
      <c r="AX439" s="410"/>
      <c r="AY439" s="410"/>
      <c r="AZ439" s="44"/>
      <c r="BA439" s="44"/>
      <c r="BB439" s="44"/>
      <c r="BC439" s="44"/>
      <c r="BD439" s="44"/>
      <c r="BE439" s="44"/>
    </row>
    <row r="440" spans="3:57" ht="10.9" customHeight="1" x14ac:dyDescent="0.15">
      <c r="C440" s="447"/>
      <c r="D440" s="449"/>
      <c r="E440" s="451"/>
      <c r="F440" s="451"/>
      <c r="G440" s="447"/>
      <c r="H440" s="451"/>
      <c r="I440" s="665"/>
      <c r="J440" s="666"/>
      <c r="K440" s="667"/>
      <c r="L440" s="480"/>
      <c r="M440" s="481"/>
      <c r="N440" s="481"/>
      <c r="O440" s="481"/>
      <c r="P440" s="481"/>
      <c r="Q440" s="482"/>
      <c r="R440" s="491"/>
      <c r="S440" s="492"/>
      <c r="T440" s="493"/>
      <c r="U440" s="500"/>
      <c r="V440" s="500"/>
      <c r="W440" s="501"/>
      <c r="X440" s="480"/>
      <c r="Y440" s="481"/>
      <c r="Z440" s="481"/>
      <c r="AA440" s="481"/>
      <c r="AB440" s="481"/>
      <c r="AC440" s="502"/>
      <c r="AD440" s="438"/>
      <c r="AE440" s="439"/>
      <c r="AF440" s="439"/>
      <c r="AG440" s="439"/>
      <c r="AH440" s="439"/>
      <c r="AI440" s="440"/>
      <c r="AJ440" s="146"/>
      <c r="AK440" s="146"/>
      <c r="AL440" s="146"/>
      <c r="AM440" s="146"/>
      <c r="AN440" s="146"/>
      <c r="AT440" s="44"/>
      <c r="AU440" s="313"/>
      <c r="AV440" s="313"/>
      <c r="AW440" s="44"/>
      <c r="AX440" s="410"/>
      <c r="AY440" s="410"/>
      <c r="AZ440" s="44"/>
      <c r="BA440" s="44"/>
      <c r="BB440" s="44"/>
      <c r="BC440" s="44"/>
      <c r="BD440" s="44"/>
      <c r="BE440" s="44"/>
    </row>
    <row r="441" spans="3:57" ht="10.9" customHeight="1" x14ac:dyDescent="0.15">
      <c r="C441" s="448"/>
      <c r="D441" s="450"/>
      <c r="E441" s="452"/>
      <c r="F441" s="452"/>
      <c r="G441" s="448"/>
      <c r="H441" s="452"/>
      <c r="I441" s="668"/>
      <c r="J441" s="669"/>
      <c r="K441" s="670"/>
      <c r="L441" s="483"/>
      <c r="M441" s="484"/>
      <c r="N441" s="484"/>
      <c r="O441" s="484"/>
      <c r="P441" s="484"/>
      <c r="Q441" s="485"/>
      <c r="R441" s="494"/>
      <c r="S441" s="495"/>
      <c r="T441" s="496"/>
      <c r="U441" s="500"/>
      <c r="V441" s="500"/>
      <c r="W441" s="501"/>
      <c r="X441" s="483"/>
      <c r="Y441" s="484"/>
      <c r="Z441" s="484"/>
      <c r="AA441" s="484"/>
      <c r="AB441" s="484"/>
      <c r="AC441" s="503"/>
      <c r="AD441" s="441"/>
      <c r="AE441" s="442"/>
      <c r="AF441" s="442"/>
      <c r="AG441" s="442"/>
      <c r="AH441" s="442"/>
      <c r="AI441" s="443"/>
      <c r="AJ441" s="146"/>
      <c r="AK441" s="146"/>
      <c r="AL441" s="146"/>
      <c r="AM441" s="146"/>
      <c r="AN441" s="146"/>
      <c r="AT441" s="44"/>
      <c r="AU441" s="313"/>
      <c r="AV441" s="313"/>
      <c r="AW441" s="44"/>
      <c r="AX441" s="410"/>
      <c r="AY441" s="410"/>
      <c r="AZ441" s="44"/>
      <c r="BA441" s="44"/>
      <c r="BB441" s="44"/>
      <c r="BC441" s="44"/>
      <c r="BD441" s="44"/>
      <c r="BE441" s="44"/>
    </row>
    <row r="442" spans="3:57" ht="10.9" customHeight="1" x14ac:dyDescent="0.15">
      <c r="C442" s="474">
        <v>6</v>
      </c>
      <c r="D442" s="475" t="s">
        <v>3</v>
      </c>
      <c r="E442" s="476">
        <v>11</v>
      </c>
      <c r="F442" s="476" t="s">
        <v>2</v>
      </c>
      <c r="G442" s="474" t="s">
        <v>5</v>
      </c>
      <c r="H442" s="476"/>
      <c r="I442" s="662"/>
      <c r="J442" s="663"/>
      <c r="K442" s="664"/>
      <c r="L442" s="477">
        <f>IF(AND(I442="△",AU442="●"),AX442*U442,0)</f>
        <v>0</v>
      </c>
      <c r="M442" s="478"/>
      <c r="N442" s="478"/>
      <c r="O442" s="478"/>
      <c r="P442" s="478"/>
      <c r="Q442" s="479"/>
      <c r="R442" s="491">
        <v>1</v>
      </c>
      <c r="S442" s="492"/>
      <c r="T442" s="493"/>
      <c r="U442" s="497">
        <f t="shared" ref="U442" si="90">IF(R442=1,$AL$36,IF(R442=2,$AL$55,IF(R442=3,$AL$73,IF(R442=4,$AL$92,IF(R442=5,$AL$110,IF(R442=6,$AL$128,IF(R442=7,$AL$147,IF(R442=8,$AL$165,IF(R442=9,$AL$183,IF(R442=10,$AL$202,0))))))))))</f>
        <v>0</v>
      </c>
      <c r="V442" s="498"/>
      <c r="W442" s="499"/>
      <c r="X442" s="480">
        <f>IF(AND(I442="△",AU442="●"),'スクリーン(1)'!AD131+'スクリーン (2)'!AD131+'スクリーン (3)'!AD131+'スクリーン (4)'!AD131+'スクリーン (5)'!AD131+'スクリーン (6)'!AD131+'スクリーン (7)'!AD131+'スクリーン (8)'!AD131+'スクリーン (9)'!AD131+'スクリーン (10)'!AD131+'スクリーン (11)'!AD131+'スクリーン (12)'!AD131+'スクリーン (13)'!AD131+'スクリーン (14)'!AD131+'スクリーン (15)'!AD131+'スクリーン (16)'!AD131+'スクリーン (17)'!AD131+'スクリーン (18)'!AD131+'スクリーン (19)'!AD131+'スクリーン (20)'!AD131,0)</f>
        <v>0</v>
      </c>
      <c r="Y442" s="481"/>
      <c r="Z442" s="481"/>
      <c r="AA442" s="481"/>
      <c r="AB442" s="481"/>
      <c r="AC442" s="502"/>
      <c r="AD442" s="435">
        <f t="shared" ref="AD442" si="91">IF(I442="△",ROUNDUP(L442+X442,1),0)</f>
        <v>0</v>
      </c>
      <c r="AE442" s="436"/>
      <c r="AF442" s="436"/>
      <c r="AG442" s="436"/>
      <c r="AH442" s="436"/>
      <c r="AI442" s="437"/>
      <c r="AJ442" s="146"/>
      <c r="AK442" s="146"/>
      <c r="AL442" s="146"/>
      <c r="AM442" s="146"/>
      <c r="AN442" s="146"/>
      <c r="AT442" s="44"/>
      <c r="AU442" s="313" t="str">
        <f>IF(OR(I442="×",AU446="×"),"×","●")</f>
        <v>●</v>
      </c>
      <c r="AV442" s="313">
        <f>IF(AU442="●",IF(I442="定","-",I442),"-")</f>
        <v>0</v>
      </c>
      <c r="AW442" s="44"/>
      <c r="AX442" s="410">
        <f>20+ROUNDDOWN(($AX$231-1000)/1000,0)*20</f>
        <v>0</v>
      </c>
      <c r="AY442" s="410"/>
      <c r="AZ442" s="44"/>
      <c r="BA442" s="44"/>
      <c r="BB442" s="44"/>
      <c r="BC442" s="44"/>
      <c r="BD442" s="44"/>
      <c r="BE442" s="44"/>
    </row>
    <row r="443" spans="3:57" ht="10.9" customHeight="1" x14ac:dyDescent="0.15">
      <c r="C443" s="447"/>
      <c r="D443" s="449"/>
      <c r="E443" s="451"/>
      <c r="F443" s="451"/>
      <c r="G443" s="447"/>
      <c r="H443" s="451"/>
      <c r="I443" s="665"/>
      <c r="J443" s="666"/>
      <c r="K443" s="667"/>
      <c r="L443" s="480"/>
      <c r="M443" s="481"/>
      <c r="N443" s="481"/>
      <c r="O443" s="481"/>
      <c r="P443" s="481"/>
      <c r="Q443" s="482"/>
      <c r="R443" s="491"/>
      <c r="S443" s="492"/>
      <c r="T443" s="493"/>
      <c r="U443" s="500"/>
      <c r="V443" s="500"/>
      <c r="W443" s="501"/>
      <c r="X443" s="480"/>
      <c r="Y443" s="481"/>
      <c r="Z443" s="481"/>
      <c r="AA443" s="481"/>
      <c r="AB443" s="481"/>
      <c r="AC443" s="502"/>
      <c r="AD443" s="438"/>
      <c r="AE443" s="439"/>
      <c r="AF443" s="439"/>
      <c r="AG443" s="439"/>
      <c r="AH443" s="439"/>
      <c r="AI443" s="440"/>
      <c r="AJ443" s="146"/>
      <c r="AK443" s="146"/>
      <c r="AL443" s="146"/>
      <c r="AM443" s="146"/>
      <c r="AN443" s="146"/>
      <c r="AT443" s="44"/>
      <c r="AU443" s="313"/>
      <c r="AV443" s="313"/>
      <c r="AW443" s="44"/>
      <c r="AX443" s="410"/>
      <c r="AY443" s="410"/>
      <c r="AZ443" s="44"/>
      <c r="BA443" s="44"/>
      <c r="BB443" s="44"/>
      <c r="BC443" s="44"/>
      <c r="BD443" s="44"/>
      <c r="BE443" s="44"/>
    </row>
    <row r="444" spans="3:57" ht="10.9" customHeight="1" x14ac:dyDescent="0.15">
      <c r="C444" s="447"/>
      <c r="D444" s="449"/>
      <c r="E444" s="451"/>
      <c r="F444" s="451"/>
      <c r="G444" s="447"/>
      <c r="H444" s="451"/>
      <c r="I444" s="665"/>
      <c r="J444" s="666"/>
      <c r="K444" s="667"/>
      <c r="L444" s="480"/>
      <c r="M444" s="481"/>
      <c r="N444" s="481"/>
      <c r="O444" s="481"/>
      <c r="P444" s="481"/>
      <c r="Q444" s="482"/>
      <c r="R444" s="491"/>
      <c r="S444" s="492"/>
      <c r="T444" s="493"/>
      <c r="U444" s="500"/>
      <c r="V444" s="500"/>
      <c r="W444" s="501"/>
      <c r="X444" s="480"/>
      <c r="Y444" s="481"/>
      <c r="Z444" s="481"/>
      <c r="AA444" s="481"/>
      <c r="AB444" s="481"/>
      <c r="AC444" s="502"/>
      <c r="AD444" s="438"/>
      <c r="AE444" s="439"/>
      <c r="AF444" s="439"/>
      <c r="AG444" s="439"/>
      <c r="AH444" s="439"/>
      <c r="AI444" s="440"/>
      <c r="AJ444" s="146"/>
      <c r="AK444" s="146"/>
      <c r="AL444" s="146"/>
      <c r="AM444" s="146"/>
      <c r="AN444" s="146"/>
      <c r="AT444" s="44"/>
      <c r="AU444" s="313"/>
      <c r="AV444" s="313"/>
      <c r="AW444" s="44"/>
      <c r="AX444" s="410"/>
      <c r="AY444" s="410"/>
      <c r="AZ444" s="44"/>
      <c r="BA444" s="44"/>
      <c r="BB444" s="44"/>
      <c r="BC444" s="44"/>
      <c r="BD444" s="44"/>
      <c r="BE444" s="44"/>
    </row>
    <row r="445" spans="3:57" ht="10.9" customHeight="1" x14ac:dyDescent="0.15">
      <c r="C445" s="448"/>
      <c r="D445" s="450"/>
      <c r="E445" s="452"/>
      <c r="F445" s="452"/>
      <c r="G445" s="448"/>
      <c r="H445" s="452"/>
      <c r="I445" s="668"/>
      <c r="J445" s="669"/>
      <c r="K445" s="670"/>
      <c r="L445" s="483"/>
      <c r="M445" s="484"/>
      <c r="N445" s="484"/>
      <c r="O445" s="484"/>
      <c r="P445" s="484"/>
      <c r="Q445" s="485"/>
      <c r="R445" s="494"/>
      <c r="S445" s="495"/>
      <c r="T445" s="496"/>
      <c r="U445" s="500"/>
      <c r="V445" s="500"/>
      <c r="W445" s="501"/>
      <c r="X445" s="483"/>
      <c r="Y445" s="484"/>
      <c r="Z445" s="484"/>
      <c r="AA445" s="484"/>
      <c r="AB445" s="484"/>
      <c r="AC445" s="503"/>
      <c r="AD445" s="441"/>
      <c r="AE445" s="442"/>
      <c r="AF445" s="442"/>
      <c r="AG445" s="442"/>
      <c r="AH445" s="442"/>
      <c r="AI445" s="443"/>
      <c r="AJ445" s="146"/>
      <c r="AK445" s="146"/>
      <c r="AL445" s="146"/>
      <c r="AM445" s="146"/>
      <c r="AN445" s="146"/>
      <c r="AT445" s="44"/>
      <c r="AU445" s="313"/>
      <c r="AV445" s="313"/>
      <c r="AW445" s="44"/>
      <c r="AX445" s="410"/>
      <c r="AY445" s="410"/>
      <c r="AZ445" s="44"/>
      <c r="BA445" s="44"/>
      <c r="BB445" s="44"/>
      <c r="BC445" s="44"/>
      <c r="BD445" s="44"/>
      <c r="BE445" s="44"/>
    </row>
    <row r="446" spans="3:57" ht="10.9" customHeight="1" x14ac:dyDescent="0.15">
      <c r="C446" s="474">
        <v>6</v>
      </c>
      <c r="D446" s="475" t="s">
        <v>3</v>
      </c>
      <c r="E446" s="476">
        <v>12</v>
      </c>
      <c r="F446" s="476" t="s">
        <v>2</v>
      </c>
      <c r="G446" s="474" t="s">
        <v>4</v>
      </c>
      <c r="H446" s="476"/>
      <c r="I446" s="662"/>
      <c r="J446" s="663"/>
      <c r="K446" s="664"/>
      <c r="L446" s="477">
        <f>IF(AND(I446="△",AU446="●"),AX446*U446,0)</f>
        <v>0</v>
      </c>
      <c r="M446" s="478"/>
      <c r="N446" s="478"/>
      <c r="O446" s="478"/>
      <c r="P446" s="478"/>
      <c r="Q446" s="479"/>
      <c r="R446" s="491">
        <v>1</v>
      </c>
      <c r="S446" s="492"/>
      <c r="T446" s="493"/>
      <c r="U446" s="497">
        <f t="shared" ref="U446" si="92">IF(R446=1,$AL$36,IF(R446=2,$AL$55,IF(R446=3,$AL$73,IF(R446=4,$AL$92,IF(R446=5,$AL$110,IF(R446=6,$AL$128,IF(R446=7,$AL$147,IF(R446=8,$AL$165,IF(R446=9,$AL$183,IF(R446=10,$AL$202,0))))))))))</f>
        <v>0</v>
      </c>
      <c r="V446" s="498"/>
      <c r="W446" s="499"/>
      <c r="X446" s="480">
        <f>IF(AND(I446="△",AU446="●"),'スクリーン(1)'!AD135+'スクリーン (2)'!AD135+'スクリーン (3)'!AD135+'スクリーン (4)'!AD135+'スクリーン (5)'!AD135+'スクリーン (6)'!AD135+'スクリーン (7)'!AD135+'スクリーン (8)'!AD135+'スクリーン (9)'!AD135+'スクリーン (10)'!AD135+'スクリーン (11)'!AD135+'スクリーン (12)'!AD135+'スクリーン (13)'!AD135+'スクリーン (14)'!AD135+'スクリーン (15)'!AD135+'スクリーン (16)'!AD135+'スクリーン (17)'!AD135+'スクリーン (18)'!AD135+'スクリーン (19)'!AD135+'スクリーン (20)'!AD135,0)</f>
        <v>0</v>
      </c>
      <c r="Y446" s="481"/>
      <c r="Z446" s="481"/>
      <c r="AA446" s="481"/>
      <c r="AB446" s="481"/>
      <c r="AC446" s="502"/>
      <c r="AD446" s="435">
        <f t="shared" ref="AD446" si="93">IF(I446="△",ROUNDUP(L446+X446,1),0)</f>
        <v>0</v>
      </c>
      <c r="AE446" s="436"/>
      <c r="AF446" s="436"/>
      <c r="AG446" s="436"/>
      <c r="AH446" s="436"/>
      <c r="AI446" s="437"/>
      <c r="AJ446" s="146"/>
      <c r="AK446" s="146"/>
      <c r="AL446" s="146"/>
      <c r="AM446" s="146"/>
      <c r="AN446" s="146"/>
      <c r="AT446" s="44"/>
      <c r="AU446" s="313" t="str">
        <f>IF(OR(I446="×",AU450="×"),"×","●")</f>
        <v>●</v>
      </c>
      <c r="AV446" s="313">
        <f>IF(AU446="●",IF(I446="定","-",I446),"-")</f>
        <v>0</v>
      </c>
      <c r="AW446" s="44"/>
      <c r="AX446" s="410">
        <f>20+ROUNDDOWN(($AX$231-1000)/1000,0)*20</f>
        <v>0</v>
      </c>
      <c r="AY446" s="410"/>
      <c r="AZ446" s="44"/>
      <c r="BA446" s="44"/>
      <c r="BB446" s="44"/>
      <c r="BC446" s="44"/>
      <c r="BD446" s="44"/>
      <c r="BE446" s="44"/>
    </row>
    <row r="447" spans="3:57" ht="10.9" customHeight="1" x14ac:dyDescent="0.15">
      <c r="C447" s="447"/>
      <c r="D447" s="449"/>
      <c r="E447" s="451"/>
      <c r="F447" s="451"/>
      <c r="G447" s="447"/>
      <c r="H447" s="451"/>
      <c r="I447" s="665"/>
      <c r="J447" s="666"/>
      <c r="K447" s="667"/>
      <c r="L447" s="480"/>
      <c r="M447" s="481"/>
      <c r="N447" s="481"/>
      <c r="O447" s="481"/>
      <c r="P447" s="481"/>
      <c r="Q447" s="482"/>
      <c r="R447" s="491"/>
      <c r="S447" s="492"/>
      <c r="T447" s="493"/>
      <c r="U447" s="500"/>
      <c r="V447" s="500"/>
      <c r="W447" s="501"/>
      <c r="X447" s="480"/>
      <c r="Y447" s="481"/>
      <c r="Z447" s="481"/>
      <c r="AA447" s="481"/>
      <c r="AB447" s="481"/>
      <c r="AC447" s="502"/>
      <c r="AD447" s="438"/>
      <c r="AE447" s="439"/>
      <c r="AF447" s="439"/>
      <c r="AG447" s="439"/>
      <c r="AH447" s="439"/>
      <c r="AI447" s="440"/>
      <c r="AJ447" s="146"/>
      <c r="AK447" s="146"/>
      <c r="AL447" s="146"/>
      <c r="AM447" s="146"/>
      <c r="AN447" s="146"/>
      <c r="AT447" s="44"/>
      <c r="AU447" s="313"/>
      <c r="AV447" s="313"/>
      <c r="AW447" s="44"/>
      <c r="AX447" s="410"/>
      <c r="AY447" s="410"/>
      <c r="AZ447" s="44"/>
      <c r="BA447" s="44"/>
      <c r="BB447" s="44"/>
      <c r="BC447" s="44"/>
      <c r="BD447" s="44"/>
      <c r="BE447" s="44"/>
    </row>
    <row r="448" spans="3:57" ht="10.9" customHeight="1" x14ac:dyDescent="0.15">
      <c r="C448" s="447"/>
      <c r="D448" s="449"/>
      <c r="E448" s="451"/>
      <c r="F448" s="451"/>
      <c r="G448" s="447"/>
      <c r="H448" s="451"/>
      <c r="I448" s="665"/>
      <c r="J448" s="666"/>
      <c r="K448" s="667"/>
      <c r="L448" s="480"/>
      <c r="M448" s="481"/>
      <c r="N448" s="481"/>
      <c r="O448" s="481"/>
      <c r="P448" s="481"/>
      <c r="Q448" s="482"/>
      <c r="R448" s="491"/>
      <c r="S448" s="492"/>
      <c r="T448" s="493"/>
      <c r="U448" s="500"/>
      <c r="V448" s="500"/>
      <c r="W448" s="501"/>
      <c r="X448" s="480"/>
      <c r="Y448" s="481"/>
      <c r="Z448" s="481"/>
      <c r="AA448" s="481"/>
      <c r="AB448" s="481"/>
      <c r="AC448" s="502"/>
      <c r="AD448" s="438"/>
      <c r="AE448" s="439"/>
      <c r="AF448" s="439"/>
      <c r="AG448" s="439"/>
      <c r="AH448" s="439"/>
      <c r="AI448" s="440"/>
      <c r="AJ448" s="146"/>
      <c r="AK448" s="146"/>
      <c r="AL448" s="146"/>
      <c r="AM448" s="146"/>
      <c r="AN448" s="146"/>
      <c r="AT448" s="44"/>
      <c r="AU448" s="313"/>
      <c r="AV448" s="313"/>
      <c r="AW448" s="44"/>
      <c r="AX448" s="410"/>
      <c r="AY448" s="410"/>
      <c r="AZ448" s="44"/>
      <c r="BA448" s="44"/>
      <c r="BB448" s="44"/>
      <c r="BC448" s="44"/>
      <c r="BD448" s="44"/>
      <c r="BE448" s="44"/>
    </row>
    <row r="449" spans="3:57" ht="10.9" customHeight="1" x14ac:dyDescent="0.15">
      <c r="C449" s="448"/>
      <c r="D449" s="450"/>
      <c r="E449" s="452"/>
      <c r="F449" s="452"/>
      <c r="G449" s="448"/>
      <c r="H449" s="452"/>
      <c r="I449" s="668"/>
      <c r="J449" s="669"/>
      <c r="K449" s="670"/>
      <c r="L449" s="483"/>
      <c r="M449" s="484"/>
      <c r="N449" s="484"/>
      <c r="O449" s="484"/>
      <c r="P449" s="484"/>
      <c r="Q449" s="485"/>
      <c r="R449" s="494"/>
      <c r="S449" s="495"/>
      <c r="T449" s="496"/>
      <c r="U449" s="500"/>
      <c r="V449" s="500"/>
      <c r="W449" s="501"/>
      <c r="X449" s="483"/>
      <c r="Y449" s="484"/>
      <c r="Z449" s="484"/>
      <c r="AA449" s="484"/>
      <c r="AB449" s="484"/>
      <c r="AC449" s="503"/>
      <c r="AD449" s="441"/>
      <c r="AE449" s="442"/>
      <c r="AF449" s="442"/>
      <c r="AG449" s="442"/>
      <c r="AH449" s="442"/>
      <c r="AI449" s="443"/>
      <c r="AJ449" s="146"/>
      <c r="AK449" s="146"/>
      <c r="AL449" s="146"/>
      <c r="AM449" s="146"/>
      <c r="AN449" s="146"/>
      <c r="AT449" s="44"/>
      <c r="AU449" s="313"/>
      <c r="AV449" s="313"/>
      <c r="AW449" s="44"/>
      <c r="AX449" s="410"/>
      <c r="AY449" s="410"/>
      <c r="AZ449" s="44"/>
      <c r="BA449" s="44"/>
      <c r="BB449" s="44"/>
      <c r="BC449" s="44"/>
      <c r="BD449" s="44"/>
      <c r="BE449" s="44"/>
    </row>
    <row r="450" spans="3:57" ht="10.9" customHeight="1" x14ac:dyDescent="0.15">
      <c r="C450" s="474">
        <v>6</v>
      </c>
      <c r="D450" s="475" t="s">
        <v>3</v>
      </c>
      <c r="E450" s="476">
        <v>13</v>
      </c>
      <c r="F450" s="476" t="s">
        <v>2</v>
      </c>
      <c r="G450" s="474" t="s">
        <v>1</v>
      </c>
      <c r="H450" s="476"/>
      <c r="I450" s="662"/>
      <c r="J450" s="663"/>
      <c r="K450" s="664"/>
      <c r="L450" s="477">
        <f>IF(AND(I450="△",AU450="●"),AX450*U450,0)</f>
        <v>0</v>
      </c>
      <c r="M450" s="478"/>
      <c r="N450" s="478"/>
      <c r="O450" s="478"/>
      <c r="P450" s="478"/>
      <c r="Q450" s="479"/>
      <c r="R450" s="491">
        <v>1</v>
      </c>
      <c r="S450" s="492"/>
      <c r="T450" s="493"/>
      <c r="U450" s="497">
        <f t="shared" ref="U450" si="94">IF(R450=1,$AL$36,IF(R450=2,$AL$55,IF(R450=3,$AL$73,IF(R450=4,$AL$92,IF(R450=5,$AL$110,IF(R450=6,$AL$128,IF(R450=7,$AL$147,IF(R450=8,$AL$165,IF(R450=9,$AL$183,IF(R450=10,$AL$202,0))))))))))</f>
        <v>0</v>
      </c>
      <c r="V450" s="498"/>
      <c r="W450" s="499"/>
      <c r="X450" s="480">
        <f>IF(AND(I450="△",AU450="●"),'スクリーン(1)'!AD139+'スクリーン (2)'!AD139+'スクリーン (3)'!AD139+'スクリーン (4)'!AD139+'スクリーン (5)'!AD139+'スクリーン (6)'!AD139+'スクリーン (7)'!AD139+'スクリーン (8)'!AD139+'スクリーン (9)'!AD139+'スクリーン (10)'!AD139+'スクリーン (11)'!AD139+'スクリーン (12)'!AD139+'スクリーン (13)'!AD139+'スクリーン (14)'!AD139+'スクリーン (15)'!AD139+'スクリーン (16)'!AD139+'スクリーン (17)'!AD139+'スクリーン (18)'!AD139+'スクリーン (19)'!AD139+'スクリーン (20)'!AD139,0)</f>
        <v>0</v>
      </c>
      <c r="Y450" s="481"/>
      <c r="Z450" s="481"/>
      <c r="AA450" s="481"/>
      <c r="AB450" s="481"/>
      <c r="AC450" s="502"/>
      <c r="AD450" s="435">
        <f t="shared" ref="AD450" si="95">IF(I450="△",ROUNDUP(L450+X450,1),0)</f>
        <v>0</v>
      </c>
      <c r="AE450" s="436"/>
      <c r="AF450" s="436"/>
      <c r="AG450" s="436"/>
      <c r="AH450" s="436"/>
      <c r="AI450" s="437"/>
      <c r="AJ450" s="146"/>
      <c r="AK450" s="146"/>
      <c r="AL450" s="146"/>
      <c r="AM450" s="146"/>
      <c r="AN450" s="146"/>
      <c r="AT450" s="44"/>
      <c r="AU450" s="313" t="str">
        <f>IF(OR(I450="×",AU454="×"),"×","●")</f>
        <v>●</v>
      </c>
      <c r="AV450" s="313">
        <f>IF(AU450="●",IF(I450="定","-",I450),"-")</f>
        <v>0</v>
      </c>
      <c r="AW450" s="44"/>
      <c r="AX450" s="410">
        <f>20+ROUNDDOWN(($AX$231-1000)/1000,0)*20</f>
        <v>0</v>
      </c>
      <c r="AY450" s="410"/>
      <c r="AZ450" s="44"/>
      <c r="BA450" s="44"/>
      <c r="BB450" s="44"/>
      <c r="BC450" s="44"/>
      <c r="BD450" s="44"/>
      <c r="BE450" s="44"/>
    </row>
    <row r="451" spans="3:57" ht="10.9" customHeight="1" x14ac:dyDescent="0.15">
      <c r="C451" s="447"/>
      <c r="D451" s="449"/>
      <c r="E451" s="451"/>
      <c r="F451" s="451"/>
      <c r="G451" s="447"/>
      <c r="H451" s="451"/>
      <c r="I451" s="665"/>
      <c r="J451" s="666"/>
      <c r="K451" s="667"/>
      <c r="L451" s="480"/>
      <c r="M451" s="481"/>
      <c r="N451" s="481"/>
      <c r="O451" s="481"/>
      <c r="P451" s="481"/>
      <c r="Q451" s="482"/>
      <c r="R451" s="491"/>
      <c r="S451" s="492"/>
      <c r="T451" s="493"/>
      <c r="U451" s="500"/>
      <c r="V451" s="500"/>
      <c r="W451" s="501"/>
      <c r="X451" s="480"/>
      <c r="Y451" s="481"/>
      <c r="Z451" s="481"/>
      <c r="AA451" s="481"/>
      <c r="AB451" s="481"/>
      <c r="AC451" s="502"/>
      <c r="AD451" s="438"/>
      <c r="AE451" s="439"/>
      <c r="AF451" s="439"/>
      <c r="AG451" s="439"/>
      <c r="AH451" s="439"/>
      <c r="AI451" s="440"/>
      <c r="AJ451" s="146"/>
      <c r="AK451" s="146"/>
      <c r="AL451" s="146"/>
      <c r="AM451" s="146"/>
      <c r="AN451" s="146"/>
      <c r="AT451" s="44"/>
      <c r="AU451" s="313"/>
      <c r="AV451" s="313"/>
      <c r="AW451" s="44"/>
      <c r="AX451" s="410"/>
      <c r="AY451" s="410"/>
      <c r="AZ451" s="44"/>
      <c r="BA451" s="44"/>
      <c r="BB451" s="44"/>
      <c r="BC451" s="44"/>
      <c r="BD451" s="44"/>
      <c r="BE451" s="44"/>
    </row>
    <row r="452" spans="3:57" ht="10.9" customHeight="1" x14ac:dyDescent="0.15">
      <c r="C452" s="447"/>
      <c r="D452" s="449"/>
      <c r="E452" s="451"/>
      <c r="F452" s="451"/>
      <c r="G452" s="447"/>
      <c r="H452" s="451"/>
      <c r="I452" s="665"/>
      <c r="J452" s="666"/>
      <c r="K452" s="667"/>
      <c r="L452" s="480"/>
      <c r="M452" s="481"/>
      <c r="N452" s="481"/>
      <c r="O452" s="481"/>
      <c r="P452" s="481"/>
      <c r="Q452" s="482"/>
      <c r="R452" s="491"/>
      <c r="S452" s="492"/>
      <c r="T452" s="493"/>
      <c r="U452" s="500"/>
      <c r="V452" s="500"/>
      <c r="W452" s="501"/>
      <c r="X452" s="480"/>
      <c r="Y452" s="481"/>
      <c r="Z452" s="481"/>
      <c r="AA452" s="481"/>
      <c r="AB452" s="481"/>
      <c r="AC452" s="502"/>
      <c r="AD452" s="438"/>
      <c r="AE452" s="439"/>
      <c r="AF452" s="439"/>
      <c r="AG452" s="439"/>
      <c r="AH452" s="439"/>
      <c r="AI452" s="440"/>
      <c r="AJ452" s="146"/>
      <c r="AK452" s="146"/>
      <c r="AL452" s="146"/>
      <c r="AM452" s="146"/>
      <c r="AN452" s="146"/>
      <c r="AT452" s="44"/>
      <c r="AU452" s="313"/>
      <c r="AV452" s="313"/>
      <c r="AW452" s="44"/>
      <c r="AX452" s="410"/>
      <c r="AY452" s="410"/>
      <c r="AZ452" s="44"/>
      <c r="BA452" s="44"/>
      <c r="BB452" s="44"/>
      <c r="BC452" s="44"/>
      <c r="BD452" s="44"/>
      <c r="BE452" s="44"/>
    </row>
    <row r="453" spans="3:57" ht="10.9" customHeight="1" x14ac:dyDescent="0.15">
      <c r="C453" s="448"/>
      <c r="D453" s="450"/>
      <c r="E453" s="452"/>
      <c r="F453" s="452"/>
      <c r="G453" s="448"/>
      <c r="H453" s="452"/>
      <c r="I453" s="668"/>
      <c r="J453" s="669"/>
      <c r="K453" s="670"/>
      <c r="L453" s="483"/>
      <c r="M453" s="484"/>
      <c r="N453" s="484"/>
      <c r="O453" s="484"/>
      <c r="P453" s="484"/>
      <c r="Q453" s="485"/>
      <c r="R453" s="494"/>
      <c r="S453" s="495"/>
      <c r="T453" s="496"/>
      <c r="U453" s="500"/>
      <c r="V453" s="500"/>
      <c r="W453" s="501"/>
      <c r="X453" s="483"/>
      <c r="Y453" s="484"/>
      <c r="Z453" s="484"/>
      <c r="AA453" s="484"/>
      <c r="AB453" s="484"/>
      <c r="AC453" s="503"/>
      <c r="AD453" s="441"/>
      <c r="AE453" s="442"/>
      <c r="AF453" s="442"/>
      <c r="AG453" s="442"/>
      <c r="AH453" s="442"/>
      <c r="AI453" s="443"/>
      <c r="AJ453" s="146"/>
      <c r="AK453" s="146"/>
      <c r="AL453" s="146"/>
      <c r="AM453" s="146"/>
      <c r="AN453" s="146"/>
      <c r="AT453" s="44"/>
      <c r="AU453" s="313"/>
      <c r="AV453" s="313"/>
      <c r="AW453" s="44"/>
      <c r="AX453" s="410"/>
      <c r="AY453" s="410"/>
      <c r="AZ453" s="44"/>
      <c r="BA453" s="44"/>
      <c r="BB453" s="44"/>
      <c r="BC453" s="44"/>
      <c r="BD453" s="44"/>
      <c r="BE453" s="44"/>
    </row>
    <row r="454" spans="3:57" ht="10.9" customHeight="1" x14ac:dyDescent="0.15">
      <c r="C454" s="474">
        <v>6</v>
      </c>
      <c r="D454" s="475" t="s">
        <v>3</v>
      </c>
      <c r="E454" s="476">
        <v>14</v>
      </c>
      <c r="F454" s="476" t="s">
        <v>2</v>
      </c>
      <c r="G454" s="474" t="s">
        <v>9</v>
      </c>
      <c r="H454" s="476"/>
      <c r="I454" s="662"/>
      <c r="J454" s="663"/>
      <c r="K454" s="664"/>
      <c r="L454" s="477">
        <f>IF(AND(I454="△",AU454="●"),AX454*U454,0)</f>
        <v>0</v>
      </c>
      <c r="M454" s="478"/>
      <c r="N454" s="478"/>
      <c r="O454" s="478"/>
      <c r="P454" s="478"/>
      <c r="Q454" s="479"/>
      <c r="R454" s="491">
        <v>1</v>
      </c>
      <c r="S454" s="492"/>
      <c r="T454" s="493"/>
      <c r="U454" s="497">
        <f t="shared" ref="U454" si="96">IF(R454=1,$AL$36,IF(R454=2,$AL$55,IF(R454=3,$AL$73,IF(R454=4,$AL$92,IF(R454=5,$AL$110,IF(R454=6,$AL$128,IF(R454=7,$AL$147,IF(R454=8,$AL$165,IF(R454=9,$AL$183,IF(R454=10,$AL$202,0))))))))))</f>
        <v>0</v>
      </c>
      <c r="V454" s="498"/>
      <c r="W454" s="499"/>
      <c r="X454" s="480">
        <f>IF(AND(I454="△",AU454="●"),'スクリーン(1)'!AD143+'スクリーン (2)'!AD143+'スクリーン (3)'!AD143+'スクリーン (4)'!AD143+'スクリーン (5)'!AD143+'スクリーン (6)'!AD143+'スクリーン (7)'!AD143+'スクリーン (8)'!AD143+'スクリーン (9)'!AD143+'スクリーン (10)'!AD143+'スクリーン (11)'!AD143+'スクリーン (12)'!AD143+'スクリーン (13)'!AD143+'スクリーン (14)'!AD143+'スクリーン (15)'!AD143+'スクリーン (16)'!AD143+'スクリーン (17)'!AD143+'スクリーン (18)'!AD143+'スクリーン (19)'!AD143+'スクリーン (20)'!AD143,0)</f>
        <v>0</v>
      </c>
      <c r="Y454" s="481"/>
      <c r="Z454" s="481"/>
      <c r="AA454" s="481"/>
      <c r="AB454" s="481"/>
      <c r="AC454" s="502"/>
      <c r="AD454" s="435">
        <f t="shared" ref="AD454" si="97">IF(I454="△",ROUNDUP(L454+X454,1),0)</f>
        <v>0</v>
      </c>
      <c r="AE454" s="436"/>
      <c r="AF454" s="436"/>
      <c r="AG454" s="436"/>
      <c r="AH454" s="436"/>
      <c r="AI454" s="437"/>
      <c r="AJ454" s="146"/>
      <c r="AK454" s="146"/>
      <c r="AL454" s="146"/>
      <c r="AM454" s="146"/>
      <c r="AN454" s="146"/>
      <c r="AT454" s="44"/>
      <c r="AU454" s="313" t="str">
        <f>IF(OR(I454="×",AU458="×"),"×","●")</f>
        <v>●</v>
      </c>
      <c r="AV454" s="313">
        <f>IF(AU454="●",IF(I454="定","-",I454),"-")</f>
        <v>0</v>
      </c>
      <c r="AW454" s="44"/>
      <c r="AX454" s="410">
        <f>20+ROUNDDOWN(($AX$231-1000)/1000,0)*20</f>
        <v>0</v>
      </c>
      <c r="AY454" s="410"/>
      <c r="AZ454" s="44"/>
      <c r="BA454" s="44"/>
      <c r="BB454" s="44"/>
      <c r="BC454" s="44"/>
      <c r="BD454" s="44"/>
      <c r="BE454" s="44"/>
    </row>
    <row r="455" spans="3:57" ht="10.9" customHeight="1" x14ac:dyDescent="0.15">
      <c r="C455" s="447"/>
      <c r="D455" s="449"/>
      <c r="E455" s="451"/>
      <c r="F455" s="451"/>
      <c r="G455" s="447"/>
      <c r="H455" s="451"/>
      <c r="I455" s="665"/>
      <c r="J455" s="666"/>
      <c r="K455" s="667"/>
      <c r="L455" s="480"/>
      <c r="M455" s="481"/>
      <c r="N455" s="481"/>
      <c r="O455" s="481"/>
      <c r="P455" s="481"/>
      <c r="Q455" s="482"/>
      <c r="R455" s="491"/>
      <c r="S455" s="492"/>
      <c r="T455" s="493"/>
      <c r="U455" s="500"/>
      <c r="V455" s="500"/>
      <c r="W455" s="501"/>
      <c r="X455" s="480"/>
      <c r="Y455" s="481"/>
      <c r="Z455" s="481"/>
      <c r="AA455" s="481"/>
      <c r="AB455" s="481"/>
      <c r="AC455" s="502"/>
      <c r="AD455" s="438"/>
      <c r="AE455" s="439"/>
      <c r="AF455" s="439"/>
      <c r="AG455" s="439"/>
      <c r="AH455" s="439"/>
      <c r="AI455" s="440"/>
      <c r="AJ455" s="146"/>
      <c r="AK455" s="146"/>
      <c r="AL455" s="146"/>
      <c r="AM455" s="146"/>
      <c r="AN455" s="146"/>
      <c r="AT455" s="44"/>
      <c r="AU455" s="313"/>
      <c r="AV455" s="313"/>
      <c r="AW455" s="44"/>
      <c r="AX455" s="410"/>
      <c r="AY455" s="410"/>
      <c r="AZ455" s="44"/>
      <c r="BA455" s="44"/>
      <c r="BB455" s="44"/>
      <c r="BC455" s="44"/>
      <c r="BD455" s="44"/>
      <c r="BE455" s="44"/>
    </row>
    <row r="456" spans="3:57" ht="10.9" customHeight="1" x14ac:dyDescent="0.15">
      <c r="C456" s="447"/>
      <c r="D456" s="449"/>
      <c r="E456" s="451"/>
      <c r="F456" s="451"/>
      <c r="G456" s="447"/>
      <c r="H456" s="451"/>
      <c r="I456" s="665"/>
      <c r="J456" s="666"/>
      <c r="K456" s="667"/>
      <c r="L456" s="480"/>
      <c r="M456" s="481"/>
      <c r="N456" s="481"/>
      <c r="O456" s="481"/>
      <c r="P456" s="481"/>
      <c r="Q456" s="482"/>
      <c r="R456" s="491"/>
      <c r="S456" s="492"/>
      <c r="T456" s="493"/>
      <c r="U456" s="500"/>
      <c r="V456" s="500"/>
      <c r="W456" s="501"/>
      <c r="X456" s="480"/>
      <c r="Y456" s="481"/>
      <c r="Z456" s="481"/>
      <c r="AA456" s="481"/>
      <c r="AB456" s="481"/>
      <c r="AC456" s="502"/>
      <c r="AD456" s="438"/>
      <c r="AE456" s="439"/>
      <c r="AF456" s="439"/>
      <c r="AG456" s="439"/>
      <c r="AH456" s="439"/>
      <c r="AI456" s="440"/>
      <c r="AJ456" s="146"/>
      <c r="AK456" s="146"/>
      <c r="AL456" s="146"/>
      <c r="AM456" s="146"/>
      <c r="AN456" s="146"/>
      <c r="AT456" s="44"/>
      <c r="AU456" s="313"/>
      <c r="AV456" s="313"/>
      <c r="AW456" s="44"/>
      <c r="AX456" s="410"/>
      <c r="AY456" s="410"/>
      <c r="AZ456" s="44"/>
      <c r="BA456" s="44"/>
      <c r="BB456" s="44"/>
      <c r="BC456" s="44"/>
      <c r="BD456" s="44"/>
      <c r="BE456" s="44"/>
    </row>
    <row r="457" spans="3:57" ht="10.9" customHeight="1" x14ac:dyDescent="0.15">
      <c r="C457" s="448"/>
      <c r="D457" s="450"/>
      <c r="E457" s="452"/>
      <c r="F457" s="452"/>
      <c r="G457" s="448"/>
      <c r="H457" s="452"/>
      <c r="I457" s="668"/>
      <c r="J457" s="669"/>
      <c r="K457" s="670"/>
      <c r="L457" s="483"/>
      <c r="M457" s="484"/>
      <c r="N457" s="484"/>
      <c r="O457" s="484"/>
      <c r="P457" s="484"/>
      <c r="Q457" s="485"/>
      <c r="R457" s="494"/>
      <c r="S457" s="495"/>
      <c r="T457" s="496"/>
      <c r="U457" s="500"/>
      <c r="V457" s="500"/>
      <c r="W457" s="501"/>
      <c r="X457" s="483"/>
      <c r="Y457" s="484"/>
      <c r="Z457" s="484"/>
      <c r="AA457" s="484"/>
      <c r="AB457" s="484"/>
      <c r="AC457" s="503"/>
      <c r="AD457" s="441"/>
      <c r="AE457" s="442"/>
      <c r="AF457" s="442"/>
      <c r="AG457" s="442"/>
      <c r="AH457" s="442"/>
      <c r="AI457" s="443"/>
      <c r="AJ457" s="146"/>
      <c r="AK457" s="146"/>
      <c r="AL457" s="146"/>
      <c r="AM457" s="146"/>
      <c r="AN457" s="146"/>
      <c r="AT457" s="44"/>
      <c r="AU457" s="313"/>
      <c r="AV457" s="313"/>
      <c r="AW457" s="44"/>
      <c r="AX457" s="410"/>
      <c r="AY457" s="410"/>
      <c r="AZ457" s="44"/>
      <c r="BA457" s="44"/>
      <c r="BB457" s="44"/>
      <c r="BC457" s="44"/>
      <c r="BD457" s="44"/>
      <c r="BE457" s="44"/>
    </row>
    <row r="458" spans="3:57" ht="10.9" customHeight="1" x14ac:dyDescent="0.15">
      <c r="C458" s="474">
        <v>6</v>
      </c>
      <c r="D458" s="475" t="s">
        <v>3</v>
      </c>
      <c r="E458" s="476">
        <v>15</v>
      </c>
      <c r="F458" s="476" t="s">
        <v>2</v>
      </c>
      <c r="G458" s="474" t="s">
        <v>8</v>
      </c>
      <c r="H458" s="476"/>
      <c r="I458" s="662"/>
      <c r="J458" s="663"/>
      <c r="K458" s="664"/>
      <c r="L458" s="477">
        <f>IF(AND(I458="△",AU458="●"),AX458*U458,0)</f>
        <v>0</v>
      </c>
      <c r="M458" s="478"/>
      <c r="N458" s="478"/>
      <c r="O458" s="478"/>
      <c r="P458" s="478"/>
      <c r="Q458" s="479"/>
      <c r="R458" s="491">
        <v>1</v>
      </c>
      <c r="S458" s="492"/>
      <c r="T458" s="493"/>
      <c r="U458" s="497">
        <f t="shared" ref="U458" si="98">IF(R458=1,$AL$36,IF(R458=2,$AL$55,IF(R458=3,$AL$73,IF(R458=4,$AL$92,IF(R458=5,$AL$110,IF(R458=6,$AL$128,IF(R458=7,$AL$147,IF(R458=8,$AL$165,IF(R458=9,$AL$183,IF(R458=10,$AL$202,0))))))))))</f>
        <v>0</v>
      </c>
      <c r="V458" s="498"/>
      <c r="W458" s="499"/>
      <c r="X458" s="480">
        <f>IF(AND(I458="△",AU458="●"),'スクリーン(1)'!AD147+'スクリーン (2)'!AD147+'スクリーン (3)'!AD147+'スクリーン (4)'!AD147+'スクリーン (5)'!AD147+'スクリーン (6)'!AD147+'スクリーン (7)'!AD147+'スクリーン (8)'!AD147+'スクリーン (9)'!AD147+'スクリーン (10)'!AD147+'スクリーン (11)'!AD147+'スクリーン (12)'!AD147+'スクリーン (13)'!AD147+'スクリーン (14)'!AD147+'スクリーン (15)'!AD147+'スクリーン (16)'!AD147+'スクリーン (17)'!AD147+'スクリーン (18)'!AD147+'スクリーン (19)'!AD147+'スクリーン (20)'!AD147,0)</f>
        <v>0</v>
      </c>
      <c r="Y458" s="481"/>
      <c r="Z458" s="481"/>
      <c r="AA458" s="481"/>
      <c r="AB458" s="481"/>
      <c r="AC458" s="502"/>
      <c r="AD458" s="435">
        <f t="shared" ref="AD458" si="99">IF(I458="△",ROUNDUP(L458+X458,1),0)</f>
        <v>0</v>
      </c>
      <c r="AE458" s="436"/>
      <c r="AF458" s="436"/>
      <c r="AG458" s="436"/>
      <c r="AH458" s="436"/>
      <c r="AI458" s="437"/>
      <c r="AJ458" s="146"/>
      <c r="AK458" s="146"/>
      <c r="AL458" s="146"/>
      <c r="AM458" s="146"/>
      <c r="AN458" s="146"/>
      <c r="AT458" s="44"/>
      <c r="AU458" s="313" t="str">
        <f>IF(OR(I458="×",AU462="×"),"×","●")</f>
        <v>●</v>
      </c>
      <c r="AV458" s="313">
        <f>IF(AU458="●",IF(I458="定","-",I458),"-")</f>
        <v>0</v>
      </c>
      <c r="AW458" s="44"/>
      <c r="AX458" s="410">
        <f>20+ROUNDDOWN(($AX$231-1000)/1000,0)*20</f>
        <v>0</v>
      </c>
      <c r="AY458" s="410"/>
      <c r="AZ458" s="44"/>
      <c r="BA458" s="44"/>
      <c r="BB458" s="44"/>
      <c r="BC458" s="44"/>
      <c r="BD458" s="44"/>
      <c r="BE458" s="44"/>
    </row>
    <row r="459" spans="3:57" ht="10.9" customHeight="1" x14ac:dyDescent="0.15">
      <c r="C459" s="447"/>
      <c r="D459" s="449"/>
      <c r="E459" s="451"/>
      <c r="F459" s="451"/>
      <c r="G459" s="447"/>
      <c r="H459" s="451"/>
      <c r="I459" s="665"/>
      <c r="J459" s="666"/>
      <c r="K459" s="667"/>
      <c r="L459" s="480"/>
      <c r="M459" s="481"/>
      <c r="N459" s="481"/>
      <c r="O459" s="481"/>
      <c r="P459" s="481"/>
      <c r="Q459" s="482"/>
      <c r="R459" s="491"/>
      <c r="S459" s="492"/>
      <c r="T459" s="493"/>
      <c r="U459" s="500"/>
      <c r="V459" s="500"/>
      <c r="W459" s="501"/>
      <c r="X459" s="480"/>
      <c r="Y459" s="481"/>
      <c r="Z459" s="481"/>
      <c r="AA459" s="481"/>
      <c r="AB459" s="481"/>
      <c r="AC459" s="502"/>
      <c r="AD459" s="438"/>
      <c r="AE459" s="439"/>
      <c r="AF459" s="439"/>
      <c r="AG459" s="439"/>
      <c r="AH459" s="439"/>
      <c r="AI459" s="440"/>
      <c r="AJ459" s="146"/>
      <c r="AK459" s="146"/>
      <c r="AL459" s="146"/>
      <c r="AM459" s="146"/>
      <c r="AN459" s="146"/>
      <c r="AT459" s="44"/>
      <c r="AU459" s="313"/>
      <c r="AV459" s="313"/>
      <c r="AW459" s="44"/>
      <c r="AX459" s="410"/>
      <c r="AY459" s="410"/>
      <c r="AZ459" s="44"/>
      <c r="BA459" s="44"/>
      <c r="BB459" s="44"/>
      <c r="BC459" s="44"/>
      <c r="BD459" s="44"/>
      <c r="BE459" s="44"/>
    </row>
    <row r="460" spans="3:57" ht="10.9" customHeight="1" x14ac:dyDescent="0.15">
      <c r="C460" s="447"/>
      <c r="D460" s="449"/>
      <c r="E460" s="451"/>
      <c r="F460" s="451"/>
      <c r="G460" s="447"/>
      <c r="H460" s="451"/>
      <c r="I460" s="665"/>
      <c r="J460" s="666"/>
      <c r="K460" s="667"/>
      <c r="L460" s="480"/>
      <c r="M460" s="481"/>
      <c r="N460" s="481"/>
      <c r="O460" s="481"/>
      <c r="P460" s="481"/>
      <c r="Q460" s="482"/>
      <c r="R460" s="491"/>
      <c r="S460" s="492"/>
      <c r="T460" s="493"/>
      <c r="U460" s="500"/>
      <c r="V460" s="500"/>
      <c r="W460" s="501"/>
      <c r="X460" s="480"/>
      <c r="Y460" s="481"/>
      <c r="Z460" s="481"/>
      <c r="AA460" s="481"/>
      <c r="AB460" s="481"/>
      <c r="AC460" s="502"/>
      <c r="AD460" s="438"/>
      <c r="AE460" s="439"/>
      <c r="AF460" s="439"/>
      <c r="AG460" s="439"/>
      <c r="AH460" s="439"/>
      <c r="AI460" s="440"/>
      <c r="AJ460" s="146"/>
      <c r="AK460" s="146"/>
      <c r="AL460" s="146"/>
      <c r="AM460" s="146"/>
      <c r="AN460" s="146"/>
      <c r="AT460" s="44"/>
      <c r="AU460" s="313"/>
      <c r="AV460" s="313"/>
      <c r="AW460" s="44"/>
      <c r="AX460" s="410"/>
      <c r="AY460" s="410"/>
      <c r="AZ460" s="44"/>
      <c r="BA460" s="44"/>
      <c r="BB460" s="44"/>
      <c r="BC460" s="44"/>
      <c r="BD460" s="44"/>
      <c r="BE460" s="44"/>
    </row>
    <row r="461" spans="3:57" ht="10.9" customHeight="1" x14ac:dyDescent="0.15">
      <c r="C461" s="448"/>
      <c r="D461" s="450"/>
      <c r="E461" s="452"/>
      <c r="F461" s="452"/>
      <c r="G461" s="448"/>
      <c r="H461" s="452"/>
      <c r="I461" s="668"/>
      <c r="J461" s="669"/>
      <c r="K461" s="670"/>
      <c r="L461" s="483"/>
      <c r="M461" s="484"/>
      <c r="N461" s="484"/>
      <c r="O461" s="484"/>
      <c r="P461" s="484"/>
      <c r="Q461" s="485"/>
      <c r="R461" s="494"/>
      <c r="S461" s="495"/>
      <c r="T461" s="496"/>
      <c r="U461" s="500"/>
      <c r="V461" s="500"/>
      <c r="W461" s="501"/>
      <c r="X461" s="483"/>
      <c r="Y461" s="484"/>
      <c r="Z461" s="484"/>
      <c r="AA461" s="484"/>
      <c r="AB461" s="484"/>
      <c r="AC461" s="503"/>
      <c r="AD461" s="441"/>
      <c r="AE461" s="442"/>
      <c r="AF461" s="442"/>
      <c r="AG461" s="442"/>
      <c r="AH461" s="442"/>
      <c r="AI461" s="443"/>
      <c r="AJ461" s="146"/>
      <c r="AK461" s="146"/>
      <c r="AL461" s="146"/>
      <c r="AM461" s="146"/>
      <c r="AN461" s="146"/>
      <c r="AT461" s="44"/>
      <c r="AU461" s="313"/>
      <c r="AV461" s="313"/>
      <c r="AW461" s="44"/>
      <c r="AX461" s="410"/>
      <c r="AY461" s="410"/>
      <c r="AZ461" s="44"/>
      <c r="BA461" s="44"/>
      <c r="BB461" s="44"/>
      <c r="BC461" s="44"/>
      <c r="BD461" s="44"/>
      <c r="BE461" s="44"/>
    </row>
    <row r="462" spans="3:57" ht="10.9" customHeight="1" x14ac:dyDescent="0.15">
      <c r="C462" s="474">
        <v>6</v>
      </c>
      <c r="D462" s="475" t="s">
        <v>3</v>
      </c>
      <c r="E462" s="476">
        <v>16</v>
      </c>
      <c r="F462" s="476" t="s">
        <v>2</v>
      </c>
      <c r="G462" s="474" t="s">
        <v>7</v>
      </c>
      <c r="H462" s="476"/>
      <c r="I462" s="662"/>
      <c r="J462" s="663"/>
      <c r="K462" s="664"/>
      <c r="L462" s="477">
        <f>IF(AND(I462="△",AU462="●"),AX462*U462,0)</f>
        <v>0</v>
      </c>
      <c r="M462" s="478"/>
      <c r="N462" s="478"/>
      <c r="O462" s="478"/>
      <c r="P462" s="478"/>
      <c r="Q462" s="479"/>
      <c r="R462" s="491">
        <v>1</v>
      </c>
      <c r="S462" s="492"/>
      <c r="T462" s="493"/>
      <c r="U462" s="497">
        <f t="shared" ref="U462" si="100">IF(R462=1,$AL$36,IF(R462=2,$AL$55,IF(R462=3,$AL$73,IF(R462=4,$AL$92,IF(R462=5,$AL$110,IF(R462=6,$AL$128,IF(R462=7,$AL$147,IF(R462=8,$AL$165,IF(R462=9,$AL$183,IF(R462=10,$AL$202,0))))))))))</f>
        <v>0</v>
      </c>
      <c r="V462" s="498"/>
      <c r="W462" s="499"/>
      <c r="X462" s="480">
        <f>IF(AND(I462="△",AU462="●"),'スクリーン(1)'!AD151+'スクリーン (2)'!AD151+'スクリーン (3)'!AD151+'スクリーン (4)'!AD151+'スクリーン (5)'!AD151+'スクリーン (6)'!AD151+'スクリーン (7)'!AD151+'スクリーン (8)'!AD151+'スクリーン (9)'!AD151+'スクリーン (10)'!AD151+'スクリーン (11)'!AD151+'スクリーン (12)'!AD151+'スクリーン (13)'!AD151+'スクリーン (14)'!AD151+'スクリーン (15)'!AD151+'スクリーン (16)'!AD151+'スクリーン (17)'!AD151+'スクリーン (18)'!AD151+'スクリーン (19)'!AD151+'スクリーン (20)'!AD151,0)</f>
        <v>0</v>
      </c>
      <c r="Y462" s="481"/>
      <c r="Z462" s="481"/>
      <c r="AA462" s="481"/>
      <c r="AB462" s="481"/>
      <c r="AC462" s="502"/>
      <c r="AD462" s="435">
        <f t="shared" ref="AD462" si="101">IF(I462="△",ROUNDUP(L462+X462,1),0)</f>
        <v>0</v>
      </c>
      <c r="AE462" s="436"/>
      <c r="AF462" s="436"/>
      <c r="AG462" s="436"/>
      <c r="AH462" s="436"/>
      <c r="AI462" s="437"/>
      <c r="AJ462" s="146"/>
      <c r="AK462" s="146"/>
      <c r="AL462" s="146"/>
      <c r="AM462" s="146"/>
      <c r="AN462" s="146"/>
      <c r="AT462" s="44"/>
      <c r="AU462" s="313" t="str">
        <f>IF(OR(I462="×",AU466="×"),"×","●")</f>
        <v>●</v>
      </c>
      <c r="AV462" s="313">
        <f>IF(AU462="●",IF(I462="定","-",I462),"-")</f>
        <v>0</v>
      </c>
      <c r="AW462" s="44"/>
      <c r="AX462" s="410">
        <f>20+ROUNDDOWN(($AX$231-1000)/1000,0)*20</f>
        <v>0</v>
      </c>
      <c r="AY462" s="410"/>
      <c r="AZ462" s="44"/>
      <c r="BA462" s="44"/>
      <c r="BB462" s="44"/>
      <c r="BC462" s="44"/>
      <c r="BD462" s="44"/>
      <c r="BE462" s="44"/>
    </row>
    <row r="463" spans="3:57" ht="10.9" customHeight="1" x14ac:dyDescent="0.15">
      <c r="C463" s="447"/>
      <c r="D463" s="449"/>
      <c r="E463" s="451"/>
      <c r="F463" s="451"/>
      <c r="G463" s="447"/>
      <c r="H463" s="451"/>
      <c r="I463" s="665"/>
      <c r="J463" s="666"/>
      <c r="K463" s="667"/>
      <c r="L463" s="480"/>
      <c r="M463" s="481"/>
      <c r="N463" s="481"/>
      <c r="O463" s="481"/>
      <c r="P463" s="481"/>
      <c r="Q463" s="482"/>
      <c r="R463" s="491"/>
      <c r="S463" s="492"/>
      <c r="T463" s="493"/>
      <c r="U463" s="500"/>
      <c r="V463" s="500"/>
      <c r="W463" s="501"/>
      <c r="X463" s="480"/>
      <c r="Y463" s="481"/>
      <c r="Z463" s="481"/>
      <c r="AA463" s="481"/>
      <c r="AB463" s="481"/>
      <c r="AC463" s="502"/>
      <c r="AD463" s="438"/>
      <c r="AE463" s="439"/>
      <c r="AF463" s="439"/>
      <c r="AG463" s="439"/>
      <c r="AH463" s="439"/>
      <c r="AI463" s="440"/>
      <c r="AJ463" s="146"/>
      <c r="AK463" s="146"/>
      <c r="AL463" s="146"/>
      <c r="AM463" s="146"/>
      <c r="AN463" s="146"/>
      <c r="AT463" s="44"/>
      <c r="AU463" s="313"/>
      <c r="AV463" s="313"/>
      <c r="AW463" s="44"/>
      <c r="AX463" s="410"/>
      <c r="AY463" s="410"/>
      <c r="AZ463" s="44"/>
      <c r="BA463" s="44"/>
      <c r="BB463" s="44"/>
      <c r="BC463" s="44"/>
      <c r="BD463" s="44"/>
      <c r="BE463" s="44"/>
    </row>
    <row r="464" spans="3:57" ht="10.9" customHeight="1" x14ac:dyDescent="0.15">
      <c r="C464" s="447"/>
      <c r="D464" s="449"/>
      <c r="E464" s="451"/>
      <c r="F464" s="451"/>
      <c r="G464" s="447"/>
      <c r="H464" s="451"/>
      <c r="I464" s="665"/>
      <c r="J464" s="666"/>
      <c r="K464" s="667"/>
      <c r="L464" s="480"/>
      <c r="M464" s="481"/>
      <c r="N464" s="481"/>
      <c r="O464" s="481"/>
      <c r="P464" s="481"/>
      <c r="Q464" s="482"/>
      <c r="R464" s="491"/>
      <c r="S464" s="492"/>
      <c r="T464" s="493"/>
      <c r="U464" s="500"/>
      <c r="V464" s="500"/>
      <c r="W464" s="501"/>
      <c r="X464" s="480"/>
      <c r="Y464" s="481"/>
      <c r="Z464" s="481"/>
      <c r="AA464" s="481"/>
      <c r="AB464" s="481"/>
      <c r="AC464" s="502"/>
      <c r="AD464" s="438"/>
      <c r="AE464" s="439"/>
      <c r="AF464" s="439"/>
      <c r="AG464" s="439"/>
      <c r="AH464" s="439"/>
      <c r="AI464" s="440"/>
      <c r="AJ464" s="146"/>
      <c r="AK464" s="146"/>
      <c r="AL464" s="146"/>
      <c r="AM464" s="146"/>
      <c r="AN464" s="146"/>
      <c r="AT464" s="44"/>
      <c r="AU464" s="313"/>
      <c r="AV464" s="313"/>
      <c r="AW464" s="44"/>
      <c r="AX464" s="410"/>
      <c r="AY464" s="410"/>
      <c r="AZ464" s="44"/>
      <c r="BA464" s="44"/>
      <c r="BB464" s="44"/>
      <c r="BC464" s="44"/>
      <c r="BD464" s="44"/>
      <c r="BE464" s="44"/>
    </row>
    <row r="465" spans="3:57" ht="10.9" customHeight="1" x14ac:dyDescent="0.15">
      <c r="C465" s="448"/>
      <c r="D465" s="450"/>
      <c r="E465" s="452"/>
      <c r="F465" s="452"/>
      <c r="G465" s="448"/>
      <c r="H465" s="452"/>
      <c r="I465" s="668"/>
      <c r="J465" s="669"/>
      <c r="K465" s="670"/>
      <c r="L465" s="483"/>
      <c r="M465" s="484"/>
      <c r="N465" s="484"/>
      <c r="O465" s="484"/>
      <c r="P465" s="484"/>
      <c r="Q465" s="485"/>
      <c r="R465" s="494"/>
      <c r="S465" s="495"/>
      <c r="T465" s="496"/>
      <c r="U465" s="500"/>
      <c r="V465" s="500"/>
      <c r="W465" s="501"/>
      <c r="X465" s="483"/>
      <c r="Y465" s="484"/>
      <c r="Z465" s="484"/>
      <c r="AA465" s="484"/>
      <c r="AB465" s="484"/>
      <c r="AC465" s="503"/>
      <c r="AD465" s="441"/>
      <c r="AE465" s="442"/>
      <c r="AF465" s="442"/>
      <c r="AG465" s="442"/>
      <c r="AH465" s="442"/>
      <c r="AI465" s="443"/>
      <c r="AJ465" s="146"/>
      <c r="AK465" s="146"/>
      <c r="AL465" s="146"/>
      <c r="AM465" s="146"/>
      <c r="AN465" s="146"/>
      <c r="AT465" s="44"/>
      <c r="AU465" s="313"/>
      <c r="AV465" s="313"/>
      <c r="AW465" s="44"/>
      <c r="AX465" s="410"/>
      <c r="AY465" s="410"/>
      <c r="AZ465" s="44"/>
      <c r="BA465" s="44"/>
      <c r="BB465" s="44"/>
      <c r="BC465" s="44"/>
      <c r="BD465" s="44"/>
      <c r="BE465" s="44"/>
    </row>
    <row r="466" spans="3:57" ht="10.9" customHeight="1" x14ac:dyDescent="0.15">
      <c r="C466" s="474">
        <v>6</v>
      </c>
      <c r="D466" s="475" t="s">
        <v>3</v>
      </c>
      <c r="E466" s="476">
        <v>17</v>
      </c>
      <c r="F466" s="476" t="s">
        <v>2</v>
      </c>
      <c r="G466" s="474" t="s">
        <v>6</v>
      </c>
      <c r="H466" s="476"/>
      <c r="I466" s="662"/>
      <c r="J466" s="663"/>
      <c r="K466" s="664"/>
      <c r="L466" s="477">
        <f>IF(AND(I466="△",AU466="●"),AX466*U466,0)</f>
        <v>0</v>
      </c>
      <c r="M466" s="478"/>
      <c r="N466" s="478"/>
      <c r="O466" s="478"/>
      <c r="P466" s="478"/>
      <c r="Q466" s="479"/>
      <c r="R466" s="491">
        <v>1</v>
      </c>
      <c r="S466" s="492"/>
      <c r="T466" s="493"/>
      <c r="U466" s="497">
        <f t="shared" ref="U466" si="102">IF(R466=1,$AL$36,IF(R466=2,$AL$55,IF(R466=3,$AL$73,IF(R466=4,$AL$92,IF(R466=5,$AL$110,IF(R466=6,$AL$128,IF(R466=7,$AL$147,IF(R466=8,$AL$165,IF(R466=9,$AL$183,IF(R466=10,$AL$202,0))))))))))</f>
        <v>0</v>
      </c>
      <c r="V466" s="498"/>
      <c r="W466" s="499"/>
      <c r="X466" s="480">
        <f>IF(AND(I466="△",AU466="●"),'スクリーン(1)'!AD155+'スクリーン (2)'!AD155+'スクリーン (3)'!AD155+'スクリーン (4)'!AD155+'スクリーン (5)'!AD155+'スクリーン (6)'!AD155+'スクリーン (7)'!AD155+'スクリーン (8)'!AD155+'スクリーン (9)'!AD155+'スクリーン (10)'!AD155+'スクリーン (11)'!AD155+'スクリーン (12)'!AD155+'スクリーン (13)'!AD155+'スクリーン (14)'!AD155+'スクリーン (15)'!AD155+'スクリーン (16)'!AD155+'スクリーン (17)'!AD155+'スクリーン (18)'!AD155+'スクリーン (19)'!AD155+'スクリーン (20)'!AD155,0)</f>
        <v>0</v>
      </c>
      <c r="Y466" s="481"/>
      <c r="Z466" s="481"/>
      <c r="AA466" s="481"/>
      <c r="AB466" s="481"/>
      <c r="AC466" s="502"/>
      <c r="AD466" s="435">
        <f t="shared" ref="AD466" si="103">IF(I466="△",ROUNDUP(L466+X466,1),0)</f>
        <v>0</v>
      </c>
      <c r="AE466" s="436"/>
      <c r="AF466" s="436"/>
      <c r="AG466" s="436"/>
      <c r="AH466" s="436"/>
      <c r="AI466" s="437"/>
      <c r="AJ466" s="146"/>
      <c r="AK466" s="146"/>
      <c r="AL466" s="146"/>
      <c r="AM466" s="146"/>
      <c r="AN466" s="146"/>
      <c r="AT466" s="44"/>
      <c r="AU466" s="313" t="str">
        <f>IF(OR(I466="×",AU470="×"),"×","●")</f>
        <v>●</v>
      </c>
      <c r="AV466" s="313">
        <f>IF(AU466="●",IF(I466="定","-",I466),"-")</f>
        <v>0</v>
      </c>
      <c r="AW466" s="44"/>
      <c r="AX466" s="410">
        <f>20+ROUNDDOWN(($AX$231-1000)/1000,0)*20</f>
        <v>0</v>
      </c>
      <c r="AY466" s="410"/>
      <c r="AZ466" s="44"/>
      <c r="BA466" s="44"/>
      <c r="BB466" s="44"/>
      <c r="BC466" s="44"/>
      <c r="BD466" s="44"/>
      <c r="BE466" s="44"/>
    </row>
    <row r="467" spans="3:57" ht="10.9" customHeight="1" x14ac:dyDescent="0.15">
      <c r="C467" s="447"/>
      <c r="D467" s="449"/>
      <c r="E467" s="451"/>
      <c r="F467" s="451"/>
      <c r="G467" s="447"/>
      <c r="H467" s="451"/>
      <c r="I467" s="665"/>
      <c r="J467" s="666"/>
      <c r="K467" s="667"/>
      <c r="L467" s="480"/>
      <c r="M467" s="481"/>
      <c r="N467" s="481"/>
      <c r="O467" s="481"/>
      <c r="P467" s="481"/>
      <c r="Q467" s="482"/>
      <c r="R467" s="491"/>
      <c r="S467" s="492"/>
      <c r="T467" s="493"/>
      <c r="U467" s="500"/>
      <c r="V467" s="500"/>
      <c r="W467" s="501"/>
      <c r="X467" s="480"/>
      <c r="Y467" s="481"/>
      <c r="Z467" s="481"/>
      <c r="AA467" s="481"/>
      <c r="AB467" s="481"/>
      <c r="AC467" s="502"/>
      <c r="AD467" s="438"/>
      <c r="AE467" s="439"/>
      <c r="AF467" s="439"/>
      <c r="AG467" s="439"/>
      <c r="AH467" s="439"/>
      <c r="AI467" s="440"/>
      <c r="AJ467" s="146"/>
      <c r="AK467" s="146"/>
      <c r="AL467" s="146"/>
      <c r="AM467" s="146"/>
      <c r="AN467" s="146"/>
      <c r="AT467" s="44"/>
      <c r="AU467" s="313"/>
      <c r="AV467" s="313"/>
      <c r="AW467" s="44"/>
      <c r="AX467" s="410"/>
      <c r="AY467" s="410"/>
      <c r="AZ467" s="44"/>
      <c r="BA467" s="44"/>
      <c r="BB467" s="44"/>
      <c r="BC467" s="44"/>
      <c r="BD467" s="44"/>
      <c r="BE467" s="44"/>
    </row>
    <row r="468" spans="3:57" ht="10.9" customHeight="1" x14ac:dyDescent="0.15">
      <c r="C468" s="447"/>
      <c r="D468" s="449"/>
      <c r="E468" s="451"/>
      <c r="F468" s="451"/>
      <c r="G468" s="447"/>
      <c r="H468" s="451"/>
      <c r="I468" s="665"/>
      <c r="J468" s="666"/>
      <c r="K468" s="667"/>
      <c r="L468" s="480"/>
      <c r="M468" s="481"/>
      <c r="N468" s="481"/>
      <c r="O468" s="481"/>
      <c r="P468" s="481"/>
      <c r="Q468" s="482"/>
      <c r="R468" s="491"/>
      <c r="S468" s="492"/>
      <c r="T468" s="493"/>
      <c r="U468" s="500"/>
      <c r="V468" s="500"/>
      <c r="W468" s="501"/>
      <c r="X468" s="480"/>
      <c r="Y468" s="481"/>
      <c r="Z468" s="481"/>
      <c r="AA468" s="481"/>
      <c r="AB468" s="481"/>
      <c r="AC468" s="502"/>
      <c r="AD468" s="438"/>
      <c r="AE468" s="439"/>
      <c r="AF468" s="439"/>
      <c r="AG468" s="439"/>
      <c r="AH468" s="439"/>
      <c r="AI468" s="440"/>
      <c r="AJ468" s="146"/>
      <c r="AK468" s="146"/>
      <c r="AL468" s="146"/>
      <c r="AM468" s="146"/>
      <c r="AN468" s="146"/>
      <c r="AT468" s="44"/>
      <c r="AU468" s="313"/>
      <c r="AV468" s="313"/>
      <c r="AW468" s="44"/>
      <c r="AX468" s="410"/>
      <c r="AY468" s="410"/>
      <c r="AZ468" s="44"/>
      <c r="BA468" s="44"/>
      <c r="BB468" s="44"/>
      <c r="BC468" s="44"/>
      <c r="BD468" s="44"/>
      <c r="BE468" s="44"/>
    </row>
    <row r="469" spans="3:57" ht="10.9" customHeight="1" x14ac:dyDescent="0.15">
      <c r="C469" s="448"/>
      <c r="D469" s="450"/>
      <c r="E469" s="452"/>
      <c r="F469" s="452"/>
      <c r="G469" s="448"/>
      <c r="H469" s="452"/>
      <c r="I469" s="668"/>
      <c r="J469" s="669"/>
      <c r="K469" s="670"/>
      <c r="L469" s="483"/>
      <c r="M469" s="484"/>
      <c r="N469" s="484"/>
      <c r="O469" s="484"/>
      <c r="P469" s="484"/>
      <c r="Q469" s="485"/>
      <c r="R469" s="494"/>
      <c r="S469" s="495"/>
      <c r="T469" s="496"/>
      <c r="U469" s="500"/>
      <c r="V469" s="500"/>
      <c r="W469" s="501"/>
      <c r="X469" s="483"/>
      <c r="Y469" s="484"/>
      <c r="Z469" s="484"/>
      <c r="AA469" s="484"/>
      <c r="AB469" s="484"/>
      <c r="AC469" s="503"/>
      <c r="AD469" s="441"/>
      <c r="AE469" s="442"/>
      <c r="AF469" s="442"/>
      <c r="AG469" s="442"/>
      <c r="AH469" s="442"/>
      <c r="AI469" s="443"/>
      <c r="AJ469" s="146"/>
      <c r="AK469" s="146"/>
      <c r="AL469" s="146"/>
      <c r="AM469" s="146"/>
      <c r="AN469" s="146"/>
      <c r="AT469" s="44"/>
      <c r="AU469" s="313"/>
      <c r="AV469" s="313"/>
      <c r="AW469" s="44"/>
      <c r="AX469" s="410"/>
      <c r="AY469" s="410"/>
      <c r="AZ469" s="44"/>
      <c r="BA469" s="44"/>
      <c r="BB469" s="44"/>
      <c r="BC469" s="44"/>
      <c r="BD469" s="44"/>
      <c r="BE469" s="44"/>
    </row>
    <row r="470" spans="3:57" ht="10.9" customHeight="1" x14ac:dyDescent="0.15">
      <c r="C470" s="474">
        <v>6</v>
      </c>
      <c r="D470" s="475" t="s">
        <v>3</v>
      </c>
      <c r="E470" s="476">
        <v>18</v>
      </c>
      <c r="F470" s="476" t="s">
        <v>2</v>
      </c>
      <c r="G470" s="474" t="s">
        <v>5</v>
      </c>
      <c r="H470" s="476"/>
      <c r="I470" s="662"/>
      <c r="J470" s="663"/>
      <c r="K470" s="664"/>
      <c r="L470" s="477">
        <f>IF(AND(I470="△",AU470="●"),AX470*U470,0)</f>
        <v>0</v>
      </c>
      <c r="M470" s="478"/>
      <c r="N470" s="478"/>
      <c r="O470" s="478"/>
      <c r="P470" s="478"/>
      <c r="Q470" s="479"/>
      <c r="R470" s="491">
        <v>1</v>
      </c>
      <c r="S470" s="492"/>
      <c r="T470" s="493"/>
      <c r="U470" s="497">
        <f t="shared" ref="U470" si="104">IF(R470=1,$AL$36,IF(R470=2,$AL$55,IF(R470=3,$AL$73,IF(R470=4,$AL$92,IF(R470=5,$AL$110,IF(R470=6,$AL$128,IF(R470=7,$AL$147,IF(R470=8,$AL$165,IF(R470=9,$AL$183,IF(R470=10,$AL$202,0))))))))))</f>
        <v>0</v>
      </c>
      <c r="V470" s="498"/>
      <c r="W470" s="499"/>
      <c r="X470" s="480">
        <f>IF(AND(I470="△",AU470="●"),'スクリーン(1)'!AD159+'スクリーン (2)'!AD159+'スクリーン (3)'!AD159+'スクリーン (4)'!AD159+'スクリーン (5)'!AD159+'スクリーン (6)'!AD159+'スクリーン (7)'!AD159+'スクリーン (8)'!AD159+'スクリーン (9)'!AD159+'スクリーン (10)'!AD159+'スクリーン (11)'!AD159+'スクリーン (12)'!AD159+'スクリーン (13)'!AD159+'スクリーン (14)'!AD159+'スクリーン (15)'!AD159+'スクリーン (16)'!AD159+'スクリーン (17)'!AD159+'スクリーン (18)'!AD159+'スクリーン (19)'!AD159+'スクリーン (20)'!AD159,0)</f>
        <v>0</v>
      </c>
      <c r="Y470" s="481"/>
      <c r="Z470" s="481"/>
      <c r="AA470" s="481"/>
      <c r="AB470" s="481"/>
      <c r="AC470" s="502"/>
      <c r="AD470" s="435">
        <f t="shared" ref="AD470" si="105">IF(I470="△",ROUNDUP(L470+X470,1),0)</f>
        <v>0</v>
      </c>
      <c r="AE470" s="436"/>
      <c r="AF470" s="436"/>
      <c r="AG470" s="436"/>
      <c r="AH470" s="436"/>
      <c r="AI470" s="437"/>
      <c r="AJ470" s="146"/>
      <c r="AK470" s="146"/>
      <c r="AL470" s="146"/>
      <c r="AM470" s="146"/>
      <c r="AN470" s="146"/>
      <c r="AT470" s="44"/>
      <c r="AU470" s="313" t="str">
        <f>IF(OR(I470="×",AU474="×"),"×","●")</f>
        <v>●</v>
      </c>
      <c r="AV470" s="313">
        <f>IF(AU470="●",IF(I470="定","-",I470),"-")</f>
        <v>0</v>
      </c>
      <c r="AW470" s="44"/>
      <c r="AX470" s="410">
        <f>20+ROUNDDOWN(($AX$231-1000)/1000,0)*20</f>
        <v>0</v>
      </c>
      <c r="AY470" s="410"/>
      <c r="AZ470" s="44"/>
      <c r="BA470" s="44"/>
      <c r="BB470" s="44"/>
      <c r="BC470" s="44"/>
      <c r="BD470" s="44"/>
      <c r="BE470" s="44"/>
    </row>
    <row r="471" spans="3:57" ht="10.9" customHeight="1" x14ac:dyDescent="0.15">
      <c r="C471" s="447"/>
      <c r="D471" s="449"/>
      <c r="E471" s="451"/>
      <c r="F471" s="451"/>
      <c r="G471" s="447"/>
      <c r="H471" s="451"/>
      <c r="I471" s="665"/>
      <c r="J471" s="666"/>
      <c r="K471" s="667"/>
      <c r="L471" s="480"/>
      <c r="M471" s="481"/>
      <c r="N471" s="481"/>
      <c r="O471" s="481"/>
      <c r="P471" s="481"/>
      <c r="Q471" s="482"/>
      <c r="R471" s="491"/>
      <c r="S471" s="492"/>
      <c r="T471" s="493"/>
      <c r="U471" s="500"/>
      <c r="V471" s="500"/>
      <c r="W471" s="501"/>
      <c r="X471" s="480"/>
      <c r="Y471" s="481"/>
      <c r="Z471" s="481"/>
      <c r="AA471" s="481"/>
      <c r="AB471" s="481"/>
      <c r="AC471" s="502"/>
      <c r="AD471" s="438"/>
      <c r="AE471" s="439"/>
      <c r="AF471" s="439"/>
      <c r="AG471" s="439"/>
      <c r="AH471" s="439"/>
      <c r="AI471" s="440"/>
      <c r="AJ471" s="146"/>
      <c r="AK471" s="146"/>
      <c r="AL471" s="146"/>
      <c r="AM471" s="146"/>
      <c r="AN471" s="146"/>
      <c r="AT471" s="44"/>
      <c r="AU471" s="313"/>
      <c r="AV471" s="313"/>
      <c r="AW471" s="44"/>
      <c r="AX471" s="410"/>
      <c r="AY471" s="410"/>
      <c r="AZ471" s="44"/>
      <c r="BA471" s="44"/>
      <c r="BB471" s="44"/>
      <c r="BC471" s="44"/>
      <c r="BD471" s="44"/>
      <c r="BE471" s="44"/>
    </row>
    <row r="472" spans="3:57" ht="10.9" customHeight="1" x14ac:dyDescent="0.15">
      <c r="C472" s="447"/>
      <c r="D472" s="449"/>
      <c r="E472" s="451"/>
      <c r="F472" s="451"/>
      <c r="G472" s="447"/>
      <c r="H472" s="451"/>
      <c r="I472" s="665"/>
      <c r="J472" s="666"/>
      <c r="K472" s="667"/>
      <c r="L472" s="480"/>
      <c r="M472" s="481"/>
      <c r="N472" s="481"/>
      <c r="O472" s="481"/>
      <c r="P472" s="481"/>
      <c r="Q472" s="482"/>
      <c r="R472" s="491"/>
      <c r="S472" s="492"/>
      <c r="T472" s="493"/>
      <c r="U472" s="500"/>
      <c r="V472" s="500"/>
      <c r="W472" s="501"/>
      <c r="X472" s="480"/>
      <c r="Y472" s="481"/>
      <c r="Z472" s="481"/>
      <c r="AA472" s="481"/>
      <c r="AB472" s="481"/>
      <c r="AC472" s="502"/>
      <c r="AD472" s="438"/>
      <c r="AE472" s="439"/>
      <c r="AF472" s="439"/>
      <c r="AG472" s="439"/>
      <c r="AH472" s="439"/>
      <c r="AI472" s="440"/>
      <c r="AJ472" s="146"/>
      <c r="AK472" s="146"/>
      <c r="AL472" s="146"/>
      <c r="AM472" s="146"/>
      <c r="AN472" s="146"/>
      <c r="AT472" s="44"/>
      <c r="AU472" s="313"/>
      <c r="AV472" s="313"/>
      <c r="AW472" s="44"/>
      <c r="AX472" s="410"/>
      <c r="AY472" s="410"/>
      <c r="AZ472" s="44"/>
      <c r="BA472" s="44"/>
      <c r="BB472" s="44"/>
      <c r="BC472" s="44"/>
      <c r="BD472" s="44"/>
      <c r="BE472" s="44"/>
    </row>
    <row r="473" spans="3:57" ht="10.9" customHeight="1" x14ac:dyDescent="0.15">
      <c r="C473" s="448"/>
      <c r="D473" s="450"/>
      <c r="E473" s="452"/>
      <c r="F473" s="452"/>
      <c r="G473" s="448"/>
      <c r="H473" s="452"/>
      <c r="I473" s="668"/>
      <c r="J473" s="669"/>
      <c r="K473" s="670"/>
      <c r="L473" s="483"/>
      <c r="M473" s="484"/>
      <c r="N473" s="484"/>
      <c r="O473" s="484"/>
      <c r="P473" s="484"/>
      <c r="Q473" s="485"/>
      <c r="R473" s="494"/>
      <c r="S473" s="495"/>
      <c r="T473" s="496"/>
      <c r="U473" s="500"/>
      <c r="V473" s="500"/>
      <c r="W473" s="501"/>
      <c r="X473" s="483"/>
      <c r="Y473" s="484"/>
      <c r="Z473" s="484"/>
      <c r="AA473" s="484"/>
      <c r="AB473" s="484"/>
      <c r="AC473" s="503"/>
      <c r="AD473" s="441"/>
      <c r="AE473" s="442"/>
      <c r="AF473" s="442"/>
      <c r="AG473" s="442"/>
      <c r="AH473" s="442"/>
      <c r="AI473" s="443"/>
      <c r="AJ473" s="146"/>
      <c r="AK473" s="146"/>
      <c r="AL473" s="146"/>
      <c r="AM473" s="146"/>
      <c r="AN473" s="146"/>
      <c r="AT473" s="44"/>
      <c r="AU473" s="313"/>
      <c r="AV473" s="313"/>
      <c r="AW473" s="44"/>
      <c r="AX473" s="410"/>
      <c r="AY473" s="410"/>
      <c r="AZ473" s="44"/>
      <c r="BA473" s="44"/>
      <c r="BB473" s="44"/>
      <c r="BC473" s="44"/>
      <c r="BD473" s="44"/>
      <c r="BE473" s="44"/>
    </row>
    <row r="474" spans="3:57" ht="10.9" customHeight="1" x14ac:dyDescent="0.15">
      <c r="C474" s="474">
        <v>6</v>
      </c>
      <c r="D474" s="475" t="s">
        <v>3</v>
      </c>
      <c r="E474" s="476">
        <v>19</v>
      </c>
      <c r="F474" s="476" t="s">
        <v>2</v>
      </c>
      <c r="G474" s="474" t="s">
        <v>4</v>
      </c>
      <c r="H474" s="476"/>
      <c r="I474" s="662"/>
      <c r="J474" s="663"/>
      <c r="K474" s="664"/>
      <c r="L474" s="477">
        <f>IF(AND(I474="△",AU474="●"),AX474*U474,0)</f>
        <v>0</v>
      </c>
      <c r="M474" s="478"/>
      <c r="N474" s="478"/>
      <c r="O474" s="478"/>
      <c r="P474" s="478"/>
      <c r="Q474" s="479"/>
      <c r="R474" s="491">
        <v>1</v>
      </c>
      <c r="S474" s="492"/>
      <c r="T474" s="493"/>
      <c r="U474" s="497">
        <f t="shared" ref="U474" si="106">IF(R474=1,$AL$36,IF(R474=2,$AL$55,IF(R474=3,$AL$73,IF(R474=4,$AL$92,IF(R474=5,$AL$110,IF(R474=6,$AL$128,IF(R474=7,$AL$147,IF(R474=8,$AL$165,IF(R474=9,$AL$183,IF(R474=10,$AL$202,0))))))))))</f>
        <v>0</v>
      </c>
      <c r="V474" s="498"/>
      <c r="W474" s="499"/>
      <c r="X474" s="480">
        <f>IF(AND(I474="△",AU474="●"),'スクリーン(1)'!AD163+'スクリーン (2)'!AD163+'スクリーン (3)'!AD163+'スクリーン (4)'!AD163+'スクリーン (5)'!AD163+'スクリーン (6)'!AD163+'スクリーン (7)'!AD163+'スクリーン (8)'!AD163+'スクリーン (9)'!AD163+'スクリーン (10)'!AD163+'スクリーン (11)'!AD163+'スクリーン (12)'!AD163+'スクリーン (13)'!AD163+'スクリーン (14)'!AD163+'スクリーン (15)'!AD163+'スクリーン (16)'!AD163+'スクリーン (17)'!AD163+'スクリーン (18)'!AD163+'スクリーン (19)'!AD163+'スクリーン (20)'!AD163,0)</f>
        <v>0</v>
      </c>
      <c r="Y474" s="481"/>
      <c r="Z474" s="481"/>
      <c r="AA474" s="481"/>
      <c r="AB474" s="481"/>
      <c r="AC474" s="502"/>
      <c r="AD474" s="435">
        <f t="shared" ref="AD474" si="107">IF(I474="△",ROUNDUP(L474+X474,1),0)</f>
        <v>0</v>
      </c>
      <c r="AE474" s="436"/>
      <c r="AF474" s="436"/>
      <c r="AG474" s="436"/>
      <c r="AH474" s="436"/>
      <c r="AI474" s="437"/>
      <c r="AJ474" s="146"/>
      <c r="AK474" s="146"/>
      <c r="AL474" s="146"/>
      <c r="AM474" s="146"/>
      <c r="AN474" s="146"/>
      <c r="AT474" s="44"/>
      <c r="AU474" s="313" t="str">
        <f>IF(OR(I474="×",AU478="×"),"×","●")</f>
        <v>●</v>
      </c>
      <c r="AV474" s="313">
        <f>IF(AU474="●",IF(I474="定","-",I474),"-")</f>
        <v>0</v>
      </c>
      <c r="AW474" s="44"/>
      <c r="AX474" s="410">
        <f>20+ROUNDDOWN(($AX$231-1000)/1000,0)*20</f>
        <v>0</v>
      </c>
      <c r="AY474" s="410"/>
      <c r="AZ474" s="44"/>
      <c r="BA474" s="44"/>
      <c r="BB474" s="44"/>
      <c r="BC474" s="44"/>
      <c r="BD474" s="44"/>
      <c r="BE474" s="44"/>
    </row>
    <row r="475" spans="3:57" ht="10.9" customHeight="1" x14ac:dyDescent="0.15">
      <c r="C475" s="447"/>
      <c r="D475" s="449"/>
      <c r="E475" s="451"/>
      <c r="F475" s="451"/>
      <c r="G475" s="447"/>
      <c r="H475" s="451"/>
      <c r="I475" s="665"/>
      <c r="J475" s="666"/>
      <c r="K475" s="667"/>
      <c r="L475" s="480"/>
      <c r="M475" s="481"/>
      <c r="N475" s="481"/>
      <c r="O475" s="481"/>
      <c r="P475" s="481"/>
      <c r="Q475" s="482"/>
      <c r="R475" s="491"/>
      <c r="S475" s="492"/>
      <c r="T475" s="493"/>
      <c r="U475" s="500"/>
      <c r="V475" s="500"/>
      <c r="W475" s="501"/>
      <c r="X475" s="480"/>
      <c r="Y475" s="481"/>
      <c r="Z475" s="481"/>
      <c r="AA475" s="481"/>
      <c r="AB475" s="481"/>
      <c r="AC475" s="502"/>
      <c r="AD475" s="438"/>
      <c r="AE475" s="439"/>
      <c r="AF475" s="439"/>
      <c r="AG475" s="439"/>
      <c r="AH475" s="439"/>
      <c r="AI475" s="440"/>
      <c r="AJ475" s="146"/>
      <c r="AK475" s="146"/>
      <c r="AL475" s="146"/>
      <c r="AM475" s="146"/>
      <c r="AN475" s="146"/>
      <c r="AT475" s="44"/>
      <c r="AU475" s="313"/>
      <c r="AV475" s="313"/>
      <c r="AW475" s="44"/>
      <c r="AX475" s="410"/>
      <c r="AY475" s="410"/>
      <c r="AZ475" s="44"/>
      <c r="BA475" s="44"/>
      <c r="BB475" s="44"/>
      <c r="BC475" s="44"/>
      <c r="BD475" s="44"/>
      <c r="BE475" s="44"/>
    </row>
    <row r="476" spans="3:57" ht="10.9" customHeight="1" x14ac:dyDescent="0.15">
      <c r="C476" s="447"/>
      <c r="D476" s="449"/>
      <c r="E476" s="451"/>
      <c r="F476" s="451"/>
      <c r="G476" s="447"/>
      <c r="H476" s="451"/>
      <c r="I476" s="665"/>
      <c r="J476" s="666"/>
      <c r="K476" s="667"/>
      <c r="L476" s="480"/>
      <c r="M476" s="481"/>
      <c r="N476" s="481"/>
      <c r="O476" s="481"/>
      <c r="P476" s="481"/>
      <c r="Q476" s="482"/>
      <c r="R476" s="491"/>
      <c r="S476" s="492"/>
      <c r="T476" s="493"/>
      <c r="U476" s="500"/>
      <c r="V476" s="500"/>
      <c r="W476" s="501"/>
      <c r="X476" s="480"/>
      <c r="Y476" s="481"/>
      <c r="Z476" s="481"/>
      <c r="AA476" s="481"/>
      <c r="AB476" s="481"/>
      <c r="AC476" s="502"/>
      <c r="AD476" s="438"/>
      <c r="AE476" s="439"/>
      <c r="AF476" s="439"/>
      <c r="AG476" s="439"/>
      <c r="AH476" s="439"/>
      <c r="AI476" s="440"/>
      <c r="AJ476" s="146"/>
      <c r="AK476" s="146"/>
      <c r="AL476" s="146"/>
      <c r="AM476" s="146"/>
      <c r="AN476" s="146"/>
      <c r="AT476" s="44"/>
      <c r="AU476" s="313"/>
      <c r="AV476" s="313"/>
      <c r="AW476" s="44"/>
      <c r="AX476" s="410"/>
      <c r="AY476" s="410"/>
      <c r="AZ476" s="44"/>
      <c r="BA476" s="44"/>
      <c r="BB476" s="44"/>
      <c r="BC476" s="44"/>
      <c r="BD476" s="44"/>
      <c r="BE476" s="44"/>
    </row>
    <row r="477" spans="3:57" ht="10.9" customHeight="1" x14ac:dyDescent="0.15">
      <c r="C477" s="448"/>
      <c r="D477" s="450"/>
      <c r="E477" s="452"/>
      <c r="F477" s="452"/>
      <c r="G477" s="448"/>
      <c r="H477" s="452"/>
      <c r="I477" s="668"/>
      <c r="J477" s="669"/>
      <c r="K477" s="670"/>
      <c r="L477" s="483"/>
      <c r="M477" s="484"/>
      <c r="N477" s="484"/>
      <c r="O477" s="484"/>
      <c r="P477" s="484"/>
      <c r="Q477" s="485"/>
      <c r="R477" s="494"/>
      <c r="S477" s="495"/>
      <c r="T477" s="496"/>
      <c r="U477" s="500"/>
      <c r="V477" s="500"/>
      <c r="W477" s="501"/>
      <c r="X477" s="483"/>
      <c r="Y477" s="484"/>
      <c r="Z477" s="484"/>
      <c r="AA477" s="484"/>
      <c r="AB477" s="484"/>
      <c r="AC477" s="503"/>
      <c r="AD477" s="441"/>
      <c r="AE477" s="442"/>
      <c r="AF477" s="442"/>
      <c r="AG477" s="442"/>
      <c r="AH477" s="442"/>
      <c r="AI477" s="443"/>
      <c r="AJ477" s="146"/>
      <c r="AK477" s="146"/>
      <c r="AL477" s="146"/>
      <c r="AM477" s="146"/>
      <c r="AN477" s="146"/>
      <c r="AT477" s="44"/>
      <c r="AU477" s="313"/>
      <c r="AV477" s="313"/>
      <c r="AW477" s="44"/>
      <c r="AX477" s="410"/>
      <c r="AY477" s="410"/>
      <c r="AZ477" s="44"/>
      <c r="BA477" s="44"/>
      <c r="BB477" s="44"/>
      <c r="BC477" s="44"/>
      <c r="BD477" s="44"/>
      <c r="BE477" s="44"/>
    </row>
    <row r="478" spans="3:57" ht="10.9" customHeight="1" x14ac:dyDescent="0.15">
      <c r="C478" s="474">
        <v>6</v>
      </c>
      <c r="D478" s="475" t="s">
        <v>3</v>
      </c>
      <c r="E478" s="476">
        <v>20</v>
      </c>
      <c r="F478" s="476" t="s">
        <v>2</v>
      </c>
      <c r="G478" s="474" t="s">
        <v>1</v>
      </c>
      <c r="H478" s="476"/>
      <c r="I478" s="662"/>
      <c r="J478" s="663"/>
      <c r="K478" s="664"/>
      <c r="L478" s="477">
        <f>IF(AND(I478="△",AU478="●"),AX478*U478,0)</f>
        <v>0</v>
      </c>
      <c r="M478" s="478"/>
      <c r="N478" s="478"/>
      <c r="O478" s="478"/>
      <c r="P478" s="478"/>
      <c r="Q478" s="479"/>
      <c r="R478" s="491">
        <v>1</v>
      </c>
      <c r="S478" s="492"/>
      <c r="T478" s="493"/>
      <c r="U478" s="497">
        <f t="shared" ref="U478" si="108">IF(R478=1,$AL$36,IF(R478=2,$AL$55,IF(R478=3,$AL$73,IF(R478=4,$AL$92,IF(R478=5,$AL$110,IF(R478=6,$AL$128,IF(R478=7,$AL$147,IF(R478=8,$AL$165,IF(R478=9,$AL$183,IF(R478=10,$AL$202,0))))))))))</f>
        <v>0</v>
      </c>
      <c r="V478" s="498"/>
      <c r="W478" s="499"/>
      <c r="X478" s="480">
        <f>IF(AND(I478="△",AU478="●"),'スクリーン(1)'!AD167+'スクリーン (2)'!AD167+'スクリーン (3)'!AD167+'スクリーン (4)'!AD167+'スクリーン (5)'!AD167+'スクリーン (6)'!AD167+'スクリーン (7)'!AD167+'スクリーン (8)'!AD167+'スクリーン (9)'!AD167+'スクリーン (10)'!AD167+'スクリーン (11)'!AD167+'スクリーン (12)'!AD167+'スクリーン (13)'!AD167+'スクリーン (14)'!AD167+'スクリーン (15)'!AD167+'スクリーン (16)'!AD167+'スクリーン (17)'!AD167+'スクリーン (18)'!AD167+'スクリーン (19)'!AD167+'スクリーン (20)'!AD167,0)</f>
        <v>0</v>
      </c>
      <c r="Y478" s="481"/>
      <c r="Z478" s="481"/>
      <c r="AA478" s="481"/>
      <c r="AB478" s="481"/>
      <c r="AC478" s="502"/>
      <c r="AD478" s="435">
        <f t="shared" ref="AD478" si="109">IF(I478="△",ROUNDUP(L478+X478,1),0)</f>
        <v>0</v>
      </c>
      <c r="AE478" s="436"/>
      <c r="AF478" s="436"/>
      <c r="AG478" s="436"/>
      <c r="AH478" s="436"/>
      <c r="AI478" s="437"/>
      <c r="AJ478" s="146"/>
      <c r="AK478" s="146"/>
      <c r="AL478" s="146"/>
      <c r="AM478" s="146"/>
      <c r="AN478" s="146"/>
      <c r="AT478" s="44"/>
      <c r="AU478" s="313" t="str">
        <f>IF(I478="×","×","●")</f>
        <v>●</v>
      </c>
      <c r="AV478" s="313">
        <f>IF(AU478="●",IF(I478="定","-",I478),"-")</f>
        <v>0</v>
      </c>
      <c r="AW478" s="44"/>
      <c r="AX478" s="410">
        <f>20+ROUNDDOWN(($AX$231-1000)/1000,0)*20</f>
        <v>0</v>
      </c>
      <c r="AY478" s="410"/>
      <c r="AZ478" s="44"/>
      <c r="BA478" s="44"/>
      <c r="BB478" s="44"/>
      <c r="BC478" s="44"/>
      <c r="BD478" s="44"/>
      <c r="BE478" s="44"/>
    </row>
    <row r="479" spans="3:57" ht="10.9" customHeight="1" x14ac:dyDescent="0.15">
      <c r="C479" s="447"/>
      <c r="D479" s="449"/>
      <c r="E479" s="451"/>
      <c r="F479" s="451"/>
      <c r="G479" s="447"/>
      <c r="H479" s="451"/>
      <c r="I479" s="665"/>
      <c r="J479" s="666"/>
      <c r="K479" s="667"/>
      <c r="L479" s="480"/>
      <c r="M479" s="481"/>
      <c r="N479" s="481"/>
      <c r="O479" s="481"/>
      <c r="P479" s="481"/>
      <c r="Q479" s="482"/>
      <c r="R479" s="491"/>
      <c r="S479" s="492"/>
      <c r="T479" s="493"/>
      <c r="U479" s="500"/>
      <c r="V479" s="500"/>
      <c r="W479" s="501"/>
      <c r="X479" s="480"/>
      <c r="Y479" s="481"/>
      <c r="Z479" s="481"/>
      <c r="AA479" s="481"/>
      <c r="AB479" s="481"/>
      <c r="AC479" s="502"/>
      <c r="AD479" s="438"/>
      <c r="AE479" s="439"/>
      <c r="AF479" s="439"/>
      <c r="AG479" s="439"/>
      <c r="AH479" s="439"/>
      <c r="AI479" s="440"/>
      <c r="AJ479" s="146"/>
      <c r="AK479" s="146"/>
      <c r="AL479" s="146"/>
      <c r="AM479" s="146"/>
      <c r="AN479" s="146"/>
      <c r="AT479" s="44"/>
      <c r="AU479" s="313"/>
      <c r="AV479" s="313"/>
      <c r="AW479" s="44"/>
      <c r="AX479" s="410"/>
      <c r="AY479" s="410"/>
      <c r="AZ479" s="44"/>
      <c r="BA479" s="44"/>
      <c r="BB479" s="44"/>
      <c r="BC479" s="44"/>
      <c r="BD479" s="44"/>
      <c r="BE479" s="44"/>
    </row>
    <row r="480" spans="3:57" ht="10.9" customHeight="1" x14ac:dyDescent="0.15">
      <c r="C480" s="447"/>
      <c r="D480" s="449"/>
      <c r="E480" s="451"/>
      <c r="F480" s="451"/>
      <c r="G480" s="447"/>
      <c r="H480" s="451"/>
      <c r="I480" s="665"/>
      <c r="J480" s="666"/>
      <c r="K480" s="667"/>
      <c r="L480" s="480"/>
      <c r="M480" s="481"/>
      <c r="N480" s="481"/>
      <c r="O480" s="481"/>
      <c r="P480" s="481"/>
      <c r="Q480" s="482"/>
      <c r="R480" s="491"/>
      <c r="S480" s="492"/>
      <c r="T480" s="493"/>
      <c r="U480" s="500"/>
      <c r="V480" s="500"/>
      <c r="W480" s="501"/>
      <c r="X480" s="480"/>
      <c r="Y480" s="481"/>
      <c r="Z480" s="481"/>
      <c r="AA480" s="481"/>
      <c r="AB480" s="481"/>
      <c r="AC480" s="502"/>
      <c r="AD480" s="438"/>
      <c r="AE480" s="439"/>
      <c r="AF480" s="439"/>
      <c r="AG480" s="439"/>
      <c r="AH480" s="439"/>
      <c r="AI480" s="440"/>
      <c r="AJ480" s="146"/>
      <c r="AK480" s="146"/>
      <c r="AL480" s="146"/>
      <c r="AM480" s="146"/>
      <c r="AN480" s="146"/>
      <c r="AT480" s="44"/>
      <c r="AU480" s="313"/>
      <c r="AV480" s="313"/>
      <c r="AW480" s="44"/>
      <c r="AX480" s="410"/>
      <c r="AY480" s="410"/>
      <c r="AZ480" s="44"/>
      <c r="BA480" s="44"/>
      <c r="BB480" s="44"/>
      <c r="BC480" s="44"/>
      <c r="BD480" s="44"/>
      <c r="BE480" s="44"/>
    </row>
    <row r="481" spans="3:57" ht="10.9" customHeight="1" x14ac:dyDescent="0.15">
      <c r="C481" s="447"/>
      <c r="D481" s="449"/>
      <c r="E481" s="451"/>
      <c r="F481" s="451"/>
      <c r="G481" s="447"/>
      <c r="H481" s="451"/>
      <c r="I481" s="665"/>
      <c r="J481" s="666"/>
      <c r="K481" s="667"/>
      <c r="L481" s="483"/>
      <c r="M481" s="484"/>
      <c r="N481" s="484"/>
      <c r="O481" s="484"/>
      <c r="P481" s="484"/>
      <c r="Q481" s="485"/>
      <c r="R481" s="491"/>
      <c r="S481" s="492"/>
      <c r="T481" s="493"/>
      <c r="U481" s="504"/>
      <c r="V481" s="504"/>
      <c r="W481" s="505"/>
      <c r="X481" s="483"/>
      <c r="Y481" s="484"/>
      <c r="Z481" s="484"/>
      <c r="AA481" s="484"/>
      <c r="AB481" s="484"/>
      <c r="AC481" s="503"/>
      <c r="AD481" s="441"/>
      <c r="AE481" s="442"/>
      <c r="AF481" s="442"/>
      <c r="AG481" s="442"/>
      <c r="AH481" s="442"/>
      <c r="AI481" s="443"/>
      <c r="AJ481" s="146"/>
      <c r="AK481" s="146"/>
      <c r="AL481" s="146"/>
      <c r="AM481" s="146"/>
      <c r="AN481" s="146"/>
      <c r="AT481" s="44"/>
      <c r="AU481" s="313"/>
      <c r="AV481" s="313"/>
      <c r="AW481" s="44"/>
      <c r="AX481" s="410"/>
      <c r="AY481" s="410"/>
      <c r="AZ481" s="44"/>
      <c r="BA481" s="44"/>
      <c r="BB481" s="44"/>
      <c r="BC481" s="44"/>
      <c r="BD481" s="44"/>
      <c r="BE481" s="44"/>
    </row>
    <row r="482" spans="3:57" ht="10.5" customHeight="1" x14ac:dyDescent="0.15">
      <c r="C482" s="512" t="s">
        <v>158</v>
      </c>
      <c r="D482" s="513"/>
      <c r="E482" s="513"/>
      <c r="F482" s="513"/>
      <c r="G482" s="513"/>
      <c r="H482" s="513"/>
      <c r="I482" s="513"/>
      <c r="J482" s="513"/>
      <c r="K482" s="513"/>
      <c r="L482" s="513"/>
      <c r="M482" s="513"/>
      <c r="N482" s="513"/>
      <c r="O482" s="513"/>
      <c r="P482" s="513"/>
      <c r="Q482" s="513"/>
      <c r="R482" s="513"/>
      <c r="S482" s="513"/>
      <c r="T482" s="513"/>
      <c r="U482" s="513"/>
      <c r="V482" s="513"/>
      <c r="W482" s="514"/>
      <c r="X482" s="521">
        <f>ROUNDUP(SUM(X402:AC481),1)</f>
        <v>0</v>
      </c>
      <c r="Y482" s="521"/>
      <c r="Z482" s="521"/>
      <c r="AA482" s="521"/>
      <c r="AB482" s="521"/>
      <c r="AC482" s="521"/>
      <c r="AD482" s="521"/>
      <c r="AE482" s="521"/>
      <c r="AF482" s="524" t="s">
        <v>106</v>
      </c>
      <c r="AG482" s="524"/>
      <c r="AH482" s="524"/>
      <c r="AI482" s="525"/>
      <c r="AJ482" s="188"/>
      <c r="AK482" s="188"/>
      <c r="AL482" s="188"/>
      <c r="AM482" s="188"/>
      <c r="AN482" s="188"/>
      <c r="AT482" s="44"/>
      <c r="AU482" s="186"/>
      <c r="AV482" s="185"/>
      <c r="AW482" s="44"/>
      <c r="AX482" s="187"/>
      <c r="AY482" s="187"/>
      <c r="AZ482" s="44"/>
      <c r="BA482" s="44"/>
      <c r="BB482" s="44"/>
      <c r="BC482" s="44"/>
      <c r="BD482" s="44"/>
      <c r="BE482" s="44"/>
    </row>
    <row r="483" spans="3:57" ht="10.5" customHeight="1" x14ac:dyDescent="0.15">
      <c r="C483" s="515"/>
      <c r="D483" s="516"/>
      <c r="E483" s="516"/>
      <c r="F483" s="516"/>
      <c r="G483" s="516"/>
      <c r="H483" s="516"/>
      <c r="I483" s="516"/>
      <c r="J483" s="516"/>
      <c r="K483" s="516"/>
      <c r="L483" s="516"/>
      <c r="M483" s="516"/>
      <c r="N483" s="516"/>
      <c r="O483" s="516"/>
      <c r="P483" s="516"/>
      <c r="Q483" s="516"/>
      <c r="R483" s="516"/>
      <c r="S483" s="516"/>
      <c r="T483" s="516"/>
      <c r="U483" s="516"/>
      <c r="V483" s="516"/>
      <c r="W483" s="517"/>
      <c r="X483" s="522"/>
      <c r="Y483" s="522"/>
      <c r="Z483" s="522"/>
      <c r="AA483" s="522"/>
      <c r="AB483" s="522"/>
      <c r="AC483" s="522"/>
      <c r="AD483" s="522"/>
      <c r="AE483" s="522"/>
      <c r="AF483" s="526"/>
      <c r="AG483" s="526"/>
      <c r="AH483" s="526"/>
      <c r="AI483" s="527"/>
      <c r="AJ483" s="188"/>
      <c r="AK483" s="188"/>
      <c r="AL483" s="188"/>
      <c r="AM483" s="188"/>
      <c r="AN483" s="188"/>
      <c r="AT483" s="44"/>
      <c r="AU483" s="186"/>
      <c r="AV483" s="185"/>
      <c r="AW483" s="44"/>
      <c r="AX483" s="187"/>
      <c r="AY483" s="187"/>
      <c r="AZ483" s="44"/>
      <c r="BA483" s="44"/>
      <c r="BB483" s="44"/>
      <c r="BC483" s="44"/>
      <c r="BD483" s="44"/>
      <c r="BE483" s="44"/>
    </row>
    <row r="484" spans="3:57" ht="10.5" customHeight="1" x14ac:dyDescent="0.15">
      <c r="C484" s="515"/>
      <c r="D484" s="516"/>
      <c r="E484" s="516"/>
      <c r="F484" s="516"/>
      <c r="G484" s="516"/>
      <c r="H484" s="516"/>
      <c r="I484" s="516"/>
      <c r="J484" s="516"/>
      <c r="K484" s="516"/>
      <c r="L484" s="516"/>
      <c r="M484" s="516"/>
      <c r="N484" s="516"/>
      <c r="O484" s="516"/>
      <c r="P484" s="516"/>
      <c r="Q484" s="516"/>
      <c r="R484" s="516"/>
      <c r="S484" s="516"/>
      <c r="T484" s="516"/>
      <c r="U484" s="516"/>
      <c r="V484" s="516"/>
      <c r="W484" s="517"/>
      <c r="X484" s="522"/>
      <c r="Y484" s="522"/>
      <c r="Z484" s="522"/>
      <c r="AA484" s="522"/>
      <c r="AB484" s="522"/>
      <c r="AC484" s="522"/>
      <c r="AD484" s="522"/>
      <c r="AE484" s="522"/>
      <c r="AF484" s="526"/>
      <c r="AG484" s="526"/>
      <c r="AH484" s="526"/>
      <c r="AI484" s="527"/>
      <c r="AJ484" s="188"/>
      <c r="AK484" s="188"/>
      <c r="AL484" s="188"/>
      <c r="AM484" s="188"/>
      <c r="AN484" s="188"/>
      <c r="AT484" s="44"/>
      <c r="AU484" s="186"/>
      <c r="AV484" s="185"/>
      <c r="AW484" s="44"/>
      <c r="AX484" s="187"/>
      <c r="AY484" s="187"/>
      <c r="AZ484" s="44"/>
      <c r="BA484" s="44"/>
      <c r="BB484" s="44"/>
      <c r="BC484" s="44"/>
      <c r="BD484" s="44"/>
      <c r="BE484" s="44"/>
    </row>
    <row r="485" spans="3:57" ht="10.5" customHeight="1" thickBot="1" x14ac:dyDescent="0.2">
      <c r="C485" s="518"/>
      <c r="D485" s="519"/>
      <c r="E485" s="519"/>
      <c r="F485" s="519"/>
      <c r="G485" s="519"/>
      <c r="H485" s="519"/>
      <c r="I485" s="519"/>
      <c r="J485" s="519"/>
      <c r="K485" s="519"/>
      <c r="L485" s="519"/>
      <c r="M485" s="519"/>
      <c r="N485" s="519"/>
      <c r="O485" s="519"/>
      <c r="P485" s="519"/>
      <c r="Q485" s="519"/>
      <c r="R485" s="519"/>
      <c r="S485" s="519"/>
      <c r="T485" s="519"/>
      <c r="U485" s="519"/>
      <c r="V485" s="519"/>
      <c r="W485" s="520"/>
      <c r="X485" s="523"/>
      <c r="Y485" s="523"/>
      <c r="Z485" s="523"/>
      <c r="AA485" s="523"/>
      <c r="AB485" s="523"/>
      <c r="AC485" s="523"/>
      <c r="AD485" s="523"/>
      <c r="AE485" s="523"/>
      <c r="AF485" s="528"/>
      <c r="AG485" s="528"/>
      <c r="AH485" s="528"/>
      <c r="AI485" s="529"/>
      <c r="AJ485" s="188"/>
      <c r="AK485" s="188"/>
      <c r="AL485" s="188"/>
      <c r="AM485" s="188"/>
      <c r="AN485" s="188"/>
      <c r="AT485" s="44"/>
      <c r="AU485" s="186"/>
      <c r="AV485" s="185"/>
      <c r="AW485" s="44"/>
      <c r="AX485" s="187"/>
      <c r="AY485" s="187"/>
      <c r="AZ485" s="44"/>
      <c r="BA485" s="44"/>
      <c r="BB485" s="44"/>
      <c r="BC485" s="44"/>
      <c r="BD485" s="44"/>
      <c r="BE485" s="44"/>
    </row>
    <row r="486" spans="3:57" ht="10.5" customHeight="1" x14ac:dyDescent="0.15">
      <c r="C486" s="454" t="s">
        <v>131</v>
      </c>
      <c r="D486" s="455"/>
      <c r="E486" s="455"/>
      <c r="F486" s="455"/>
      <c r="G486" s="455"/>
      <c r="H486" s="455"/>
      <c r="I486" s="455"/>
      <c r="J486" s="455"/>
      <c r="K486" s="455"/>
      <c r="L486" s="455"/>
      <c r="M486" s="455"/>
      <c r="N486" s="455"/>
      <c r="O486" s="455"/>
      <c r="P486" s="455"/>
      <c r="Q486" s="455"/>
      <c r="R486" s="455"/>
      <c r="S486" s="455"/>
      <c r="T486" s="455"/>
      <c r="U486" s="455"/>
      <c r="V486" s="455"/>
      <c r="W486" s="456"/>
      <c r="X486" s="463">
        <f>SUM($AD402:$AI481,X482)</f>
        <v>0</v>
      </c>
      <c r="Y486" s="463"/>
      <c r="Z486" s="463"/>
      <c r="AA486" s="463"/>
      <c r="AB486" s="463"/>
      <c r="AC486" s="463"/>
      <c r="AD486" s="463"/>
      <c r="AE486" s="463"/>
      <c r="AF486" s="466" t="s">
        <v>106</v>
      </c>
      <c r="AG486" s="466"/>
      <c r="AH486" s="466"/>
      <c r="AI486" s="467"/>
      <c r="AJ486" s="147"/>
      <c r="AK486" s="147"/>
      <c r="AL486" s="147"/>
      <c r="AM486" s="147"/>
      <c r="AN486" s="147"/>
      <c r="AT486" s="44"/>
      <c r="AU486" s="506"/>
      <c r="AV486" s="509"/>
      <c r="AW486" s="44"/>
      <c r="AX486" s="313">
        <f>COUNTIF(AX246:AX481,"●")</f>
        <v>0</v>
      </c>
      <c r="AY486" s="313">
        <f>COUNTIF(AY246:AY481,"○")+COUNTIF(AY246:AY481,"△")</f>
        <v>0</v>
      </c>
      <c r="AZ486" s="44"/>
      <c r="BA486" s="44"/>
      <c r="BB486" s="44"/>
      <c r="BC486" s="44"/>
      <c r="BD486" s="313"/>
      <c r="BE486" s="313"/>
    </row>
    <row r="487" spans="3:57" ht="10.9" customHeight="1" x14ac:dyDescent="0.15">
      <c r="C487" s="457"/>
      <c r="D487" s="458"/>
      <c r="E487" s="458"/>
      <c r="F487" s="458"/>
      <c r="G487" s="458"/>
      <c r="H487" s="458"/>
      <c r="I487" s="458"/>
      <c r="J487" s="458"/>
      <c r="K487" s="458"/>
      <c r="L487" s="458"/>
      <c r="M487" s="458"/>
      <c r="N487" s="458"/>
      <c r="O487" s="458"/>
      <c r="P487" s="458"/>
      <c r="Q487" s="458"/>
      <c r="R487" s="458"/>
      <c r="S487" s="458"/>
      <c r="T487" s="458"/>
      <c r="U487" s="458"/>
      <c r="V487" s="458"/>
      <c r="W487" s="459"/>
      <c r="X487" s="464"/>
      <c r="Y487" s="464"/>
      <c r="Z487" s="464"/>
      <c r="AA487" s="464"/>
      <c r="AB487" s="464"/>
      <c r="AC487" s="464"/>
      <c r="AD487" s="464"/>
      <c r="AE487" s="464"/>
      <c r="AF487" s="468"/>
      <c r="AG487" s="468"/>
      <c r="AH487" s="468"/>
      <c r="AI487" s="469"/>
      <c r="AJ487" s="147"/>
      <c r="AK487" s="147"/>
      <c r="AL487" s="147"/>
      <c r="AM487" s="147"/>
      <c r="AN487" s="147"/>
      <c r="AT487" s="44"/>
      <c r="AU487" s="507"/>
      <c r="AV487" s="510"/>
      <c r="AW487" s="44"/>
      <c r="AX487" s="313"/>
      <c r="AY487" s="313"/>
      <c r="AZ487" s="44"/>
      <c r="BA487" s="44"/>
      <c r="BB487" s="44"/>
      <c r="BC487" s="44"/>
      <c r="BD487" s="313"/>
      <c r="BE487" s="313"/>
    </row>
    <row r="488" spans="3:57" ht="10.9" customHeight="1" x14ac:dyDescent="0.15">
      <c r="C488" s="457"/>
      <c r="D488" s="458"/>
      <c r="E488" s="458"/>
      <c r="F488" s="458"/>
      <c r="G488" s="458"/>
      <c r="H488" s="458"/>
      <c r="I488" s="458"/>
      <c r="J488" s="458"/>
      <c r="K488" s="458"/>
      <c r="L488" s="458"/>
      <c r="M488" s="458"/>
      <c r="N488" s="458"/>
      <c r="O488" s="458"/>
      <c r="P488" s="458"/>
      <c r="Q488" s="458"/>
      <c r="R488" s="458"/>
      <c r="S488" s="458"/>
      <c r="T488" s="458"/>
      <c r="U488" s="458"/>
      <c r="V488" s="458"/>
      <c r="W488" s="459"/>
      <c r="X488" s="464"/>
      <c r="Y488" s="464"/>
      <c r="Z488" s="464"/>
      <c r="AA488" s="464"/>
      <c r="AB488" s="464"/>
      <c r="AC488" s="464"/>
      <c r="AD488" s="464"/>
      <c r="AE488" s="464"/>
      <c r="AF488" s="468"/>
      <c r="AG488" s="468"/>
      <c r="AH488" s="468"/>
      <c r="AI488" s="469"/>
      <c r="AJ488" s="147"/>
      <c r="AK488" s="147"/>
      <c r="AL488" s="147"/>
      <c r="AM488" s="147"/>
      <c r="AN488" s="147"/>
      <c r="AT488" s="44"/>
      <c r="AU488" s="507"/>
      <c r="AV488" s="510"/>
      <c r="AW488" s="44"/>
      <c r="AX488" s="313"/>
      <c r="AY488" s="313"/>
      <c r="AZ488" s="44"/>
      <c r="BA488" s="44"/>
      <c r="BB488" s="44"/>
      <c r="BC488" s="44"/>
      <c r="BD488" s="313"/>
      <c r="BE488" s="313"/>
    </row>
    <row r="489" spans="3:57" ht="14.1" customHeight="1" thickBot="1" x14ac:dyDescent="0.2">
      <c r="C489" s="460"/>
      <c r="D489" s="461"/>
      <c r="E489" s="461"/>
      <c r="F489" s="461"/>
      <c r="G489" s="461"/>
      <c r="H489" s="461"/>
      <c r="I489" s="461"/>
      <c r="J489" s="461"/>
      <c r="K489" s="461"/>
      <c r="L489" s="461"/>
      <c r="M489" s="461"/>
      <c r="N489" s="461"/>
      <c r="O489" s="461"/>
      <c r="P489" s="461"/>
      <c r="Q489" s="461"/>
      <c r="R489" s="461"/>
      <c r="S489" s="461"/>
      <c r="T489" s="461"/>
      <c r="U489" s="461"/>
      <c r="V489" s="461"/>
      <c r="W489" s="462"/>
      <c r="X489" s="465"/>
      <c r="Y489" s="465"/>
      <c r="Z489" s="465"/>
      <c r="AA489" s="465"/>
      <c r="AB489" s="465"/>
      <c r="AC489" s="465"/>
      <c r="AD489" s="465"/>
      <c r="AE489" s="465"/>
      <c r="AF489" s="470"/>
      <c r="AG489" s="470"/>
      <c r="AH489" s="470"/>
      <c r="AI489" s="471"/>
      <c r="AJ489" s="147"/>
      <c r="AK489" s="147"/>
      <c r="AL489" s="147"/>
      <c r="AM489" s="147"/>
      <c r="AN489" s="147"/>
      <c r="AT489" s="44"/>
      <c r="AU489" s="508"/>
      <c r="AV489" s="511"/>
      <c r="AW489" s="44"/>
      <c r="AX489" s="313"/>
      <c r="AY489" s="313"/>
      <c r="AZ489" s="44"/>
      <c r="BA489" s="44"/>
      <c r="BB489" s="44"/>
      <c r="BC489" s="44"/>
      <c r="BD489" s="313"/>
      <c r="BE489" s="313"/>
    </row>
    <row r="490" spans="3:57" ht="10.9" customHeight="1" x14ac:dyDescent="0.15">
      <c r="C490" s="293" t="s">
        <v>0</v>
      </c>
      <c r="D490" s="294"/>
      <c r="E490" s="294"/>
      <c r="F490" s="294"/>
      <c r="G490" s="294"/>
      <c r="H490" s="294"/>
      <c r="I490" s="294"/>
      <c r="J490" s="294"/>
      <c r="K490" s="294"/>
      <c r="L490" s="294"/>
      <c r="M490" s="294"/>
      <c r="N490" s="294"/>
      <c r="O490" s="294"/>
      <c r="P490" s="294"/>
      <c r="Q490" s="294"/>
      <c r="R490" s="294"/>
      <c r="S490" s="294"/>
      <c r="T490" s="294"/>
      <c r="U490" s="294"/>
      <c r="V490" s="294"/>
      <c r="W490" s="295"/>
      <c r="X490" s="531">
        <f>SUM(X310,X398,X486)</f>
        <v>0</v>
      </c>
      <c r="Y490" s="531"/>
      <c r="Z490" s="531"/>
      <c r="AA490" s="531"/>
      <c r="AB490" s="531"/>
      <c r="AC490" s="531"/>
      <c r="AD490" s="531"/>
      <c r="AE490" s="531"/>
      <c r="AF490" s="534" t="s">
        <v>106</v>
      </c>
      <c r="AG490" s="534"/>
      <c r="AH490" s="534"/>
      <c r="AI490" s="535"/>
      <c r="AJ490" s="147"/>
      <c r="AK490" s="147"/>
      <c r="AL490" s="147"/>
      <c r="AM490" s="147"/>
      <c r="AN490" s="147"/>
      <c r="AT490" s="44"/>
      <c r="AU490" s="313">
        <f>COUNTIF(AU242:AU481,"●")</f>
        <v>57</v>
      </c>
      <c r="AV490" s="313">
        <f>COUNTIF(AV242:AV481,"○")+COUNTIF(AV242:AV481,"△")</f>
        <v>0</v>
      </c>
      <c r="AW490" s="44"/>
      <c r="AX490" s="313">
        <f>COUNTIF(AX242:AX481,"●")</f>
        <v>0</v>
      </c>
      <c r="AY490" s="313">
        <f>COUNTIF(AY242:AY481,"○")+COUNTIF(AY242:AY481,"△")</f>
        <v>0</v>
      </c>
      <c r="AZ490" s="44"/>
      <c r="BA490" s="44"/>
      <c r="BB490" s="44"/>
      <c r="BC490" s="44"/>
      <c r="BD490" s="44"/>
      <c r="BE490" s="44"/>
    </row>
    <row r="491" spans="3:57" ht="10.9" customHeight="1" x14ac:dyDescent="0.15">
      <c r="C491" s="391"/>
      <c r="D491" s="284"/>
      <c r="E491" s="284"/>
      <c r="F491" s="284"/>
      <c r="G491" s="284"/>
      <c r="H491" s="284"/>
      <c r="I491" s="284"/>
      <c r="J491" s="284"/>
      <c r="K491" s="284"/>
      <c r="L491" s="284"/>
      <c r="M491" s="284"/>
      <c r="N491" s="284"/>
      <c r="O491" s="284"/>
      <c r="P491" s="284"/>
      <c r="Q491" s="284"/>
      <c r="R491" s="284"/>
      <c r="S491" s="284"/>
      <c r="T491" s="284"/>
      <c r="U491" s="284"/>
      <c r="V491" s="284"/>
      <c r="W491" s="530"/>
      <c r="X491" s="532"/>
      <c r="Y491" s="532"/>
      <c r="Z491" s="532"/>
      <c r="AA491" s="532"/>
      <c r="AB491" s="532"/>
      <c r="AC491" s="532"/>
      <c r="AD491" s="532"/>
      <c r="AE491" s="532"/>
      <c r="AF491" s="536"/>
      <c r="AG491" s="536"/>
      <c r="AH491" s="536"/>
      <c r="AI491" s="537"/>
      <c r="AJ491" s="147"/>
      <c r="AK491" s="147"/>
      <c r="AL491" s="147"/>
      <c r="AM491" s="147"/>
      <c r="AN491" s="147"/>
      <c r="AT491" s="44"/>
      <c r="AU491" s="313"/>
      <c r="AV491" s="313"/>
      <c r="AW491" s="44"/>
      <c r="AX491" s="313"/>
      <c r="AY491" s="313"/>
      <c r="AZ491" s="44"/>
      <c r="BA491" s="44"/>
      <c r="BB491" s="44"/>
      <c r="BC491" s="44"/>
      <c r="BD491" s="44"/>
      <c r="BE491" s="44"/>
    </row>
    <row r="492" spans="3:57" ht="10.9" customHeight="1" x14ac:dyDescent="0.15">
      <c r="C492" s="391"/>
      <c r="D492" s="284"/>
      <c r="E492" s="284"/>
      <c r="F492" s="284"/>
      <c r="G492" s="284"/>
      <c r="H492" s="284"/>
      <c r="I492" s="284"/>
      <c r="J492" s="284"/>
      <c r="K492" s="284"/>
      <c r="L492" s="284"/>
      <c r="M492" s="284"/>
      <c r="N492" s="284"/>
      <c r="O492" s="284"/>
      <c r="P492" s="284"/>
      <c r="Q492" s="284"/>
      <c r="R492" s="284"/>
      <c r="S492" s="284"/>
      <c r="T492" s="284"/>
      <c r="U492" s="284"/>
      <c r="V492" s="284"/>
      <c r="W492" s="530"/>
      <c r="X492" s="532"/>
      <c r="Y492" s="532"/>
      <c r="Z492" s="532"/>
      <c r="AA492" s="532"/>
      <c r="AB492" s="532"/>
      <c r="AC492" s="532"/>
      <c r="AD492" s="532"/>
      <c r="AE492" s="532"/>
      <c r="AF492" s="536"/>
      <c r="AG492" s="536"/>
      <c r="AH492" s="536"/>
      <c r="AI492" s="537"/>
      <c r="AJ492" s="147"/>
      <c r="AK492" s="147"/>
      <c r="AL492" s="147"/>
      <c r="AM492" s="147"/>
      <c r="AN492" s="147"/>
      <c r="AT492" s="44"/>
      <c r="AU492" s="313"/>
      <c r="AV492" s="313"/>
      <c r="AW492" s="44"/>
      <c r="AX492" s="313"/>
      <c r="AY492" s="313"/>
      <c r="AZ492" s="44"/>
      <c r="BA492" s="44"/>
      <c r="BB492" s="44"/>
      <c r="BC492" s="44"/>
      <c r="BD492" s="44"/>
      <c r="BE492" s="44"/>
    </row>
    <row r="493" spans="3:57" ht="14.1" customHeight="1" x14ac:dyDescent="0.15">
      <c r="C493" s="296"/>
      <c r="D493" s="297"/>
      <c r="E493" s="297"/>
      <c r="F493" s="297"/>
      <c r="G493" s="297"/>
      <c r="H493" s="297"/>
      <c r="I493" s="297"/>
      <c r="J493" s="297"/>
      <c r="K493" s="297"/>
      <c r="L493" s="297"/>
      <c r="M493" s="297"/>
      <c r="N493" s="297"/>
      <c r="O493" s="297"/>
      <c r="P493" s="297"/>
      <c r="Q493" s="297"/>
      <c r="R493" s="297"/>
      <c r="S493" s="297"/>
      <c r="T493" s="297"/>
      <c r="U493" s="297"/>
      <c r="V493" s="297"/>
      <c r="W493" s="298"/>
      <c r="X493" s="533"/>
      <c r="Y493" s="533"/>
      <c r="Z493" s="533"/>
      <c r="AA493" s="533"/>
      <c r="AB493" s="533"/>
      <c r="AC493" s="533"/>
      <c r="AD493" s="533"/>
      <c r="AE493" s="533"/>
      <c r="AF493" s="538"/>
      <c r="AG493" s="538"/>
      <c r="AH493" s="538"/>
      <c r="AI493" s="539"/>
      <c r="AJ493" s="147"/>
      <c r="AK493" s="147"/>
      <c r="AL493" s="147"/>
      <c r="AM493" s="147"/>
      <c r="AN493" s="147"/>
      <c r="AT493" s="44"/>
      <c r="AU493" s="313"/>
      <c r="AV493" s="313"/>
      <c r="AW493" s="44"/>
      <c r="AX493" s="313"/>
      <c r="AY493" s="313"/>
      <c r="AZ493" s="44"/>
      <c r="BA493" s="44"/>
      <c r="BB493" s="44"/>
      <c r="BC493" s="44"/>
      <c r="BD493" s="44"/>
      <c r="BE493" s="44"/>
    </row>
    <row r="494" spans="3:57" ht="14.1" customHeight="1" x14ac:dyDescent="0.15">
      <c r="AH494" s="148"/>
      <c r="AI494" s="148"/>
      <c r="AJ494" s="148"/>
      <c r="AK494" s="148"/>
      <c r="AL494" s="148"/>
      <c r="AM494" s="148"/>
      <c r="AN494" s="148"/>
      <c r="AT494" s="44"/>
      <c r="AU494" s="44"/>
      <c r="AV494" s="44"/>
      <c r="AW494" s="44"/>
      <c r="AX494" s="44"/>
      <c r="AY494" s="44"/>
      <c r="AZ494" s="44"/>
      <c r="BA494" s="44"/>
      <c r="BB494" s="44"/>
      <c r="BC494" s="44"/>
      <c r="BD494" s="44"/>
      <c r="BE494" s="44"/>
    </row>
    <row r="495" spans="3:57" ht="14.1" customHeight="1" x14ac:dyDescent="0.15"/>
    <row r="496" spans="3:57" ht="14.1" customHeight="1" x14ac:dyDescent="0.15"/>
    <row r="498" spans="4:32" x14ac:dyDescent="0.15">
      <c r="D498" s="12"/>
      <c r="J498" s="31"/>
    </row>
    <row r="500" spans="4:32" x14ac:dyDescent="0.15">
      <c r="AF500" s="149"/>
    </row>
    <row r="502" spans="4:32" ht="19.5" customHeight="1" x14ac:dyDescent="0.15"/>
  </sheetData>
  <sheetProtection algorithmName="SHA-512" hashValue="2Gq9EpcIzraPZ/CPHSatmTQZ+qPWDz+2hOLJnliIkCwO4vXHjezFX67Wz/Ml+56u0JBJbxzCEKcfxoI412HNrg==" saltValue="3l8+hIkNmeGYTK1OCvkzBA==" spinCount="100000" sheet="1" formatRows="0"/>
  <mergeCells count="1508">
    <mergeCell ref="C482:W485"/>
    <mergeCell ref="X482:AE485"/>
    <mergeCell ref="AF482:AI485"/>
    <mergeCell ref="C34:AB38"/>
    <mergeCell ref="AY398:AY401"/>
    <mergeCell ref="C310:W313"/>
    <mergeCell ref="X310:AE313"/>
    <mergeCell ref="AF310:AI313"/>
    <mergeCell ref="AU310:AU313"/>
    <mergeCell ref="AV310:AV313"/>
    <mergeCell ref="AD474:AI477"/>
    <mergeCell ref="AU474:AU477"/>
    <mergeCell ref="AV474:AV477"/>
    <mergeCell ref="AX474:AX477"/>
    <mergeCell ref="AY474:AY477"/>
    <mergeCell ref="I474:K477"/>
    <mergeCell ref="L474:Q477"/>
    <mergeCell ref="R474:T477"/>
    <mergeCell ref="U474:W477"/>
    <mergeCell ref="X474:AC477"/>
    <mergeCell ref="AD470:AI473"/>
    <mergeCell ref="AU470:AU473"/>
    <mergeCell ref="AV470:AV473"/>
    <mergeCell ref="AX470:AX473"/>
    <mergeCell ref="AY470:AY473"/>
    <mergeCell ref="C474:C477"/>
    <mergeCell ref="D474:D477"/>
    <mergeCell ref="E474:E477"/>
    <mergeCell ref="F474:F477"/>
    <mergeCell ref="G474:H477"/>
    <mergeCell ref="L470:Q473"/>
    <mergeCell ref="R470:T473"/>
    <mergeCell ref="U470:W473"/>
    <mergeCell ref="X470:AC473"/>
    <mergeCell ref="AU466:AU469"/>
    <mergeCell ref="AV466:AV469"/>
    <mergeCell ref="X490:AE493"/>
    <mergeCell ref="C490:W493"/>
    <mergeCell ref="AV490:AV493"/>
    <mergeCell ref="AX490:AX493"/>
    <mergeCell ref="AY490:AY493"/>
    <mergeCell ref="AY478:AY481"/>
    <mergeCell ref="AF490:AI493"/>
    <mergeCell ref="AU490:AU493"/>
    <mergeCell ref="L478:Q481"/>
    <mergeCell ref="R478:T481"/>
    <mergeCell ref="U478:W481"/>
    <mergeCell ref="X478:AC481"/>
    <mergeCell ref="C478:C481"/>
    <mergeCell ref="D478:D481"/>
    <mergeCell ref="E478:E481"/>
    <mergeCell ref="F478:F481"/>
    <mergeCell ref="G478:H481"/>
    <mergeCell ref="I478:K481"/>
    <mergeCell ref="AD478:AI481"/>
    <mergeCell ref="AU478:AU481"/>
    <mergeCell ref="AV478:AV481"/>
    <mergeCell ref="AX478:AX481"/>
    <mergeCell ref="AY486:AY489"/>
    <mergeCell ref="C486:W489"/>
    <mergeCell ref="X486:AE489"/>
    <mergeCell ref="AF486:AI489"/>
    <mergeCell ref="AU486:AU489"/>
    <mergeCell ref="AV486:AV489"/>
    <mergeCell ref="AX486:AX489"/>
    <mergeCell ref="AX466:AX469"/>
    <mergeCell ref="AY466:AY469"/>
    <mergeCell ref="C470:C473"/>
    <mergeCell ref="D470:D473"/>
    <mergeCell ref="E470:E473"/>
    <mergeCell ref="F470:F473"/>
    <mergeCell ref="G470:H473"/>
    <mergeCell ref="I470:K473"/>
    <mergeCell ref="R466:T469"/>
    <mergeCell ref="U466:W469"/>
    <mergeCell ref="X466:AC469"/>
    <mergeCell ref="AD466:AI469"/>
    <mergeCell ref="G454:H457"/>
    <mergeCell ref="I454:K457"/>
    <mergeCell ref="AV462:AV465"/>
    <mergeCell ref="AX462:AX465"/>
    <mergeCell ref="AY462:AY465"/>
    <mergeCell ref="C466:C469"/>
    <mergeCell ref="D466:D469"/>
    <mergeCell ref="E466:E469"/>
    <mergeCell ref="F466:F469"/>
    <mergeCell ref="G466:H469"/>
    <mergeCell ref="I466:K469"/>
    <mergeCell ref="L466:Q469"/>
    <mergeCell ref="U462:W465"/>
    <mergeCell ref="X462:AC465"/>
    <mergeCell ref="AD462:AI465"/>
    <mergeCell ref="AU462:AU465"/>
    <mergeCell ref="AX458:AX461"/>
    <mergeCell ref="AY458:AY461"/>
    <mergeCell ref="AY454:AY457"/>
    <mergeCell ref="R454:T457"/>
    <mergeCell ref="C462:C465"/>
    <mergeCell ref="D462:D465"/>
    <mergeCell ref="E462:E465"/>
    <mergeCell ref="F462:F465"/>
    <mergeCell ref="G462:H465"/>
    <mergeCell ref="I462:K465"/>
    <mergeCell ref="L462:Q465"/>
    <mergeCell ref="R462:T465"/>
    <mergeCell ref="X458:AC461"/>
    <mergeCell ref="AD458:AI461"/>
    <mergeCell ref="AU458:AU461"/>
    <mergeCell ref="AV458:AV461"/>
    <mergeCell ref="AD454:AI457"/>
    <mergeCell ref="AU454:AU457"/>
    <mergeCell ref="AV454:AV457"/>
    <mergeCell ref="AX454:AX457"/>
    <mergeCell ref="X450:AC453"/>
    <mergeCell ref="C458:C461"/>
    <mergeCell ref="D458:D461"/>
    <mergeCell ref="E458:E461"/>
    <mergeCell ref="F458:F461"/>
    <mergeCell ref="G458:H461"/>
    <mergeCell ref="I458:K461"/>
    <mergeCell ref="L458:Q461"/>
    <mergeCell ref="R458:T461"/>
    <mergeCell ref="U458:W461"/>
    <mergeCell ref="L454:Q457"/>
    <mergeCell ref="U454:W457"/>
    <mergeCell ref="X454:AC457"/>
    <mergeCell ref="C454:C457"/>
    <mergeCell ref="D454:D457"/>
    <mergeCell ref="E454:E457"/>
    <mergeCell ref="F454:F457"/>
    <mergeCell ref="C446:C449"/>
    <mergeCell ref="D446:D449"/>
    <mergeCell ref="E446:E449"/>
    <mergeCell ref="F446:F449"/>
    <mergeCell ref="G446:H449"/>
    <mergeCell ref="I446:K449"/>
    <mergeCell ref="R442:T445"/>
    <mergeCell ref="U442:W445"/>
    <mergeCell ref="X442:AC445"/>
    <mergeCell ref="AD442:AI445"/>
    <mergeCell ref="AD450:AI453"/>
    <mergeCell ref="AU450:AU453"/>
    <mergeCell ref="AV450:AV453"/>
    <mergeCell ref="AX450:AX453"/>
    <mergeCell ref="AY450:AY453"/>
    <mergeCell ref="AD446:AI449"/>
    <mergeCell ref="AU446:AU449"/>
    <mergeCell ref="AV446:AV449"/>
    <mergeCell ref="AX446:AX449"/>
    <mergeCell ref="AY446:AY449"/>
    <mergeCell ref="C450:C453"/>
    <mergeCell ref="D450:D453"/>
    <mergeCell ref="C442:C445"/>
    <mergeCell ref="D442:D445"/>
    <mergeCell ref="E442:E445"/>
    <mergeCell ref="F442:F445"/>
    <mergeCell ref="G442:H445"/>
    <mergeCell ref="I442:K445"/>
    <mergeCell ref="I450:K453"/>
    <mergeCell ref="L450:Q453"/>
    <mergeCell ref="R450:T453"/>
    <mergeCell ref="U450:W453"/>
    <mergeCell ref="AX434:AX437"/>
    <mergeCell ref="AY434:AY437"/>
    <mergeCell ref="C438:C441"/>
    <mergeCell ref="D438:D441"/>
    <mergeCell ref="E438:E441"/>
    <mergeCell ref="F438:F441"/>
    <mergeCell ref="G438:H441"/>
    <mergeCell ref="I438:K441"/>
    <mergeCell ref="L438:Q441"/>
    <mergeCell ref="R438:T441"/>
    <mergeCell ref="C434:C437"/>
    <mergeCell ref="D434:D437"/>
    <mergeCell ref="AY438:AY441"/>
    <mergeCell ref="AU442:AU445"/>
    <mergeCell ref="AV442:AV445"/>
    <mergeCell ref="AX442:AX445"/>
    <mergeCell ref="AY442:AY445"/>
    <mergeCell ref="U426:W429"/>
    <mergeCell ref="X426:AC429"/>
    <mergeCell ref="C430:C433"/>
    <mergeCell ref="D430:D433"/>
    <mergeCell ref="AU434:AU437"/>
    <mergeCell ref="AV434:AV437"/>
    <mergeCell ref="AD430:AI433"/>
    <mergeCell ref="AU430:AU433"/>
    <mergeCell ref="AV430:AV433"/>
    <mergeCell ref="AX430:AX433"/>
    <mergeCell ref="AD422:AI425"/>
    <mergeCell ref="AU422:AU425"/>
    <mergeCell ref="AV422:AV425"/>
    <mergeCell ref="AX422:AX425"/>
    <mergeCell ref="E450:E453"/>
    <mergeCell ref="F450:F453"/>
    <mergeCell ref="G450:H453"/>
    <mergeCell ref="L446:Q449"/>
    <mergeCell ref="R446:T449"/>
    <mergeCell ref="U446:W449"/>
    <mergeCell ref="G430:H433"/>
    <mergeCell ref="I430:K433"/>
    <mergeCell ref="AV438:AV441"/>
    <mergeCell ref="AX438:AX441"/>
    <mergeCell ref="X446:AC449"/>
    <mergeCell ref="C422:C425"/>
    <mergeCell ref="D422:D425"/>
    <mergeCell ref="L442:Q445"/>
    <mergeCell ref="U438:W441"/>
    <mergeCell ref="X438:AC441"/>
    <mergeCell ref="AD438:AI441"/>
    <mergeCell ref="AU438:AU441"/>
    <mergeCell ref="AY430:AY433"/>
    <mergeCell ref="E434:E437"/>
    <mergeCell ref="F434:F437"/>
    <mergeCell ref="G434:H437"/>
    <mergeCell ref="I434:K437"/>
    <mergeCell ref="L434:Q437"/>
    <mergeCell ref="R434:T437"/>
    <mergeCell ref="U434:W437"/>
    <mergeCell ref="L430:Q433"/>
    <mergeCell ref="R430:T433"/>
    <mergeCell ref="U430:W433"/>
    <mergeCell ref="X430:AC433"/>
    <mergeCell ref="E430:E433"/>
    <mergeCell ref="F430:F433"/>
    <mergeCell ref="X434:AC437"/>
    <mergeCell ref="AD434:AI437"/>
    <mergeCell ref="AU418:AU421"/>
    <mergeCell ref="AV418:AV421"/>
    <mergeCell ref="AX418:AX421"/>
    <mergeCell ref="AY418:AY421"/>
    <mergeCell ref="E422:E425"/>
    <mergeCell ref="F422:F425"/>
    <mergeCell ref="G422:H425"/>
    <mergeCell ref="I422:K425"/>
    <mergeCell ref="R418:T421"/>
    <mergeCell ref="U418:W421"/>
    <mergeCell ref="X418:AC421"/>
    <mergeCell ref="AD418:AI421"/>
    <mergeCell ref="AD426:AI429"/>
    <mergeCell ref="AU426:AU429"/>
    <mergeCell ref="AV426:AV429"/>
    <mergeCell ref="AX426:AX429"/>
    <mergeCell ref="AY426:AY429"/>
    <mergeCell ref="AY422:AY425"/>
    <mergeCell ref="C426:C429"/>
    <mergeCell ref="D426:D429"/>
    <mergeCell ref="E426:E429"/>
    <mergeCell ref="F426:F429"/>
    <mergeCell ref="G426:H429"/>
    <mergeCell ref="L422:Q425"/>
    <mergeCell ref="R422:T425"/>
    <mergeCell ref="U422:W425"/>
    <mergeCell ref="X422:AC425"/>
    <mergeCell ref="I426:K429"/>
    <mergeCell ref="L426:Q429"/>
    <mergeCell ref="R426:T429"/>
    <mergeCell ref="G406:H409"/>
    <mergeCell ref="I406:K409"/>
    <mergeCell ref="AV414:AV417"/>
    <mergeCell ref="AX414:AX417"/>
    <mergeCell ref="AY414:AY417"/>
    <mergeCell ref="C418:C421"/>
    <mergeCell ref="D418:D421"/>
    <mergeCell ref="E418:E421"/>
    <mergeCell ref="F418:F421"/>
    <mergeCell ref="G418:H421"/>
    <mergeCell ref="I418:K421"/>
    <mergeCell ref="L418:Q421"/>
    <mergeCell ref="U414:W417"/>
    <mergeCell ref="X414:AC417"/>
    <mergeCell ref="AD414:AI417"/>
    <mergeCell ref="AU414:AU417"/>
    <mergeCell ref="AX410:AX413"/>
    <mergeCell ref="AY410:AY413"/>
    <mergeCell ref="C414:C417"/>
    <mergeCell ref="D414:D417"/>
    <mergeCell ref="AY406:AY409"/>
    <mergeCell ref="C410:C413"/>
    <mergeCell ref="D410:D413"/>
    <mergeCell ref="L406:Q409"/>
    <mergeCell ref="R406:T409"/>
    <mergeCell ref="U406:W409"/>
    <mergeCell ref="X406:AC409"/>
    <mergeCell ref="C406:C409"/>
    <mergeCell ref="D406:D409"/>
    <mergeCell ref="E406:E409"/>
    <mergeCell ref="F406:F409"/>
    <mergeCell ref="AX406:AX409"/>
    <mergeCell ref="E402:E405"/>
    <mergeCell ref="F402:F405"/>
    <mergeCell ref="G402:H405"/>
    <mergeCell ref="L390:Q393"/>
    <mergeCell ref="R390:T393"/>
    <mergeCell ref="U390:W393"/>
    <mergeCell ref="X390:AC393"/>
    <mergeCell ref="E414:E417"/>
    <mergeCell ref="F414:F417"/>
    <mergeCell ref="G414:H417"/>
    <mergeCell ref="I414:K417"/>
    <mergeCell ref="L414:Q417"/>
    <mergeCell ref="R414:T417"/>
    <mergeCell ref="X410:AC413"/>
    <mergeCell ref="AD410:AI413"/>
    <mergeCell ref="AU410:AU413"/>
    <mergeCell ref="AV410:AV413"/>
    <mergeCell ref="AD406:AI409"/>
    <mergeCell ref="AU406:AU409"/>
    <mergeCell ref="AV406:AV409"/>
    <mergeCell ref="I402:K405"/>
    <mergeCell ref="L402:Q405"/>
    <mergeCell ref="R402:T405"/>
    <mergeCell ref="U402:W405"/>
    <mergeCell ref="X402:AC405"/>
    <mergeCell ref="E410:E413"/>
    <mergeCell ref="F410:F413"/>
    <mergeCell ref="G410:H413"/>
    <mergeCell ref="I410:K413"/>
    <mergeCell ref="L410:Q413"/>
    <mergeCell ref="R410:T413"/>
    <mergeCell ref="U410:W413"/>
    <mergeCell ref="C394:W397"/>
    <mergeCell ref="X394:AE397"/>
    <mergeCell ref="AF394:AI397"/>
    <mergeCell ref="AU386:AU389"/>
    <mergeCell ref="AV386:AV389"/>
    <mergeCell ref="AX386:AX389"/>
    <mergeCell ref="AY386:AY389"/>
    <mergeCell ref="C390:C393"/>
    <mergeCell ref="D390:D393"/>
    <mergeCell ref="E390:E393"/>
    <mergeCell ref="F390:F393"/>
    <mergeCell ref="G390:H393"/>
    <mergeCell ref="I390:K393"/>
    <mergeCell ref="R386:T389"/>
    <mergeCell ref="U386:W389"/>
    <mergeCell ref="X386:AC389"/>
    <mergeCell ref="AD386:AI389"/>
    <mergeCell ref="AD402:AI405"/>
    <mergeCell ref="AU402:AU405"/>
    <mergeCell ref="AV402:AV405"/>
    <mergeCell ref="AX402:AX405"/>
    <mergeCell ref="AY402:AY405"/>
    <mergeCell ref="C398:W401"/>
    <mergeCell ref="X398:AE401"/>
    <mergeCell ref="AF398:AI401"/>
    <mergeCell ref="AU398:AU401"/>
    <mergeCell ref="AV398:AV401"/>
    <mergeCell ref="AX398:AX401"/>
    <mergeCell ref="AD390:AI393"/>
    <mergeCell ref="AU390:AU393"/>
    <mergeCell ref="AV390:AV393"/>
    <mergeCell ref="AX390:AX393"/>
    <mergeCell ref="AY390:AY393"/>
    <mergeCell ref="C402:C405"/>
    <mergeCell ref="D402:D405"/>
    <mergeCell ref="G374:H377"/>
    <mergeCell ref="I374:K377"/>
    <mergeCell ref="AV382:AV385"/>
    <mergeCell ref="AX382:AX385"/>
    <mergeCell ref="AY382:AY385"/>
    <mergeCell ref="C386:C389"/>
    <mergeCell ref="D386:D389"/>
    <mergeCell ref="E386:E389"/>
    <mergeCell ref="F386:F389"/>
    <mergeCell ref="G386:H389"/>
    <mergeCell ref="I386:K389"/>
    <mergeCell ref="L386:Q389"/>
    <mergeCell ref="U382:W385"/>
    <mergeCell ref="X382:AC385"/>
    <mergeCell ref="AD382:AI385"/>
    <mergeCell ref="AU382:AU385"/>
    <mergeCell ref="AX378:AX381"/>
    <mergeCell ref="AY378:AY381"/>
    <mergeCell ref="C382:C385"/>
    <mergeCell ref="D382:D385"/>
    <mergeCell ref="E382:E385"/>
    <mergeCell ref="F382:F385"/>
    <mergeCell ref="G382:H385"/>
    <mergeCell ref="I382:K385"/>
    <mergeCell ref="L382:Q385"/>
    <mergeCell ref="R382:T385"/>
    <mergeCell ref="X378:AC381"/>
    <mergeCell ref="AD378:AI381"/>
    <mergeCell ref="AU378:AU381"/>
    <mergeCell ref="AV378:AV381"/>
    <mergeCell ref="AD374:AI377"/>
    <mergeCell ref="AU374:AU377"/>
    <mergeCell ref="AV374:AV377"/>
    <mergeCell ref="AX374:AX377"/>
    <mergeCell ref="I370:K373"/>
    <mergeCell ref="L370:Q373"/>
    <mergeCell ref="R370:T373"/>
    <mergeCell ref="U370:W373"/>
    <mergeCell ref="X370:AC373"/>
    <mergeCell ref="AD366:AI369"/>
    <mergeCell ref="AU366:AU369"/>
    <mergeCell ref="AV366:AV369"/>
    <mergeCell ref="AX366:AX369"/>
    <mergeCell ref="AY366:AY369"/>
    <mergeCell ref="AY374:AY377"/>
    <mergeCell ref="C378:C381"/>
    <mergeCell ref="D378:D381"/>
    <mergeCell ref="E378:E381"/>
    <mergeCell ref="F378:F381"/>
    <mergeCell ref="G378:H381"/>
    <mergeCell ref="I378:K381"/>
    <mergeCell ref="L378:Q381"/>
    <mergeCell ref="R378:T381"/>
    <mergeCell ref="U378:W381"/>
    <mergeCell ref="L374:Q377"/>
    <mergeCell ref="R374:T377"/>
    <mergeCell ref="U374:W377"/>
    <mergeCell ref="X374:AC377"/>
    <mergeCell ref="C374:C377"/>
    <mergeCell ref="D374:D377"/>
    <mergeCell ref="E374:E377"/>
    <mergeCell ref="F374:F377"/>
    <mergeCell ref="C370:C373"/>
    <mergeCell ref="D370:D373"/>
    <mergeCell ref="E370:E373"/>
    <mergeCell ref="F370:F373"/>
    <mergeCell ref="G370:H373"/>
    <mergeCell ref="L366:Q369"/>
    <mergeCell ref="R366:T369"/>
    <mergeCell ref="U366:W369"/>
    <mergeCell ref="X366:AC369"/>
    <mergeCell ref="AU362:AU365"/>
    <mergeCell ref="AV362:AV365"/>
    <mergeCell ref="AX362:AX365"/>
    <mergeCell ref="AY362:AY365"/>
    <mergeCell ref="C366:C369"/>
    <mergeCell ref="D366:D369"/>
    <mergeCell ref="E366:E369"/>
    <mergeCell ref="F366:F369"/>
    <mergeCell ref="G366:H369"/>
    <mergeCell ref="I366:K369"/>
    <mergeCell ref="R362:T365"/>
    <mergeCell ref="U362:W365"/>
    <mergeCell ref="X362:AC365"/>
    <mergeCell ref="AD362:AI365"/>
    <mergeCell ref="AD370:AI373"/>
    <mergeCell ref="AU370:AU373"/>
    <mergeCell ref="AV370:AV373"/>
    <mergeCell ref="AX370:AX373"/>
    <mergeCell ref="AY370:AY373"/>
    <mergeCell ref="G350:H353"/>
    <mergeCell ref="I350:K353"/>
    <mergeCell ref="AV358:AV361"/>
    <mergeCell ref="AX358:AX361"/>
    <mergeCell ref="AY358:AY361"/>
    <mergeCell ref="C362:C365"/>
    <mergeCell ref="D362:D365"/>
    <mergeCell ref="E362:E365"/>
    <mergeCell ref="F362:F365"/>
    <mergeCell ref="G362:H365"/>
    <mergeCell ref="I362:K365"/>
    <mergeCell ref="L362:Q365"/>
    <mergeCell ref="U358:W361"/>
    <mergeCell ref="X358:AC361"/>
    <mergeCell ref="AD358:AI361"/>
    <mergeCell ref="AU358:AU361"/>
    <mergeCell ref="AX354:AX357"/>
    <mergeCell ref="AY354:AY357"/>
    <mergeCell ref="C358:C361"/>
    <mergeCell ref="D358:D361"/>
    <mergeCell ref="E358:E361"/>
    <mergeCell ref="F358:F361"/>
    <mergeCell ref="G358:H361"/>
    <mergeCell ref="I358:K361"/>
    <mergeCell ref="L358:Q361"/>
    <mergeCell ref="R358:T361"/>
    <mergeCell ref="X354:AC357"/>
    <mergeCell ref="AD354:AI357"/>
    <mergeCell ref="AU354:AU357"/>
    <mergeCell ref="AV354:AV357"/>
    <mergeCell ref="AD350:AI353"/>
    <mergeCell ref="AU350:AU353"/>
    <mergeCell ref="AV350:AV353"/>
    <mergeCell ref="AX350:AX353"/>
    <mergeCell ref="I346:K349"/>
    <mergeCell ref="L346:Q349"/>
    <mergeCell ref="R346:T349"/>
    <mergeCell ref="U346:W349"/>
    <mergeCell ref="X346:AC349"/>
    <mergeCell ref="AD342:AI345"/>
    <mergeCell ref="AU342:AU345"/>
    <mergeCell ref="AV342:AV345"/>
    <mergeCell ref="AX342:AX345"/>
    <mergeCell ref="AY342:AY345"/>
    <mergeCell ref="AY350:AY353"/>
    <mergeCell ref="C354:C357"/>
    <mergeCell ref="D354:D357"/>
    <mergeCell ref="E354:E357"/>
    <mergeCell ref="F354:F357"/>
    <mergeCell ref="G354:H357"/>
    <mergeCell ref="I354:K357"/>
    <mergeCell ref="L354:Q357"/>
    <mergeCell ref="R354:T357"/>
    <mergeCell ref="U354:W357"/>
    <mergeCell ref="L350:Q353"/>
    <mergeCell ref="R350:T353"/>
    <mergeCell ref="U350:W353"/>
    <mergeCell ref="X350:AC353"/>
    <mergeCell ref="C350:C353"/>
    <mergeCell ref="D350:D353"/>
    <mergeCell ref="E350:E353"/>
    <mergeCell ref="F350:F353"/>
    <mergeCell ref="C346:C349"/>
    <mergeCell ref="D346:D349"/>
    <mergeCell ref="E346:E349"/>
    <mergeCell ref="F346:F349"/>
    <mergeCell ref="G346:H349"/>
    <mergeCell ref="L342:Q345"/>
    <mergeCell ref="R342:T345"/>
    <mergeCell ref="U342:W345"/>
    <mergeCell ref="X342:AC345"/>
    <mergeCell ref="AU338:AU341"/>
    <mergeCell ref="AV338:AV341"/>
    <mergeCell ref="AX338:AX341"/>
    <mergeCell ref="AY338:AY341"/>
    <mergeCell ref="C342:C345"/>
    <mergeCell ref="D342:D345"/>
    <mergeCell ref="E342:E345"/>
    <mergeCell ref="F342:F345"/>
    <mergeCell ref="G342:H345"/>
    <mergeCell ref="I342:K345"/>
    <mergeCell ref="R338:T341"/>
    <mergeCell ref="U338:W341"/>
    <mergeCell ref="X338:AC341"/>
    <mergeCell ref="AD338:AI341"/>
    <mergeCell ref="AD346:AI349"/>
    <mergeCell ref="AU346:AU349"/>
    <mergeCell ref="AV346:AV349"/>
    <mergeCell ref="AX346:AX349"/>
    <mergeCell ref="AY346:AY349"/>
    <mergeCell ref="G326:H329"/>
    <mergeCell ref="I326:K329"/>
    <mergeCell ref="AV334:AV337"/>
    <mergeCell ref="AX334:AX337"/>
    <mergeCell ref="AY334:AY337"/>
    <mergeCell ref="C338:C341"/>
    <mergeCell ref="D338:D341"/>
    <mergeCell ref="E338:E341"/>
    <mergeCell ref="F338:F341"/>
    <mergeCell ref="G338:H341"/>
    <mergeCell ref="I338:K341"/>
    <mergeCell ref="L338:Q341"/>
    <mergeCell ref="U334:W337"/>
    <mergeCell ref="X334:AC337"/>
    <mergeCell ref="AD334:AI337"/>
    <mergeCell ref="AU334:AU337"/>
    <mergeCell ref="AX330:AX333"/>
    <mergeCell ref="AY330:AY333"/>
    <mergeCell ref="C334:C337"/>
    <mergeCell ref="D334:D337"/>
    <mergeCell ref="E334:E337"/>
    <mergeCell ref="F334:F337"/>
    <mergeCell ref="G334:H337"/>
    <mergeCell ref="I334:K337"/>
    <mergeCell ref="L334:Q337"/>
    <mergeCell ref="R334:T337"/>
    <mergeCell ref="X330:AC333"/>
    <mergeCell ref="AD330:AI333"/>
    <mergeCell ref="AU330:AU333"/>
    <mergeCell ref="AV330:AV333"/>
    <mergeCell ref="AD326:AI329"/>
    <mergeCell ref="AU326:AU329"/>
    <mergeCell ref="AV326:AV329"/>
    <mergeCell ref="AX326:AX329"/>
    <mergeCell ref="I322:K325"/>
    <mergeCell ref="L322:Q325"/>
    <mergeCell ref="R322:T325"/>
    <mergeCell ref="U322:W325"/>
    <mergeCell ref="X322:AC325"/>
    <mergeCell ref="AD318:AI321"/>
    <mergeCell ref="AU318:AU321"/>
    <mergeCell ref="AV318:AV321"/>
    <mergeCell ref="AX318:AX321"/>
    <mergeCell ref="AY318:AY321"/>
    <mergeCell ref="AY326:AY329"/>
    <mergeCell ref="C330:C333"/>
    <mergeCell ref="D330:D333"/>
    <mergeCell ref="E330:E333"/>
    <mergeCell ref="F330:F333"/>
    <mergeCell ref="G330:H333"/>
    <mergeCell ref="I330:K333"/>
    <mergeCell ref="L330:Q333"/>
    <mergeCell ref="R330:T333"/>
    <mergeCell ref="U330:W333"/>
    <mergeCell ref="L326:Q329"/>
    <mergeCell ref="R326:T329"/>
    <mergeCell ref="U326:W329"/>
    <mergeCell ref="X326:AC329"/>
    <mergeCell ref="C326:C329"/>
    <mergeCell ref="D326:D329"/>
    <mergeCell ref="E326:E329"/>
    <mergeCell ref="F326:F329"/>
    <mergeCell ref="C322:C325"/>
    <mergeCell ref="D322:D325"/>
    <mergeCell ref="E322:E325"/>
    <mergeCell ref="F322:F325"/>
    <mergeCell ref="G322:H325"/>
    <mergeCell ref="L318:Q321"/>
    <mergeCell ref="R318:T321"/>
    <mergeCell ref="U318:W321"/>
    <mergeCell ref="X318:AC321"/>
    <mergeCell ref="AU314:AU317"/>
    <mergeCell ref="AV314:AV317"/>
    <mergeCell ref="AX314:AX317"/>
    <mergeCell ref="AY314:AY317"/>
    <mergeCell ref="C318:C321"/>
    <mergeCell ref="D318:D321"/>
    <mergeCell ref="E318:E321"/>
    <mergeCell ref="F318:F321"/>
    <mergeCell ref="G318:H321"/>
    <mergeCell ref="I318:K321"/>
    <mergeCell ref="R314:T317"/>
    <mergeCell ref="U314:W317"/>
    <mergeCell ref="X314:AC317"/>
    <mergeCell ref="AD314:AI317"/>
    <mergeCell ref="AD322:AI325"/>
    <mergeCell ref="AU322:AU325"/>
    <mergeCell ref="AV322:AV325"/>
    <mergeCell ref="AX322:AX325"/>
    <mergeCell ref="AY322:AY325"/>
    <mergeCell ref="G298:H301"/>
    <mergeCell ref="I298:K301"/>
    <mergeCell ref="AV306:AV309"/>
    <mergeCell ref="AX306:AX309"/>
    <mergeCell ref="AY306:AY309"/>
    <mergeCell ref="C314:C317"/>
    <mergeCell ref="D314:D317"/>
    <mergeCell ref="E314:E317"/>
    <mergeCell ref="F314:F317"/>
    <mergeCell ref="G314:H317"/>
    <mergeCell ref="I314:K317"/>
    <mergeCell ref="L314:Q317"/>
    <mergeCell ref="U306:W309"/>
    <mergeCell ref="X306:AC309"/>
    <mergeCell ref="AD306:AI309"/>
    <mergeCell ref="AU306:AU309"/>
    <mergeCell ref="AX302:AX305"/>
    <mergeCell ref="AY302:AY305"/>
    <mergeCell ref="C306:C309"/>
    <mergeCell ref="D306:D309"/>
    <mergeCell ref="E306:E309"/>
    <mergeCell ref="F306:F309"/>
    <mergeCell ref="G306:H309"/>
    <mergeCell ref="I306:K309"/>
    <mergeCell ref="L306:Q309"/>
    <mergeCell ref="R306:T309"/>
    <mergeCell ref="X302:AC305"/>
    <mergeCell ref="AD302:AI305"/>
    <mergeCell ref="AU302:AU305"/>
    <mergeCell ref="AV302:AV305"/>
    <mergeCell ref="AX310:AX313"/>
    <mergeCell ref="AY310:AY313"/>
    <mergeCell ref="AD298:AI301"/>
    <mergeCell ref="AU298:AU301"/>
    <mergeCell ref="AV298:AV301"/>
    <mergeCell ref="AX298:AX301"/>
    <mergeCell ref="I294:K297"/>
    <mergeCell ref="L294:Q297"/>
    <mergeCell ref="R294:T297"/>
    <mergeCell ref="U294:W297"/>
    <mergeCell ref="X294:AC297"/>
    <mergeCell ref="AD290:AI293"/>
    <mergeCell ref="AU290:AU293"/>
    <mergeCell ref="AV290:AV293"/>
    <mergeCell ref="AX290:AX293"/>
    <mergeCell ref="AY290:AY293"/>
    <mergeCell ref="AY298:AY301"/>
    <mergeCell ref="C302:C305"/>
    <mergeCell ref="D302:D305"/>
    <mergeCell ref="E302:E305"/>
    <mergeCell ref="F302:F305"/>
    <mergeCell ref="G302:H305"/>
    <mergeCell ref="I302:K305"/>
    <mergeCell ref="L302:Q305"/>
    <mergeCell ref="R302:T305"/>
    <mergeCell ref="U302:W305"/>
    <mergeCell ref="L298:Q301"/>
    <mergeCell ref="R298:T301"/>
    <mergeCell ref="U298:W301"/>
    <mergeCell ref="X298:AC301"/>
    <mergeCell ref="C298:C301"/>
    <mergeCell ref="D298:D301"/>
    <mergeCell ref="E298:E301"/>
    <mergeCell ref="F298:F301"/>
    <mergeCell ref="C294:C297"/>
    <mergeCell ref="D294:D297"/>
    <mergeCell ref="E294:E297"/>
    <mergeCell ref="F294:F297"/>
    <mergeCell ref="G294:H297"/>
    <mergeCell ref="L290:Q293"/>
    <mergeCell ref="R290:T293"/>
    <mergeCell ref="U290:W293"/>
    <mergeCell ref="X290:AC293"/>
    <mergeCell ref="AU286:AU289"/>
    <mergeCell ref="AV286:AV289"/>
    <mergeCell ref="AX286:AX289"/>
    <mergeCell ref="AY286:AY289"/>
    <mergeCell ref="C290:C293"/>
    <mergeCell ref="D290:D293"/>
    <mergeCell ref="E290:E293"/>
    <mergeCell ref="F290:F293"/>
    <mergeCell ref="G290:H293"/>
    <mergeCell ref="I290:K293"/>
    <mergeCell ref="R286:T289"/>
    <mergeCell ref="U286:W289"/>
    <mergeCell ref="X286:AC289"/>
    <mergeCell ref="AD286:AI289"/>
    <mergeCell ref="AD294:AI297"/>
    <mergeCell ref="AU294:AU297"/>
    <mergeCell ref="AV294:AV297"/>
    <mergeCell ref="AX294:AX297"/>
    <mergeCell ref="AY294:AY297"/>
    <mergeCell ref="G274:H277"/>
    <mergeCell ref="I274:K277"/>
    <mergeCell ref="AV282:AV285"/>
    <mergeCell ref="AX282:AX285"/>
    <mergeCell ref="AY282:AY285"/>
    <mergeCell ref="C286:C289"/>
    <mergeCell ref="D286:D289"/>
    <mergeCell ref="E286:E289"/>
    <mergeCell ref="F286:F289"/>
    <mergeCell ref="G286:H289"/>
    <mergeCell ref="I286:K289"/>
    <mergeCell ref="L286:Q289"/>
    <mergeCell ref="U282:W285"/>
    <mergeCell ref="X282:AC285"/>
    <mergeCell ref="AD282:AI285"/>
    <mergeCell ref="AU282:AU285"/>
    <mergeCell ref="AX278:AX281"/>
    <mergeCell ref="AY278:AY281"/>
    <mergeCell ref="C282:C285"/>
    <mergeCell ref="D282:D285"/>
    <mergeCell ref="E282:E285"/>
    <mergeCell ref="F282:F285"/>
    <mergeCell ref="G282:H285"/>
    <mergeCell ref="I282:K285"/>
    <mergeCell ref="L282:Q285"/>
    <mergeCell ref="R282:T285"/>
    <mergeCell ref="X278:AC281"/>
    <mergeCell ref="AD278:AI281"/>
    <mergeCell ref="AU278:AU281"/>
    <mergeCell ref="AV278:AV281"/>
    <mergeCell ref="AD274:AI277"/>
    <mergeCell ref="AU274:AU277"/>
    <mergeCell ref="AV274:AV277"/>
    <mergeCell ref="AX274:AX277"/>
    <mergeCell ref="I270:K273"/>
    <mergeCell ref="L270:Q273"/>
    <mergeCell ref="R270:T273"/>
    <mergeCell ref="U270:W273"/>
    <mergeCell ref="X270:AC273"/>
    <mergeCell ref="AD266:AI269"/>
    <mergeCell ref="AU266:AU269"/>
    <mergeCell ref="AV266:AV269"/>
    <mergeCell ref="AX266:AX269"/>
    <mergeCell ref="AY266:AY269"/>
    <mergeCell ref="AY274:AY277"/>
    <mergeCell ref="C278:C281"/>
    <mergeCell ref="D278:D281"/>
    <mergeCell ref="E278:E281"/>
    <mergeCell ref="F278:F281"/>
    <mergeCell ref="G278:H281"/>
    <mergeCell ref="I278:K281"/>
    <mergeCell ref="L278:Q281"/>
    <mergeCell ref="R278:T281"/>
    <mergeCell ref="U278:W281"/>
    <mergeCell ref="L274:Q277"/>
    <mergeCell ref="R274:T277"/>
    <mergeCell ref="U274:W277"/>
    <mergeCell ref="X274:AC277"/>
    <mergeCell ref="C274:C277"/>
    <mergeCell ref="D274:D277"/>
    <mergeCell ref="E274:E277"/>
    <mergeCell ref="F274:F277"/>
    <mergeCell ref="C270:C273"/>
    <mergeCell ref="D270:D273"/>
    <mergeCell ref="E270:E273"/>
    <mergeCell ref="F270:F273"/>
    <mergeCell ref="G270:H273"/>
    <mergeCell ref="L266:Q269"/>
    <mergeCell ref="R266:T269"/>
    <mergeCell ref="U266:W269"/>
    <mergeCell ref="X266:AC269"/>
    <mergeCell ref="AU262:AU265"/>
    <mergeCell ref="AV262:AV265"/>
    <mergeCell ref="AX262:AX265"/>
    <mergeCell ref="AY262:AY265"/>
    <mergeCell ref="C266:C269"/>
    <mergeCell ref="D266:D269"/>
    <mergeCell ref="E266:E269"/>
    <mergeCell ref="F266:F269"/>
    <mergeCell ref="G266:H269"/>
    <mergeCell ref="I266:K269"/>
    <mergeCell ref="R262:T265"/>
    <mergeCell ref="U262:W265"/>
    <mergeCell ref="X262:AC265"/>
    <mergeCell ref="AD262:AI265"/>
    <mergeCell ref="AD270:AI273"/>
    <mergeCell ref="AU270:AU273"/>
    <mergeCell ref="AV270:AV273"/>
    <mergeCell ref="AX270:AX273"/>
    <mergeCell ref="AY270:AY273"/>
    <mergeCell ref="G250:H253"/>
    <mergeCell ref="I250:K253"/>
    <mergeCell ref="AV258:AV261"/>
    <mergeCell ref="AX258:AX261"/>
    <mergeCell ref="AY258:AY261"/>
    <mergeCell ref="C262:C265"/>
    <mergeCell ref="D262:D265"/>
    <mergeCell ref="E262:E265"/>
    <mergeCell ref="F262:F265"/>
    <mergeCell ref="G262:H265"/>
    <mergeCell ref="I262:K265"/>
    <mergeCell ref="L262:Q265"/>
    <mergeCell ref="U258:W261"/>
    <mergeCell ref="X258:AC261"/>
    <mergeCell ref="AD258:AI261"/>
    <mergeCell ref="AU258:AU261"/>
    <mergeCell ref="AX254:AX257"/>
    <mergeCell ref="AY254:AY257"/>
    <mergeCell ref="C258:C261"/>
    <mergeCell ref="D258:D261"/>
    <mergeCell ref="E258:E261"/>
    <mergeCell ref="F258:F261"/>
    <mergeCell ref="G258:H261"/>
    <mergeCell ref="I258:K261"/>
    <mergeCell ref="L258:Q261"/>
    <mergeCell ref="R258:T261"/>
    <mergeCell ref="X254:AC257"/>
    <mergeCell ref="AD254:AI257"/>
    <mergeCell ref="AU254:AU257"/>
    <mergeCell ref="AV254:AV257"/>
    <mergeCell ref="AD250:AI253"/>
    <mergeCell ref="AU250:AU253"/>
    <mergeCell ref="AV250:AV253"/>
    <mergeCell ref="AX250:AX253"/>
    <mergeCell ref="I246:K249"/>
    <mergeCell ref="L246:Q249"/>
    <mergeCell ref="R246:T249"/>
    <mergeCell ref="U246:W249"/>
    <mergeCell ref="X246:AC249"/>
    <mergeCell ref="AD242:AI245"/>
    <mergeCell ref="AU242:AU245"/>
    <mergeCell ref="AV242:AV245"/>
    <mergeCell ref="AX242:AX245"/>
    <mergeCell ref="AY242:AY245"/>
    <mergeCell ref="AY250:AY253"/>
    <mergeCell ref="C254:C257"/>
    <mergeCell ref="D254:D257"/>
    <mergeCell ref="E254:E257"/>
    <mergeCell ref="F254:F257"/>
    <mergeCell ref="G254:H257"/>
    <mergeCell ref="I254:K257"/>
    <mergeCell ref="L254:Q257"/>
    <mergeCell ref="R254:T257"/>
    <mergeCell ref="U254:W257"/>
    <mergeCell ref="L250:Q253"/>
    <mergeCell ref="R250:T253"/>
    <mergeCell ref="U250:W253"/>
    <mergeCell ref="X250:AC253"/>
    <mergeCell ref="C250:C253"/>
    <mergeCell ref="D250:D253"/>
    <mergeCell ref="E250:E253"/>
    <mergeCell ref="F250:F253"/>
    <mergeCell ref="C246:C249"/>
    <mergeCell ref="D246:D249"/>
    <mergeCell ref="E246:E249"/>
    <mergeCell ref="F246:F249"/>
    <mergeCell ref="G246:H249"/>
    <mergeCell ref="L242:Q245"/>
    <mergeCell ref="R242:T245"/>
    <mergeCell ref="U242:W245"/>
    <mergeCell ref="X242:AC245"/>
    <mergeCell ref="AU237:AU241"/>
    <mergeCell ref="AV237:AV241"/>
    <mergeCell ref="AX237:AX241"/>
    <mergeCell ref="AY237:AY241"/>
    <mergeCell ref="C242:C245"/>
    <mergeCell ref="D242:D245"/>
    <mergeCell ref="E242:E245"/>
    <mergeCell ref="F242:F245"/>
    <mergeCell ref="G242:H245"/>
    <mergeCell ref="I242:K245"/>
    <mergeCell ref="AD237:AI241"/>
    <mergeCell ref="L239:Q241"/>
    <mergeCell ref="R239:T241"/>
    <mergeCell ref="U239:W241"/>
    <mergeCell ref="X239:AC241"/>
    <mergeCell ref="AD246:AI249"/>
    <mergeCell ref="AU246:AU249"/>
    <mergeCell ref="AV246:AV249"/>
    <mergeCell ref="AX246:AX249"/>
    <mergeCell ref="AY246:AY249"/>
    <mergeCell ref="AU231:AW233"/>
    <mergeCell ref="AX231:AY233"/>
    <mergeCell ref="AU234:AW235"/>
    <mergeCell ref="AX234:AY235"/>
    <mergeCell ref="C237:H241"/>
    <mergeCell ref="I237:K241"/>
    <mergeCell ref="L237:Q238"/>
    <mergeCell ref="R237:W238"/>
    <mergeCell ref="X237:AC238"/>
    <mergeCell ref="C222:J223"/>
    <mergeCell ref="K222:R223"/>
    <mergeCell ref="S222:V223"/>
    <mergeCell ref="W222:AR223"/>
    <mergeCell ref="C224:J225"/>
    <mergeCell ref="K224:R225"/>
    <mergeCell ref="S224:V225"/>
    <mergeCell ref="W224:AR225"/>
    <mergeCell ref="D229:AR229"/>
    <mergeCell ref="D231:AR231"/>
    <mergeCell ref="D232:AR232"/>
    <mergeCell ref="D230:AS230"/>
    <mergeCell ref="X197:Y198"/>
    <mergeCell ref="Z213:AB213"/>
    <mergeCell ref="AG213:AK217"/>
    <mergeCell ref="AL213:AO217"/>
    <mergeCell ref="C216:I219"/>
    <mergeCell ref="S217:T217"/>
    <mergeCell ref="X217:Z217"/>
    <mergeCell ref="AT203:AT204"/>
    <mergeCell ref="B206:AP206"/>
    <mergeCell ref="C209:I210"/>
    <mergeCell ref="J209:AF210"/>
    <mergeCell ref="AG209:AO210"/>
    <mergeCell ref="C211:I215"/>
    <mergeCell ref="P211:R211"/>
    <mergeCell ref="V211:X211"/>
    <mergeCell ref="K213:L213"/>
    <mergeCell ref="U213:V213"/>
    <mergeCell ref="BB197:BB198"/>
    <mergeCell ref="AE202:AK203"/>
    <mergeCell ref="AL202:AQ203"/>
    <mergeCell ref="AU202:AU203"/>
    <mergeCell ref="AV202:AV203"/>
    <mergeCell ref="AW202:AX203"/>
    <mergeCell ref="AU197:AU198"/>
    <mergeCell ref="AV197:AV198"/>
    <mergeCell ref="AW197:AW198"/>
    <mergeCell ref="AX197:AX198"/>
    <mergeCell ref="AY197:AY198"/>
    <mergeCell ref="AZ197:AZ198"/>
    <mergeCell ref="Z197:AA198"/>
    <mergeCell ref="AE197:AI198"/>
    <mergeCell ref="AJ197:AK198"/>
    <mergeCell ref="AL197:AM198"/>
    <mergeCell ref="AN197:AO198"/>
    <mergeCell ref="AP197:AQ198"/>
    <mergeCell ref="BA197:BA198"/>
    <mergeCell ref="N178:O179"/>
    <mergeCell ref="P178:Q179"/>
    <mergeCell ref="R178:S179"/>
    <mergeCell ref="T178:U179"/>
    <mergeCell ref="V178:W179"/>
    <mergeCell ref="AT192:AT193"/>
    <mergeCell ref="AU192:AU193"/>
    <mergeCell ref="AV192:AV193"/>
    <mergeCell ref="AX192:AX193"/>
    <mergeCell ref="AY192:AY193"/>
    <mergeCell ref="B197:E198"/>
    <mergeCell ref="F197:G198"/>
    <mergeCell ref="H197:I198"/>
    <mergeCell ref="J197:K198"/>
    <mergeCell ref="L197:M198"/>
    <mergeCell ref="Z192:AA193"/>
    <mergeCell ref="AE192:AI193"/>
    <mergeCell ref="AJ192:AK193"/>
    <mergeCell ref="AL192:AM193"/>
    <mergeCell ref="AN192:AO193"/>
    <mergeCell ref="AP192:AQ193"/>
    <mergeCell ref="N192:O193"/>
    <mergeCell ref="P192:Q193"/>
    <mergeCell ref="R192:S193"/>
    <mergeCell ref="T192:U193"/>
    <mergeCell ref="V192:W193"/>
    <mergeCell ref="X192:Y193"/>
    <mergeCell ref="N197:O198"/>
    <mergeCell ref="P197:Q198"/>
    <mergeCell ref="R197:S198"/>
    <mergeCell ref="T197:U198"/>
    <mergeCell ref="V197:W198"/>
    <mergeCell ref="N173:O174"/>
    <mergeCell ref="P173:Q174"/>
    <mergeCell ref="R173:S174"/>
    <mergeCell ref="T173:U174"/>
    <mergeCell ref="V173:W174"/>
    <mergeCell ref="X173:Y174"/>
    <mergeCell ref="A189:I190"/>
    <mergeCell ref="B192:E193"/>
    <mergeCell ref="F192:G193"/>
    <mergeCell ref="H192:I193"/>
    <mergeCell ref="J192:K193"/>
    <mergeCell ref="L192:M193"/>
    <mergeCell ref="BA178:BA179"/>
    <mergeCell ref="BB178:BB179"/>
    <mergeCell ref="AE183:AK184"/>
    <mergeCell ref="AL183:AQ184"/>
    <mergeCell ref="AU183:AU184"/>
    <mergeCell ref="AV183:AV184"/>
    <mergeCell ref="AW183:AX184"/>
    <mergeCell ref="AT184:AT185"/>
    <mergeCell ref="AU178:AU179"/>
    <mergeCell ref="AV178:AV179"/>
    <mergeCell ref="AW178:AW179"/>
    <mergeCell ref="AX178:AX179"/>
    <mergeCell ref="AY178:AY179"/>
    <mergeCell ref="AZ178:AZ179"/>
    <mergeCell ref="Z178:AA179"/>
    <mergeCell ref="AE178:AI179"/>
    <mergeCell ref="AJ178:AK179"/>
    <mergeCell ref="AL178:AM179"/>
    <mergeCell ref="AN178:AO179"/>
    <mergeCell ref="AP178:AQ179"/>
    <mergeCell ref="A170:I171"/>
    <mergeCell ref="B173:E174"/>
    <mergeCell ref="F173:G174"/>
    <mergeCell ref="H173:I174"/>
    <mergeCell ref="J173:K174"/>
    <mergeCell ref="L173:M174"/>
    <mergeCell ref="AE165:AK166"/>
    <mergeCell ref="AL165:AQ166"/>
    <mergeCell ref="AU165:AU166"/>
    <mergeCell ref="AV165:AV166"/>
    <mergeCell ref="AW165:AX166"/>
    <mergeCell ref="AT166:AT167"/>
    <mergeCell ref="AX160:AX161"/>
    <mergeCell ref="AY160:AY161"/>
    <mergeCell ref="AZ160:AZ161"/>
    <mergeCell ref="X178:Y179"/>
    <mergeCell ref="AT173:AT174"/>
    <mergeCell ref="AU173:AU174"/>
    <mergeCell ref="AV173:AV174"/>
    <mergeCell ref="AX173:AX174"/>
    <mergeCell ref="AY173:AY174"/>
    <mergeCell ref="B178:E179"/>
    <mergeCell ref="F178:G179"/>
    <mergeCell ref="H178:I179"/>
    <mergeCell ref="J178:K179"/>
    <mergeCell ref="L178:M179"/>
    <mergeCell ref="Z173:AA174"/>
    <mergeCell ref="AE173:AI174"/>
    <mergeCell ref="AJ173:AK174"/>
    <mergeCell ref="AL173:AM174"/>
    <mergeCell ref="AN173:AO174"/>
    <mergeCell ref="AP173:AQ174"/>
    <mergeCell ref="BA160:BA161"/>
    <mergeCell ref="BB160:BB161"/>
    <mergeCell ref="AL160:AM161"/>
    <mergeCell ref="AN160:AO161"/>
    <mergeCell ref="AP160:AQ161"/>
    <mergeCell ref="AU160:AU161"/>
    <mergeCell ref="AV160:AV161"/>
    <mergeCell ref="AW160:AW161"/>
    <mergeCell ref="T160:U161"/>
    <mergeCell ref="V160:W161"/>
    <mergeCell ref="X160:Y161"/>
    <mergeCell ref="Z160:AA161"/>
    <mergeCell ref="AE160:AI161"/>
    <mergeCell ref="AJ160:AK161"/>
    <mergeCell ref="AX155:AX156"/>
    <mergeCell ref="AY155:AY156"/>
    <mergeCell ref="B160:E161"/>
    <mergeCell ref="F160:G161"/>
    <mergeCell ref="H160:I161"/>
    <mergeCell ref="J160:K161"/>
    <mergeCell ref="L160:M161"/>
    <mergeCell ref="N160:O161"/>
    <mergeCell ref="P160:Q161"/>
    <mergeCell ref="R160:S161"/>
    <mergeCell ref="AL155:AM156"/>
    <mergeCell ref="AN155:AO156"/>
    <mergeCell ref="AP155:AQ156"/>
    <mergeCell ref="AT155:AT156"/>
    <mergeCell ref="AU155:AU156"/>
    <mergeCell ref="AV155:AV156"/>
    <mergeCell ref="T155:U156"/>
    <mergeCell ref="V155:W156"/>
    <mergeCell ref="X155:Y156"/>
    <mergeCell ref="Z155:AA156"/>
    <mergeCell ref="AE155:AI156"/>
    <mergeCell ref="AJ155:AK156"/>
    <mergeCell ref="AT148:AT149"/>
    <mergeCell ref="A152:I153"/>
    <mergeCell ref="B155:E156"/>
    <mergeCell ref="F155:G156"/>
    <mergeCell ref="H155:I156"/>
    <mergeCell ref="J155:K156"/>
    <mergeCell ref="L155:M156"/>
    <mergeCell ref="N155:O156"/>
    <mergeCell ref="P155:Q156"/>
    <mergeCell ref="R155:S156"/>
    <mergeCell ref="BA142:BA143"/>
    <mergeCell ref="BB142:BB143"/>
    <mergeCell ref="AE147:AK148"/>
    <mergeCell ref="AL147:AQ148"/>
    <mergeCell ref="AU147:AU148"/>
    <mergeCell ref="AV147:AV148"/>
    <mergeCell ref="AW147:AX148"/>
    <mergeCell ref="AU142:AU143"/>
    <mergeCell ref="AV142:AV143"/>
    <mergeCell ref="AW142:AW143"/>
    <mergeCell ref="AX142:AX143"/>
    <mergeCell ref="AY142:AY143"/>
    <mergeCell ref="AZ142:AZ143"/>
    <mergeCell ref="Z142:AA143"/>
    <mergeCell ref="AE142:AI143"/>
    <mergeCell ref="AJ142:AK143"/>
    <mergeCell ref="AL142:AM143"/>
    <mergeCell ref="AN142:AO143"/>
    <mergeCell ref="AP142:AQ143"/>
    <mergeCell ref="N142:O143"/>
    <mergeCell ref="P142:Q143"/>
    <mergeCell ref="R142:S143"/>
    <mergeCell ref="T142:U143"/>
    <mergeCell ref="V142:W143"/>
    <mergeCell ref="X142:Y143"/>
    <mergeCell ref="AT137:AT138"/>
    <mergeCell ref="AU137:AU138"/>
    <mergeCell ref="AV137:AV138"/>
    <mergeCell ref="AX137:AX138"/>
    <mergeCell ref="AY137:AY138"/>
    <mergeCell ref="B142:E143"/>
    <mergeCell ref="F142:G143"/>
    <mergeCell ref="H142:I143"/>
    <mergeCell ref="J142:K143"/>
    <mergeCell ref="L142:M143"/>
    <mergeCell ref="Z137:AA138"/>
    <mergeCell ref="AE137:AI138"/>
    <mergeCell ref="AJ137:AK138"/>
    <mergeCell ref="AL137:AM138"/>
    <mergeCell ref="AN137:AO138"/>
    <mergeCell ref="AP137:AQ138"/>
    <mergeCell ref="N137:O138"/>
    <mergeCell ref="P137:Q138"/>
    <mergeCell ref="R137:S138"/>
    <mergeCell ref="T137:U138"/>
    <mergeCell ref="V137:W138"/>
    <mergeCell ref="X137:Y138"/>
    <mergeCell ref="A134:I135"/>
    <mergeCell ref="B137:E138"/>
    <mergeCell ref="F137:G138"/>
    <mergeCell ref="H137:I138"/>
    <mergeCell ref="J137:K138"/>
    <mergeCell ref="L137:M138"/>
    <mergeCell ref="BA123:BA124"/>
    <mergeCell ref="BB123:BB124"/>
    <mergeCell ref="AE128:AK129"/>
    <mergeCell ref="AL128:AQ129"/>
    <mergeCell ref="AU128:AU129"/>
    <mergeCell ref="AV128:AV129"/>
    <mergeCell ref="AW128:AX129"/>
    <mergeCell ref="AT129:AT130"/>
    <mergeCell ref="AU123:AU124"/>
    <mergeCell ref="AV123:AV124"/>
    <mergeCell ref="AW123:AW124"/>
    <mergeCell ref="AX123:AX124"/>
    <mergeCell ref="AY123:AY124"/>
    <mergeCell ref="AZ123:AZ124"/>
    <mergeCell ref="Z123:AA124"/>
    <mergeCell ref="AE123:AI124"/>
    <mergeCell ref="AJ123:AK124"/>
    <mergeCell ref="AL123:AM124"/>
    <mergeCell ref="AN123:AO124"/>
    <mergeCell ref="AP123:AQ124"/>
    <mergeCell ref="N123:O124"/>
    <mergeCell ref="P123:Q124"/>
    <mergeCell ref="R123:S124"/>
    <mergeCell ref="T123:U124"/>
    <mergeCell ref="V123:W124"/>
    <mergeCell ref="X123:Y124"/>
    <mergeCell ref="AU118:AU119"/>
    <mergeCell ref="AV118:AV119"/>
    <mergeCell ref="AX118:AX119"/>
    <mergeCell ref="AY118:AY119"/>
    <mergeCell ref="B123:E124"/>
    <mergeCell ref="F123:G124"/>
    <mergeCell ref="H123:I124"/>
    <mergeCell ref="J123:K124"/>
    <mergeCell ref="L123:M124"/>
    <mergeCell ref="Z118:AA119"/>
    <mergeCell ref="AE118:AI119"/>
    <mergeCell ref="AJ118:AK119"/>
    <mergeCell ref="AL118:AM119"/>
    <mergeCell ref="AN118:AO119"/>
    <mergeCell ref="AP118:AQ119"/>
    <mergeCell ref="N118:O119"/>
    <mergeCell ref="P118:Q119"/>
    <mergeCell ref="R118:S119"/>
    <mergeCell ref="T118:U119"/>
    <mergeCell ref="V118:W119"/>
    <mergeCell ref="X118:Y119"/>
    <mergeCell ref="A115:I116"/>
    <mergeCell ref="B118:E119"/>
    <mergeCell ref="F118:G119"/>
    <mergeCell ref="H118:I119"/>
    <mergeCell ref="J118:K119"/>
    <mergeCell ref="L118:M119"/>
    <mergeCell ref="BB105:BB106"/>
    <mergeCell ref="AE110:AK111"/>
    <mergeCell ref="AL110:AQ111"/>
    <mergeCell ref="AU110:AU111"/>
    <mergeCell ref="AV110:AV111"/>
    <mergeCell ref="AW110:AX111"/>
    <mergeCell ref="AT111:AT112"/>
    <mergeCell ref="AV105:AV106"/>
    <mergeCell ref="AW105:AW106"/>
    <mergeCell ref="AX105:AX106"/>
    <mergeCell ref="AY105:AY106"/>
    <mergeCell ref="AZ105:AZ106"/>
    <mergeCell ref="BA105:BA106"/>
    <mergeCell ref="AE105:AI106"/>
    <mergeCell ref="AJ105:AK106"/>
    <mergeCell ref="AL105:AM106"/>
    <mergeCell ref="AN105:AO106"/>
    <mergeCell ref="AP105:AQ106"/>
    <mergeCell ref="AU105:AU106"/>
    <mergeCell ref="P105:Q106"/>
    <mergeCell ref="R105:S106"/>
    <mergeCell ref="T105:U106"/>
    <mergeCell ref="V105:W106"/>
    <mergeCell ref="X105:Y106"/>
    <mergeCell ref="Z105:AA106"/>
    <mergeCell ref="AT118:AT119"/>
    <mergeCell ref="AY100:AY101"/>
    <mergeCell ref="B105:E106"/>
    <mergeCell ref="F105:G106"/>
    <mergeCell ref="H105:I106"/>
    <mergeCell ref="J105:K106"/>
    <mergeCell ref="L105:M106"/>
    <mergeCell ref="N105:O106"/>
    <mergeCell ref="AE100:AI101"/>
    <mergeCell ref="AJ100:AK101"/>
    <mergeCell ref="AL100:AM101"/>
    <mergeCell ref="AN100:AO101"/>
    <mergeCell ref="AP100:AQ101"/>
    <mergeCell ref="AT100:AT101"/>
    <mergeCell ref="P100:Q101"/>
    <mergeCell ref="R100:S101"/>
    <mergeCell ref="T100:U101"/>
    <mergeCell ref="V100:W101"/>
    <mergeCell ref="X100:Y101"/>
    <mergeCell ref="Z100:AA101"/>
    <mergeCell ref="AW92:AX93"/>
    <mergeCell ref="AT93:AT94"/>
    <mergeCell ref="A97:I98"/>
    <mergeCell ref="B100:E101"/>
    <mergeCell ref="F100:G101"/>
    <mergeCell ref="H100:I101"/>
    <mergeCell ref="J100:K101"/>
    <mergeCell ref="L100:M101"/>
    <mergeCell ref="N100:O101"/>
    <mergeCell ref="AE92:AK93"/>
    <mergeCell ref="AL92:AQ93"/>
    <mergeCell ref="AU92:AU93"/>
    <mergeCell ref="AV92:AV93"/>
    <mergeCell ref="AW87:AW88"/>
    <mergeCell ref="AX87:AX88"/>
    <mergeCell ref="B87:E88"/>
    <mergeCell ref="F87:G88"/>
    <mergeCell ref="H87:I88"/>
    <mergeCell ref="J87:K88"/>
    <mergeCell ref="L87:M88"/>
    <mergeCell ref="N87:O88"/>
    <mergeCell ref="P87:Q88"/>
    <mergeCell ref="AU100:AU101"/>
    <mergeCell ref="AV100:AV101"/>
    <mergeCell ref="AX100:AX101"/>
    <mergeCell ref="AY87:AY88"/>
    <mergeCell ref="AZ87:AZ88"/>
    <mergeCell ref="BA87:BA88"/>
    <mergeCell ref="BB87:BB88"/>
    <mergeCell ref="AJ87:AK88"/>
    <mergeCell ref="AL87:AM88"/>
    <mergeCell ref="AN87:AO88"/>
    <mergeCell ref="AP87:AQ88"/>
    <mergeCell ref="AU87:AU88"/>
    <mergeCell ref="AV87:AV88"/>
    <mergeCell ref="R87:S88"/>
    <mergeCell ref="T87:U88"/>
    <mergeCell ref="V87:W88"/>
    <mergeCell ref="X87:Y88"/>
    <mergeCell ref="Z87:AA88"/>
    <mergeCell ref="AE87:AI88"/>
    <mergeCell ref="AV82:AV83"/>
    <mergeCell ref="AX82:AX83"/>
    <mergeCell ref="AY82:AY83"/>
    <mergeCell ref="AJ82:AK83"/>
    <mergeCell ref="AL82:AM83"/>
    <mergeCell ref="AN82:AO83"/>
    <mergeCell ref="AP82:AQ83"/>
    <mergeCell ref="AT82:AT83"/>
    <mergeCell ref="AU82:AU83"/>
    <mergeCell ref="R82:S83"/>
    <mergeCell ref="T82:U83"/>
    <mergeCell ref="V82:W83"/>
    <mergeCell ref="X82:Y83"/>
    <mergeCell ref="Z82:AA83"/>
    <mergeCell ref="AE82:AI83"/>
    <mergeCell ref="AW73:AX74"/>
    <mergeCell ref="AT74:AT75"/>
    <mergeCell ref="A79:I80"/>
    <mergeCell ref="B82:E83"/>
    <mergeCell ref="F82:G83"/>
    <mergeCell ref="H82:I83"/>
    <mergeCell ref="J82:K83"/>
    <mergeCell ref="L82:M83"/>
    <mergeCell ref="N82:O83"/>
    <mergeCell ref="P82:Q83"/>
    <mergeCell ref="AX68:AX69"/>
    <mergeCell ref="AY68:AY69"/>
    <mergeCell ref="AZ68:AZ69"/>
    <mergeCell ref="BA68:BA69"/>
    <mergeCell ref="BB68:BB69"/>
    <mergeCell ref="AE73:AK74"/>
    <mergeCell ref="AL73:AQ74"/>
    <mergeCell ref="AU73:AU74"/>
    <mergeCell ref="AV73:AV74"/>
    <mergeCell ref="AL68:AM69"/>
    <mergeCell ref="AN68:AO69"/>
    <mergeCell ref="AP68:AQ69"/>
    <mergeCell ref="AU68:AU69"/>
    <mergeCell ref="AV68:AV69"/>
    <mergeCell ref="AW68:AW69"/>
    <mergeCell ref="T68:U69"/>
    <mergeCell ref="V68:W69"/>
    <mergeCell ref="X68:Y69"/>
    <mergeCell ref="Z68:AA69"/>
    <mergeCell ref="AE68:AI69"/>
    <mergeCell ref="AJ68:AK69"/>
    <mergeCell ref="B68:E69"/>
    <mergeCell ref="F68:G69"/>
    <mergeCell ref="H68:I69"/>
    <mergeCell ref="J68:K69"/>
    <mergeCell ref="L68:M69"/>
    <mergeCell ref="N68:O69"/>
    <mergeCell ref="P68:Q69"/>
    <mergeCell ref="R68:S69"/>
    <mergeCell ref="AL63:AM64"/>
    <mergeCell ref="AN63:AO64"/>
    <mergeCell ref="AP63:AQ64"/>
    <mergeCell ref="AT63:AT64"/>
    <mergeCell ref="AU63:AU64"/>
    <mergeCell ref="AV63:AV64"/>
    <mergeCell ref="T63:U64"/>
    <mergeCell ref="V63:W64"/>
    <mergeCell ref="X63:Y64"/>
    <mergeCell ref="Z63:AA64"/>
    <mergeCell ref="AE63:AI64"/>
    <mergeCell ref="AJ63:AK64"/>
    <mergeCell ref="AT56:AT57"/>
    <mergeCell ref="A60:I61"/>
    <mergeCell ref="B63:E64"/>
    <mergeCell ref="F63:G64"/>
    <mergeCell ref="H63:I64"/>
    <mergeCell ref="J63:K64"/>
    <mergeCell ref="L63:M64"/>
    <mergeCell ref="N63:O64"/>
    <mergeCell ref="P63:Q64"/>
    <mergeCell ref="R63:S64"/>
    <mergeCell ref="BA50:BA51"/>
    <mergeCell ref="BB50:BB51"/>
    <mergeCell ref="AE55:AK56"/>
    <mergeCell ref="AL55:AQ56"/>
    <mergeCell ref="AU55:AU56"/>
    <mergeCell ref="AV55:AV56"/>
    <mergeCell ref="AW55:AX56"/>
    <mergeCell ref="AU50:AU51"/>
    <mergeCell ref="AV50:AV51"/>
    <mergeCell ref="AW50:AW51"/>
    <mergeCell ref="AX50:AX51"/>
    <mergeCell ref="AY50:AY51"/>
    <mergeCell ref="AZ50:AZ51"/>
    <mergeCell ref="Z50:AA51"/>
    <mergeCell ref="AE50:AI51"/>
    <mergeCell ref="AJ50:AK51"/>
    <mergeCell ref="AL50:AM51"/>
    <mergeCell ref="AN50:AO51"/>
    <mergeCell ref="AP50:AQ51"/>
    <mergeCell ref="AX63:AX64"/>
    <mergeCell ref="AY63:AY64"/>
    <mergeCell ref="N50:O51"/>
    <mergeCell ref="P50:Q51"/>
    <mergeCell ref="R50:S51"/>
    <mergeCell ref="T50:U51"/>
    <mergeCell ref="V50:W51"/>
    <mergeCell ref="X50:Y51"/>
    <mergeCell ref="AT45:AT46"/>
    <mergeCell ref="AU45:AU46"/>
    <mergeCell ref="AV45:AV46"/>
    <mergeCell ref="AX45:AX46"/>
    <mergeCell ref="AY45:AY46"/>
    <mergeCell ref="B50:E51"/>
    <mergeCell ref="F50:G51"/>
    <mergeCell ref="H50:I51"/>
    <mergeCell ref="J50:K51"/>
    <mergeCell ref="L50:M51"/>
    <mergeCell ref="Z45:AA46"/>
    <mergeCell ref="AE45:AI46"/>
    <mergeCell ref="AJ45:AK46"/>
    <mergeCell ref="AL45:AM46"/>
    <mergeCell ref="AN45:AO46"/>
    <mergeCell ref="AP45:AQ46"/>
    <mergeCell ref="N45:O46"/>
    <mergeCell ref="P45:Q46"/>
    <mergeCell ref="R45:S46"/>
    <mergeCell ref="T45:U46"/>
    <mergeCell ref="V45:W46"/>
    <mergeCell ref="X45:Y46"/>
    <mergeCell ref="A42:I43"/>
    <mergeCell ref="B45:E46"/>
    <mergeCell ref="F45:G46"/>
    <mergeCell ref="H45:I46"/>
    <mergeCell ref="J45:K46"/>
    <mergeCell ref="L45:M46"/>
    <mergeCell ref="BA31:BA32"/>
    <mergeCell ref="BB31:BB32"/>
    <mergeCell ref="AE36:AK37"/>
    <mergeCell ref="AL36:AQ37"/>
    <mergeCell ref="AU36:AU37"/>
    <mergeCell ref="AV36:AV37"/>
    <mergeCell ref="AW36:AX37"/>
    <mergeCell ref="AT37:AT38"/>
    <mergeCell ref="AU31:AU32"/>
    <mergeCell ref="AV31:AV32"/>
    <mergeCell ref="AW31:AW32"/>
    <mergeCell ref="AX31:AX32"/>
    <mergeCell ref="AY31:AY32"/>
    <mergeCell ref="AZ31:AZ32"/>
    <mergeCell ref="Z31:AA32"/>
    <mergeCell ref="AE31:AI32"/>
    <mergeCell ref="AJ31:AK32"/>
    <mergeCell ref="AL31:AM32"/>
    <mergeCell ref="AN31:AO32"/>
    <mergeCell ref="AP31:AQ32"/>
    <mergeCell ref="N31:O32"/>
    <mergeCell ref="P31:Q32"/>
    <mergeCell ref="R31:S32"/>
    <mergeCell ref="T31:U32"/>
    <mergeCell ref="V31:W32"/>
    <mergeCell ref="X31:Y32"/>
    <mergeCell ref="I17:L17"/>
    <mergeCell ref="M17:R17"/>
    <mergeCell ref="S17:AO17"/>
    <mergeCell ref="C5:K6"/>
    <mergeCell ref="L5:AP6"/>
    <mergeCell ref="C7:K8"/>
    <mergeCell ref="L7:AP8"/>
    <mergeCell ref="AT26:AT27"/>
    <mergeCell ref="AU26:AU27"/>
    <mergeCell ref="AV26:AV27"/>
    <mergeCell ref="AX26:AX27"/>
    <mergeCell ref="AY26:AY27"/>
    <mergeCell ref="B31:E32"/>
    <mergeCell ref="F31:G32"/>
    <mergeCell ref="H31:I32"/>
    <mergeCell ref="J31:K32"/>
    <mergeCell ref="L31:M32"/>
    <mergeCell ref="Z26:AA27"/>
    <mergeCell ref="AE26:AI27"/>
    <mergeCell ref="AJ26:AK27"/>
    <mergeCell ref="AL26:AM27"/>
    <mergeCell ref="AN26:AO27"/>
    <mergeCell ref="AP26:AQ27"/>
    <mergeCell ref="N26:O27"/>
    <mergeCell ref="P26:Q27"/>
    <mergeCell ref="R26:S27"/>
    <mergeCell ref="T26:U27"/>
    <mergeCell ref="V26:W27"/>
    <mergeCell ref="X26:Y27"/>
    <mergeCell ref="BD398:BD401"/>
    <mergeCell ref="BE398:BE401"/>
    <mergeCell ref="BD486:BD489"/>
    <mergeCell ref="BE486:BE489"/>
    <mergeCell ref="C53:AB57"/>
    <mergeCell ref="C71:AB75"/>
    <mergeCell ref="C90:AB94"/>
    <mergeCell ref="C108:AB112"/>
    <mergeCell ref="C126:AB130"/>
    <mergeCell ref="C145:AB149"/>
    <mergeCell ref="C163:AB167"/>
    <mergeCell ref="C181:AB185"/>
    <mergeCell ref="C200:AB204"/>
    <mergeCell ref="A2:H2"/>
    <mergeCell ref="I2:AJ2"/>
    <mergeCell ref="AK2:AS2"/>
    <mergeCell ref="A23:I24"/>
    <mergeCell ref="B26:E27"/>
    <mergeCell ref="F26:G27"/>
    <mergeCell ref="H26:I27"/>
    <mergeCell ref="J26:K27"/>
    <mergeCell ref="L26:M27"/>
    <mergeCell ref="C18:H18"/>
    <mergeCell ref="I18:L18"/>
    <mergeCell ref="M18:R18"/>
    <mergeCell ref="S18:AO20"/>
    <mergeCell ref="C19:H20"/>
    <mergeCell ref="I19:L20"/>
    <mergeCell ref="M19:R20"/>
    <mergeCell ref="A3:AS3"/>
    <mergeCell ref="A12:AS12"/>
    <mergeCell ref="C17:H17"/>
  </mergeCells>
  <phoneticPr fontId="2"/>
  <conditionalFormatting sqref="AD242 AD246 AD250 AD254 AD258 AD262 AD266 AD270 AD274 AD278 AD282 AD286 AD290 AD294 AD298 AD302 AD306 AD406 AD318 AD322 AD326 AD330 AD334 AD338 AD342 AD346 AD350 AD354 AD358 AD362 AD366 AD370 AD374 AD378 AD382 AD386 AD390 AD414 AD418 AD422 AD426 AD430 AD434 AD438 AD442 AD446 AD450 AD454 AD458 AD462 AD466 AD470 AD474 AD478">
    <cfRule type="expression" dxfId="158" priority="100">
      <formula>IF(AD242="定",TRUE)</formula>
    </cfRule>
    <cfRule type="expression" dxfId="157" priority="101">
      <formula>IF(BV245="×",TRUE)</formula>
    </cfRule>
    <cfRule type="expression" dxfId="156" priority="102">
      <formula>IF(AD242=0,TRUE)</formula>
    </cfRule>
  </conditionalFormatting>
  <conditionalFormatting sqref="L246 L250 L254 L258 L262 L266 L270 L274 L278 L282 L286 L290 L294 L298 L302 L306">
    <cfRule type="expression" dxfId="155" priority="94">
      <formula>IF(L246="定",TRUE)</formula>
    </cfRule>
    <cfRule type="expression" dxfId="154" priority="95">
      <formula>IF(#REF!="×",TRUE)</formula>
    </cfRule>
    <cfRule type="expression" dxfId="153" priority="96">
      <formula>IF(L246=0,TRUE)</formula>
    </cfRule>
  </conditionalFormatting>
  <conditionalFormatting sqref="L242">
    <cfRule type="expression" dxfId="152" priority="97">
      <formula>IF(L242="定",TRUE)</formula>
    </cfRule>
    <cfRule type="expression" dxfId="151" priority="98">
      <formula>IF(#REF!="×",TRUE)</formula>
    </cfRule>
    <cfRule type="expression" dxfId="150" priority="99">
      <formula>IF(L242=0,TRUE)</formula>
    </cfRule>
  </conditionalFormatting>
  <conditionalFormatting sqref="L406 L402">
    <cfRule type="expression" dxfId="149" priority="67">
      <formula>IF(L402="定",TRUE)</formula>
    </cfRule>
    <cfRule type="expression" dxfId="148" priority="68">
      <formula>IF(#REF!="×",TRUE)</formula>
    </cfRule>
    <cfRule type="expression" dxfId="147" priority="69">
      <formula>IF(L402=0,TRUE)</formula>
    </cfRule>
  </conditionalFormatting>
  <conditionalFormatting sqref="X242">
    <cfRule type="expression" dxfId="146" priority="55">
      <formula>IF(X242="定",TRUE)</formula>
    </cfRule>
    <cfRule type="expression" dxfId="145" priority="56">
      <formula>IF(#REF!="×",TRUE)</formula>
    </cfRule>
    <cfRule type="expression" dxfId="144" priority="57">
      <formula>IF(X242=0,TRUE)</formula>
    </cfRule>
  </conditionalFormatting>
  <conditionalFormatting sqref="X246 X250 X254 X258 X262 X266 X270 X274 X278 X282 X286 X290 X294 X298 X302 X306">
    <cfRule type="expression" dxfId="143" priority="52">
      <formula>IF(X246="定",TRUE)</formula>
    </cfRule>
    <cfRule type="expression" dxfId="142" priority="53">
      <formula>IF(#REF!="×",TRUE)</formula>
    </cfRule>
    <cfRule type="expression" dxfId="141" priority="54">
      <formula>IF(X246=0,TRUE)</formula>
    </cfRule>
  </conditionalFormatting>
  <conditionalFormatting sqref="X314 X318 X322 X326 X330 X334 X338 X342 X346 X350 X354 X358 X362 X366 X370 X374 X378 X382 X386 X390">
    <cfRule type="expression" dxfId="140" priority="49">
      <formula>IF(X314="定",TRUE)</formula>
    </cfRule>
    <cfRule type="expression" dxfId="139" priority="50">
      <formula>IF(#REF!="×",TRUE)</formula>
    </cfRule>
    <cfRule type="expression" dxfId="138" priority="51">
      <formula>IF(X314=0,TRUE)</formula>
    </cfRule>
  </conditionalFormatting>
  <conditionalFormatting sqref="X402 X406 X410 X414 X418 X422 X426 X430 X434 X438 X442 X446 X450 X454 X458 X462 X466 X470 X474 X478">
    <cfRule type="expression" dxfId="137" priority="16">
      <formula>IF(X402="定",TRUE)</formula>
    </cfRule>
    <cfRule type="expression" dxfId="136" priority="17">
      <formula>IF(#REF!="×",TRUE)</formula>
    </cfRule>
    <cfRule type="expression" dxfId="135" priority="18">
      <formula>IF(X402=0,TRUE)</formula>
    </cfRule>
  </conditionalFormatting>
  <conditionalFormatting sqref="L314 L318 L322 L326 L330 L334 L338 L342 L346 L350 L354 L358 L362 L366 L370 L374 L378 L382 L386 L390">
    <cfRule type="expression" dxfId="134" priority="13">
      <formula>IF(L314="定",TRUE)</formula>
    </cfRule>
    <cfRule type="expression" dxfId="133" priority="14">
      <formula>IF(#REF!="×",TRUE)</formula>
    </cfRule>
    <cfRule type="expression" dxfId="132" priority="15">
      <formula>IF(L314=0,TRUE)</formula>
    </cfRule>
  </conditionalFormatting>
  <conditionalFormatting sqref="L410 L414 L418 L422 L426 L430 L434 L438 L442 L446 L450 L454 L458 L462 L466 L470 L474 L478">
    <cfRule type="expression" dxfId="131" priority="10">
      <formula>IF(L410="定",TRUE)</formula>
    </cfRule>
    <cfRule type="expression" dxfId="130" priority="11">
      <formula>IF(#REF!="×",TRUE)</formula>
    </cfRule>
    <cfRule type="expression" dxfId="129" priority="12">
      <formula>IF(L410=0,TRUE)</formula>
    </cfRule>
  </conditionalFormatting>
  <conditionalFormatting sqref="AD314">
    <cfRule type="expression" dxfId="128" priority="7">
      <formula>IF(AD314="定",TRUE)</formula>
    </cfRule>
    <cfRule type="expression" dxfId="127" priority="8">
      <formula>IF(BV317="×",TRUE)</formula>
    </cfRule>
    <cfRule type="expression" dxfId="126" priority="9">
      <formula>IF(AD314=0,TRUE)</formula>
    </cfRule>
  </conditionalFormatting>
  <conditionalFormatting sqref="AD402">
    <cfRule type="expression" dxfId="125" priority="4">
      <formula>IF(AD402="定",TRUE)</formula>
    </cfRule>
    <cfRule type="expression" dxfId="124" priority="5">
      <formula>IF(BV405="×",TRUE)</formula>
    </cfRule>
    <cfRule type="expression" dxfId="123" priority="6">
      <formula>IF(AD402=0,TRUE)</formula>
    </cfRule>
  </conditionalFormatting>
  <conditionalFormatting sqref="AD410">
    <cfRule type="expression" dxfId="122" priority="1">
      <formula>IF(AD410="定",TRUE)</formula>
    </cfRule>
    <cfRule type="expression" dxfId="121" priority="2">
      <formula>IF(BV413="×",TRUE)</formula>
    </cfRule>
    <cfRule type="expression" dxfId="120" priority="3">
      <formula>IF(AD410=0,TRUE)</formula>
    </cfRule>
  </conditionalFormatting>
  <dataValidations count="6">
    <dataValidation type="whole" allowBlank="1" showInputMessage="1" showErrorMessage="1" sqref="R314:T393 R402:T481" xr:uid="{BD0FC29B-5D7F-4013-9BA6-37EE233867BA}">
      <formula1>1</formula1>
      <formula2>10</formula2>
    </dataValidation>
    <dataValidation type="decimal" operator="greaterThan" allowBlank="1" showInputMessage="1" showErrorMessage="1" sqref="K222:R223" xr:uid="{29CEBDDB-80E5-4CB9-A692-BF53F3673A85}">
      <formula1>0</formula1>
    </dataValidation>
    <dataValidation type="list" allowBlank="1" showInputMessage="1" showErrorMessage="1" sqref="I242:K309" xr:uid="{0B48CB8A-A7F2-4078-99EB-9B02951DFB7E}">
      <formula1>"○,定,×,－"</formula1>
    </dataValidation>
    <dataValidation type="whole" allowBlank="1" showInputMessage="1" showErrorMessage="1" sqref="AN50:AO51 AN45:AO46 L50:M51 X50:Y51 L26:M27 X26:Y27 L31:M32 X31:Y32 AN31:AO32 AN26:AO27 L45:M46 X45:Y46 AN87:AO88 AN82:AO83 L87:M88 X87:Y88 L63:M64 X63:Y64 L68:M69 X68:Y69 AN68:AO69 AN63:AO64 L82:M83 X82:Y83 AN105:AO106 AN100:AO101 L105:M106 X105:Y106 L100:M101 X100:Y101 AN142:AO143 AN137:AO138 L142:M143 X142:Y143 L118:M119 X118:Y119 L123:M124 X123:Y124 AN123:AO124 AN118:AO119 L137:M138 X137:Y138 AN160:AO161 AN155:AO156 L160:M161 X160:Y161 L155:M156 X155:Y156 AN197:AO198 AN192:AO193 L197:M198 X197:Y198 L173:M174 X173:Y174 L178:M179 X178:Y179 AN178:AO179 AN173:AO174 L192:M193 X192:Y193" xr:uid="{F386BA45-9CB2-4E71-BD72-0EEA9719C571}">
      <formula1>0</formula1>
      <formula2>59</formula2>
    </dataValidation>
    <dataValidation type="list" allowBlank="1" showInputMessage="1" showErrorMessage="1" sqref="I314:K393 I402:K481" xr:uid="{E880F4B3-3370-45E0-8E4C-0584D388C94B}">
      <formula1>"△,定,×,－"</formula1>
    </dataValidation>
    <dataValidation type="whole" allowBlank="1" showInputMessage="1" showErrorMessage="1" sqref="H26:I27 H31:I32 H45:I46 H50:I51 H63:I64 H68:I69 H82:I83 H87:I88 H100:I101 H105:I106 H118:I119 H123:I124 H137:I138 H142:I143 H155:I156 H160:I161 H173:I174 H178:I179 H192:I193 H197:I198" xr:uid="{DF74D045-4DAA-4C7B-AA48-CEF74670ADB7}">
      <formula1>5</formula1>
      <formula2>28</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&amp;C&amp;P/&amp;N ページ</oddFooter>
  </headerFooter>
  <rowBreaks count="4" manualBreakCount="4">
    <brk id="59" max="44" man="1"/>
    <brk id="226" max="44" man="1"/>
    <brk id="313" max="44" man="1"/>
    <brk id="401"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171"/>
  <sheetViews>
    <sheetView view="pageBreakPreview" zoomScale="60" zoomScaleNormal="100" workbookViewId="0">
      <selection activeCell="X11" sqref="X11:AC14"/>
    </sheetView>
  </sheetViews>
  <sheetFormatPr defaultColWidth="9" defaultRowHeight="14.25" x14ac:dyDescent="0.15"/>
  <cols>
    <col min="1" max="44" width="4.125" style="155" customWidth="1"/>
    <col min="45" max="46" width="9" style="155"/>
    <col min="47" max="49" width="9" style="156"/>
    <col min="50" max="16384" width="9" style="155"/>
  </cols>
  <sheetData>
    <row r="2" spans="3:52" s="137" customFormat="1" ht="18.75" customHeight="1" thickBot="1" x14ac:dyDescent="0.2">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151"/>
      <c r="AS2" s="14"/>
      <c r="AT2" s="44"/>
      <c r="AU2" s="68"/>
      <c r="AV2" s="46"/>
      <c r="AW2" s="46"/>
      <c r="AX2" s="68"/>
      <c r="AY2" s="46"/>
      <c r="AZ2" s="46"/>
    </row>
    <row r="3" spans="3:52" s="137" customFormat="1" ht="18.75" customHeight="1" thickBot="1" x14ac:dyDescent="0.2">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151"/>
      <c r="AS3" s="14"/>
      <c r="AT3" s="44"/>
      <c r="AU3" s="68"/>
      <c r="AV3" s="46"/>
      <c r="AW3" s="46"/>
      <c r="AX3" s="68"/>
      <c r="AY3" s="46"/>
      <c r="AZ3" s="46"/>
    </row>
    <row r="4" spans="3:52" s="137" customFormat="1" ht="18.75" customHeight="1" x14ac:dyDescent="0.15">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151"/>
      <c r="AO4" s="151"/>
      <c r="AP4" s="151"/>
      <c r="AQ4" s="151"/>
      <c r="AR4" s="151"/>
      <c r="AS4" s="14"/>
      <c r="AT4" s="44"/>
      <c r="AU4" s="68"/>
      <c r="AV4" s="46"/>
      <c r="AW4" s="46"/>
      <c r="AX4" s="68"/>
      <c r="AY4" s="46"/>
      <c r="AZ4" s="46"/>
    </row>
    <row r="5" spans="3:52" s="137" customFormat="1" ht="18.75" customHeight="1" thickBot="1" x14ac:dyDescent="0.2">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151"/>
      <c r="AO5" s="151"/>
      <c r="AP5" s="151"/>
      <c r="AQ5" s="151"/>
      <c r="AR5" s="151"/>
      <c r="AS5" s="14"/>
      <c r="AT5" s="12"/>
      <c r="AU5" s="68"/>
      <c r="AV5" s="46"/>
      <c r="AW5" s="46"/>
      <c r="AX5" s="154"/>
    </row>
    <row r="6" spans="3:52" s="12" customFormat="1" ht="24.95" customHeight="1" x14ac:dyDescent="0.15">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U6" s="44"/>
      <c r="AV6" s="44"/>
      <c r="AW6" s="44"/>
    </row>
    <row r="7" spans="3:52" s="12" customFormat="1" ht="24.95" customHeight="1" x14ac:dyDescent="0.15">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U7" s="44"/>
      <c r="AV7" s="44"/>
      <c r="AW7" s="44"/>
    </row>
    <row r="8" spans="3:52" s="12" customFormat="1" ht="24.95" customHeight="1" x14ac:dyDescent="0.15">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U8" s="44"/>
      <c r="AV8" s="44"/>
      <c r="AW8" s="44"/>
    </row>
    <row r="9" spans="3:52" s="12" customFormat="1" ht="45" customHeight="1" x14ac:dyDescent="0.15">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U9" s="44"/>
      <c r="AV9" s="44"/>
      <c r="AW9" s="44"/>
    </row>
    <row r="10" spans="3:52" s="12" customFormat="1" ht="66" customHeight="1" thickBot="1" x14ac:dyDescent="0.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U10" s="44"/>
      <c r="AV10" s="44"/>
      <c r="AW10" s="44"/>
    </row>
    <row r="11" spans="3:52" s="12" customFormat="1" ht="10.5" customHeight="1" x14ac:dyDescent="0.15">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U11" s="284"/>
      <c r="AV11" s="313"/>
      <c r="AW11" s="44"/>
    </row>
    <row r="12" spans="3:52" s="12" customFormat="1" ht="10.9" customHeight="1" x14ac:dyDescent="0.15">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U12" s="284"/>
      <c r="AV12" s="313"/>
      <c r="AW12" s="44"/>
    </row>
    <row r="13" spans="3:52" s="12" customFormat="1" ht="10.9" customHeight="1" x14ac:dyDescent="0.15">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U13" s="284"/>
      <c r="AV13" s="313"/>
      <c r="AW13" s="44"/>
    </row>
    <row r="14" spans="3:52" s="12" customFormat="1" ht="10.9" customHeight="1" x14ac:dyDescent="0.15">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U14" s="284"/>
      <c r="AV14" s="313"/>
      <c r="AW14" s="44"/>
    </row>
    <row r="15" spans="3:52" s="12" customFormat="1" ht="10.9" customHeight="1" x14ac:dyDescent="0.15">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U15" s="284"/>
      <c r="AV15" s="313"/>
      <c r="AW15" s="44"/>
    </row>
    <row r="16" spans="3:52" s="12" customFormat="1" ht="10.9" customHeight="1" x14ac:dyDescent="0.15">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U16" s="284"/>
      <c r="AV16" s="313"/>
      <c r="AW16" s="44"/>
    </row>
    <row r="17" spans="3:49" s="12" customFormat="1" ht="10.9" customHeight="1" x14ac:dyDescent="0.15">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U17" s="284"/>
      <c r="AV17" s="313"/>
      <c r="AW17" s="44"/>
    </row>
    <row r="18" spans="3:49" s="12" customFormat="1" ht="10.9" customHeight="1" x14ac:dyDescent="0.15">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U18" s="284"/>
      <c r="AV18" s="313"/>
      <c r="AW18" s="44"/>
    </row>
    <row r="19" spans="3:49" s="12" customFormat="1" ht="10.9" customHeight="1" x14ac:dyDescent="0.15">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U19" s="284"/>
      <c r="AV19" s="313"/>
      <c r="AW19" s="44"/>
    </row>
    <row r="20" spans="3:49" s="12" customFormat="1" ht="10.9" customHeight="1" x14ac:dyDescent="0.15">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U20" s="284"/>
      <c r="AV20" s="313"/>
      <c r="AW20" s="44"/>
    </row>
    <row r="21" spans="3:49" s="12" customFormat="1" ht="10.9" customHeight="1" x14ac:dyDescent="0.15">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U21" s="284"/>
      <c r="AV21" s="313"/>
      <c r="AW21" s="44"/>
    </row>
    <row r="22" spans="3:49" s="12" customFormat="1" ht="10.9" customHeight="1" x14ac:dyDescent="0.15">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U22" s="284"/>
      <c r="AV22" s="313"/>
      <c r="AW22" s="44"/>
    </row>
    <row r="23" spans="3:49" s="12" customFormat="1" ht="10.9" customHeight="1" x14ac:dyDescent="0.15">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U23" s="284"/>
      <c r="AV23" s="313"/>
      <c r="AW23" s="44"/>
    </row>
    <row r="24" spans="3:49" s="12" customFormat="1" ht="10.9" customHeight="1" x14ac:dyDescent="0.15">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U24" s="284"/>
      <c r="AV24" s="313"/>
      <c r="AW24" s="44"/>
    </row>
    <row r="25" spans="3:49" s="12" customFormat="1" ht="10.9" customHeight="1" x14ac:dyDescent="0.15">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U25" s="284"/>
      <c r="AV25" s="313"/>
      <c r="AW25" s="44"/>
    </row>
    <row r="26" spans="3:49" s="12" customFormat="1" ht="10.9" customHeight="1" x14ac:dyDescent="0.15">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U26" s="284"/>
      <c r="AV26" s="313"/>
      <c r="AW26" s="44"/>
    </row>
    <row r="27" spans="3:49" s="12" customFormat="1" ht="10.9" customHeight="1" x14ac:dyDescent="0.15">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U27" s="284"/>
      <c r="AV27" s="313"/>
      <c r="AW27" s="44"/>
    </row>
    <row r="28" spans="3:49" s="12" customFormat="1" ht="10.9" customHeight="1" x14ac:dyDescent="0.15">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U28" s="284"/>
      <c r="AV28" s="313"/>
      <c r="AW28" s="44"/>
    </row>
    <row r="29" spans="3:49" s="12" customFormat="1" ht="10.9" customHeight="1" x14ac:dyDescent="0.15">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U29" s="284"/>
      <c r="AV29" s="313"/>
      <c r="AW29" s="44"/>
    </row>
    <row r="30" spans="3:49" s="12" customFormat="1" ht="10.9" customHeight="1" x14ac:dyDescent="0.15">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U30" s="284"/>
      <c r="AV30" s="313"/>
      <c r="AW30" s="44"/>
    </row>
    <row r="31" spans="3:49" s="12" customFormat="1" ht="10.9" customHeight="1" x14ac:dyDescent="0.15">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U31" s="284"/>
      <c r="AV31" s="313"/>
      <c r="AW31" s="44"/>
    </row>
    <row r="32" spans="3:49" s="12" customFormat="1" ht="10.9" customHeight="1" x14ac:dyDescent="0.15">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U32" s="284"/>
      <c r="AV32" s="313"/>
      <c r="AW32" s="44"/>
    </row>
    <row r="33" spans="3:49" s="12" customFormat="1" ht="10.9" customHeight="1" x14ac:dyDescent="0.15">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U33" s="284"/>
      <c r="AV33" s="313"/>
      <c r="AW33" s="44"/>
    </row>
    <row r="34" spans="3:49" s="12" customFormat="1" ht="10.9" customHeight="1" x14ac:dyDescent="0.15">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U34" s="284"/>
      <c r="AV34" s="313"/>
      <c r="AW34" s="44"/>
    </row>
    <row r="35" spans="3:49" s="12" customFormat="1" ht="10.9" customHeight="1" x14ac:dyDescent="0.15">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U35" s="284"/>
      <c r="AV35" s="313"/>
      <c r="AW35" s="44"/>
    </row>
    <row r="36" spans="3:49" s="12" customFormat="1" ht="10.9" customHeight="1" x14ac:dyDescent="0.15">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U36" s="284"/>
      <c r="AV36" s="313"/>
      <c r="AW36" s="44"/>
    </row>
    <row r="37" spans="3:49" s="12" customFormat="1" ht="10.9" customHeight="1" x14ac:dyDescent="0.15">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U37" s="284"/>
      <c r="AV37" s="313"/>
      <c r="AW37" s="44"/>
    </row>
    <row r="38" spans="3:49" s="12" customFormat="1" ht="10.9" customHeight="1" x14ac:dyDescent="0.15">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U38" s="284"/>
      <c r="AV38" s="313"/>
      <c r="AW38" s="44"/>
    </row>
    <row r="39" spans="3:49" s="12" customFormat="1" ht="10.9" customHeight="1" x14ac:dyDescent="0.15">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U39" s="284"/>
      <c r="AV39" s="313"/>
      <c r="AW39" s="44"/>
    </row>
    <row r="40" spans="3:49" s="12" customFormat="1" ht="10.9" customHeight="1" x14ac:dyDescent="0.15">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U40" s="284"/>
      <c r="AV40" s="313"/>
      <c r="AW40" s="44"/>
    </row>
    <row r="41" spans="3:49" s="12" customFormat="1" ht="10.9" customHeight="1" x14ac:dyDescent="0.15">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U41" s="284"/>
      <c r="AV41" s="313"/>
      <c r="AW41" s="44"/>
    </row>
    <row r="42" spans="3:49" s="12" customFormat="1" ht="10.9" customHeight="1" x14ac:dyDescent="0.15">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U42" s="284"/>
      <c r="AV42" s="313"/>
      <c r="AW42" s="44"/>
    </row>
    <row r="43" spans="3:49" s="12" customFormat="1" ht="10.9" customHeight="1" x14ac:dyDescent="0.15">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U43" s="284"/>
      <c r="AV43" s="313"/>
      <c r="AW43" s="44"/>
    </row>
    <row r="44" spans="3:49" s="12" customFormat="1" ht="10.9" customHeight="1" x14ac:dyDescent="0.15">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U44" s="284"/>
      <c r="AV44" s="313"/>
      <c r="AW44" s="44"/>
    </row>
    <row r="45" spans="3:49" s="12" customFormat="1" ht="10.9" customHeight="1" x14ac:dyDescent="0.15">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U45" s="284"/>
      <c r="AV45" s="313"/>
      <c r="AW45" s="44"/>
    </row>
    <row r="46" spans="3:49" s="12" customFormat="1" ht="10.9" customHeight="1" x14ac:dyDescent="0.15">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U46" s="284"/>
      <c r="AV46" s="313"/>
      <c r="AW46" s="44"/>
    </row>
    <row r="47" spans="3:49" s="12" customFormat="1" ht="10.9" customHeight="1" x14ac:dyDescent="0.15">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U47" s="284"/>
      <c r="AV47" s="313"/>
      <c r="AW47" s="44"/>
    </row>
    <row r="48" spans="3:49" s="12" customFormat="1" ht="10.9" customHeight="1" x14ac:dyDescent="0.15">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U48" s="284"/>
      <c r="AV48" s="313"/>
      <c r="AW48" s="44"/>
    </row>
    <row r="49" spans="3:49" s="12" customFormat="1" ht="10.9" customHeight="1" x14ac:dyDescent="0.15">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U49" s="284"/>
      <c r="AV49" s="313"/>
      <c r="AW49" s="44"/>
    </row>
    <row r="50" spans="3:49" s="12" customFormat="1" ht="10.9" customHeight="1" x14ac:dyDescent="0.15">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U50" s="284"/>
      <c r="AV50" s="313"/>
      <c r="AW50" s="44"/>
    </row>
    <row r="51" spans="3:49" s="12" customFormat="1" ht="10.9" customHeight="1" x14ac:dyDescent="0.15">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U51" s="284"/>
      <c r="AV51" s="313"/>
      <c r="AW51" s="44"/>
    </row>
    <row r="52" spans="3:49" s="12" customFormat="1" ht="10.9" customHeight="1" x14ac:dyDescent="0.15">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U52" s="284"/>
      <c r="AV52" s="313"/>
      <c r="AW52" s="44"/>
    </row>
    <row r="53" spans="3:49" s="12" customFormat="1" ht="10.9" customHeight="1" x14ac:dyDescent="0.15">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U53" s="284"/>
      <c r="AV53" s="313"/>
      <c r="AW53" s="44"/>
    </row>
    <row r="54" spans="3:49" s="12" customFormat="1" ht="10.9" customHeight="1" x14ac:dyDescent="0.15">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U54" s="284"/>
      <c r="AV54" s="313"/>
      <c r="AW54" s="44"/>
    </row>
    <row r="55" spans="3:49" s="12" customFormat="1" ht="10.9" customHeight="1" x14ac:dyDescent="0.15">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U55" s="284"/>
      <c r="AV55" s="313"/>
      <c r="AW55" s="44"/>
    </row>
    <row r="56" spans="3:49" s="12" customFormat="1" ht="10.9" customHeight="1" x14ac:dyDescent="0.15">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U56" s="284"/>
      <c r="AV56" s="313"/>
      <c r="AW56" s="44"/>
    </row>
    <row r="57" spans="3:49" s="12" customFormat="1" ht="10.9" customHeight="1" x14ac:dyDescent="0.15">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U57" s="284"/>
      <c r="AV57" s="313"/>
      <c r="AW57" s="44"/>
    </row>
    <row r="58" spans="3:49" s="12" customFormat="1" ht="10.9" customHeight="1" x14ac:dyDescent="0.15">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U58" s="284"/>
      <c r="AV58" s="313"/>
      <c r="AW58" s="44"/>
    </row>
    <row r="59" spans="3:49" s="12" customFormat="1" ht="10.9" customHeight="1" x14ac:dyDescent="0.15">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U59" s="284"/>
      <c r="AV59" s="313"/>
      <c r="AW59" s="44"/>
    </row>
    <row r="60" spans="3:49" s="12" customFormat="1" ht="10.9" customHeight="1" x14ac:dyDescent="0.15">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U60" s="284"/>
      <c r="AV60" s="313"/>
      <c r="AW60" s="44"/>
    </row>
    <row r="61" spans="3:49" s="12" customFormat="1" ht="10.9" customHeight="1" x14ac:dyDescent="0.15">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U61" s="284"/>
      <c r="AV61" s="313"/>
      <c r="AW61" s="44"/>
    </row>
    <row r="62" spans="3:49" s="12" customFormat="1" ht="10.9" customHeight="1" x14ac:dyDescent="0.15">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U62" s="284"/>
      <c r="AV62" s="313"/>
      <c r="AW62" s="44"/>
    </row>
    <row r="63" spans="3:49" s="12" customFormat="1" ht="10.9" customHeight="1" x14ac:dyDescent="0.15">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U63" s="284"/>
      <c r="AV63" s="313"/>
      <c r="AW63" s="44"/>
    </row>
    <row r="64" spans="3:49" s="12" customFormat="1" ht="10.9" customHeight="1" x14ac:dyDescent="0.15">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U64" s="284"/>
      <c r="AV64" s="313"/>
      <c r="AW64" s="44"/>
    </row>
    <row r="65" spans="3:49" s="12" customFormat="1" ht="10.9" customHeight="1" x14ac:dyDescent="0.15">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U65" s="284"/>
      <c r="AV65" s="313"/>
      <c r="AW65" s="44"/>
    </row>
    <row r="66" spans="3:49" s="12" customFormat="1" ht="10.9" customHeight="1" x14ac:dyDescent="0.15">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U66" s="284"/>
      <c r="AV66" s="313"/>
      <c r="AW66" s="44"/>
    </row>
    <row r="67" spans="3:49" s="12" customFormat="1" ht="10.9" customHeight="1" x14ac:dyDescent="0.15">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U67" s="284"/>
      <c r="AV67" s="313"/>
      <c r="AW67" s="44"/>
    </row>
    <row r="68" spans="3:49" s="12" customFormat="1" ht="10.9" customHeight="1" x14ac:dyDescent="0.15">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U68" s="284"/>
      <c r="AV68" s="313"/>
      <c r="AW68" s="44"/>
    </row>
    <row r="69" spans="3:49" s="12" customFormat="1" ht="10.9" customHeight="1" x14ac:dyDescent="0.15">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U69" s="284"/>
      <c r="AV69" s="313"/>
      <c r="AW69" s="44"/>
    </row>
    <row r="70" spans="3:49" s="12" customFormat="1" ht="10.9" customHeight="1" x14ac:dyDescent="0.15">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U70" s="284"/>
      <c r="AV70" s="313"/>
      <c r="AW70" s="44"/>
    </row>
    <row r="71" spans="3:49" s="12" customFormat="1" ht="10.9" customHeight="1" x14ac:dyDescent="0.15">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U71" s="284"/>
      <c r="AV71" s="313"/>
      <c r="AW71" s="44"/>
    </row>
    <row r="72" spans="3:49" s="12" customFormat="1" ht="10.9" customHeight="1" x14ac:dyDescent="0.15">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U72" s="284"/>
      <c r="AV72" s="313"/>
      <c r="AW72" s="44"/>
    </row>
    <row r="73" spans="3:49" s="12" customFormat="1" ht="10.9" customHeight="1" x14ac:dyDescent="0.15">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U73" s="284"/>
      <c r="AV73" s="313"/>
      <c r="AW73" s="44"/>
    </row>
    <row r="74" spans="3:49" s="12" customFormat="1" ht="10.9" customHeight="1" x14ac:dyDescent="0.15">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U74" s="284"/>
      <c r="AV74" s="313"/>
      <c r="AW74" s="44"/>
    </row>
    <row r="75" spans="3:49" s="12" customFormat="1" ht="10.9" customHeight="1" x14ac:dyDescent="0.15">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U75" s="284"/>
      <c r="AV75" s="313"/>
      <c r="AW75" s="44"/>
    </row>
    <row r="76" spans="3:49" s="12" customFormat="1" ht="10.9" customHeight="1" x14ac:dyDescent="0.15">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U76" s="284"/>
      <c r="AV76" s="313"/>
      <c r="AW76" s="44"/>
    </row>
    <row r="77" spans="3:49" s="12" customFormat="1" ht="10.9" customHeight="1" x14ac:dyDescent="0.15">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U77" s="284"/>
      <c r="AV77" s="313"/>
      <c r="AW77" s="44"/>
    </row>
    <row r="78" spans="3:49" s="12" customFormat="1" ht="10.9" customHeight="1" x14ac:dyDescent="0.15">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U78" s="284"/>
      <c r="AV78" s="313"/>
      <c r="AW78" s="44"/>
    </row>
    <row r="79" spans="3:49" s="12" customFormat="1" ht="10.9" customHeight="1" x14ac:dyDescent="0.15">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U79" s="284"/>
      <c r="AV79" s="313"/>
      <c r="AW79" s="44"/>
    </row>
    <row r="80" spans="3:49" s="12" customFormat="1" ht="10.9" customHeight="1" x14ac:dyDescent="0.15">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U80" s="284"/>
      <c r="AV80" s="313"/>
      <c r="AW80" s="44"/>
    </row>
    <row r="81" spans="3:49" s="12" customFormat="1" ht="10.9" customHeight="1" x14ac:dyDescent="0.15">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U81" s="284"/>
      <c r="AV81" s="313"/>
      <c r="AW81" s="44"/>
    </row>
    <row r="82" spans="3:49" s="12" customFormat="1" ht="10.9" customHeight="1" x14ac:dyDescent="0.15">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U82" s="284"/>
      <c r="AV82" s="313"/>
      <c r="AW82" s="44"/>
    </row>
    <row r="83" spans="3:49" s="12" customFormat="1" ht="10.9" customHeight="1" x14ac:dyDescent="0.15">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U83" s="284"/>
      <c r="AV83" s="313"/>
      <c r="AW83" s="44"/>
    </row>
    <row r="84" spans="3:49" s="12" customFormat="1" ht="10.9" customHeight="1" x14ac:dyDescent="0.15">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U84" s="284"/>
      <c r="AV84" s="313"/>
      <c r="AW84" s="44"/>
    </row>
    <row r="85" spans="3:49" s="12" customFormat="1" ht="10.9" customHeight="1" x14ac:dyDescent="0.15">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U85" s="284"/>
      <c r="AV85" s="313"/>
      <c r="AW85" s="44"/>
    </row>
    <row r="86" spans="3:49" s="12" customFormat="1" ht="10.9" customHeight="1" x14ac:dyDescent="0.15">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U86" s="284"/>
      <c r="AV86" s="313"/>
      <c r="AW86" s="44"/>
    </row>
    <row r="87" spans="3:49" s="12" customFormat="1" ht="10.9" customHeight="1" x14ac:dyDescent="0.15">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U87" s="284"/>
      <c r="AV87" s="313"/>
      <c r="AW87" s="44"/>
    </row>
    <row r="88" spans="3:49" s="12" customFormat="1" ht="10.9" customHeight="1" x14ac:dyDescent="0.15">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U88" s="284"/>
      <c r="AV88" s="313"/>
      <c r="AW88" s="44"/>
    </row>
    <row r="89" spans="3:49" s="12" customFormat="1" ht="10.9" customHeight="1" x14ac:dyDescent="0.15">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U89" s="284"/>
      <c r="AV89" s="313"/>
      <c r="AW89" s="44"/>
    </row>
    <row r="90" spans="3:49" s="12" customFormat="1" ht="10.5" customHeight="1" thickBot="1" x14ac:dyDescent="0.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U90" s="284"/>
      <c r="AV90" s="313"/>
      <c r="AW90" s="44"/>
    </row>
    <row r="91" spans="3:49" s="12" customFormat="1" ht="10.9" customHeight="1" thickTop="1" x14ac:dyDescent="0.15">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U91" s="313"/>
      <c r="AV91" s="313"/>
      <c r="AW91" s="44"/>
    </row>
    <row r="92" spans="3:49" s="12" customFormat="1" ht="10.9" customHeight="1" x14ac:dyDescent="0.15">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U92" s="313"/>
      <c r="AV92" s="313"/>
      <c r="AW92" s="44"/>
    </row>
    <row r="93" spans="3:49" s="12" customFormat="1" ht="10.9" customHeight="1" x14ac:dyDescent="0.15">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U93" s="313"/>
      <c r="AV93" s="313"/>
      <c r="AW93" s="44"/>
    </row>
    <row r="94" spans="3:49" s="12" customFormat="1" ht="10.9" customHeight="1" x14ac:dyDescent="0.15">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U94" s="313"/>
      <c r="AV94" s="313"/>
      <c r="AW94" s="44"/>
    </row>
    <row r="95" spans="3:49" s="12" customFormat="1" ht="10.9" customHeight="1" x14ac:dyDescent="0.15">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U95" s="313"/>
      <c r="AV95" s="313"/>
      <c r="AW95" s="44"/>
    </row>
    <row r="96" spans="3:49" s="12" customFormat="1" ht="10.9" customHeight="1" x14ac:dyDescent="0.15">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U96" s="313"/>
      <c r="AV96" s="313"/>
      <c r="AW96" s="44"/>
    </row>
    <row r="97" spans="3:49" s="12" customFormat="1" ht="10.9" customHeight="1" x14ac:dyDescent="0.15">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U97" s="313"/>
      <c r="AV97" s="313"/>
      <c r="AW97" s="44"/>
    </row>
    <row r="98" spans="3:49" s="12" customFormat="1" ht="10.9" customHeight="1" x14ac:dyDescent="0.15">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U98" s="313"/>
      <c r="AV98" s="313"/>
      <c r="AW98" s="44"/>
    </row>
    <row r="99" spans="3:49" s="12" customFormat="1" ht="10.9" customHeight="1" x14ac:dyDescent="0.15">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U99" s="313"/>
      <c r="AV99" s="313"/>
      <c r="AW99" s="44"/>
    </row>
    <row r="100" spans="3:49" s="12" customFormat="1" ht="10.9" customHeight="1" x14ac:dyDescent="0.15">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U100" s="313"/>
      <c r="AV100" s="313"/>
      <c r="AW100" s="44"/>
    </row>
    <row r="101" spans="3:49" s="12" customFormat="1" ht="10.9" customHeight="1" x14ac:dyDescent="0.15">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U101" s="313"/>
      <c r="AV101" s="313"/>
      <c r="AW101" s="44"/>
    </row>
    <row r="102" spans="3:49" s="12" customFormat="1" ht="10.9" customHeight="1" x14ac:dyDescent="0.15">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U102" s="313"/>
      <c r="AV102" s="313"/>
      <c r="AW102" s="44"/>
    </row>
    <row r="103" spans="3:49" s="12" customFormat="1" ht="10.9" customHeight="1" x14ac:dyDescent="0.15">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U103" s="313"/>
      <c r="AV103" s="313"/>
      <c r="AW103" s="44"/>
    </row>
    <row r="104" spans="3:49" s="12" customFormat="1" ht="10.9" customHeight="1" x14ac:dyDescent="0.15">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U104" s="313"/>
      <c r="AV104" s="313"/>
      <c r="AW104" s="44"/>
    </row>
    <row r="105" spans="3:49" s="12" customFormat="1" ht="10.9" customHeight="1" x14ac:dyDescent="0.15">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U105" s="313"/>
      <c r="AV105" s="313"/>
      <c r="AW105" s="44"/>
    </row>
    <row r="106" spans="3:49" s="12" customFormat="1" ht="10.9" customHeight="1" x14ac:dyDescent="0.15">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U106" s="313"/>
      <c r="AV106" s="313"/>
      <c r="AW106" s="44"/>
    </row>
    <row r="107" spans="3:49" s="12" customFormat="1" ht="10.9" customHeight="1" x14ac:dyDescent="0.15">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U107" s="313"/>
      <c r="AV107" s="313"/>
      <c r="AW107" s="44"/>
    </row>
    <row r="108" spans="3:49" s="12" customFormat="1" ht="10.9" customHeight="1" x14ac:dyDescent="0.15">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U108" s="313"/>
      <c r="AV108" s="313"/>
      <c r="AW108" s="44"/>
    </row>
    <row r="109" spans="3:49" s="12" customFormat="1" ht="10.9" customHeight="1" x14ac:dyDescent="0.15">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U109" s="313"/>
      <c r="AV109" s="313"/>
      <c r="AW109" s="44"/>
    </row>
    <row r="110" spans="3:49" s="12" customFormat="1" ht="10.9" customHeight="1" x14ac:dyDescent="0.15">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U110" s="313"/>
      <c r="AV110" s="313"/>
      <c r="AW110" s="44"/>
    </row>
    <row r="111" spans="3:49" s="12" customFormat="1" ht="10.9" customHeight="1" x14ac:dyDescent="0.15">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U111" s="313"/>
      <c r="AV111" s="313"/>
      <c r="AW111" s="44"/>
    </row>
    <row r="112" spans="3:49" s="12" customFormat="1" ht="10.9" customHeight="1" x14ac:dyDescent="0.15">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U112" s="313"/>
      <c r="AV112" s="313"/>
      <c r="AW112" s="44"/>
    </row>
    <row r="113" spans="3:49" s="12" customFormat="1" ht="10.9" customHeight="1" x14ac:dyDescent="0.15">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U113" s="313"/>
      <c r="AV113" s="313"/>
      <c r="AW113" s="44"/>
    </row>
    <row r="114" spans="3:49" s="12" customFormat="1" ht="10.9" customHeight="1" x14ac:dyDescent="0.15">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U114" s="313"/>
      <c r="AV114" s="313"/>
      <c r="AW114" s="44"/>
    </row>
    <row r="115" spans="3:49" s="12" customFormat="1" ht="10.9" customHeight="1" x14ac:dyDescent="0.15">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U115" s="313"/>
      <c r="AV115" s="313"/>
      <c r="AW115" s="44"/>
    </row>
    <row r="116" spans="3:49" s="12" customFormat="1" ht="10.9" customHeight="1" x14ac:dyDescent="0.15">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U116" s="313"/>
      <c r="AV116" s="313"/>
      <c r="AW116" s="44"/>
    </row>
    <row r="117" spans="3:49" s="12" customFormat="1" ht="10.9" customHeight="1" x14ac:dyDescent="0.15">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U117" s="313"/>
      <c r="AV117" s="313"/>
      <c r="AW117" s="44"/>
    </row>
    <row r="118" spans="3:49" s="12" customFormat="1" ht="10.9" customHeight="1" x14ac:dyDescent="0.15">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U118" s="313"/>
      <c r="AV118" s="313"/>
      <c r="AW118" s="44"/>
    </row>
    <row r="119" spans="3:49" s="12" customFormat="1" ht="10.9" customHeight="1" x14ac:dyDescent="0.15">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U119" s="313"/>
      <c r="AV119" s="313"/>
      <c r="AW119" s="44"/>
    </row>
    <row r="120" spans="3:49" s="12" customFormat="1" ht="10.9" customHeight="1" x14ac:dyDescent="0.15">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U120" s="313"/>
      <c r="AV120" s="313"/>
      <c r="AW120" s="44"/>
    </row>
    <row r="121" spans="3:49" s="12" customFormat="1" ht="10.9" customHeight="1" x14ac:dyDescent="0.15">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U121" s="313"/>
      <c r="AV121" s="313"/>
      <c r="AW121" s="44"/>
    </row>
    <row r="122" spans="3:49" s="12" customFormat="1" ht="10.9" customHeight="1" x14ac:dyDescent="0.15">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U122" s="313"/>
      <c r="AV122" s="313"/>
      <c r="AW122" s="44"/>
    </row>
    <row r="123" spans="3:49" s="12" customFormat="1" ht="10.9" customHeight="1" x14ac:dyDescent="0.15">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U123" s="313"/>
      <c r="AV123" s="313"/>
      <c r="AW123" s="44"/>
    </row>
    <row r="124" spans="3:49" s="12" customFormat="1" ht="10.9" customHeight="1" x14ac:dyDescent="0.15">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U124" s="313"/>
      <c r="AV124" s="313"/>
      <c r="AW124" s="44"/>
    </row>
    <row r="125" spans="3:49" s="12" customFormat="1" ht="10.9" customHeight="1" x14ac:dyDescent="0.15">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U125" s="313"/>
      <c r="AV125" s="313"/>
      <c r="AW125" s="44"/>
    </row>
    <row r="126" spans="3:49" s="12" customFormat="1" ht="10.9" customHeight="1" x14ac:dyDescent="0.15">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U126" s="313"/>
      <c r="AV126" s="313"/>
      <c r="AW126" s="44"/>
    </row>
    <row r="127" spans="3:49" s="12" customFormat="1" ht="10.9" customHeight="1" x14ac:dyDescent="0.15">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U127" s="313"/>
      <c r="AV127" s="313"/>
      <c r="AW127" s="44"/>
    </row>
    <row r="128" spans="3:49" s="12" customFormat="1" ht="10.9" customHeight="1" x14ac:dyDescent="0.15">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U128" s="313"/>
      <c r="AV128" s="313"/>
      <c r="AW128" s="44"/>
    </row>
    <row r="129" spans="3:49" s="12" customFormat="1" ht="10.9" customHeight="1" x14ac:dyDescent="0.15">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U129" s="313"/>
      <c r="AV129" s="313"/>
      <c r="AW129" s="44"/>
    </row>
    <row r="130" spans="3:49" s="12" customFormat="1" ht="10.9" customHeight="1" x14ac:dyDescent="0.15">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U130" s="313"/>
      <c r="AV130" s="313"/>
      <c r="AW130" s="44"/>
    </row>
    <row r="131" spans="3:49" s="12" customFormat="1" ht="10.9" customHeight="1" x14ac:dyDescent="0.15">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U131" s="313"/>
      <c r="AV131" s="313"/>
      <c r="AW131" s="44"/>
    </row>
    <row r="132" spans="3:49" s="12" customFormat="1" ht="10.9" customHeight="1" x14ac:dyDescent="0.15">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U132" s="313"/>
      <c r="AV132" s="313"/>
      <c r="AW132" s="44"/>
    </row>
    <row r="133" spans="3:49" s="12" customFormat="1" ht="10.9" customHeight="1" x14ac:dyDescent="0.15">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U133" s="313"/>
      <c r="AV133" s="313"/>
      <c r="AW133" s="44"/>
    </row>
    <row r="134" spans="3:49" s="12" customFormat="1" ht="10.9" customHeight="1" x14ac:dyDescent="0.15">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U134" s="313"/>
      <c r="AV134" s="313"/>
      <c r="AW134" s="44"/>
    </row>
    <row r="135" spans="3:49" s="12" customFormat="1" ht="10.9" customHeight="1" x14ac:dyDescent="0.15">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U135" s="313"/>
      <c r="AV135" s="313"/>
      <c r="AW135" s="44"/>
    </row>
    <row r="136" spans="3:49" s="12" customFormat="1" ht="10.9" customHeight="1" x14ac:dyDescent="0.15">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U136" s="313"/>
      <c r="AV136" s="313"/>
      <c r="AW136" s="44"/>
    </row>
    <row r="137" spans="3:49" s="12" customFormat="1" ht="10.9" customHeight="1" x14ac:dyDescent="0.15">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U137" s="313"/>
      <c r="AV137" s="313"/>
      <c r="AW137" s="44"/>
    </row>
    <row r="138" spans="3:49" s="12" customFormat="1" ht="10.9" customHeight="1" x14ac:dyDescent="0.15">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U138" s="313"/>
      <c r="AV138" s="313"/>
      <c r="AW138" s="44"/>
    </row>
    <row r="139" spans="3:49" s="12" customFormat="1" ht="10.9" customHeight="1" x14ac:dyDescent="0.15">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U139" s="313"/>
      <c r="AV139" s="313"/>
      <c r="AW139" s="44"/>
    </row>
    <row r="140" spans="3:49" s="12" customFormat="1" ht="10.9" customHeight="1" x14ac:dyDescent="0.15">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U140" s="313"/>
      <c r="AV140" s="313"/>
      <c r="AW140" s="44"/>
    </row>
    <row r="141" spans="3:49" s="12" customFormat="1" ht="10.9" customHeight="1" x14ac:dyDescent="0.15">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U141" s="313"/>
      <c r="AV141" s="313"/>
      <c r="AW141" s="44"/>
    </row>
    <row r="142" spans="3:49" s="12" customFormat="1" ht="10.9" customHeight="1" x14ac:dyDescent="0.15">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U142" s="313"/>
      <c r="AV142" s="313"/>
      <c r="AW142" s="44"/>
    </row>
    <row r="143" spans="3:49" s="12" customFormat="1" ht="10.9" customHeight="1" x14ac:dyDescent="0.15">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U143" s="313"/>
      <c r="AV143" s="313"/>
      <c r="AW143" s="44"/>
    </row>
    <row r="144" spans="3:49" s="12" customFormat="1" ht="10.9" customHeight="1" x14ac:dyDescent="0.15">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U144" s="313"/>
      <c r="AV144" s="313"/>
      <c r="AW144" s="44"/>
    </row>
    <row r="145" spans="3:49" s="12" customFormat="1" ht="10.9" customHeight="1" x14ac:dyDescent="0.15">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U145" s="313"/>
      <c r="AV145" s="313"/>
      <c r="AW145" s="44"/>
    </row>
    <row r="146" spans="3:49" s="12" customFormat="1" ht="10.9" customHeight="1" x14ac:dyDescent="0.15">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U146" s="313"/>
      <c r="AV146" s="313"/>
      <c r="AW146" s="44"/>
    </row>
    <row r="147" spans="3:49" s="12" customFormat="1" ht="10.9" customHeight="1" x14ac:dyDescent="0.15">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U147" s="313"/>
      <c r="AV147" s="313"/>
      <c r="AW147" s="44"/>
    </row>
    <row r="148" spans="3:49" s="12" customFormat="1" ht="10.9" customHeight="1" x14ac:dyDescent="0.15">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U148" s="313"/>
      <c r="AV148" s="313"/>
      <c r="AW148" s="44"/>
    </row>
    <row r="149" spans="3:49" s="12" customFormat="1" ht="10.9" customHeight="1" x14ac:dyDescent="0.15">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U149" s="313"/>
      <c r="AV149" s="313"/>
      <c r="AW149" s="44"/>
    </row>
    <row r="150" spans="3:49" s="12" customFormat="1" ht="10.9" customHeight="1" x14ac:dyDescent="0.15">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U150" s="313"/>
      <c r="AV150" s="313"/>
      <c r="AW150" s="44"/>
    </row>
    <row r="151" spans="3:49" s="12" customFormat="1" ht="10.9" customHeight="1" x14ac:dyDescent="0.15">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U151" s="313"/>
      <c r="AV151" s="313"/>
      <c r="AW151" s="44"/>
    </row>
    <row r="152" spans="3:49" s="12" customFormat="1" ht="10.9" customHeight="1" x14ac:dyDescent="0.15">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U152" s="313"/>
      <c r="AV152" s="313"/>
      <c r="AW152" s="44"/>
    </row>
    <row r="153" spans="3:49" s="12" customFormat="1" ht="10.9" customHeight="1" x14ac:dyDescent="0.15">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U153" s="313"/>
      <c r="AV153" s="313"/>
      <c r="AW153" s="44"/>
    </row>
    <row r="154" spans="3:49" s="12" customFormat="1" ht="10.9" customHeight="1" x14ac:dyDescent="0.15">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U154" s="313"/>
      <c r="AV154" s="313"/>
      <c r="AW154" s="44"/>
    </row>
    <row r="155" spans="3:49" s="12" customFormat="1" ht="10.9" customHeight="1" x14ac:dyDescent="0.15">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U155" s="313"/>
      <c r="AV155" s="313"/>
      <c r="AW155" s="44"/>
    </row>
    <row r="156" spans="3:49" s="12" customFormat="1" ht="10.9" customHeight="1" x14ac:dyDescent="0.15">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U156" s="313"/>
      <c r="AV156" s="313"/>
      <c r="AW156" s="44"/>
    </row>
    <row r="157" spans="3:49" s="12" customFormat="1" ht="10.9" customHeight="1" x14ac:dyDescent="0.15">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U157" s="313"/>
      <c r="AV157" s="313"/>
      <c r="AW157" s="44"/>
    </row>
    <row r="158" spans="3:49" s="12" customFormat="1" ht="10.9" customHeight="1" x14ac:dyDescent="0.15">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U158" s="313"/>
      <c r="AV158" s="313"/>
      <c r="AW158" s="44"/>
    </row>
    <row r="159" spans="3:49" s="12" customFormat="1" ht="10.9" customHeight="1" x14ac:dyDescent="0.15">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U159" s="313"/>
      <c r="AV159" s="313"/>
      <c r="AW159" s="44"/>
    </row>
    <row r="160" spans="3:49" s="12" customFormat="1" ht="10.9" customHeight="1" x14ac:dyDescent="0.15">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U160" s="313"/>
      <c r="AV160" s="313"/>
      <c r="AW160" s="44"/>
    </row>
    <row r="161" spans="3:49" s="12" customFormat="1" ht="10.9" customHeight="1" x14ac:dyDescent="0.15">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U161" s="313"/>
      <c r="AV161" s="313"/>
      <c r="AW161" s="44"/>
    </row>
    <row r="162" spans="3:49" s="12" customFormat="1" ht="10.9" customHeight="1" x14ac:dyDescent="0.15">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U162" s="313"/>
      <c r="AV162" s="313"/>
      <c r="AW162" s="44"/>
    </row>
    <row r="163" spans="3:49" s="12" customFormat="1" ht="10.9" customHeight="1" x14ac:dyDescent="0.15">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U163" s="313"/>
      <c r="AV163" s="313"/>
      <c r="AW163" s="44"/>
    </row>
    <row r="164" spans="3:49" s="12" customFormat="1" ht="10.9" customHeight="1" x14ac:dyDescent="0.15">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U164" s="313"/>
      <c r="AV164" s="313"/>
      <c r="AW164" s="44"/>
    </row>
    <row r="165" spans="3:49" s="12" customFormat="1" ht="10.9" customHeight="1" x14ac:dyDescent="0.15">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U165" s="313"/>
      <c r="AV165" s="313"/>
      <c r="AW165" s="44"/>
    </row>
    <row r="166" spans="3:49" s="12" customFormat="1" ht="10.9" customHeight="1" x14ac:dyDescent="0.15">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U166" s="313"/>
      <c r="AV166" s="313"/>
      <c r="AW166" s="44"/>
    </row>
    <row r="167" spans="3:49" s="12" customFormat="1" ht="10.9" customHeight="1" x14ac:dyDescent="0.15">
      <c r="C167" s="600">
        <v>6</v>
      </c>
      <c r="D167" s="475" t="s">
        <v>3</v>
      </c>
      <c r="E167" s="476">
        <v>20</v>
      </c>
      <c r="F167" s="476" t="s">
        <v>2</v>
      </c>
      <c r="G167" s="474" t="s">
        <v>1</v>
      </c>
      <c r="H167" s="476"/>
      <c r="I167" s="596">
        <f>支給額計算書!I478</f>
        <v>0</v>
      </c>
      <c r="J167" s="310"/>
      <c r="K167" s="597"/>
      <c r="L167" s="677"/>
      <c r="M167" s="678"/>
      <c r="N167" s="678"/>
      <c r="O167" s="678"/>
      <c r="P167" s="678"/>
      <c r="Q167" s="679"/>
      <c r="R167" s="677"/>
      <c r="S167" s="678"/>
      <c r="T167" s="678"/>
      <c r="U167" s="678"/>
      <c r="V167" s="678"/>
      <c r="W167" s="679"/>
      <c r="X167" s="585">
        <f t="shared" ref="X167" si="76">IF(L167=0,0,IF(I167="△",R167/L167,0))</f>
        <v>0</v>
      </c>
      <c r="Y167" s="586"/>
      <c r="Z167" s="586"/>
      <c r="AA167" s="586"/>
      <c r="AB167" s="586"/>
      <c r="AC167" s="587"/>
      <c r="AD167" s="591">
        <f t="shared" ref="AD167" si="77">IF(I167="△",2*X167,0)</f>
        <v>0</v>
      </c>
      <c r="AE167" s="592"/>
      <c r="AF167" s="592"/>
      <c r="AG167" s="592"/>
      <c r="AH167" s="592"/>
      <c r="AI167" s="593"/>
      <c r="AU167" s="313"/>
      <c r="AV167" s="313"/>
      <c r="AW167" s="44"/>
    </row>
    <row r="168" spans="3:49" s="12" customFormat="1" ht="10.9" customHeight="1" x14ac:dyDescent="0.15">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U168" s="313"/>
      <c r="AV168" s="313"/>
      <c r="AW168" s="44"/>
    </row>
    <row r="169" spans="3:49" s="12" customFormat="1" ht="10.9" customHeight="1" x14ac:dyDescent="0.15">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U169" s="313"/>
      <c r="AV169" s="313"/>
      <c r="AW169" s="44"/>
    </row>
    <row r="170" spans="3:49" s="12" customFormat="1" ht="10.9" customHeight="1" thickBot="1" x14ac:dyDescent="0.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U170" s="313"/>
      <c r="AV170" s="313"/>
      <c r="AW170" s="44"/>
    </row>
    <row r="171" spans="3:49" s="12" customFormat="1" ht="18.75" x14ac:dyDescent="0.15">
      <c r="D171" s="128"/>
      <c r="AN171" s="148"/>
      <c r="AO171" s="148"/>
      <c r="AU171" s="44"/>
      <c r="AV171" s="44"/>
      <c r="AW171" s="44"/>
    </row>
  </sheetData>
  <sheetProtection algorithmName="SHA-512" hashValue="hTni/By5KT1ELqCWEP38mQnN7qVZFQNEr6QnxPSufB9ybxtO2Oro+A1yTXgCQniqXfF8I2oPznOjJnzRmOWSDA==" saltValue="BrkjI4g8jrVF3yUSQDdDlA==" spinCount="100000" sheet="1" objects="1" scenarios="1"/>
  <mergeCells count="493">
    <mergeCell ref="C6:H10"/>
    <mergeCell ref="I6:K10"/>
    <mergeCell ref="L6:AC7"/>
    <mergeCell ref="AD6:AI10"/>
    <mergeCell ref="L8:Q10"/>
    <mergeCell ref="R8:W10"/>
    <mergeCell ref="X8:AC10"/>
    <mergeCell ref="AU167:AU170"/>
    <mergeCell ref="AV167:AV170"/>
    <mergeCell ref="AU127:AU130"/>
    <mergeCell ref="AV127:AV130"/>
    <mergeCell ref="AU131:AU134"/>
    <mergeCell ref="AV131:AV134"/>
    <mergeCell ref="AU135:AU138"/>
    <mergeCell ref="AV135:AV138"/>
    <mergeCell ref="AU139:AU142"/>
    <mergeCell ref="AV139:AV142"/>
    <mergeCell ref="AU143:AU146"/>
    <mergeCell ref="AV143:AV146"/>
    <mergeCell ref="AU107:AU110"/>
    <mergeCell ref="AV107:AV110"/>
    <mergeCell ref="AU111:AU114"/>
    <mergeCell ref="AV111:AV114"/>
    <mergeCell ref="AU115:AU118"/>
    <mergeCell ref="AU147:AU150"/>
    <mergeCell ref="AV147:AV150"/>
    <mergeCell ref="AU151:AU154"/>
    <mergeCell ref="AV151:AV154"/>
    <mergeCell ref="AU155:AU158"/>
    <mergeCell ref="AV155:AV158"/>
    <mergeCell ref="AU159:AU162"/>
    <mergeCell ref="AV159:AV162"/>
    <mergeCell ref="AU163:AU166"/>
    <mergeCell ref="AV163:AV166"/>
    <mergeCell ref="AV115:AV118"/>
    <mergeCell ref="AU119:AU122"/>
    <mergeCell ref="AV119:AV122"/>
    <mergeCell ref="AU123:AU126"/>
    <mergeCell ref="AV123:AV126"/>
    <mergeCell ref="AU87:AU90"/>
    <mergeCell ref="AV87:AV90"/>
    <mergeCell ref="AU91:AU94"/>
    <mergeCell ref="AV91:AV94"/>
    <mergeCell ref="AU95:AU98"/>
    <mergeCell ref="AV95:AV98"/>
    <mergeCell ref="AU99:AU102"/>
    <mergeCell ref="AV99:AV102"/>
    <mergeCell ref="AU103:AU106"/>
    <mergeCell ref="AV103:AV106"/>
    <mergeCell ref="AU67:AU70"/>
    <mergeCell ref="AV67:AV70"/>
    <mergeCell ref="AU71:AU74"/>
    <mergeCell ref="AV71:AV74"/>
    <mergeCell ref="AU75:AU78"/>
    <mergeCell ref="AV75:AV78"/>
    <mergeCell ref="AU79:AU82"/>
    <mergeCell ref="AV79:AV82"/>
    <mergeCell ref="AU83:AU86"/>
    <mergeCell ref="AV83:AV86"/>
    <mergeCell ref="AU11:AU14"/>
    <mergeCell ref="AV11:AV14"/>
    <mergeCell ref="AU15:AU18"/>
    <mergeCell ref="AV55:AV58"/>
    <mergeCell ref="AV15:AV18"/>
    <mergeCell ref="AU19:AU22"/>
    <mergeCell ref="AV19:AV22"/>
    <mergeCell ref="AU23:AU26"/>
    <mergeCell ref="AV23:AV26"/>
    <mergeCell ref="AU59:AU62"/>
    <mergeCell ref="AV59:AV62"/>
    <mergeCell ref="AU63:AU66"/>
    <mergeCell ref="AV63:AV66"/>
    <mergeCell ref="AU27:AU30"/>
    <mergeCell ref="AV27:AV30"/>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R11:W14"/>
    <mergeCell ref="AD19:AI22"/>
    <mergeCell ref="I19:K22"/>
    <mergeCell ref="L19:Q22"/>
    <mergeCell ref="X19:AC22"/>
    <mergeCell ref="AD15:AI18"/>
    <mergeCell ref="X15:AC1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I15:K18"/>
    <mergeCell ref="R15:W18"/>
    <mergeCell ref="R19:W22"/>
    <mergeCell ref="AD27:AI30"/>
    <mergeCell ref="I27:K30"/>
    <mergeCell ref="L27:Q30"/>
    <mergeCell ref="X27:AC30"/>
    <mergeCell ref="AD23:AI26"/>
    <mergeCell ref="X23:AC26"/>
    <mergeCell ref="R23:W26"/>
    <mergeCell ref="R27:W30"/>
    <mergeCell ref="C27:C30"/>
    <mergeCell ref="D27:D30"/>
    <mergeCell ref="E27:E30"/>
    <mergeCell ref="F27:F30"/>
    <mergeCell ref="G27:H30"/>
    <mergeCell ref="L23:Q26"/>
    <mergeCell ref="C23:C26"/>
    <mergeCell ref="D23:D26"/>
    <mergeCell ref="E23:E26"/>
    <mergeCell ref="F23:F26"/>
    <mergeCell ref="G23:H26"/>
    <mergeCell ref="I23:K26"/>
    <mergeCell ref="AD35:AI38"/>
    <mergeCell ref="I35:K38"/>
    <mergeCell ref="L35:Q38"/>
    <mergeCell ref="X35:AC38"/>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 ref="R87:W90"/>
    <mergeCell ref="R91:W94"/>
    <mergeCell ref="AD99:AI102"/>
    <mergeCell ref="I99:K102"/>
    <mergeCell ref="L99:Q102"/>
    <mergeCell ref="X99:AC102"/>
    <mergeCell ref="AD95:AI98"/>
    <mergeCell ref="X95:AC98"/>
    <mergeCell ref="C99:C102"/>
    <mergeCell ref="D99:D102"/>
    <mergeCell ref="E99:E102"/>
    <mergeCell ref="F99:F102"/>
    <mergeCell ref="G99:H102"/>
    <mergeCell ref="L95:Q98"/>
    <mergeCell ref="C95:C98"/>
    <mergeCell ref="D95:D98"/>
    <mergeCell ref="E95:E98"/>
    <mergeCell ref="F95:F98"/>
    <mergeCell ref="G95:H98"/>
    <mergeCell ref="I95:K98"/>
    <mergeCell ref="R95:W98"/>
    <mergeCell ref="R99:W102"/>
    <mergeCell ref="AD107:AI110"/>
    <mergeCell ref="I107:K110"/>
    <mergeCell ref="L107:Q110"/>
    <mergeCell ref="X107:AC110"/>
    <mergeCell ref="AD103:AI106"/>
    <mergeCell ref="X103:AC106"/>
    <mergeCell ref="C107:C110"/>
    <mergeCell ref="D107:D110"/>
    <mergeCell ref="E107:E110"/>
    <mergeCell ref="F107:F110"/>
    <mergeCell ref="G107:H110"/>
    <mergeCell ref="L103:Q106"/>
    <mergeCell ref="C103:C106"/>
    <mergeCell ref="D103:D106"/>
    <mergeCell ref="E103:E106"/>
    <mergeCell ref="F103:F106"/>
    <mergeCell ref="G103:H106"/>
    <mergeCell ref="I103:K106"/>
    <mergeCell ref="R103:W106"/>
    <mergeCell ref="R107:W110"/>
    <mergeCell ref="AD115:AI118"/>
    <mergeCell ref="I115:K118"/>
    <mergeCell ref="L115:Q118"/>
    <mergeCell ref="X115:AC118"/>
    <mergeCell ref="AD111:AI114"/>
    <mergeCell ref="X111:AC114"/>
    <mergeCell ref="C115:C118"/>
    <mergeCell ref="D115:D118"/>
    <mergeCell ref="E115:E118"/>
    <mergeCell ref="F115:F118"/>
    <mergeCell ref="G115:H118"/>
    <mergeCell ref="L111:Q114"/>
    <mergeCell ref="C111:C114"/>
    <mergeCell ref="D111:D114"/>
    <mergeCell ref="E111:E114"/>
    <mergeCell ref="F111:F114"/>
    <mergeCell ref="G111:H114"/>
    <mergeCell ref="I111:K114"/>
    <mergeCell ref="R111:W114"/>
    <mergeCell ref="R115:W118"/>
    <mergeCell ref="AD123:AI126"/>
    <mergeCell ref="I123:K126"/>
    <mergeCell ref="L123:Q126"/>
    <mergeCell ref="X123:AC126"/>
    <mergeCell ref="AD119:AI122"/>
    <mergeCell ref="X119:AC122"/>
    <mergeCell ref="C123:C126"/>
    <mergeCell ref="D123:D126"/>
    <mergeCell ref="E123:E126"/>
    <mergeCell ref="F123:F126"/>
    <mergeCell ref="G123:H126"/>
    <mergeCell ref="L119:Q122"/>
    <mergeCell ref="C119:C122"/>
    <mergeCell ref="D119:D122"/>
    <mergeCell ref="E119:E122"/>
    <mergeCell ref="F119:F122"/>
    <mergeCell ref="G119:H122"/>
    <mergeCell ref="I119:K122"/>
    <mergeCell ref="R119:W122"/>
    <mergeCell ref="R123:W126"/>
    <mergeCell ref="AD131:AI134"/>
    <mergeCell ref="I131:K134"/>
    <mergeCell ref="L131:Q134"/>
    <mergeCell ref="X131:AC134"/>
    <mergeCell ref="AD127:AI130"/>
    <mergeCell ref="X127:AC130"/>
    <mergeCell ref="C131:C134"/>
    <mergeCell ref="D131:D134"/>
    <mergeCell ref="E131:E134"/>
    <mergeCell ref="F131:F134"/>
    <mergeCell ref="G131:H134"/>
    <mergeCell ref="L127:Q130"/>
    <mergeCell ref="C127:C130"/>
    <mergeCell ref="D127:D130"/>
    <mergeCell ref="E127:E130"/>
    <mergeCell ref="F127:F130"/>
    <mergeCell ref="G127:H130"/>
    <mergeCell ref="I127:K130"/>
    <mergeCell ref="R127:W130"/>
    <mergeCell ref="R131:W134"/>
    <mergeCell ref="AD151:AI154"/>
    <mergeCell ref="AD135:AI138"/>
    <mergeCell ref="X135:AC138"/>
    <mergeCell ref="C139:C142"/>
    <mergeCell ref="D139:D142"/>
    <mergeCell ref="E139:E142"/>
    <mergeCell ref="F139:F142"/>
    <mergeCell ref="G139:H142"/>
    <mergeCell ref="L135:Q138"/>
    <mergeCell ref="C135:C138"/>
    <mergeCell ref="D135:D138"/>
    <mergeCell ref="E135:E138"/>
    <mergeCell ref="F135:F138"/>
    <mergeCell ref="G135:H138"/>
    <mergeCell ref="I135:K138"/>
    <mergeCell ref="R135:W138"/>
    <mergeCell ref="R139:W142"/>
    <mergeCell ref="AD139:AI142"/>
    <mergeCell ref="I139:K142"/>
    <mergeCell ref="L139:Q142"/>
    <mergeCell ref="X139:AC142"/>
    <mergeCell ref="AD147:AI150"/>
    <mergeCell ref="I147:K150"/>
    <mergeCell ref="L147:Q150"/>
    <mergeCell ref="X147:AC150"/>
    <mergeCell ref="AD143:AI146"/>
    <mergeCell ref="X143:AC146"/>
    <mergeCell ref="AD159:AI162"/>
    <mergeCell ref="X159:AC162"/>
    <mergeCell ref="G159:H162"/>
    <mergeCell ref="I159:K162"/>
    <mergeCell ref="R159:W162"/>
    <mergeCell ref="C155:C158"/>
    <mergeCell ref="D155:D158"/>
    <mergeCell ref="E155:E158"/>
    <mergeCell ref="F155:F158"/>
    <mergeCell ref="G155:H158"/>
    <mergeCell ref="AD155:AI158"/>
    <mergeCell ref="I155:K158"/>
    <mergeCell ref="L155:Q158"/>
    <mergeCell ref="X155:AC158"/>
    <mergeCell ref="E159:E162"/>
    <mergeCell ref="F159:F162"/>
    <mergeCell ref="R155:W158"/>
    <mergeCell ref="R143:W146"/>
    <mergeCell ref="R147:W150"/>
    <mergeCell ref="G151:H154"/>
    <mergeCell ref="I151:K154"/>
    <mergeCell ref="C167:C170"/>
    <mergeCell ref="C163:C166"/>
    <mergeCell ref="D163:D166"/>
    <mergeCell ref="E163:E166"/>
    <mergeCell ref="F163:F166"/>
    <mergeCell ref="G163:H166"/>
    <mergeCell ref="L159:Q162"/>
    <mergeCell ref="C159:C162"/>
    <mergeCell ref="D159:D162"/>
    <mergeCell ref="R151:W154"/>
    <mergeCell ref="F147:F150"/>
    <mergeCell ref="G147:H150"/>
    <mergeCell ref="L143:Q146"/>
    <mergeCell ref="C143:C146"/>
    <mergeCell ref="D143:D146"/>
    <mergeCell ref="E143:E146"/>
    <mergeCell ref="F143:F146"/>
    <mergeCell ref="L151:Q154"/>
    <mergeCell ref="C151:C154"/>
    <mergeCell ref="D151:D154"/>
    <mergeCell ref="E151:E154"/>
    <mergeCell ref="F151:F154"/>
    <mergeCell ref="G143:H146"/>
    <mergeCell ref="I143:K146"/>
    <mergeCell ref="P2:T3"/>
    <mergeCell ref="U2:AC3"/>
    <mergeCell ref="AD2:AH3"/>
    <mergeCell ref="AI2:AQ3"/>
    <mergeCell ref="X163:AC166"/>
    <mergeCell ref="D167:D170"/>
    <mergeCell ref="E167:E170"/>
    <mergeCell ref="F167:F170"/>
    <mergeCell ref="G167:H170"/>
    <mergeCell ref="I167:K170"/>
    <mergeCell ref="AD163:AI166"/>
    <mergeCell ref="I163:K166"/>
    <mergeCell ref="L163:Q166"/>
    <mergeCell ref="R163:W166"/>
    <mergeCell ref="R167:W170"/>
    <mergeCell ref="AD167:AI170"/>
    <mergeCell ref="L167:Q170"/>
    <mergeCell ref="X167:AC170"/>
    <mergeCell ref="C3:M3"/>
    <mergeCell ref="C4:M5"/>
    <mergeCell ref="X151:AC154"/>
    <mergeCell ref="C147:C150"/>
    <mergeCell ref="D147:D150"/>
    <mergeCell ref="E147:E150"/>
  </mergeCells>
  <phoneticPr fontId="2"/>
  <conditionalFormatting sqref="L11:Q170">
    <cfRule type="expression" dxfId="119" priority="5">
      <formula>IF(I11="定",TRUE)</formula>
    </cfRule>
    <cfRule type="expression" dxfId="118" priority="6">
      <formula>IF(I11="×",TRUE)</formula>
    </cfRule>
  </conditionalFormatting>
  <conditionalFormatting sqref="R11:W170">
    <cfRule type="expression" dxfId="117" priority="3">
      <formula>IF(I11="定",TRUE)</formula>
    </cfRule>
    <cfRule type="expression" dxfId="116" priority="4">
      <formula>IF(I11="×",TRUE)</formula>
    </cfRule>
  </conditionalFormatting>
  <conditionalFormatting sqref="C4">
    <cfRule type="expression" dxfId="115" priority="1">
      <formula>IF(XFD4="定",TRUE)</formula>
    </cfRule>
    <cfRule type="expression" dxfId="114" priority="2">
      <formula>IF(XFD4="×",TRUE)</formula>
    </cfRule>
  </conditionalFormatting>
  <dataValidations count="2">
    <dataValidation type="whole" operator="lessThanOrEqual" allowBlank="1" showInputMessage="1" showErrorMessage="1" sqref="R11:W170" xr:uid="{0BF7DA59-9CE6-43A1-8E9C-34D732514F6B}">
      <formula1>L11</formula1>
    </dataValidation>
    <dataValidation type="whole" operator="greaterThanOrEqual" allowBlank="1" showInputMessage="1" showErrorMessage="1" sqref="L11:Q170" xr:uid="{26ADEC7E-5B16-486C-9A21-C2335E8830E3}">
      <formula1>R11</formula1>
    </dataValidation>
  </dataValidations>
  <pageMargins left="0.7" right="0.7" top="0.75" bottom="0.75" header="0.3" footer="0.3"/>
  <pageSetup paperSize="9" scale="38"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A994-A6FD-42C5-9D40-6CA2063D59EB}">
  <sheetPr>
    <pageSetUpPr fitToPage="1"/>
  </sheetPr>
  <dimension ref="A2:AZ171"/>
  <sheetViews>
    <sheetView view="pageBreakPreview" zoomScale="60" zoomScaleNormal="100" workbookViewId="0">
      <selection activeCell="AD6" sqref="AD6:AI10"/>
    </sheetView>
  </sheetViews>
  <sheetFormatPr defaultRowHeight="14.25" x14ac:dyDescent="0.15"/>
  <cols>
    <col min="1" max="44" width="4.125" customWidth="1"/>
    <col min="47" max="49"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W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c r="AW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c r="AW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c r="AW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c r="AW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c r="AW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c r="AW11" s="10"/>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c r="AW12" s="10"/>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c r="AW13" s="10"/>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c r="AW14" s="10"/>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c r="AW15" s="10"/>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c r="AW16" s="10"/>
    </row>
    <row r="17" spans="1:49"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c r="AW17" s="10"/>
    </row>
    <row r="18" spans="1:49"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c r="AW18" s="10"/>
    </row>
    <row r="19" spans="1:49"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c r="AW19" s="10"/>
    </row>
    <row r="20" spans="1:49"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c r="AW20" s="10"/>
    </row>
    <row r="21" spans="1:49"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c r="AW21" s="10"/>
    </row>
    <row r="22" spans="1:49"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c r="AW22" s="10"/>
    </row>
    <row r="23" spans="1:49"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c r="AW23" s="10"/>
    </row>
    <row r="24" spans="1:49"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c r="AW24" s="10"/>
    </row>
    <row r="25" spans="1:49"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c r="AW25" s="10"/>
    </row>
    <row r="26" spans="1:49"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c r="AW26" s="10"/>
    </row>
    <row r="27" spans="1:49"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c r="AW27" s="10"/>
    </row>
    <row r="28" spans="1:49"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c r="AW28" s="10"/>
    </row>
    <row r="29" spans="1:49"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c r="AW29" s="10"/>
    </row>
    <row r="30" spans="1:49"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c r="AW30" s="10"/>
    </row>
    <row r="31" spans="1:49"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c r="AW31" s="10"/>
    </row>
    <row r="32" spans="1:49"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c r="AW32" s="10"/>
    </row>
    <row r="33" spans="1:49"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c r="AW33" s="10"/>
    </row>
    <row r="34" spans="1:49"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c r="AW34" s="10"/>
    </row>
    <row r="35" spans="1:49"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c r="AW35" s="10"/>
    </row>
    <row r="36" spans="1:49"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c r="AW36" s="10"/>
    </row>
    <row r="37" spans="1:49"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c r="AW37" s="10"/>
    </row>
    <row r="38" spans="1:49"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c r="AW38" s="10"/>
    </row>
    <row r="39" spans="1:49"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c r="AW39" s="10"/>
    </row>
    <row r="40" spans="1:49"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c r="AW40" s="10"/>
    </row>
    <row r="41" spans="1:49"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c r="AW41" s="10"/>
    </row>
    <row r="42" spans="1:49"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c r="AW42" s="10"/>
    </row>
    <row r="43" spans="1:49"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c r="AW43" s="10"/>
    </row>
    <row r="44" spans="1:49"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c r="AW44" s="10"/>
    </row>
    <row r="45" spans="1:49"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c r="AW45" s="10"/>
    </row>
    <row r="46" spans="1:49"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c r="AW46" s="10"/>
    </row>
    <row r="47" spans="1:49"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c r="AW47" s="10"/>
    </row>
    <row r="48" spans="1:49"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c r="AW48" s="10"/>
    </row>
    <row r="49" spans="1:49"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c r="AW49" s="10"/>
    </row>
    <row r="50" spans="1:49"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c r="AW50" s="10"/>
    </row>
    <row r="51" spans="1:49"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c r="AW51" s="10"/>
    </row>
    <row r="52" spans="1:49"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c r="AW52" s="10"/>
    </row>
    <row r="53" spans="1:49"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c r="AW53" s="10"/>
    </row>
    <row r="54" spans="1:49"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c r="AW54" s="10"/>
    </row>
    <row r="55" spans="1:49"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c r="AW55" s="10"/>
    </row>
    <row r="56" spans="1:49"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c r="AW56" s="10"/>
    </row>
    <row r="57" spans="1:49"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c r="AW57" s="10"/>
    </row>
    <row r="58" spans="1:49"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c r="AW58" s="10"/>
    </row>
    <row r="59" spans="1:49"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c r="AW59" s="10"/>
    </row>
    <row r="60" spans="1:49"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c r="AW60" s="10"/>
    </row>
    <row r="61" spans="1:49"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c r="AW61" s="10"/>
    </row>
    <row r="62" spans="1:49"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c r="AW62" s="10"/>
    </row>
    <row r="63" spans="1:49"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c r="AW63" s="10"/>
    </row>
    <row r="64" spans="1:49"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c r="AW64" s="10"/>
    </row>
    <row r="65" spans="1:49"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c r="AW65" s="10"/>
    </row>
    <row r="66" spans="1:49"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c r="AW66" s="10"/>
    </row>
    <row r="67" spans="1:49"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c r="AW67" s="10"/>
    </row>
    <row r="68" spans="1:49"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c r="AW68" s="10"/>
    </row>
    <row r="69" spans="1:49"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c r="AW69" s="10"/>
    </row>
    <row r="70" spans="1:49"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c r="AW70" s="10"/>
    </row>
    <row r="71" spans="1:49"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c r="AW71" s="10"/>
    </row>
    <row r="72" spans="1:49"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c r="AW72" s="10"/>
    </row>
    <row r="73" spans="1:49"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c r="AW73" s="10"/>
    </row>
    <row r="74" spans="1:49"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c r="AW74" s="10"/>
    </row>
    <row r="75" spans="1:49"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c r="AW75" s="10"/>
    </row>
    <row r="76" spans="1:49"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c r="AW76" s="10"/>
    </row>
    <row r="77" spans="1:49"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c r="AW77" s="10"/>
    </row>
    <row r="78" spans="1:49"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c r="AW78" s="10"/>
    </row>
    <row r="79" spans="1:49"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c r="AW79" s="10"/>
    </row>
    <row r="80" spans="1:49"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c r="AW80" s="10"/>
    </row>
    <row r="81" spans="1:49"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c r="AW81" s="10"/>
    </row>
    <row r="82" spans="1:49"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c r="AW82" s="10"/>
    </row>
    <row r="83" spans="1:49"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c r="AW83" s="10"/>
    </row>
    <row r="84" spans="1:49"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c r="AW84" s="10"/>
    </row>
    <row r="85" spans="1:49"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c r="AW85" s="10"/>
    </row>
    <row r="86" spans="1:49"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c r="AW86" s="10"/>
    </row>
    <row r="87" spans="1:49"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c r="AW87" s="10"/>
    </row>
    <row r="88" spans="1:49"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c r="AW88" s="10"/>
    </row>
    <row r="89" spans="1:49"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c r="AW89" s="10"/>
    </row>
    <row r="90" spans="1:49"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c r="AW90" s="10"/>
    </row>
    <row r="91" spans="1:49"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c r="AW91" s="10"/>
    </row>
    <row r="92" spans="1:49"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c r="AW92" s="10"/>
    </row>
    <row r="93" spans="1:49"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c r="AW93" s="10"/>
    </row>
    <row r="94" spans="1:49"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c r="AW94" s="10"/>
    </row>
    <row r="95" spans="1:49"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c r="AW95" s="10"/>
    </row>
    <row r="96" spans="1:49"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c r="AW96" s="10"/>
    </row>
    <row r="97" spans="1:49"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c r="AW97" s="10"/>
    </row>
    <row r="98" spans="1:49"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c r="AW98" s="10"/>
    </row>
    <row r="99" spans="1:49"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c r="AW99" s="10"/>
    </row>
    <row r="100" spans="1:49"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c r="AW100" s="10"/>
    </row>
    <row r="101" spans="1:49"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c r="AW101" s="10"/>
    </row>
    <row r="102" spans="1:49"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c r="AW102" s="10"/>
    </row>
    <row r="103" spans="1:49"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c r="AW103" s="10"/>
    </row>
    <row r="104" spans="1:49"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c r="AW104" s="10"/>
    </row>
    <row r="105" spans="1:49"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c r="AW105" s="10"/>
    </row>
    <row r="106" spans="1:49"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c r="AW106" s="10"/>
    </row>
    <row r="107" spans="1:49"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c r="AW107" s="10"/>
    </row>
    <row r="108" spans="1:49"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c r="AW108" s="10"/>
    </row>
    <row r="109" spans="1:49"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c r="AW109" s="10"/>
    </row>
    <row r="110" spans="1:49"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c r="AW110" s="10"/>
    </row>
    <row r="111" spans="1:49"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c r="AW111" s="10"/>
    </row>
    <row r="112" spans="1:49"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c r="AW112" s="10"/>
    </row>
    <row r="113" spans="1:49"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c r="AW113" s="10"/>
    </row>
    <row r="114" spans="1:49"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c r="AW114" s="10"/>
    </row>
    <row r="115" spans="1:49"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c r="AW115" s="10"/>
    </row>
    <row r="116" spans="1:49"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c r="AW116" s="10"/>
    </row>
    <row r="117" spans="1:49"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c r="AW117" s="10"/>
    </row>
    <row r="118" spans="1:49"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c r="AW118" s="10"/>
    </row>
    <row r="119" spans="1:49"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c r="AW119" s="10"/>
    </row>
    <row r="120" spans="1:49"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c r="AW120" s="10"/>
    </row>
    <row r="121" spans="1:49"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c r="AW121" s="10"/>
    </row>
    <row r="122" spans="1:49"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c r="AW122" s="10"/>
    </row>
    <row r="123" spans="1:49"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c r="AW123" s="10"/>
    </row>
    <row r="124" spans="1:49"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c r="AW124" s="10"/>
    </row>
    <row r="125" spans="1:49"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c r="AW125" s="10"/>
    </row>
    <row r="126" spans="1:49"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c r="AW126" s="10"/>
    </row>
    <row r="127" spans="1:49"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c r="AW127" s="10"/>
    </row>
    <row r="128" spans="1:49"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c r="AW128" s="10"/>
    </row>
    <row r="129" spans="1:49"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c r="AW129" s="10"/>
    </row>
    <row r="130" spans="1:49"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c r="AW130" s="10"/>
    </row>
    <row r="131" spans="1:49"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c r="AW131" s="10"/>
    </row>
    <row r="132" spans="1:49"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c r="AW132" s="10"/>
    </row>
    <row r="133" spans="1:49"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c r="AW133" s="10"/>
    </row>
    <row r="134" spans="1:49"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c r="AW134" s="10"/>
    </row>
    <row r="135" spans="1:49"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c r="AW135" s="10"/>
    </row>
    <row r="136" spans="1:49"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c r="AW136" s="10"/>
    </row>
    <row r="137" spans="1:49"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c r="AW137" s="10"/>
    </row>
    <row r="138" spans="1:49"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c r="AW138" s="10"/>
    </row>
    <row r="139" spans="1:49"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c r="AW139" s="10"/>
    </row>
    <row r="140" spans="1:49"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c r="AW140" s="10"/>
    </row>
    <row r="141" spans="1:49"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c r="AW141" s="10"/>
    </row>
    <row r="142" spans="1:49"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c r="AW142" s="10"/>
    </row>
    <row r="143" spans="1:49"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c r="AW143" s="10"/>
    </row>
    <row r="144" spans="1:49"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c r="AW144" s="10"/>
    </row>
    <row r="145" spans="1:49"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c r="AW145" s="10"/>
    </row>
    <row r="146" spans="1:49"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c r="AW146" s="10"/>
    </row>
    <row r="147" spans="1:49"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c r="AW147" s="10"/>
    </row>
    <row r="148" spans="1:49"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c r="AW148" s="10"/>
    </row>
    <row r="149" spans="1:49"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c r="AW149" s="10"/>
    </row>
    <row r="150" spans="1:49"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c r="AW150" s="10"/>
    </row>
    <row r="151" spans="1:49"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c r="AW151" s="10"/>
    </row>
    <row r="152" spans="1:49"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c r="AW152" s="10"/>
    </row>
    <row r="153" spans="1:49"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c r="AW153" s="10"/>
    </row>
    <row r="154" spans="1:49"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c r="AW154" s="10"/>
    </row>
    <row r="155" spans="1:49"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c r="AW155" s="10"/>
    </row>
    <row r="156" spans="1:49"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c r="AW156" s="10"/>
    </row>
    <row r="157" spans="1:49"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c r="AW157" s="10"/>
    </row>
    <row r="158" spans="1:49"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c r="AW158" s="10"/>
    </row>
    <row r="159" spans="1:49"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c r="AW159" s="10"/>
    </row>
    <row r="160" spans="1:49"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c r="AW160" s="10"/>
    </row>
    <row r="161" spans="1:49"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c r="AW161" s="10"/>
    </row>
    <row r="162" spans="1:49"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c r="AW162" s="10"/>
    </row>
    <row r="163" spans="1:49"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c r="AW163" s="10"/>
    </row>
    <row r="164" spans="1:49"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c r="AW164" s="10"/>
    </row>
    <row r="165" spans="1:49"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c r="AW165" s="10"/>
    </row>
    <row r="166" spans="1:49"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c r="AW166" s="10"/>
    </row>
    <row r="167" spans="1:49"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c r="AW167" s="10"/>
    </row>
    <row r="168" spans="1:49"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c r="AW168" s="10"/>
    </row>
    <row r="169" spans="1:49"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c r="AW169" s="10"/>
    </row>
    <row r="170" spans="1:49"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c r="AW170" s="10"/>
    </row>
    <row r="171" spans="1:49" s="1" customFormat="1" ht="18.75" x14ac:dyDescent="0.15">
      <c r="D171" s="3"/>
      <c r="AN171" s="2"/>
      <c r="AO171" s="2"/>
      <c r="AU171" s="10"/>
      <c r="AV171" s="10"/>
      <c r="AW171" s="10"/>
    </row>
  </sheetData>
  <sheetProtection algorithmName="SHA-512" hashValue="b9cCYfV/lGP18OeLMZVdpx70uZWJCLr/tUcEWCpvRT4RqRHkNrpQdHw1USeoYCzFP78RvfjE0xnVa4ePX0kuow==" saltValue="p0PEvJJCEbyjAsj5m37Dyw=="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113" priority="5">
      <formula>IF(XFD4="定",TRUE)</formula>
    </cfRule>
    <cfRule type="expression" dxfId="112" priority="6">
      <formula>IF(XFD4="×",TRUE)</formula>
    </cfRule>
  </conditionalFormatting>
  <conditionalFormatting sqref="L11:Q170">
    <cfRule type="expression" dxfId="111" priority="3">
      <formula>IF(I11="定",TRUE)</formula>
    </cfRule>
    <cfRule type="expression" dxfId="110" priority="4">
      <formula>IF(I11="×",TRUE)</formula>
    </cfRule>
  </conditionalFormatting>
  <conditionalFormatting sqref="R11:W170">
    <cfRule type="expression" dxfId="109" priority="1">
      <formula>IF(I11="定",TRUE)</formula>
    </cfRule>
    <cfRule type="expression" dxfId="108" priority="2">
      <formula>IF(I11="×",TRUE)</formula>
    </cfRule>
  </conditionalFormatting>
  <dataValidations count="2">
    <dataValidation type="whole" operator="greaterThanOrEqual" allowBlank="1" showInputMessage="1" showErrorMessage="1" sqref="L11:Q170" xr:uid="{9E027EBA-71D7-4B51-BD44-D19E8DF9220F}">
      <formula1>R11</formula1>
    </dataValidation>
    <dataValidation type="whole" operator="lessThanOrEqual" allowBlank="1" showInputMessage="1" showErrorMessage="1" sqref="R11:W170" xr:uid="{FA710D89-EAA0-43CC-822A-65B28F9EC685}">
      <formula1>L11</formula1>
    </dataValidation>
  </dataValidations>
  <pageMargins left="0.7" right="0.7" top="0.75" bottom="0.75" header="0.3" footer="0.3"/>
  <pageSetup paperSize="9" scale="38"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AE39-B147-4A3C-B317-53E051E2EC1A}">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ccY1IMcMQfDS54ZGweprJru2nZB6UUZrUEpYMh77Ynqrs7NzvzuNI31Rs9P+a4dq2qfZ0cIRl+bNzKTs45H0VQ==" saltValue="9hq+bAxZDqXfvTg+8pkilA=="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107" priority="5">
      <formula>IF(XFD4="定",TRUE)</formula>
    </cfRule>
    <cfRule type="expression" dxfId="106" priority="6">
      <formula>IF(XFD4="×",TRUE)</formula>
    </cfRule>
  </conditionalFormatting>
  <conditionalFormatting sqref="L11:Q170">
    <cfRule type="expression" dxfId="105" priority="3">
      <formula>IF(I11="定",TRUE)</formula>
    </cfRule>
    <cfRule type="expression" dxfId="104" priority="4">
      <formula>IF(I11="×",TRUE)</formula>
    </cfRule>
  </conditionalFormatting>
  <conditionalFormatting sqref="R11:W170">
    <cfRule type="expression" dxfId="103" priority="1">
      <formula>IF(I11="定",TRUE)</formula>
    </cfRule>
    <cfRule type="expression" dxfId="102" priority="2">
      <formula>IF(I11="×",TRUE)</formula>
    </cfRule>
  </conditionalFormatting>
  <dataValidations count="2">
    <dataValidation type="whole" operator="greaterThanOrEqual" allowBlank="1" showInputMessage="1" showErrorMessage="1" sqref="L11:Q170" xr:uid="{FD547F3A-F4E9-49A7-B6B3-48F9F696E241}">
      <formula1>R11</formula1>
    </dataValidation>
    <dataValidation type="whole" operator="lessThanOrEqual" allowBlank="1" showInputMessage="1" showErrorMessage="1" sqref="R11:W170" xr:uid="{B79AA30B-08E4-4F7B-9FBB-CCF67516DEDB}">
      <formula1>L11</formula1>
    </dataValidation>
  </dataValidations>
  <pageMargins left="0.7" right="0.7" top="0.75" bottom="0.75" header="0.3" footer="0.3"/>
  <pageSetup paperSize="9" scale="38"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25CC1-8A3F-4C07-BC44-CE7295F12E3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djiYbdj7Xy6tS2sTyUaXG/opXeXY55mRMdqbAllm+colX1r9FU9yKFu8T0BSVDUj5kJzOIved0ksqtuJHavk1g==" saltValue="Zv2zefdQMjNPVnbyxLRSgg=="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101" priority="5">
      <formula>IF(XFD4="定",TRUE)</formula>
    </cfRule>
    <cfRule type="expression" dxfId="100" priority="6">
      <formula>IF(XFD4="×",TRUE)</formula>
    </cfRule>
  </conditionalFormatting>
  <conditionalFormatting sqref="L11:Q170">
    <cfRule type="expression" dxfId="99" priority="3">
      <formula>IF(I11="定",TRUE)</formula>
    </cfRule>
    <cfRule type="expression" dxfId="98" priority="4">
      <formula>IF(I11="×",TRUE)</formula>
    </cfRule>
  </conditionalFormatting>
  <conditionalFormatting sqref="R11:W170">
    <cfRule type="expression" dxfId="97" priority="1">
      <formula>IF(I11="定",TRUE)</formula>
    </cfRule>
    <cfRule type="expression" dxfId="96" priority="2">
      <formula>IF(I11="×",TRUE)</formula>
    </cfRule>
  </conditionalFormatting>
  <dataValidations count="2">
    <dataValidation type="whole" operator="greaterThanOrEqual" allowBlank="1" showInputMessage="1" showErrorMessage="1" sqref="L11:Q170" xr:uid="{D6524B19-8507-44E4-866B-793CCFA0416A}">
      <formula1>R11</formula1>
    </dataValidation>
    <dataValidation type="whole" operator="lessThanOrEqual" allowBlank="1" showInputMessage="1" showErrorMessage="1" sqref="R11:W170" xr:uid="{3191AE9A-AF04-476C-8F1C-A4B2049A2799}">
      <formula1>L11</formula1>
    </dataValidation>
  </dataValidations>
  <pageMargins left="0.7" right="0.7" top="0.75" bottom="0.75" header="0.3" footer="0.3"/>
  <pageSetup paperSize="9" scale="38"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FCB2-DAD9-4682-948E-CD7412080B00}">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Fo3se2bWooBcNh2dRdbfjETnCugt6iuM4byVsIGmeH0c4cN1izpZ0+uYJdMU8hSKjocwzzCkji7DmiNIdepHQ==" saltValue="YCAu6r8qYLGraBX4s7/N1Q=="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95" priority="5">
      <formula>IF(XFD4="定",TRUE)</formula>
    </cfRule>
    <cfRule type="expression" dxfId="94" priority="6">
      <formula>IF(XFD4="×",TRUE)</formula>
    </cfRule>
  </conditionalFormatting>
  <conditionalFormatting sqref="L11:Q170">
    <cfRule type="expression" dxfId="93" priority="3">
      <formula>IF(I11="定",TRUE)</formula>
    </cfRule>
    <cfRule type="expression" dxfId="92" priority="4">
      <formula>IF(I11="×",TRUE)</formula>
    </cfRule>
  </conditionalFormatting>
  <conditionalFormatting sqref="R11:W170">
    <cfRule type="expression" dxfId="91" priority="1">
      <formula>IF(I11="定",TRUE)</formula>
    </cfRule>
    <cfRule type="expression" dxfId="90" priority="2">
      <formula>IF(I11="×",TRUE)</formula>
    </cfRule>
  </conditionalFormatting>
  <dataValidations count="2">
    <dataValidation type="whole" operator="greaterThanOrEqual" allowBlank="1" showInputMessage="1" showErrorMessage="1" sqref="L11:Q170" xr:uid="{91409A46-AB20-4794-9331-A14188F9A0C3}">
      <formula1>R11</formula1>
    </dataValidation>
    <dataValidation type="whole" operator="lessThanOrEqual" allowBlank="1" showInputMessage="1" showErrorMessage="1" sqref="R11:W170" xr:uid="{16F5CD79-ADDC-45D3-8BE3-4A99DACE47FE}">
      <formula1>L11</formula1>
    </dataValidation>
  </dataValidations>
  <pageMargins left="0.7" right="0.7" top="0.75" bottom="0.75" header="0.3" footer="0.3"/>
  <pageSetup paperSize="9" scale="38"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7DE3-400D-4EB5-A32F-611E04E46D00}">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AENWTp/mh9L0CJWL5AjPqzWuykojvtO6/TK8mwMuupjzCHsKYqQRmwdfluhnbbTAfp/bAICkqcjrtbl6qw5T+Q==" saltValue="fctDEq8DIi6krwHoN0KswA=="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89" priority="5">
      <formula>IF(XFD4="定",TRUE)</formula>
    </cfRule>
    <cfRule type="expression" dxfId="88" priority="6">
      <formula>IF(XFD4="×",TRUE)</formula>
    </cfRule>
  </conditionalFormatting>
  <conditionalFormatting sqref="L11:Q170">
    <cfRule type="expression" dxfId="87" priority="3">
      <formula>IF(I11="定",TRUE)</formula>
    </cfRule>
    <cfRule type="expression" dxfId="86" priority="4">
      <formula>IF(I11="×",TRUE)</formula>
    </cfRule>
  </conditionalFormatting>
  <conditionalFormatting sqref="R11:W170">
    <cfRule type="expression" dxfId="85" priority="1">
      <formula>IF(I11="定",TRUE)</formula>
    </cfRule>
    <cfRule type="expression" dxfId="84" priority="2">
      <formula>IF(I11="×",TRUE)</formula>
    </cfRule>
  </conditionalFormatting>
  <dataValidations count="2">
    <dataValidation type="whole" operator="greaterThanOrEqual" allowBlank="1" showInputMessage="1" showErrorMessage="1" sqref="L11:Q170" xr:uid="{5A054880-40F2-4069-912C-81852724218D}">
      <formula1>R11</formula1>
    </dataValidation>
    <dataValidation type="whole" operator="lessThanOrEqual" allowBlank="1" showInputMessage="1" showErrorMessage="1" sqref="R11:W170" xr:uid="{86734FC7-843E-426E-8BEC-FBA317000C2A}">
      <formula1>L11</formula1>
    </dataValidation>
  </dataValidations>
  <pageMargins left="0.7" right="0.7" top="0.75" bottom="0.75" header="0.3" footer="0.3"/>
  <pageSetup paperSize="9" scale="38"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0372-870D-48F4-AF7C-C86EFE118EA4}">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NQXMJxB6MMueO3OYKSwdoXIHcNRCCRpFXl2tJhqmJfqwCYOz5zqKuCk+O+qdgJk1ux0zQqrwieD7+r7Azrae7w==" saltValue="lh9jCowlAPNyZpthGS5vVQ=="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83" priority="5">
      <formula>IF(XFD4="定",TRUE)</formula>
    </cfRule>
    <cfRule type="expression" dxfId="82" priority="6">
      <formula>IF(XFD4="×",TRUE)</formula>
    </cfRule>
  </conditionalFormatting>
  <conditionalFormatting sqref="L11:Q170">
    <cfRule type="expression" dxfId="81" priority="3">
      <formula>IF(I11="定",TRUE)</formula>
    </cfRule>
    <cfRule type="expression" dxfId="80" priority="4">
      <formula>IF(I11="×",TRUE)</formula>
    </cfRule>
  </conditionalFormatting>
  <conditionalFormatting sqref="R11:W170">
    <cfRule type="expression" dxfId="79" priority="1">
      <formula>IF(I11="定",TRUE)</formula>
    </cfRule>
    <cfRule type="expression" dxfId="78" priority="2">
      <formula>IF(I11="×",TRUE)</formula>
    </cfRule>
  </conditionalFormatting>
  <dataValidations count="2">
    <dataValidation type="whole" operator="greaterThanOrEqual" allowBlank="1" showInputMessage="1" showErrorMessage="1" sqref="L11:Q170" xr:uid="{E141EFAC-A46B-4B54-8FA9-7F8EB9192D49}">
      <formula1>R11</formula1>
    </dataValidation>
    <dataValidation type="whole" operator="lessThanOrEqual" allowBlank="1" showInputMessage="1" showErrorMessage="1" sqref="R11:W170" xr:uid="{34DE4337-5B5B-446E-ADAE-7DAF7A2182E3}">
      <formula1>L11</formula1>
    </dataValidation>
  </dataValidations>
  <pageMargins left="0.7" right="0.7" top="0.75" bottom="0.75" header="0.3" footer="0.3"/>
  <pageSetup paperSize="9" scale="38"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6006-A9D0-4121-95AB-2F2398128D2B}">
  <sheetPr>
    <pageSetUpPr fitToPage="1"/>
  </sheetPr>
  <dimension ref="A2:AZ171"/>
  <sheetViews>
    <sheetView view="pageBreakPreview" zoomScale="60" zoomScaleNormal="100" workbookViewId="0">
      <selection activeCell="AD39" sqref="AD39:AI42"/>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68Rg3IEcCS37cspbVwd4tRdgVGVck3RdqlhEUfkW/L+HJaQlo34zOHrndqJAilWnzOR5Gb1QdcYH73dcBL+/uw==" saltValue="1xTsImcmrU5tBmf6jDRC7Q=="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77" priority="5">
      <formula>IF(XFD4="定",TRUE)</formula>
    </cfRule>
    <cfRule type="expression" dxfId="76" priority="6">
      <formula>IF(XFD4="×",TRUE)</formula>
    </cfRule>
  </conditionalFormatting>
  <conditionalFormatting sqref="L11:Q170">
    <cfRule type="expression" dxfId="75" priority="3">
      <formula>IF(I11="定",TRUE)</formula>
    </cfRule>
    <cfRule type="expression" dxfId="74" priority="4">
      <formula>IF(I11="×",TRUE)</formula>
    </cfRule>
  </conditionalFormatting>
  <conditionalFormatting sqref="R11:W170">
    <cfRule type="expression" dxfId="73" priority="1">
      <formula>IF(I11="定",TRUE)</formula>
    </cfRule>
    <cfRule type="expression" dxfId="72" priority="2">
      <formula>IF(I11="×",TRUE)</formula>
    </cfRule>
  </conditionalFormatting>
  <dataValidations count="2">
    <dataValidation type="whole" operator="greaterThanOrEqual" allowBlank="1" showInputMessage="1" showErrorMessage="1" sqref="L11:Q170" xr:uid="{1AD271D9-DC4E-462F-8685-328AC9EC1983}">
      <formula1>R11</formula1>
    </dataValidation>
    <dataValidation type="whole" operator="lessThanOrEqual" allowBlank="1" showInputMessage="1" showErrorMessage="1" sqref="R11:W170" xr:uid="{35462979-8EF8-4B3F-A496-B43B498A7913}">
      <formula1>L11</formula1>
    </dataValidation>
  </dataValidations>
  <pageMargins left="0.7" right="0.7" top="0.75" bottom="0.75" header="0.3" footer="0.3"/>
  <pageSetup paperSize="9" scale="38"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6E9A-47AD-46EB-9492-59668020B61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XudnSxLqdwY+5czcnSTRJU2nGZcUvzxbIlgkoqEuk6DZEN50jpczLWVy2jXH4o3lRWZPNIrK9ZBcGdkW2s1yMA==" saltValue="ZXdeUeANIvQSP3MJM6XTaw=="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71" priority="5">
      <formula>IF(XFD4="定",TRUE)</formula>
    </cfRule>
    <cfRule type="expression" dxfId="70" priority="6">
      <formula>IF(XFD4="×",TRUE)</formula>
    </cfRule>
  </conditionalFormatting>
  <conditionalFormatting sqref="L11:Q170">
    <cfRule type="expression" dxfId="69" priority="3">
      <formula>IF(I11="定",TRUE)</formula>
    </cfRule>
    <cfRule type="expression" dxfId="68" priority="4">
      <formula>IF(I11="×",TRUE)</formula>
    </cfRule>
  </conditionalFormatting>
  <conditionalFormatting sqref="R11:W170">
    <cfRule type="expression" dxfId="67" priority="1">
      <formula>IF(I11="定",TRUE)</formula>
    </cfRule>
    <cfRule type="expression" dxfId="66" priority="2">
      <formula>IF(I11="×",TRUE)</formula>
    </cfRule>
  </conditionalFormatting>
  <dataValidations count="2">
    <dataValidation type="whole" operator="greaterThanOrEqual" allowBlank="1" showInputMessage="1" showErrorMessage="1" sqref="L11:Q170" xr:uid="{203394E7-052A-481A-8069-F9314E8318C8}">
      <formula1>R11</formula1>
    </dataValidation>
    <dataValidation type="whole" operator="lessThanOrEqual" allowBlank="1" showInputMessage="1" showErrorMessage="1" sqref="R11:W170" xr:uid="{5B6472AE-CAB3-4E8D-9182-88DD37DFDA6A}">
      <formula1>L11</formula1>
    </dataValidation>
  </dataValidations>
  <pageMargins left="0.7" right="0.7" top="0.75" bottom="0.75" header="0.3" footer="0.3"/>
  <pageSetup paperSize="9" scale="38"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23-6952-4EB7-9DBD-74CBDA35249B}">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AXgjHcYHgllM7FiPkcCQAtFF8JkzbQDXEmsn4XglzNT3nptsNkveBu6soz9F9ABq3Gvp3Apfz9whvtxEdtUwEg==" saltValue="BRM5WodbDQAJAXtHg0/m/w=="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65" priority="5">
      <formula>IF(XFD4="定",TRUE)</formula>
    </cfRule>
    <cfRule type="expression" dxfId="64" priority="6">
      <formula>IF(XFD4="×",TRUE)</formula>
    </cfRule>
  </conditionalFormatting>
  <conditionalFormatting sqref="L11:Q170">
    <cfRule type="expression" dxfId="63" priority="3">
      <formula>IF(I11="定",TRUE)</formula>
    </cfRule>
    <cfRule type="expression" dxfId="62" priority="4">
      <formula>IF(I11="×",TRUE)</formula>
    </cfRule>
  </conditionalFormatting>
  <conditionalFormatting sqref="R11:W170">
    <cfRule type="expression" dxfId="61" priority="1">
      <formula>IF(I11="定",TRUE)</formula>
    </cfRule>
    <cfRule type="expression" dxfId="60" priority="2">
      <formula>IF(I11="×",TRUE)</formula>
    </cfRule>
  </conditionalFormatting>
  <dataValidations count="2">
    <dataValidation type="whole" operator="greaterThanOrEqual" allowBlank="1" showInputMessage="1" showErrorMessage="1" sqref="L11:Q170" xr:uid="{BAEC1468-DBAA-4E0C-9371-BE8DFDE01B9B}">
      <formula1>R11</formula1>
    </dataValidation>
    <dataValidation type="whole" operator="lessThanOrEqual" allowBlank="1" showInputMessage="1" showErrorMessage="1" sqref="R11:W170" xr:uid="{081AA7A7-1AA6-4AD9-83FD-7B33211221DA}">
      <formula1>L11</formula1>
    </dataValidation>
  </dataValidations>
  <pageMargins left="0.7" right="0.7" top="0.75" bottom="0.75" header="0.3" footer="0.3"/>
  <pageSetup paperSize="9" scale="38"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4052-67B1-47A4-BFDB-B3388630AD5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cnYQmNcskEnNHz8tpgvJrw4levgeFxY+j9pyPLsiTEemTZGIJylJHfkFOaUiok/mQGMRb3PmcRmwzWNfpgKIAQ==" saltValue="8WKu3HXRN+Q4c1lrm6ouKA=="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59" priority="7">
      <formula>IF(XFD4="定",TRUE)</formula>
    </cfRule>
    <cfRule type="expression" dxfId="58" priority="8">
      <formula>IF(XFD4="×",TRUE)</formula>
    </cfRule>
  </conditionalFormatting>
  <conditionalFormatting sqref="L11:Q170">
    <cfRule type="expression" dxfId="57" priority="5">
      <formula>IF(I11="定",TRUE)</formula>
    </cfRule>
    <cfRule type="expression" dxfId="56" priority="6">
      <formula>IF(I11="×",TRUE)</formula>
    </cfRule>
  </conditionalFormatting>
  <conditionalFormatting sqref="R11:W170">
    <cfRule type="expression" dxfId="55" priority="1">
      <formula>IF(I11="定",TRUE)</formula>
    </cfRule>
    <cfRule type="expression" dxfId="54" priority="2">
      <formula>IF(I11="×",TRUE)</formula>
    </cfRule>
  </conditionalFormatting>
  <dataValidations count="2">
    <dataValidation type="whole" operator="greaterThanOrEqual" allowBlank="1" showInputMessage="1" showErrorMessage="1" sqref="L11:Q170" xr:uid="{42AAFD04-4055-41A2-8A7D-51C653084A00}">
      <formula1>R11</formula1>
    </dataValidation>
    <dataValidation type="whole" operator="lessThanOrEqual" allowBlank="1" showInputMessage="1" showErrorMessage="1" sqref="R11:W170" xr:uid="{E4A89DBD-6A58-4DFE-B32B-DF072920EAA3}">
      <formula1>L11</formula1>
    </dataValidation>
  </dataValidations>
  <pageMargins left="0.7" right="0.7" top="0.75" bottom="0.75" header="0.3" footer="0.3"/>
  <pageSetup paperSize="9" scale="38"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2818-C60B-46FC-A3A1-C76D3B9D559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l3KdUpPeHX28eOMBO7kHkKqJHk/qoOylXgJU1cP2fIV6LUUXo1CUQZN38xGb50dErnzvYjqiZUz8+FloHXgaYA==" saltValue="JoAsQE98rapJo2mOdBT9GA=="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53" priority="5">
      <formula>IF(XFD4="定",TRUE)</formula>
    </cfRule>
    <cfRule type="expression" dxfId="52" priority="6">
      <formula>IF(XFD4="×",TRUE)</formula>
    </cfRule>
  </conditionalFormatting>
  <conditionalFormatting sqref="L11:Q170">
    <cfRule type="expression" dxfId="51" priority="3">
      <formula>IF(I11="定",TRUE)</formula>
    </cfRule>
    <cfRule type="expression" dxfId="50" priority="4">
      <formula>IF(I11="×",TRUE)</formula>
    </cfRule>
  </conditionalFormatting>
  <conditionalFormatting sqref="R11:W170">
    <cfRule type="expression" dxfId="49" priority="1">
      <formula>IF(I11="定",TRUE)</formula>
    </cfRule>
    <cfRule type="expression" dxfId="48" priority="2">
      <formula>IF(I11="×",TRUE)</formula>
    </cfRule>
  </conditionalFormatting>
  <dataValidations count="2">
    <dataValidation type="whole" operator="greaterThanOrEqual" allowBlank="1" showInputMessage="1" showErrorMessage="1" sqref="L11:Q170" xr:uid="{DEE1828C-1617-4DA7-B40E-44B9CDFC36BD}">
      <formula1>R11</formula1>
    </dataValidation>
    <dataValidation type="whole" operator="lessThanOrEqual" allowBlank="1" showInputMessage="1" showErrorMessage="1" sqref="R11:W170" xr:uid="{FCD0A326-31CA-4F5D-859D-8A866F840684}">
      <formula1>L11</formula1>
    </dataValidation>
  </dataValidations>
  <pageMargins left="0.7" right="0.7" top="0.75" bottom="0.75" header="0.3" footer="0.3"/>
  <pageSetup paperSize="9" scale="38"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5D66-0BC7-41A1-B25E-046CE37E1B3F}">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V1GzTHZVJs893l1X6Qr0aeW2uftnBvWp4D/hvuABoLnWqu7Q9u66/3aD11JbDFanZNeOUp9L8OnpXgww557N7g==" saltValue="3211uyc6kDzJ6hktVjA8FQ=="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47" priority="5">
      <formula>IF(XFD4="定",TRUE)</formula>
    </cfRule>
    <cfRule type="expression" dxfId="46" priority="6">
      <formula>IF(XFD4="×",TRUE)</formula>
    </cfRule>
  </conditionalFormatting>
  <conditionalFormatting sqref="L11:Q170">
    <cfRule type="expression" dxfId="45" priority="3">
      <formula>IF(I11="定",TRUE)</formula>
    </cfRule>
    <cfRule type="expression" dxfId="44" priority="4">
      <formula>IF(I11="×",TRUE)</formula>
    </cfRule>
  </conditionalFormatting>
  <conditionalFormatting sqref="R11:W170">
    <cfRule type="expression" dxfId="43" priority="1">
      <formula>IF(I11="定",TRUE)</formula>
    </cfRule>
    <cfRule type="expression" dxfId="42" priority="2">
      <formula>IF(I11="×",TRUE)</formula>
    </cfRule>
  </conditionalFormatting>
  <dataValidations count="2">
    <dataValidation type="whole" operator="greaterThanOrEqual" allowBlank="1" showInputMessage="1" showErrorMessage="1" sqref="L11:Q170" xr:uid="{0ED516A3-AF7C-4279-976C-0BBC9B4D45EF}">
      <formula1>R11</formula1>
    </dataValidation>
    <dataValidation type="whole" operator="lessThanOrEqual" allowBlank="1" showInputMessage="1" showErrorMessage="1" sqref="R11:W170" xr:uid="{98139A25-66EB-41FB-BF7A-0EEFA83AE73C}">
      <formula1>L11</formula1>
    </dataValidation>
  </dataValidations>
  <pageMargins left="0.7" right="0.7" top="0.75" bottom="0.75" header="0.3" footer="0.3"/>
  <pageSetup paperSize="9" scale="38"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6E8C-1A4E-4939-925E-C4B1A3C3BF22}">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rpEQREI/qawnCU2uj1c7bNiVD0Q9NS4txpVxNw2ncgqxRCi3Ex7eljM7AQpXT+8r6hLfhskhlCfMI4p6SwkDug==" saltValue="sjoWJv7/2zYiYlP2/v6ckA=="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41" priority="5">
      <formula>IF(XFD4="定",TRUE)</formula>
    </cfRule>
    <cfRule type="expression" dxfId="40" priority="6">
      <formula>IF(XFD4="×",TRUE)</formula>
    </cfRule>
  </conditionalFormatting>
  <conditionalFormatting sqref="L11:Q170">
    <cfRule type="expression" dxfId="39" priority="3">
      <formula>IF(I11="定",TRUE)</formula>
    </cfRule>
    <cfRule type="expression" dxfId="38" priority="4">
      <formula>IF(I11="×",TRUE)</formula>
    </cfRule>
  </conditionalFormatting>
  <conditionalFormatting sqref="R11:W170">
    <cfRule type="expression" dxfId="37" priority="1">
      <formula>IF(I11="定",TRUE)</formula>
    </cfRule>
    <cfRule type="expression" dxfId="36" priority="2">
      <formula>IF(I11="×",TRUE)</formula>
    </cfRule>
  </conditionalFormatting>
  <dataValidations count="2">
    <dataValidation type="whole" operator="greaterThanOrEqual" allowBlank="1" showInputMessage="1" showErrorMessage="1" sqref="L11:Q170" xr:uid="{84F43732-4FC2-49AF-9E8B-F17A521D18CF}">
      <formula1>R11</formula1>
    </dataValidation>
    <dataValidation type="whole" operator="lessThanOrEqual" allowBlank="1" showInputMessage="1" showErrorMessage="1" sqref="R11:W170" xr:uid="{E9E97C3E-150C-4A07-932C-08FBF95516FE}">
      <formula1>L11</formula1>
    </dataValidation>
  </dataValidations>
  <pageMargins left="0.7" right="0.7" top="0.75" bottom="0.75" header="0.3" footer="0.3"/>
  <pageSetup paperSize="9" scale="38"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50CE-427E-46B9-A691-435EEB3EB7F9}">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R16" s="160"/>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d9XzCIX5gXT7hVqUFfXy61jpXkQei4poJYgs3z/QGwT9tEkb9ukXJeqwlJk6lATJbkiDSvwWl+0/s/JJFmCoMQ==" saltValue="ggLwPZbpQtniP3IjnRa2tg=="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35" priority="5">
      <formula>IF(XFD4="定",TRUE)</formula>
    </cfRule>
    <cfRule type="expression" dxfId="34" priority="6">
      <formula>IF(XFD4="×",TRUE)</formula>
    </cfRule>
  </conditionalFormatting>
  <conditionalFormatting sqref="L11:Q170">
    <cfRule type="expression" dxfId="33" priority="3">
      <formula>IF(I11="定",TRUE)</formula>
    </cfRule>
    <cfRule type="expression" dxfId="32" priority="4">
      <formula>IF(I11="×",TRUE)</formula>
    </cfRule>
  </conditionalFormatting>
  <conditionalFormatting sqref="R11:W170">
    <cfRule type="expression" dxfId="31" priority="1">
      <formula>IF(I11="定",TRUE)</formula>
    </cfRule>
    <cfRule type="expression" dxfId="30" priority="2">
      <formula>IF(I11="×",TRUE)</formula>
    </cfRule>
  </conditionalFormatting>
  <dataValidations count="2">
    <dataValidation type="whole" operator="greaterThanOrEqual" allowBlank="1" showInputMessage="1" showErrorMessage="1" sqref="L11:Q170" xr:uid="{0AEC65AA-1788-4499-A250-220BBF243B4B}">
      <formula1>R11</formula1>
    </dataValidation>
    <dataValidation type="whole" operator="lessThanOrEqual" allowBlank="1" showInputMessage="1" showErrorMessage="1" sqref="R11:W170" xr:uid="{396A6373-06BD-453D-AD26-A8085FA782EA}">
      <formula1>L11</formula1>
    </dataValidation>
  </dataValidations>
  <pageMargins left="0.7" right="0.7" top="0.75" bottom="0.75" header="0.3" footer="0.3"/>
  <pageSetup paperSize="9" scale="38"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D22B-EC92-4CFA-B087-AECE1056C697}">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5"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9Ry6MtYITF80E6yOBotbMR46d3Z7tGXmOC1jIdyYy+UrfKMXY1dgiLXB69svNg5bPmHxciMNwc1670L8vc2lqw==" saltValue="arAkyzNnn8vfUUJjoTYCcw=="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29" priority="5">
      <formula>IF(XFD4="定",TRUE)</formula>
    </cfRule>
    <cfRule type="expression" dxfId="28" priority="6">
      <formula>IF(XFD4="×",TRUE)</formula>
    </cfRule>
  </conditionalFormatting>
  <conditionalFormatting sqref="L11:Q170">
    <cfRule type="expression" dxfId="27" priority="3">
      <formula>IF(I11="定",TRUE)</formula>
    </cfRule>
    <cfRule type="expression" dxfId="26" priority="4">
      <formula>IF(I11="×",TRUE)</formula>
    </cfRule>
  </conditionalFormatting>
  <conditionalFormatting sqref="R11:W170">
    <cfRule type="expression" dxfId="25" priority="1">
      <formula>IF(I11="定",TRUE)</formula>
    </cfRule>
    <cfRule type="expression" dxfId="24" priority="2">
      <formula>IF(I11="×",TRUE)</formula>
    </cfRule>
  </conditionalFormatting>
  <dataValidations count="2">
    <dataValidation type="whole" operator="greaterThanOrEqual" allowBlank="1" showInputMessage="1" showErrorMessage="1" sqref="L11:Q170" xr:uid="{52090E72-39C5-47C4-A701-2123C53DF8D6}">
      <formula1>R11</formula1>
    </dataValidation>
    <dataValidation type="whole" operator="lessThanOrEqual" allowBlank="1" showInputMessage="1" showErrorMessage="1" sqref="R11:W170" xr:uid="{4181F619-CD0B-4093-8572-C827D0A076C0}">
      <formula1>L11</formula1>
    </dataValidation>
  </dataValidations>
  <pageMargins left="0.7" right="0.7" top="0.75" bottom="0.75" header="0.3" footer="0.3"/>
  <pageSetup paperSize="9" scale="38"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C9147-792B-4EF1-97CE-02FDE9D71F7F}">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ksHjYTjWHYPo4W97iUnZP6DpT+bKUtVud6J4bzP9z2/FN1F7tQW5KAim/br95yIE49+HdPNAZltVrggDZFJpzA==" saltValue="M4tu6gyJRB82myYsgZ9qRQ=="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23" priority="5">
      <formula>IF(XFD4="定",TRUE)</formula>
    </cfRule>
    <cfRule type="expression" dxfId="22" priority="6">
      <formula>IF(XFD4="×",TRUE)</formula>
    </cfRule>
  </conditionalFormatting>
  <conditionalFormatting sqref="L11:Q170">
    <cfRule type="expression" dxfId="21" priority="3">
      <formula>IF(I11="定",TRUE)</formula>
    </cfRule>
    <cfRule type="expression" dxfId="20" priority="4">
      <formula>IF(I11="×",TRUE)</formula>
    </cfRule>
  </conditionalFormatting>
  <conditionalFormatting sqref="R11:W170">
    <cfRule type="expression" dxfId="19" priority="1">
      <formula>IF(I11="定",TRUE)</formula>
    </cfRule>
    <cfRule type="expression" dxfId="18" priority="2">
      <formula>IF(I11="×",TRUE)</formula>
    </cfRule>
  </conditionalFormatting>
  <dataValidations count="2">
    <dataValidation type="whole" operator="greaterThanOrEqual" allowBlank="1" showInputMessage="1" showErrorMessage="1" sqref="L11:Q170" xr:uid="{3A30C360-1E6E-48BB-A2A7-5DC45E713C8A}">
      <formula1>R11</formula1>
    </dataValidation>
    <dataValidation type="whole" operator="lessThanOrEqual" allowBlank="1" showInputMessage="1" showErrorMessage="1" sqref="R11:W170" xr:uid="{C2B42C9D-292E-4866-84FD-2845A5E78FC6}">
      <formula1>L11</formula1>
    </dataValidation>
  </dataValidations>
  <pageMargins left="0.7" right="0.7" top="0.75" bottom="0.75" header="0.3" footer="0.3"/>
  <pageSetup paperSize="9" scale="38"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3E0C-3FB2-454E-B711-9722D3A03012}">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uOUBreagCHD02Du8skeNuwn64IDK8KZzIWKrSkQDp9h7GHjLPiyWLr5VR/ZeTUNHkRj0fUBGXchf+7hfGLDeMw==" saltValue="zfzchTmFmQH4kSaeH+6mDA=="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17" priority="5">
      <formula>IF(XFD4="定",TRUE)</formula>
    </cfRule>
    <cfRule type="expression" dxfId="16" priority="6">
      <formula>IF(XFD4="×",TRUE)</formula>
    </cfRule>
  </conditionalFormatting>
  <conditionalFormatting sqref="L11:Q170">
    <cfRule type="expression" dxfId="15" priority="3">
      <formula>IF(I11="定",TRUE)</formula>
    </cfRule>
    <cfRule type="expression" dxfId="14" priority="4">
      <formula>IF(I11="×",TRUE)</formula>
    </cfRule>
  </conditionalFormatting>
  <conditionalFormatting sqref="R11:W170">
    <cfRule type="expression" dxfId="13" priority="1">
      <formula>IF(I11="定",TRUE)</formula>
    </cfRule>
    <cfRule type="expression" dxfId="12" priority="2">
      <formula>IF(I11="×",TRUE)</formula>
    </cfRule>
  </conditionalFormatting>
  <dataValidations count="2">
    <dataValidation type="whole" operator="greaterThanOrEqual" allowBlank="1" showInputMessage="1" showErrorMessage="1" sqref="L11:Q170" xr:uid="{75248478-7FD1-4E23-B2FF-DFDA5C51ED4D}">
      <formula1>R11</formula1>
    </dataValidation>
    <dataValidation type="whole" operator="lessThanOrEqual" allowBlank="1" showInputMessage="1" showErrorMessage="1" sqref="R11:W170" xr:uid="{B907BCE5-9E86-49F2-9C5A-DB9D5EA8B3D1}">
      <formula1>L11</formula1>
    </dataValidation>
  </dataValidations>
  <pageMargins left="0.7" right="0.7" top="0.75" bottom="0.75" header="0.3" footer="0.3"/>
  <pageSetup paperSize="9" scale="38"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557D-6E7F-414F-9D22-8815C26D53B0}">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570" t="s">
        <v>18</v>
      </c>
      <c r="D3" s="571"/>
      <c r="E3" s="571"/>
      <c r="F3" s="571"/>
      <c r="G3" s="571"/>
      <c r="H3" s="571"/>
      <c r="I3" s="571"/>
      <c r="J3" s="571"/>
      <c r="K3" s="571"/>
      <c r="L3" s="571"/>
      <c r="M3" s="572"/>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393"/>
      <c r="I6" s="542" t="s">
        <v>16</v>
      </c>
      <c r="J6" s="393"/>
      <c r="K6" s="393"/>
      <c r="L6" s="544" t="s">
        <v>15</v>
      </c>
      <c r="M6" s="545"/>
      <c r="N6" s="545"/>
      <c r="O6" s="545"/>
      <c r="P6" s="545"/>
      <c r="Q6" s="545"/>
      <c r="R6" s="545"/>
      <c r="S6" s="545"/>
      <c r="T6" s="545"/>
      <c r="U6" s="545"/>
      <c r="V6" s="545"/>
      <c r="W6" s="545"/>
      <c r="X6" s="545"/>
      <c r="Y6" s="545"/>
      <c r="Z6" s="545"/>
      <c r="AA6" s="545"/>
      <c r="AB6" s="545"/>
      <c r="AC6" s="545"/>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284"/>
      <c r="I7" s="391"/>
      <c r="J7" s="284"/>
      <c r="K7" s="284"/>
      <c r="L7" s="546"/>
      <c r="M7" s="547"/>
      <c r="N7" s="547"/>
      <c r="O7" s="547"/>
      <c r="P7" s="547"/>
      <c r="Q7" s="547"/>
      <c r="R7" s="547"/>
      <c r="S7" s="547"/>
      <c r="T7" s="547"/>
      <c r="U7" s="547"/>
      <c r="V7" s="547"/>
      <c r="W7" s="547"/>
      <c r="X7" s="547"/>
      <c r="Y7" s="547"/>
      <c r="Z7" s="547"/>
      <c r="AA7" s="547"/>
      <c r="AB7" s="547"/>
      <c r="AC7" s="547"/>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284"/>
      <c r="I8" s="391"/>
      <c r="J8" s="284"/>
      <c r="K8" s="284"/>
      <c r="L8" s="557" t="s">
        <v>14</v>
      </c>
      <c r="M8" s="557"/>
      <c r="N8" s="557"/>
      <c r="O8" s="557"/>
      <c r="P8" s="557"/>
      <c r="Q8" s="557"/>
      <c r="R8" s="559" t="s">
        <v>137</v>
      </c>
      <c r="S8" s="559"/>
      <c r="T8" s="559"/>
      <c r="U8" s="559"/>
      <c r="V8" s="559"/>
      <c r="W8" s="559"/>
      <c r="X8" s="561" t="s">
        <v>13</v>
      </c>
      <c r="Y8" s="562"/>
      <c r="Z8" s="562"/>
      <c r="AA8" s="562"/>
      <c r="AB8" s="562"/>
      <c r="AC8" s="563"/>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284"/>
      <c r="I9" s="391"/>
      <c r="J9" s="284"/>
      <c r="K9" s="284"/>
      <c r="L9" s="557"/>
      <c r="M9" s="557"/>
      <c r="N9" s="557"/>
      <c r="O9" s="557"/>
      <c r="P9" s="557"/>
      <c r="Q9" s="557"/>
      <c r="R9" s="559"/>
      <c r="S9" s="559"/>
      <c r="T9" s="559"/>
      <c r="U9" s="559"/>
      <c r="V9" s="559"/>
      <c r="W9" s="559"/>
      <c r="X9" s="564"/>
      <c r="Y9" s="565"/>
      <c r="Z9" s="565"/>
      <c r="AA9" s="565"/>
      <c r="AB9" s="565"/>
      <c r="AC9" s="566"/>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541"/>
      <c r="I10" s="543"/>
      <c r="J10" s="541"/>
      <c r="K10" s="541"/>
      <c r="L10" s="558"/>
      <c r="M10" s="558"/>
      <c r="N10" s="558"/>
      <c r="O10" s="558"/>
      <c r="P10" s="558"/>
      <c r="Q10" s="558"/>
      <c r="R10" s="560"/>
      <c r="S10" s="560"/>
      <c r="T10" s="560"/>
      <c r="U10" s="560"/>
      <c r="V10" s="560"/>
      <c r="W10" s="560"/>
      <c r="X10" s="567"/>
      <c r="Y10" s="568"/>
      <c r="Z10" s="568"/>
      <c r="AA10" s="568"/>
      <c r="AB10" s="568"/>
      <c r="AC10" s="569"/>
      <c r="AD10" s="554"/>
      <c r="AE10" s="555"/>
      <c r="AF10" s="555"/>
      <c r="AG10" s="555"/>
      <c r="AH10" s="555"/>
      <c r="AI10" s="556"/>
      <c r="AJ10" s="12"/>
      <c r="AK10" s="12"/>
      <c r="AL10" s="12"/>
      <c r="AM10" s="12"/>
      <c r="AU10" s="10"/>
      <c r="AV10" s="10"/>
    </row>
    <row r="11" spans="1:52" s="1" customFormat="1" ht="10.5" customHeight="1" x14ac:dyDescent="0.15">
      <c r="A11" s="12"/>
      <c r="B11" s="12"/>
      <c r="C11" s="594">
        <v>5</v>
      </c>
      <c r="D11" s="449" t="s">
        <v>3</v>
      </c>
      <c r="E11" s="451">
        <v>12</v>
      </c>
      <c r="F11" s="451" t="s">
        <v>2</v>
      </c>
      <c r="G11" s="447" t="s">
        <v>7</v>
      </c>
      <c r="H11" s="451"/>
      <c r="I11" s="596">
        <f>支給額計算書!I314</f>
        <v>0</v>
      </c>
      <c r="J11" s="310"/>
      <c r="K11" s="597"/>
      <c r="L11" s="671"/>
      <c r="M11" s="672"/>
      <c r="N11" s="672"/>
      <c r="O11" s="672"/>
      <c r="P11" s="672"/>
      <c r="Q11" s="673"/>
      <c r="R11" s="671"/>
      <c r="S11" s="672"/>
      <c r="T11" s="672"/>
      <c r="U11" s="672"/>
      <c r="V11" s="672"/>
      <c r="W11" s="673"/>
      <c r="X11" s="585">
        <f t="shared" ref="X11" si="0">IF(L11=0,0,IF(I11="△",R11/L11,0))</f>
        <v>0</v>
      </c>
      <c r="Y11" s="586"/>
      <c r="Z11" s="586"/>
      <c r="AA11" s="586"/>
      <c r="AB11" s="586"/>
      <c r="AC11" s="587"/>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451"/>
      <c r="G12" s="447"/>
      <c r="H12" s="451"/>
      <c r="I12" s="596"/>
      <c r="J12" s="310"/>
      <c r="K12" s="597"/>
      <c r="L12" s="671"/>
      <c r="M12" s="672"/>
      <c r="N12" s="672"/>
      <c r="O12" s="672"/>
      <c r="P12" s="672"/>
      <c r="Q12" s="673"/>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451"/>
      <c r="G13" s="447"/>
      <c r="H13" s="451"/>
      <c r="I13" s="596"/>
      <c r="J13" s="310"/>
      <c r="K13" s="597"/>
      <c r="L13" s="671"/>
      <c r="M13" s="672"/>
      <c r="N13" s="672"/>
      <c r="O13" s="672"/>
      <c r="P13" s="672"/>
      <c r="Q13" s="673"/>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452"/>
      <c r="G14" s="448"/>
      <c r="H14" s="452"/>
      <c r="I14" s="598"/>
      <c r="J14" s="215"/>
      <c r="K14" s="599"/>
      <c r="L14" s="674"/>
      <c r="M14" s="675"/>
      <c r="N14" s="675"/>
      <c r="O14" s="675"/>
      <c r="P14" s="675"/>
      <c r="Q14" s="676"/>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476" t="s">
        <v>2</v>
      </c>
      <c r="G15" s="474" t="s">
        <v>6</v>
      </c>
      <c r="H15" s="476"/>
      <c r="I15" s="596">
        <f>支給額計算書!I318</f>
        <v>0</v>
      </c>
      <c r="J15" s="310"/>
      <c r="K15" s="597"/>
      <c r="L15" s="671"/>
      <c r="M15" s="672"/>
      <c r="N15" s="672"/>
      <c r="O15" s="672"/>
      <c r="P15" s="672"/>
      <c r="Q15" s="673"/>
      <c r="R15" s="671"/>
      <c r="S15" s="672"/>
      <c r="T15" s="672"/>
      <c r="U15" s="672"/>
      <c r="V15" s="672"/>
      <c r="W15" s="673"/>
      <c r="X15" s="585">
        <f t="shared" ref="X15" si="1">IF(L15=0,0,IF(I15="△",R15/L15,0))</f>
        <v>0</v>
      </c>
      <c r="Y15" s="586"/>
      <c r="Z15" s="586"/>
      <c r="AA15" s="586"/>
      <c r="AB15" s="586"/>
      <c r="AC15" s="587"/>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451"/>
      <c r="G16" s="447"/>
      <c r="H16" s="451"/>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451"/>
      <c r="G17" s="447"/>
      <c r="H17" s="451"/>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452"/>
      <c r="G18" s="448"/>
      <c r="H18" s="452"/>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476" t="s">
        <v>2</v>
      </c>
      <c r="G19" s="474" t="s">
        <v>5</v>
      </c>
      <c r="H19" s="476"/>
      <c r="I19" s="596">
        <f>支給額計算書!I322</f>
        <v>0</v>
      </c>
      <c r="J19" s="310"/>
      <c r="K19" s="597"/>
      <c r="L19" s="671"/>
      <c r="M19" s="672"/>
      <c r="N19" s="672"/>
      <c r="O19" s="672"/>
      <c r="P19" s="672"/>
      <c r="Q19" s="673"/>
      <c r="R19" s="677"/>
      <c r="S19" s="678"/>
      <c r="T19" s="678"/>
      <c r="U19" s="678"/>
      <c r="V19" s="678"/>
      <c r="W19" s="679"/>
      <c r="X19" s="585">
        <f t="shared" ref="X19" si="3">IF(L19=0,0,IF(I19="△",R19/L19,0))</f>
        <v>0</v>
      </c>
      <c r="Y19" s="586"/>
      <c r="Z19" s="586"/>
      <c r="AA19" s="586"/>
      <c r="AB19" s="586"/>
      <c r="AC19" s="587"/>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451"/>
      <c r="G20" s="447"/>
      <c r="H20" s="451"/>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451"/>
      <c r="G21" s="447"/>
      <c r="H21" s="451"/>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452"/>
      <c r="G22" s="448"/>
      <c r="H22" s="452"/>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476" t="s">
        <v>2</v>
      </c>
      <c r="G23" s="474" t="s">
        <v>4</v>
      </c>
      <c r="H23" s="476"/>
      <c r="I23" s="596">
        <f>支給額計算書!I326</f>
        <v>0</v>
      </c>
      <c r="J23" s="310"/>
      <c r="K23" s="597"/>
      <c r="L23" s="671"/>
      <c r="M23" s="672"/>
      <c r="N23" s="672"/>
      <c r="O23" s="672"/>
      <c r="P23" s="672"/>
      <c r="Q23" s="673"/>
      <c r="R23" s="677"/>
      <c r="S23" s="678"/>
      <c r="T23" s="678"/>
      <c r="U23" s="678"/>
      <c r="V23" s="678"/>
      <c r="W23" s="679"/>
      <c r="X23" s="585">
        <f t="shared" ref="X23" si="5">IF(L23=0,0,IF(I23="△",R23/L23,0))</f>
        <v>0</v>
      </c>
      <c r="Y23" s="586"/>
      <c r="Z23" s="586"/>
      <c r="AA23" s="586"/>
      <c r="AB23" s="586"/>
      <c r="AC23" s="587"/>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451"/>
      <c r="G24" s="447"/>
      <c r="H24" s="451"/>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451"/>
      <c r="G25" s="447"/>
      <c r="H25" s="451"/>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452"/>
      <c r="G26" s="448"/>
      <c r="H26" s="452"/>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476" t="s">
        <v>2</v>
      </c>
      <c r="G27" s="474" t="s">
        <v>1</v>
      </c>
      <c r="H27" s="476"/>
      <c r="I27" s="596">
        <f>支給額計算書!I330</f>
        <v>0</v>
      </c>
      <c r="J27" s="310"/>
      <c r="K27" s="597"/>
      <c r="L27" s="671"/>
      <c r="M27" s="672"/>
      <c r="N27" s="672"/>
      <c r="O27" s="672"/>
      <c r="P27" s="672"/>
      <c r="Q27" s="673"/>
      <c r="R27" s="677"/>
      <c r="S27" s="678"/>
      <c r="T27" s="678"/>
      <c r="U27" s="678"/>
      <c r="V27" s="678"/>
      <c r="W27" s="679"/>
      <c r="X27" s="585">
        <f t="shared" ref="X27" si="7">IF(L27=0,0,IF(I27="△",R27/L27,0))</f>
        <v>0</v>
      </c>
      <c r="Y27" s="586"/>
      <c r="Z27" s="586"/>
      <c r="AA27" s="586"/>
      <c r="AB27" s="586"/>
      <c r="AC27" s="587"/>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451"/>
      <c r="G28" s="447"/>
      <c r="H28" s="451"/>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451"/>
      <c r="G29" s="447"/>
      <c r="H29" s="451"/>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452"/>
      <c r="G30" s="448"/>
      <c r="H30" s="452"/>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476" t="s">
        <v>2</v>
      </c>
      <c r="G31" s="474" t="s">
        <v>9</v>
      </c>
      <c r="H31" s="476"/>
      <c r="I31" s="596">
        <f>支給額計算書!I334</f>
        <v>0</v>
      </c>
      <c r="J31" s="310"/>
      <c r="K31" s="597"/>
      <c r="L31" s="671"/>
      <c r="M31" s="672"/>
      <c r="N31" s="672"/>
      <c r="O31" s="672"/>
      <c r="P31" s="672"/>
      <c r="Q31" s="673"/>
      <c r="R31" s="677"/>
      <c r="S31" s="678"/>
      <c r="T31" s="678"/>
      <c r="U31" s="678"/>
      <c r="V31" s="678"/>
      <c r="W31" s="679"/>
      <c r="X31" s="585">
        <f t="shared" ref="X31" si="9">IF(L31=0,0,IF(I31="△",R31/L31,0))</f>
        <v>0</v>
      </c>
      <c r="Y31" s="586"/>
      <c r="Z31" s="586"/>
      <c r="AA31" s="586"/>
      <c r="AB31" s="586"/>
      <c r="AC31" s="587"/>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451"/>
      <c r="G32" s="447"/>
      <c r="H32" s="451"/>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451"/>
      <c r="G33" s="447"/>
      <c r="H33" s="451"/>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452"/>
      <c r="G34" s="448"/>
      <c r="H34" s="452"/>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476" t="s">
        <v>2</v>
      </c>
      <c r="G35" s="474" t="s">
        <v>8</v>
      </c>
      <c r="H35" s="476"/>
      <c r="I35" s="596">
        <f>支給額計算書!I338</f>
        <v>0</v>
      </c>
      <c r="J35" s="310"/>
      <c r="K35" s="597"/>
      <c r="L35" s="671"/>
      <c r="M35" s="672"/>
      <c r="N35" s="672"/>
      <c r="O35" s="672"/>
      <c r="P35" s="672"/>
      <c r="Q35" s="673"/>
      <c r="R35" s="677"/>
      <c r="S35" s="678"/>
      <c r="T35" s="678"/>
      <c r="U35" s="678"/>
      <c r="V35" s="678"/>
      <c r="W35" s="679"/>
      <c r="X35" s="585">
        <f t="shared" ref="X35" si="11">IF(L35=0,0,IF(I35="△",R35/L35,0))</f>
        <v>0</v>
      </c>
      <c r="Y35" s="586"/>
      <c r="Z35" s="586"/>
      <c r="AA35" s="586"/>
      <c r="AB35" s="586"/>
      <c r="AC35" s="587"/>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451"/>
      <c r="G36" s="447"/>
      <c r="H36" s="451"/>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451"/>
      <c r="G37" s="447"/>
      <c r="H37" s="451"/>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452"/>
      <c r="G38" s="448"/>
      <c r="H38" s="452"/>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476" t="s">
        <v>2</v>
      </c>
      <c r="G39" s="474" t="s">
        <v>7</v>
      </c>
      <c r="H39" s="476"/>
      <c r="I39" s="596">
        <f>支給額計算書!I342</f>
        <v>0</v>
      </c>
      <c r="J39" s="310"/>
      <c r="K39" s="597"/>
      <c r="L39" s="671"/>
      <c r="M39" s="672"/>
      <c r="N39" s="672"/>
      <c r="O39" s="672"/>
      <c r="P39" s="672"/>
      <c r="Q39" s="673"/>
      <c r="R39" s="677"/>
      <c r="S39" s="678"/>
      <c r="T39" s="678"/>
      <c r="U39" s="678"/>
      <c r="V39" s="678"/>
      <c r="W39" s="679"/>
      <c r="X39" s="585">
        <f t="shared" ref="X39" si="13">IF(L39=0,0,IF(I39="△",R39/L39,0))</f>
        <v>0</v>
      </c>
      <c r="Y39" s="586"/>
      <c r="Z39" s="586"/>
      <c r="AA39" s="586"/>
      <c r="AB39" s="586"/>
      <c r="AC39" s="587"/>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451"/>
      <c r="G40" s="447"/>
      <c r="H40" s="451"/>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451"/>
      <c r="G41" s="447"/>
      <c r="H41" s="451"/>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452"/>
      <c r="G42" s="448"/>
      <c r="H42" s="452"/>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476" t="s">
        <v>2</v>
      </c>
      <c r="G43" s="474" t="s">
        <v>6</v>
      </c>
      <c r="H43" s="476"/>
      <c r="I43" s="596">
        <f>支給額計算書!I346</f>
        <v>0</v>
      </c>
      <c r="J43" s="310"/>
      <c r="K43" s="597"/>
      <c r="L43" s="671"/>
      <c r="M43" s="672"/>
      <c r="N43" s="672"/>
      <c r="O43" s="672"/>
      <c r="P43" s="672"/>
      <c r="Q43" s="673"/>
      <c r="R43" s="677"/>
      <c r="S43" s="678"/>
      <c r="T43" s="678"/>
      <c r="U43" s="678"/>
      <c r="V43" s="678"/>
      <c r="W43" s="679"/>
      <c r="X43" s="585">
        <f t="shared" ref="X43" si="15">IF(L43=0,0,IF(I43="△",R43/L43,0))</f>
        <v>0</v>
      </c>
      <c r="Y43" s="586"/>
      <c r="Z43" s="586"/>
      <c r="AA43" s="586"/>
      <c r="AB43" s="586"/>
      <c r="AC43" s="587"/>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451"/>
      <c r="G44" s="447"/>
      <c r="H44" s="451"/>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451"/>
      <c r="G45" s="447"/>
      <c r="H45" s="451"/>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452"/>
      <c r="G46" s="448"/>
      <c r="H46" s="452"/>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476" t="s">
        <v>2</v>
      </c>
      <c r="G47" s="474" t="s">
        <v>5</v>
      </c>
      <c r="H47" s="476"/>
      <c r="I47" s="596">
        <f>支給額計算書!I350</f>
        <v>0</v>
      </c>
      <c r="J47" s="310"/>
      <c r="K47" s="597"/>
      <c r="L47" s="671"/>
      <c r="M47" s="672"/>
      <c r="N47" s="672"/>
      <c r="O47" s="672"/>
      <c r="P47" s="672"/>
      <c r="Q47" s="673"/>
      <c r="R47" s="677"/>
      <c r="S47" s="678"/>
      <c r="T47" s="678"/>
      <c r="U47" s="678"/>
      <c r="V47" s="678"/>
      <c r="W47" s="679"/>
      <c r="X47" s="585">
        <f t="shared" ref="X47" si="17">IF(L47=0,0,IF(I47="△",R47/L47,0))</f>
        <v>0</v>
      </c>
      <c r="Y47" s="586"/>
      <c r="Z47" s="586"/>
      <c r="AA47" s="586"/>
      <c r="AB47" s="586"/>
      <c r="AC47" s="587"/>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451"/>
      <c r="G48" s="447"/>
      <c r="H48" s="451"/>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451"/>
      <c r="G49" s="447"/>
      <c r="H49" s="451"/>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452"/>
      <c r="G50" s="448"/>
      <c r="H50" s="452"/>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476" t="s">
        <v>2</v>
      </c>
      <c r="G51" s="474" t="s">
        <v>4</v>
      </c>
      <c r="H51" s="476"/>
      <c r="I51" s="596">
        <f>支給額計算書!I354</f>
        <v>0</v>
      </c>
      <c r="J51" s="310"/>
      <c r="K51" s="597"/>
      <c r="L51" s="671"/>
      <c r="M51" s="672"/>
      <c r="N51" s="672"/>
      <c r="O51" s="672"/>
      <c r="P51" s="672"/>
      <c r="Q51" s="673"/>
      <c r="R51" s="677"/>
      <c r="S51" s="678"/>
      <c r="T51" s="678"/>
      <c r="U51" s="678"/>
      <c r="V51" s="678"/>
      <c r="W51" s="679"/>
      <c r="X51" s="585">
        <f t="shared" ref="X51" si="19">IF(L51=0,0,IF(I51="△",R51/L51,0))</f>
        <v>0</v>
      </c>
      <c r="Y51" s="586"/>
      <c r="Z51" s="586"/>
      <c r="AA51" s="586"/>
      <c r="AB51" s="586"/>
      <c r="AC51" s="587"/>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451"/>
      <c r="G52" s="447"/>
      <c r="H52" s="451"/>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451"/>
      <c r="G53" s="447"/>
      <c r="H53" s="451"/>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452"/>
      <c r="G54" s="448"/>
      <c r="H54" s="452"/>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476" t="s">
        <v>2</v>
      </c>
      <c r="G55" s="474" t="s">
        <v>1</v>
      </c>
      <c r="H55" s="476"/>
      <c r="I55" s="596">
        <f>支給額計算書!I358</f>
        <v>0</v>
      </c>
      <c r="J55" s="310"/>
      <c r="K55" s="597"/>
      <c r="L55" s="671"/>
      <c r="M55" s="672"/>
      <c r="N55" s="672"/>
      <c r="O55" s="672"/>
      <c r="P55" s="672"/>
      <c r="Q55" s="673"/>
      <c r="R55" s="677"/>
      <c r="S55" s="678"/>
      <c r="T55" s="678"/>
      <c r="U55" s="678"/>
      <c r="V55" s="678"/>
      <c r="W55" s="679"/>
      <c r="X55" s="585">
        <f t="shared" ref="X55" si="21">IF(L55=0,0,IF(I55="△",R55/L55,0))</f>
        <v>0</v>
      </c>
      <c r="Y55" s="586"/>
      <c r="Z55" s="586"/>
      <c r="AA55" s="586"/>
      <c r="AB55" s="586"/>
      <c r="AC55" s="587"/>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451"/>
      <c r="G56" s="447"/>
      <c r="H56" s="451"/>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451"/>
      <c r="G57" s="447"/>
      <c r="H57" s="451"/>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452"/>
      <c r="G58" s="448"/>
      <c r="H58" s="452"/>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476" t="s">
        <v>2</v>
      </c>
      <c r="G59" s="474" t="s">
        <v>9</v>
      </c>
      <c r="H59" s="476"/>
      <c r="I59" s="596">
        <f>支給額計算書!I362</f>
        <v>0</v>
      </c>
      <c r="J59" s="310"/>
      <c r="K59" s="597"/>
      <c r="L59" s="671"/>
      <c r="M59" s="672"/>
      <c r="N59" s="672"/>
      <c r="O59" s="672"/>
      <c r="P59" s="672"/>
      <c r="Q59" s="673"/>
      <c r="R59" s="677"/>
      <c r="S59" s="678"/>
      <c r="T59" s="678"/>
      <c r="U59" s="678"/>
      <c r="V59" s="678"/>
      <c r="W59" s="679"/>
      <c r="X59" s="585">
        <f t="shared" ref="X59" si="23">IF(L59=0,0,IF(I59="△",R59/L59,0))</f>
        <v>0</v>
      </c>
      <c r="Y59" s="586"/>
      <c r="Z59" s="586"/>
      <c r="AA59" s="586"/>
      <c r="AB59" s="586"/>
      <c r="AC59" s="587"/>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451"/>
      <c r="G60" s="447"/>
      <c r="H60" s="451"/>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451"/>
      <c r="G61" s="447"/>
      <c r="H61" s="451"/>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452"/>
      <c r="G62" s="448"/>
      <c r="H62" s="452"/>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476" t="s">
        <v>2</v>
      </c>
      <c r="G63" s="474" t="s">
        <v>8</v>
      </c>
      <c r="H63" s="476"/>
      <c r="I63" s="596">
        <f>支給額計算書!I366</f>
        <v>0</v>
      </c>
      <c r="J63" s="310"/>
      <c r="K63" s="597"/>
      <c r="L63" s="671"/>
      <c r="M63" s="672"/>
      <c r="N63" s="672"/>
      <c r="O63" s="672"/>
      <c r="P63" s="672"/>
      <c r="Q63" s="673"/>
      <c r="R63" s="677"/>
      <c r="S63" s="678"/>
      <c r="T63" s="678"/>
      <c r="U63" s="678"/>
      <c r="V63" s="678"/>
      <c r="W63" s="679"/>
      <c r="X63" s="585">
        <f>IF(L63=0,0,IF(I63="△",R63/L63,0))</f>
        <v>0</v>
      </c>
      <c r="Y63" s="586"/>
      <c r="Z63" s="586"/>
      <c r="AA63" s="586"/>
      <c r="AB63" s="586"/>
      <c r="AC63" s="587"/>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451"/>
      <c r="G64" s="447"/>
      <c r="H64" s="451"/>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451"/>
      <c r="G65" s="447"/>
      <c r="H65" s="451"/>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452"/>
      <c r="G66" s="448"/>
      <c r="H66" s="452"/>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476" t="s">
        <v>2</v>
      </c>
      <c r="G67" s="474" t="s">
        <v>7</v>
      </c>
      <c r="H67" s="476"/>
      <c r="I67" s="596">
        <f>支給額計算書!I370</f>
        <v>0</v>
      </c>
      <c r="J67" s="310"/>
      <c r="K67" s="597"/>
      <c r="L67" s="671"/>
      <c r="M67" s="672"/>
      <c r="N67" s="672"/>
      <c r="O67" s="672"/>
      <c r="P67" s="672"/>
      <c r="Q67" s="673"/>
      <c r="R67" s="677"/>
      <c r="S67" s="678"/>
      <c r="T67" s="678"/>
      <c r="U67" s="678"/>
      <c r="V67" s="678"/>
      <c r="W67" s="679"/>
      <c r="X67" s="585">
        <f t="shared" ref="X67" si="26">IF(L67=0,0,IF(I67="△",R67/L67,0))</f>
        <v>0</v>
      </c>
      <c r="Y67" s="586"/>
      <c r="Z67" s="586"/>
      <c r="AA67" s="586"/>
      <c r="AB67" s="586"/>
      <c r="AC67" s="587"/>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451"/>
      <c r="G68" s="447"/>
      <c r="H68" s="451"/>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451"/>
      <c r="G69" s="447"/>
      <c r="H69" s="451"/>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452"/>
      <c r="G70" s="448"/>
      <c r="H70" s="452"/>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476" t="s">
        <v>2</v>
      </c>
      <c r="G71" s="474" t="s">
        <v>6</v>
      </c>
      <c r="H71" s="476"/>
      <c r="I71" s="596">
        <f>支給額計算書!I374</f>
        <v>0</v>
      </c>
      <c r="J71" s="310"/>
      <c r="K71" s="597"/>
      <c r="L71" s="671"/>
      <c r="M71" s="672"/>
      <c r="N71" s="672"/>
      <c r="O71" s="672"/>
      <c r="P71" s="672"/>
      <c r="Q71" s="673"/>
      <c r="R71" s="677"/>
      <c r="S71" s="678"/>
      <c r="T71" s="678"/>
      <c r="U71" s="678"/>
      <c r="V71" s="678"/>
      <c r="W71" s="679"/>
      <c r="X71" s="585">
        <f t="shared" ref="X71" si="28">IF(L71=0,0,IF(I71="△",R71/L71,0))</f>
        <v>0</v>
      </c>
      <c r="Y71" s="586"/>
      <c r="Z71" s="586"/>
      <c r="AA71" s="586"/>
      <c r="AB71" s="586"/>
      <c r="AC71" s="587"/>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451"/>
      <c r="G72" s="447"/>
      <c r="H72" s="451"/>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451"/>
      <c r="G73" s="447"/>
      <c r="H73" s="451"/>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452"/>
      <c r="G74" s="448"/>
      <c r="H74" s="452"/>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476" t="s">
        <v>2</v>
      </c>
      <c r="G75" s="474" t="s">
        <v>5</v>
      </c>
      <c r="H75" s="476"/>
      <c r="I75" s="596">
        <f>支給額計算書!I378</f>
        <v>0</v>
      </c>
      <c r="J75" s="310"/>
      <c r="K75" s="597"/>
      <c r="L75" s="671"/>
      <c r="M75" s="672"/>
      <c r="N75" s="672"/>
      <c r="O75" s="672"/>
      <c r="P75" s="672"/>
      <c r="Q75" s="673"/>
      <c r="R75" s="677"/>
      <c r="S75" s="678"/>
      <c r="T75" s="678"/>
      <c r="U75" s="678"/>
      <c r="V75" s="678"/>
      <c r="W75" s="679"/>
      <c r="X75" s="585">
        <f t="shared" ref="X75" si="30">IF(L75=0,0,IF(I75="△",R75/L75,0))</f>
        <v>0</v>
      </c>
      <c r="Y75" s="586"/>
      <c r="Z75" s="586"/>
      <c r="AA75" s="586"/>
      <c r="AB75" s="586"/>
      <c r="AC75" s="587"/>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451"/>
      <c r="G76" s="447"/>
      <c r="H76" s="451"/>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451"/>
      <c r="G77" s="447"/>
      <c r="H77" s="451"/>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452"/>
      <c r="G78" s="448"/>
      <c r="H78" s="452"/>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476" t="s">
        <v>2</v>
      </c>
      <c r="G79" s="474" t="s">
        <v>4</v>
      </c>
      <c r="H79" s="476"/>
      <c r="I79" s="596">
        <f>支給額計算書!I382</f>
        <v>0</v>
      </c>
      <c r="J79" s="310"/>
      <c r="K79" s="597"/>
      <c r="L79" s="671"/>
      <c r="M79" s="672"/>
      <c r="N79" s="672"/>
      <c r="O79" s="672"/>
      <c r="P79" s="672"/>
      <c r="Q79" s="673"/>
      <c r="R79" s="677"/>
      <c r="S79" s="678"/>
      <c r="T79" s="678"/>
      <c r="U79" s="678"/>
      <c r="V79" s="678"/>
      <c r="W79" s="679"/>
      <c r="X79" s="585">
        <f t="shared" ref="X79" si="32">IF(L79=0,0,IF(I79="△",R79/L79,0))</f>
        <v>0</v>
      </c>
      <c r="Y79" s="586"/>
      <c r="Z79" s="586"/>
      <c r="AA79" s="586"/>
      <c r="AB79" s="586"/>
      <c r="AC79" s="587"/>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451"/>
      <c r="G80" s="447"/>
      <c r="H80" s="451"/>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451"/>
      <c r="G81" s="447"/>
      <c r="H81" s="451"/>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452"/>
      <c r="G82" s="448"/>
      <c r="H82" s="452"/>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476" t="s">
        <v>2</v>
      </c>
      <c r="G83" s="474" t="s">
        <v>1</v>
      </c>
      <c r="H83" s="476"/>
      <c r="I83" s="596">
        <f>支給額計算書!I386</f>
        <v>0</v>
      </c>
      <c r="J83" s="310"/>
      <c r="K83" s="597"/>
      <c r="L83" s="671"/>
      <c r="M83" s="672"/>
      <c r="N83" s="672"/>
      <c r="O83" s="672"/>
      <c r="P83" s="672"/>
      <c r="Q83" s="673"/>
      <c r="R83" s="677"/>
      <c r="S83" s="678"/>
      <c r="T83" s="678"/>
      <c r="U83" s="678"/>
      <c r="V83" s="678"/>
      <c r="W83" s="679"/>
      <c r="X83" s="585">
        <f t="shared" ref="X83" si="34">IF(L83=0,0,IF(I83="△",R83/L83,0))</f>
        <v>0</v>
      </c>
      <c r="Y83" s="586"/>
      <c r="Z83" s="586"/>
      <c r="AA83" s="586"/>
      <c r="AB83" s="586"/>
      <c r="AC83" s="587"/>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451"/>
      <c r="G84" s="447"/>
      <c r="H84" s="451"/>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451"/>
      <c r="G85" s="447"/>
      <c r="H85" s="451"/>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452"/>
      <c r="G86" s="448"/>
      <c r="H86" s="452"/>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476" t="s">
        <v>2</v>
      </c>
      <c r="G87" s="474" t="s">
        <v>9</v>
      </c>
      <c r="H87" s="476"/>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451"/>
      <c r="G88" s="447"/>
      <c r="H88" s="451"/>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451"/>
      <c r="G89" s="447"/>
      <c r="H89" s="451"/>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619"/>
      <c r="G90" s="620"/>
      <c r="H90" s="61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451" t="s">
        <v>2</v>
      </c>
      <c r="G91" s="447" t="s">
        <v>8</v>
      </c>
      <c r="H91" s="451"/>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451"/>
      <c r="G92" s="447"/>
      <c r="H92" s="451"/>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451"/>
      <c r="G93" s="447"/>
      <c r="H93" s="451"/>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452"/>
      <c r="G94" s="448"/>
      <c r="H94" s="452"/>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476" t="s">
        <v>2</v>
      </c>
      <c r="G95" s="474" t="s">
        <v>7</v>
      </c>
      <c r="H95" s="476"/>
      <c r="I95" s="596">
        <f>支給額計算書!I406</f>
        <v>0</v>
      </c>
      <c r="J95" s="310"/>
      <c r="K95" s="597"/>
      <c r="L95" s="671"/>
      <c r="M95" s="672"/>
      <c r="N95" s="672"/>
      <c r="O95" s="672"/>
      <c r="P95" s="672"/>
      <c r="Q95" s="673"/>
      <c r="R95" s="677"/>
      <c r="S95" s="678"/>
      <c r="T95" s="678"/>
      <c r="U95" s="678"/>
      <c r="V95" s="678"/>
      <c r="W95" s="679"/>
      <c r="X95" s="585">
        <f t="shared" ref="X95" si="40">IF(L95=0,0,IF(I95="△",R95/L95,0))</f>
        <v>0</v>
      </c>
      <c r="Y95" s="586"/>
      <c r="Z95" s="586"/>
      <c r="AA95" s="586"/>
      <c r="AB95" s="586"/>
      <c r="AC95" s="587"/>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451"/>
      <c r="G96" s="447"/>
      <c r="H96" s="451"/>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451"/>
      <c r="G97" s="447"/>
      <c r="H97" s="451"/>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452"/>
      <c r="G98" s="448"/>
      <c r="H98" s="452"/>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476" t="s">
        <v>2</v>
      </c>
      <c r="G99" s="474" t="s">
        <v>6</v>
      </c>
      <c r="H99" s="476"/>
      <c r="I99" s="596">
        <f>支給額計算書!I410</f>
        <v>0</v>
      </c>
      <c r="J99" s="310"/>
      <c r="K99" s="597"/>
      <c r="L99" s="671"/>
      <c r="M99" s="672"/>
      <c r="N99" s="672"/>
      <c r="O99" s="672"/>
      <c r="P99" s="672"/>
      <c r="Q99" s="673"/>
      <c r="R99" s="677"/>
      <c r="S99" s="678"/>
      <c r="T99" s="678"/>
      <c r="U99" s="678"/>
      <c r="V99" s="678"/>
      <c r="W99" s="679"/>
      <c r="X99" s="585">
        <f t="shared" ref="X99" si="42">IF(L99=0,0,IF(I99="△",R99/L99,0))</f>
        <v>0</v>
      </c>
      <c r="Y99" s="586"/>
      <c r="Z99" s="586"/>
      <c r="AA99" s="586"/>
      <c r="AB99" s="586"/>
      <c r="AC99" s="587"/>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451"/>
      <c r="G100" s="447"/>
      <c r="H100" s="451"/>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451"/>
      <c r="G101" s="447"/>
      <c r="H101" s="451"/>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452"/>
      <c r="G102" s="448"/>
      <c r="H102" s="452"/>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476" t="s">
        <v>2</v>
      </c>
      <c r="G103" s="474" t="s">
        <v>5</v>
      </c>
      <c r="H103" s="476"/>
      <c r="I103" s="596">
        <f>支給額計算書!I414</f>
        <v>0</v>
      </c>
      <c r="J103" s="310"/>
      <c r="K103" s="597"/>
      <c r="L103" s="671"/>
      <c r="M103" s="672"/>
      <c r="N103" s="672"/>
      <c r="O103" s="672"/>
      <c r="P103" s="672"/>
      <c r="Q103" s="673"/>
      <c r="R103" s="677"/>
      <c r="S103" s="678"/>
      <c r="T103" s="678"/>
      <c r="U103" s="678"/>
      <c r="V103" s="678"/>
      <c r="W103" s="679"/>
      <c r="X103" s="585">
        <f t="shared" ref="X103" si="44">IF(L103=0,0,IF(I103="△",R103/L103,0))</f>
        <v>0</v>
      </c>
      <c r="Y103" s="586"/>
      <c r="Z103" s="586"/>
      <c r="AA103" s="586"/>
      <c r="AB103" s="586"/>
      <c r="AC103" s="587"/>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451"/>
      <c r="G104" s="447"/>
      <c r="H104" s="451"/>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451"/>
      <c r="G105" s="447"/>
      <c r="H105" s="451"/>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452"/>
      <c r="G106" s="448"/>
      <c r="H106" s="452"/>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476" t="s">
        <v>2</v>
      </c>
      <c r="G107" s="474" t="s">
        <v>4</v>
      </c>
      <c r="H107" s="476"/>
      <c r="I107" s="596">
        <f>支給額計算書!I418</f>
        <v>0</v>
      </c>
      <c r="J107" s="310"/>
      <c r="K107" s="597"/>
      <c r="L107" s="671"/>
      <c r="M107" s="672"/>
      <c r="N107" s="672"/>
      <c r="O107" s="672"/>
      <c r="P107" s="672"/>
      <c r="Q107" s="673"/>
      <c r="R107" s="677"/>
      <c r="S107" s="678"/>
      <c r="T107" s="678"/>
      <c r="U107" s="678"/>
      <c r="V107" s="678"/>
      <c r="W107" s="679"/>
      <c r="X107" s="585">
        <f t="shared" ref="X107" si="46">IF(L107=0,0,IF(I107="△",R107/L107,0))</f>
        <v>0</v>
      </c>
      <c r="Y107" s="586"/>
      <c r="Z107" s="586"/>
      <c r="AA107" s="586"/>
      <c r="AB107" s="586"/>
      <c r="AC107" s="587"/>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451"/>
      <c r="G108" s="447"/>
      <c r="H108" s="451"/>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451"/>
      <c r="G109" s="447"/>
      <c r="H109" s="451"/>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452"/>
      <c r="G110" s="448"/>
      <c r="H110" s="452"/>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476" t="s">
        <v>2</v>
      </c>
      <c r="G111" s="474" t="s">
        <v>1</v>
      </c>
      <c r="H111" s="476"/>
      <c r="I111" s="596">
        <f>支給額計算書!I422</f>
        <v>0</v>
      </c>
      <c r="J111" s="310"/>
      <c r="K111" s="597"/>
      <c r="L111" s="671"/>
      <c r="M111" s="672"/>
      <c r="N111" s="672"/>
      <c r="O111" s="672"/>
      <c r="P111" s="672"/>
      <c r="Q111" s="673"/>
      <c r="R111" s="677"/>
      <c r="S111" s="678"/>
      <c r="T111" s="678"/>
      <c r="U111" s="678"/>
      <c r="V111" s="678"/>
      <c r="W111" s="679"/>
      <c r="X111" s="585">
        <f t="shared" ref="X111" si="48">IF(L111=0,0,IF(I111="△",R111/L111,0))</f>
        <v>0</v>
      </c>
      <c r="Y111" s="586"/>
      <c r="Z111" s="586"/>
      <c r="AA111" s="586"/>
      <c r="AB111" s="586"/>
      <c r="AC111" s="587"/>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451"/>
      <c r="G112" s="447"/>
      <c r="H112" s="451"/>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451"/>
      <c r="G113" s="447"/>
      <c r="H113" s="451"/>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452"/>
      <c r="G114" s="448"/>
      <c r="H114" s="452"/>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476" t="s">
        <v>2</v>
      </c>
      <c r="G115" s="474" t="s">
        <v>9</v>
      </c>
      <c r="H115" s="476"/>
      <c r="I115" s="596">
        <f>支給額計算書!I426</f>
        <v>0</v>
      </c>
      <c r="J115" s="310"/>
      <c r="K115" s="597"/>
      <c r="L115" s="671"/>
      <c r="M115" s="672"/>
      <c r="N115" s="672"/>
      <c r="O115" s="672"/>
      <c r="P115" s="672"/>
      <c r="Q115" s="673"/>
      <c r="R115" s="677"/>
      <c r="S115" s="678"/>
      <c r="T115" s="678"/>
      <c r="U115" s="678"/>
      <c r="V115" s="678"/>
      <c r="W115" s="679"/>
      <c r="X115" s="585">
        <f t="shared" ref="X115" si="50">IF(L115=0,0,IF(I115="△",R115/L115,0))</f>
        <v>0</v>
      </c>
      <c r="Y115" s="586"/>
      <c r="Z115" s="586"/>
      <c r="AA115" s="586"/>
      <c r="AB115" s="586"/>
      <c r="AC115" s="587"/>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451"/>
      <c r="G116" s="447"/>
      <c r="H116" s="451"/>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451"/>
      <c r="G117" s="447"/>
      <c r="H117" s="451"/>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452"/>
      <c r="G118" s="448"/>
      <c r="H118" s="452"/>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476" t="s">
        <v>2</v>
      </c>
      <c r="G119" s="474" t="s">
        <v>8</v>
      </c>
      <c r="H119" s="476"/>
      <c r="I119" s="596">
        <f>支給額計算書!I430</f>
        <v>0</v>
      </c>
      <c r="J119" s="310"/>
      <c r="K119" s="597"/>
      <c r="L119" s="671"/>
      <c r="M119" s="672"/>
      <c r="N119" s="672"/>
      <c r="O119" s="672"/>
      <c r="P119" s="672"/>
      <c r="Q119" s="673"/>
      <c r="R119" s="677"/>
      <c r="S119" s="678"/>
      <c r="T119" s="678"/>
      <c r="U119" s="678"/>
      <c r="V119" s="678"/>
      <c r="W119" s="679"/>
      <c r="X119" s="585">
        <f t="shared" ref="X119" si="52">IF(L119=0,0,IF(I119="△",R119/L119,0))</f>
        <v>0</v>
      </c>
      <c r="Y119" s="586"/>
      <c r="Z119" s="586"/>
      <c r="AA119" s="586"/>
      <c r="AB119" s="586"/>
      <c r="AC119" s="587"/>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451"/>
      <c r="G120" s="447"/>
      <c r="H120" s="451"/>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451"/>
      <c r="G121" s="447"/>
      <c r="H121" s="451"/>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452"/>
      <c r="G122" s="448"/>
      <c r="H122" s="452"/>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476" t="s">
        <v>2</v>
      </c>
      <c r="G123" s="474" t="s">
        <v>7</v>
      </c>
      <c r="H123" s="476"/>
      <c r="I123" s="596">
        <f>支給額計算書!I434</f>
        <v>0</v>
      </c>
      <c r="J123" s="310"/>
      <c r="K123" s="597"/>
      <c r="L123" s="671"/>
      <c r="M123" s="672"/>
      <c r="N123" s="672"/>
      <c r="O123" s="672"/>
      <c r="P123" s="672"/>
      <c r="Q123" s="673"/>
      <c r="R123" s="677"/>
      <c r="S123" s="678"/>
      <c r="T123" s="678"/>
      <c r="U123" s="678"/>
      <c r="V123" s="678"/>
      <c r="W123" s="679"/>
      <c r="X123" s="585">
        <f t="shared" ref="X123" si="54">IF(L123=0,0,IF(I123="△",R123/L123,0))</f>
        <v>0</v>
      </c>
      <c r="Y123" s="586"/>
      <c r="Z123" s="586"/>
      <c r="AA123" s="586"/>
      <c r="AB123" s="586"/>
      <c r="AC123" s="587"/>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451"/>
      <c r="G124" s="447"/>
      <c r="H124" s="451"/>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451"/>
      <c r="G125" s="447"/>
      <c r="H125" s="451"/>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452"/>
      <c r="G126" s="448"/>
      <c r="H126" s="452"/>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476" t="s">
        <v>2</v>
      </c>
      <c r="G127" s="474" t="s">
        <v>6</v>
      </c>
      <c r="H127" s="476"/>
      <c r="I127" s="596">
        <f>支給額計算書!I438</f>
        <v>0</v>
      </c>
      <c r="J127" s="310"/>
      <c r="K127" s="597"/>
      <c r="L127" s="671"/>
      <c r="M127" s="672"/>
      <c r="N127" s="672"/>
      <c r="O127" s="672"/>
      <c r="P127" s="672"/>
      <c r="Q127" s="673"/>
      <c r="R127" s="677"/>
      <c r="S127" s="678"/>
      <c r="T127" s="678"/>
      <c r="U127" s="678"/>
      <c r="V127" s="678"/>
      <c r="W127" s="679"/>
      <c r="X127" s="585">
        <f t="shared" ref="X127" si="56">IF(L127=0,0,IF(I127="△",R127/L127,0))</f>
        <v>0</v>
      </c>
      <c r="Y127" s="586"/>
      <c r="Z127" s="586"/>
      <c r="AA127" s="586"/>
      <c r="AB127" s="586"/>
      <c r="AC127" s="587"/>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451"/>
      <c r="G128" s="447"/>
      <c r="H128" s="451"/>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451"/>
      <c r="G129" s="447"/>
      <c r="H129" s="451"/>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452"/>
      <c r="G130" s="448"/>
      <c r="H130" s="452"/>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476" t="s">
        <v>2</v>
      </c>
      <c r="G131" s="474" t="s">
        <v>5</v>
      </c>
      <c r="H131" s="476"/>
      <c r="I131" s="596">
        <f>支給額計算書!I442</f>
        <v>0</v>
      </c>
      <c r="J131" s="310"/>
      <c r="K131" s="597"/>
      <c r="L131" s="671"/>
      <c r="M131" s="672"/>
      <c r="N131" s="672"/>
      <c r="O131" s="672"/>
      <c r="P131" s="672"/>
      <c r="Q131" s="673"/>
      <c r="R131" s="677"/>
      <c r="S131" s="678"/>
      <c r="T131" s="678"/>
      <c r="U131" s="678"/>
      <c r="V131" s="678"/>
      <c r="W131" s="679"/>
      <c r="X131" s="585">
        <f t="shared" ref="X131" si="58">IF(L131=0,0,IF(I131="△",R131/L131,0))</f>
        <v>0</v>
      </c>
      <c r="Y131" s="586"/>
      <c r="Z131" s="586"/>
      <c r="AA131" s="586"/>
      <c r="AB131" s="586"/>
      <c r="AC131" s="587"/>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451"/>
      <c r="G132" s="447"/>
      <c r="H132" s="451"/>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451"/>
      <c r="G133" s="447"/>
      <c r="H133" s="451"/>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452"/>
      <c r="G134" s="448"/>
      <c r="H134" s="452"/>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476" t="s">
        <v>2</v>
      </c>
      <c r="G135" s="474" t="s">
        <v>4</v>
      </c>
      <c r="H135" s="476"/>
      <c r="I135" s="596">
        <f>支給額計算書!I446</f>
        <v>0</v>
      </c>
      <c r="J135" s="310"/>
      <c r="K135" s="597"/>
      <c r="L135" s="671"/>
      <c r="M135" s="672"/>
      <c r="N135" s="672"/>
      <c r="O135" s="672"/>
      <c r="P135" s="672"/>
      <c r="Q135" s="673"/>
      <c r="R135" s="677"/>
      <c r="S135" s="678"/>
      <c r="T135" s="678"/>
      <c r="U135" s="678"/>
      <c r="V135" s="678"/>
      <c r="W135" s="679"/>
      <c r="X135" s="585">
        <f t="shared" ref="X135" si="60">IF(L135=0,0,IF(I135="△",R135/L135,0))</f>
        <v>0</v>
      </c>
      <c r="Y135" s="586"/>
      <c r="Z135" s="586"/>
      <c r="AA135" s="586"/>
      <c r="AB135" s="586"/>
      <c r="AC135" s="587"/>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451"/>
      <c r="G136" s="447"/>
      <c r="H136" s="451"/>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451"/>
      <c r="G137" s="447"/>
      <c r="H137" s="451"/>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452"/>
      <c r="G138" s="448"/>
      <c r="H138" s="452"/>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476" t="s">
        <v>2</v>
      </c>
      <c r="G139" s="474" t="s">
        <v>1</v>
      </c>
      <c r="H139" s="476"/>
      <c r="I139" s="596">
        <f>支給額計算書!I450</f>
        <v>0</v>
      </c>
      <c r="J139" s="310"/>
      <c r="K139" s="597"/>
      <c r="L139" s="671"/>
      <c r="M139" s="672"/>
      <c r="N139" s="672"/>
      <c r="O139" s="672"/>
      <c r="P139" s="672"/>
      <c r="Q139" s="673"/>
      <c r="R139" s="677"/>
      <c r="S139" s="678"/>
      <c r="T139" s="678"/>
      <c r="U139" s="678"/>
      <c r="V139" s="678"/>
      <c r="W139" s="679"/>
      <c r="X139" s="585">
        <f t="shared" ref="X139" si="62">IF(L139=0,0,IF(I139="△",R139/L139,0))</f>
        <v>0</v>
      </c>
      <c r="Y139" s="586"/>
      <c r="Z139" s="586"/>
      <c r="AA139" s="586"/>
      <c r="AB139" s="586"/>
      <c r="AC139" s="587"/>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451"/>
      <c r="G140" s="447"/>
      <c r="H140" s="451"/>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451"/>
      <c r="G141" s="447"/>
      <c r="H141" s="451"/>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452"/>
      <c r="G142" s="448"/>
      <c r="H142" s="452"/>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476" t="s">
        <v>2</v>
      </c>
      <c r="G143" s="474" t="s">
        <v>9</v>
      </c>
      <c r="H143" s="476"/>
      <c r="I143" s="596">
        <f>支給額計算書!I454</f>
        <v>0</v>
      </c>
      <c r="J143" s="310"/>
      <c r="K143" s="597"/>
      <c r="L143" s="671"/>
      <c r="M143" s="672"/>
      <c r="N143" s="672"/>
      <c r="O143" s="672"/>
      <c r="P143" s="672"/>
      <c r="Q143" s="673"/>
      <c r="R143" s="677"/>
      <c r="S143" s="678"/>
      <c r="T143" s="678"/>
      <c r="U143" s="678"/>
      <c r="V143" s="678"/>
      <c r="W143" s="679"/>
      <c r="X143" s="585">
        <f t="shared" ref="X143" si="64">IF(L143=0,0,IF(I143="△",R143/L143,0))</f>
        <v>0</v>
      </c>
      <c r="Y143" s="586"/>
      <c r="Z143" s="586"/>
      <c r="AA143" s="586"/>
      <c r="AB143" s="586"/>
      <c r="AC143" s="587"/>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451"/>
      <c r="G144" s="447"/>
      <c r="H144" s="451"/>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451"/>
      <c r="G145" s="447"/>
      <c r="H145" s="451"/>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452"/>
      <c r="G146" s="448"/>
      <c r="H146" s="452"/>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476" t="s">
        <v>2</v>
      </c>
      <c r="G147" s="474" t="s">
        <v>8</v>
      </c>
      <c r="H147" s="476"/>
      <c r="I147" s="596">
        <f>支給額計算書!I458</f>
        <v>0</v>
      </c>
      <c r="J147" s="310"/>
      <c r="K147" s="597"/>
      <c r="L147" s="671"/>
      <c r="M147" s="672"/>
      <c r="N147" s="672"/>
      <c r="O147" s="672"/>
      <c r="P147" s="672"/>
      <c r="Q147" s="673"/>
      <c r="R147" s="677"/>
      <c r="S147" s="678"/>
      <c r="T147" s="678"/>
      <c r="U147" s="678"/>
      <c r="V147" s="678"/>
      <c r="W147" s="679"/>
      <c r="X147" s="585">
        <f t="shared" ref="X147" si="66">IF(L147=0,0,IF(I147="△",R147/L147,0))</f>
        <v>0</v>
      </c>
      <c r="Y147" s="586"/>
      <c r="Z147" s="586"/>
      <c r="AA147" s="586"/>
      <c r="AB147" s="586"/>
      <c r="AC147" s="587"/>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451"/>
      <c r="G148" s="447"/>
      <c r="H148" s="451"/>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451"/>
      <c r="G149" s="447"/>
      <c r="H149" s="451"/>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452"/>
      <c r="G150" s="448"/>
      <c r="H150" s="452"/>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476" t="s">
        <v>2</v>
      </c>
      <c r="G151" s="474" t="s">
        <v>7</v>
      </c>
      <c r="H151" s="476"/>
      <c r="I151" s="596">
        <f>支給額計算書!I462</f>
        <v>0</v>
      </c>
      <c r="J151" s="310"/>
      <c r="K151" s="597"/>
      <c r="L151" s="671"/>
      <c r="M151" s="672"/>
      <c r="N151" s="672"/>
      <c r="O151" s="672"/>
      <c r="P151" s="672"/>
      <c r="Q151" s="673"/>
      <c r="R151" s="677"/>
      <c r="S151" s="678"/>
      <c r="T151" s="678"/>
      <c r="U151" s="678"/>
      <c r="V151" s="678"/>
      <c r="W151" s="679"/>
      <c r="X151" s="585">
        <f t="shared" ref="X151" si="68">IF(L151=0,0,IF(I151="△",R151/L151,0))</f>
        <v>0</v>
      </c>
      <c r="Y151" s="586"/>
      <c r="Z151" s="586"/>
      <c r="AA151" s="586"/>
      <c r="AB151" s="586"/>
      <c r="AC151" s="587"/>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451"/>
      <c r="G152" s="447"/>
      <c r="H152" s="451"/>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451"/>
      <c r="G153" s="447"/>
      <c r="H153" s="451"/>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452"/>
      <c r="G154" s="448"/>
      <c r="H154" s="452"/>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476" t="s">
        <v>2</v>
      </c>
      <c r="G155" s="474" t="s">
        <v>6</v>
      </c>
      <c r="H155" s="476"/>
      <c r="I155" s="596">
        <f>支給額計算書!I466</f>
        <v>0</v>
      </c>
      <c r="J155" s="310"/>
      <c r="K155" s="597"/>
      <c r="L155" s="671"/>
      <c r="M155" s="672"/>
      <c r="N155" s="672"/>
      <c r="O155" s="672"/>
      <c r="P155" s="672"/>
      <c r="Q155" s="673"/>
      <c r="R155" s="677"/>
      <c r="S155" s="678"/>
      <c r="T155" s="678"/>
      <c r="U155" s="678"/>
      <c r="V155" s="678"/>
      <c r="W155" s="679"/>
      <c r="X155" s="585">
        <f t="shared" ref="X155" si="70">IF(L155=0,0,IF(I155="△",R155/L155,0))</f>
        <v>0</v>
      </c>
      <c r="Y155" s="586"/>
      <c r="Z155" s="586"/>
      <c r="AA155" s="586"/>
      <c r="AB155" s="586"/>
      <c r="AC155" s="587"/>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451"/>
      <c r="G156" s="447"/>
      <c r="H156" s="451"/>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451"/>
      <c r="G157" s="447"/>
      <c r="H157" s="451"/>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452"/>
      <c r="G158" s="448"/>
      <c r="H158" s="452"/>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476" t="s">
        <v>2</v>
      </c>
      <c r="G159" s="474" t="s">
        <v>5</v>
      </c>
      <c r="H159" s="476"/>
      <c r="I159" s="596">
        <f>支給額計算書!I470</f>
        <v>0</v>
      </c>
      <c r="J159" s="310"/>
      <c r="K159" s="597"/>
      <c r="L159" s="671"/>
      <c r="M159" s="672"/>
      <c r="N159" s="672"/>
      <c r="O159" s="672"/>
      <c r="P159" s="672"/>
      <c r="Q159" s="673"/>
      <c r="R159" s="677"/>
      <c r="S159" s="678"/>
      <c r="T159" s="678"/>
      <c r="U159" s="678"/>
      <c r="V159" s="678"/>
      <c r="W159" s="679"/>
      <c r="X159" s="585">
        <f t="shared" ref="X159" si="72">IF(L159=0,0,IF(I159="△",R159/L159,0))</f>
        <v>0</v>
      </c>
      <c r="Y159" s="586"/>
      <c r="Z159" s="586"/>
      <c r="AA159" s="586"/>
      <c r="AB159" s="586"/>
      <c r="AC159" s="587"/>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451"/>
      <c r="G160" s="447"/>
      <c r="H160" s="451"/>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451"/>
      <c r="G161" s="447"/>
      <c r="H161" s="451"/>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452"/>
      <c r="G162" s="448"/>
      <c r="H162" s="452"/>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476" t="s">
        <v>2</v>
      </c>
      <c r="G163" s="474" t="s">
        <v>4</v>
      </c>
      <c r="H163" s="476"/>
      <c r="I163" s="596">
        <f>支給額計算書!I474</f>
        <v>0</v>
      </c>
      <c r="J163" s="310"/>
      <c r="K163" s="597"/>
      <c r="L163" s="671"/>
      <c r="M163" s="672"/>
      <c r="N163" s="672"/>
      <c r="O163" s="672"/>
      <c r="P163" s="672"/>
      <c r="Q163" s="673"/>
      <c r="R163" s="677"/>
      <c r="S163" s="678"/>
      <c r="T163" s="678"/>
      <c r="U163" s="678"/>
      <c r="V163" s="678"/>
      <c r="W163" s="679"/>
      <c r="X163" s="585">
        <f t="shared" ref="X163" si="74">IF(L163=0,0,IF(I163="△",R163/L163,0))</f>
        <v>0</v>
      </c>
      <c r="Y163" s="586"/>
      <c r="Z163" s="586"/>
      <c r="AA163" s="586"/>
      <c r="AB163" s="586"/>
      <c r="AC163" s="587"/>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451"/>
      <c r="G164" s="447"/>
      <c r="H164" s="451"/>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451"/>
      <c r="G165" s="447"/>
      <c r="H165" s="451"/>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452"/>
      <c r="G166" s="448"/>
      <c r="H166" s="452"/>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476" t="s">
        <v>2</v>
      </c>
      <c r="G167" s="474" t="s">
        <v>1</v>
      </c>
      <c r="H167" s="476"/>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451"/>
      <c r="G168" s="447"/>
      <c r="H168" s="451"/>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451"/>
      <c r="G169" s="447"/>
      <c r="H169" s="451"/>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637"/>
      <c r="G170" s="638"/>
      <c r="H170" s="637"/>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jsKmp+4VEMTlVCHxt78YlfvX55NEECEI2bHtFIpq5iVUzgI+apiI8xUZT/pjZ5KeJ4k6xLMX228In24v3ZAHZw==" saltValue="ftgUWS2vZy1LYZjs3GGozQ=="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11" priority="5">
      <formula>IF(XFD4="定",TRUE)</formula>
    </cfRule>
    <cfRule type="expression" dxfId="10" priority="6">
      <formula>IF(XFD4="×",TRUE)</formula>
    </cfRule>
  </conditionalFormatting>
  <conditionalFormatting sqref="L11:Q170">
    <cfRule type="expression" dxfId="9" priority="3">
      <formula>IF(I11="定",TRUE)</formula>
    </cfRule>
    <cfRule type="expression" dxfId="8" priority="4">
      <formula>IF(I11="×",TRUE)</formula>
    </cfRule>
  </conditionalFormatting>
  <conditionalFormatting sqref="R11:W170">
    <cfRule type="expression" dxfId="7" priority="1">
      <formula>IF(I11="定",TRUE)</formula>
    </cfRule>
    <cfRule type="expression" dxfId="6" priority="2">
      <formula>IF(I11="×",TRUE)</formula>
    </cfRule>
  </conditionalFormatting>
  <dataValidations count="2">
    <dataValidation type="whole" operator="greaterThanOrEqual" allowBlank="1" showInputMessage="1" showErrorMessage="1" sqref="L11:Q170" xr:uid="{24E21E13-AA3E-4288-B836-CE3C6FC5018C}">
      <formula1>R11</formula1>
    </dataValidation>
    <dataValidation type="whole" operator="lessThanOrEqual" allowBlank="1" showInputMessage="1" showErrorMessage="1" sqref="R11:W170" xr:uid="{FF9CD257-9DE0-4A7B-9856-1D8A599582D7}">
      <formula1>L11</formula1>
    </dataValidation>
  </dataValidations>
  <pageMargins left="0.7" right="0.7" top="0.75" bottom="0.75" header="0.3" footer="0.3"/>
  <pageSetup paperSize="9" scale="38"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8C34-CF1E-45BB-B700-04D4DC534897}">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51" t="s">
        <v>148</v>
      </c>
      <c r="Q2" s="551"/>
      <c r="R2" s="551"/>
      <c r="S2" s="551"/>
      <c r="T2" s="551"/>
      <c r="U2" s="551">
        <f>支給額計算書!$L$5</f>
        <v>0</v>
      </c>
      <c r="V2" s="551"/>
      <c r="W2" s="551"/>
      <c r="X2" s="551"/>
      <c r="Y2" s="551"/>
      <c r="Z2" s="551"/>
      <c r="AA2" s="551"/>
      <c r="AB2" s="551"/>
      <c r="AC2" s="551"/>
      <c r="AD2" s="551" t="s">
        <v>149</v>
      </c>
      <c r="AE2" s="551"/>
      <c r="AF2" s="551"/>
      <c r="AG2" s="551"/>
      <c r="AH2" s="551"/>
      <c r="AI2" s="551">
        <f>支給額計算書!$L$7</f>
        <v>0</v>
      </c>
      <c r="AJ2" s="551"/>
      <c r="AK2" s="551"/>
      <c r="AL2" s="551"/>
      <c r="AM2" s="551"/>
      <c r="AN2" s="551"/>
      <c r="AO2" s="551"/>
      <c r="AP2" s="551"/>
      <c r="AQ2" s="551"/>
      <c r="AR2" s="7"/>
      <c r="AS2" s="6"/>
      <c r="AT2" s="10"/>
      <c r="AU2" s="9"/>
      <c r="AV2" s="8"/>
      <c r="AW2" s="8"/>
      <c r="AX2" s="9"/>
      <c r="AY2" s="8"/>
      <c r="AZ2" s="8"/>
    </row>
    <row r="3" spans="1:52" s="4" customFormat="1" ht="18.75" customHeight="1" thickBot="1" x14ac:dyDescent="0.2">
      <c r="A3" s="137"/>
      <c r="B3" s="137"/>
      <c r="C3" s="728" t="s">
        <v>18</v>
      </c>
      <c r="D3" s="729"/>
      <c r="E3" s="729"/>
      <c r="F3" s="729"/>
      <c r="G3" s="729"/>
      <c r="H3" s="729"/>
      <c r="I3" s="729"/>
      <c r="J3" s="729"/>
      <c r="K3" s="729"/>
      <c r="L3" s="729"/>
      <c r="M3" s="730"/>
      <c r="N3" s="152"/>
      <c r="O3" s="153"/>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7"/>
      <c r="AS3" s="6"/>
      <c r="AT3" s="10"/>
      <c r="AU3" s="9"/>
      <c r="AV3" s="8"/>
      <c r="AW3" s="8"/>
      <c r="AX3" s="9"/>
      <c r="AY3" s="8"/>
      <c r="AZ3" s="8"/>
    </row>
    <row r="4" spans="1:52" s="4" customFormat="1" ht="18.75" customHeight="1" x14ac:dyDescent="0.15">
      <c r="A4" s="137"/>
      <c r="B4" s="137"/>
      <c r="C4" s="686"/>
      <c r="D4" s="687"/>
      <c r="E4" s="687"/>
      <c r="F4" s="687"/>
      <c r="G4" s="687"/>
      <c r="H4" s="687"/>
      <c r="I4" s="687"/>
      <c r="J4" s="687"/>
      <c r="K4" s="687"/>
      <c r="L4" s="687"/>
      <c r="M4" s="688"/>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89"/>
      <c r="D5" s="690"/>
      <c r="E5" s="690"/>
      <c r="F5" s="690"/>
      <c r="G5" s="690"/>
      <c r="H5" s="690"/>
      <c r="I5" s="690"/>
      <c r="J5" s="690"/>
      <c r="K5" s="690"/>
      <c r="L5" s="690"/>
      <c r="M5" s="691"/>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92" t="s">
        <v>17</v>
      </c>
      <c r="D6" s="393"/>
      <c r="E6" s="393"/>
      <c r="F6" s="393"/>
      <c r="G6" s="393"/>
      <c r="H6" s="731"/>
      <c r="I6" s="542" t="s">
        <v>16</v>
      </c>
      <c r="J6" s="393"/>
      <c r="K6" s="731"/>
      <c r="L6" s="544" t="s">
        <v>15</v>
      </c>
      <c r="M6" s="545"/>
      <c r="N6" s="545"/>
      <c r="O6" s="545"/>
      <c r="P6" s="545"/>
      <c r="Q6" s="545"/>
      <c r="R6" s="545"/>
      <c r="S6" s="545"/>
      <c r="T6" s="545"/>
      <c r="U6" s="545"/>
      <c r="V6" s="545"/>
      <c r="W6" s="545"/>
      <c r="X6" s="545"/>
      <c r="Y6" s="545"/>
      <c r="Z6" s="545"/>
      <c r="AA6" s="545"/>
      <c r="AB6" s="545"/>
      <c r="AC6" s="733"/>
      <c r="AD6" s="548" t="s">
        <v>157</v>
      </c>
      <c r="AE6" s="549"/>
      <c r="AF6" s="549"/>
      <c r="AG6" s="549"/>
      <c r="AH6" s="549"/>
      <c r="AI6" s="550"/>
      <c r="AJ6" s="12"/>
      <c r="AK6" s="12"/>
      <c r="AL6" s="12"/>
      <c r="AM6" s="12"/>
      <c r="AU6" s="10"/>
      <c r="AV6" s="10"/>
    </row>
    <row r="7" spans="1:52" s="1" customFormat="1" ht="24.95" customHeight="1" x14ac:dyDescent="0.15">
      <c r="A7" s="12"/>
      <c r="B7" s="12"/>
      <c r="C7" s="395"/>
      <c r="D7" s="284"/>
      <c r="E7" s="284"/>
      <c r="F7" s="284"/>
      <c r="G7" s="284"/>
      <c r="H7" s="530"/>
      <c r="I7" s="391"/>
      <c r="J7" s="284"/>
      <c r="K7" s="530"/>
      <c r="L7" s="546"/>
      <c r="M7" s="547"/>
      <c r="N7" s="547"/>
      <c r="O7" s="547"/>
      <c r="P7" s="547"/>
      <c r="Q7" s="547"/>
      <c r="R7" s="547"/>
      <c r="S7" s="547"/>
      <c r="T7" s="547"/>
      <c r="U7" s="547"/>
      <c r="V7" s="547"/>
      <c r="W7" s="547"/>
      <c r="X7" s="547"/>
      <c r="Y7" s="547"/>
      <c r="Z7" s="547"/>
      <c r="AA7" s="547"/>
      <c r="AB7" s="547"/>
      <c r="AC7" s="734"/>
      <c r="AD7" s="551"/>
      <c r="AE7" s="552"/>
      <c r="AF7" s="552"/>
      <c r="AG7" s="552"/>
      <c r="AH7" s="552"/>
      <c r="AI7" s="553"/>
      <c r="AJ7" s="12"/>
      <c r="AK7" s="12"/>
      <c r="AL7" s="12"/>
      <c r="AM7" s="12"/>
      <c r="AU7" s="10"/>
      <c r="AV7" s="10"/>
    </row>
    <row r="8" spans="1:52" s="1" customFormat="1" ht="24.95" customHeight="1" x14ac:dyDescent="0.15">
      <c r="A8" s="12"/>
      <c r="B8" s="12"/>
      <c r="C8" s="395"/>
      <c r="D8" s="284"/>
      <c r="E8" s="284"/>
      <c r="F8" s="284"/>
      <c r="G8" s="284"/>
      <c r="H8" s="530"/>
      <c r="I8" s="391"/>
      <c r="J8" s="284"/>
      <c r="K8" s="530"/>
      <c r="L8" s="563" t="s">
        <v>14</v>
      </c>
      <c r="M8" s="735"/>
      <c r="N8" s="735"/>
      <c r="O8" s="735"/>
      <c r="P8" s="735"/>
      <c r="Q8" s="561"/>
      <c r="R8" s="559" t="s">
        <v>137</v>
      </c>
      <c r="S8" s="559"/>
      <c r="T8" s="559"/>
      <c r="U8" s="559"/>
      <c r="V8" s="559"/>
      <c r="W8" s="559"/>
      <c r="X8" s="563" t="s">
        <v>13</v>
      </c>
      <c r="Y8" s="735"/>
      <c r="Z8" s="735"/>
      <c r="AA8" s="735"/>
      <c r="AB8" s="735"/>
      <c r="AC8" s="561"/>
      <c r="AD8" s="551"/>
      <c r="AE8" s="552"/>
      <c r="AF8" s="552"/>
      <c r="AG8" s="552"/>
      <c r="AH8" s="552"/>
      <c r="AI8" s="553"/>
      <c r="AJ8" s="12"/>
      <c r="AK8" s="12"/>
      <c r="AL8" s="12"/>
      <c r="AM8" s="12"/>
      <c r="AU8" s="10"/>
      <c r="AV8" s="10"/>
    </row>
    <row r="9" spans="1:52" s="1" customFormat="1" ht="45" customHeight="1" x14ac:dyDescent="0.15">
      <c r="A9" s="12"/>
      <c r="B9" s="12"/>
      <c r="C9" s="395"/>
      <c r="D9" s="284"/>
      <c r="E9" s="284"/>
      <c r="F9" s="284"/>
      <c r="G9" s="284"/>
      <c r="H9" s="530"/>
      <c r="I9" s="391"/>
      <c r="J9" s="284"/>
      <c r="K9" s="530"/>
      <c r="L9" s="566"/>
      <c r="M9" s="736"/>
      <c r="N9" s="736"/>
      <c r="O9" s="736"/>
      <c r="P9" s="736"/>
      <c r="Q9" s="564"/>
      <c r="R9" s="559"/>
      <c r="S9" s="559"/>
      <c r="T9" s="559"/>
      <c r="U9" s="559"/>
      <c r="V9" s="559"/>
      <c r="W9" s="559"/>
      <c r="X9" s="566"/>
      <c r="Y9" s="736"/>
      <c r="Z9" s="736"/>
      <c r="AA9" s="736"/>
      <c r="AB9" s="736"/>
      <c r="AC9" s="564"/>
      <c r="AD9" s="551"/>
      <c r="AE9" s="552"/>
      <c r="AF9" s="552"/>
      <c r="AG9" s="552"/>
      <c r="AH9" s="552"/>
      <c r="AI9" s="553"/>
      <c r="AJ9" s="12"/>
      <c r="AK9" s="12"/>
      <c r="AL9" s="12"/>
      <c r="AM9" s="12"/>
      <c r="AU9" s="10"/>
      <c r="AV9" s="10"/>
    </row>
    <row r="10" spans="1:52" s="1" customFormat="1" ht="66" customHeight="1" thickBot="1" x14ac:dyDescent="0.2">
      <c r="A10" s="12"/>
      <c r="B10" s="12"/>
      <c r="C10" s="540"/>
      <c r="D10" s="541"/>
      <c r="E10" s="541"/>
      <c r="F10" s="541"/>
      <c r="G10" s="541"/>
      <c r="H10" s="732"/>
      <c r="I10" s="543"/>
      <c r="J10" s="541"/>
      <c r="K10" s="732"/>
      <c r="L10" s="569"/>
      <c r="M10" s="737"/>
      <c r="N10" s="737"/>
      <c r="O10" s="737"/>
      <c r="P10" s="737"/>
      <c r="Q10" s="567"/>
      <c r="R10" s="560"/>
      <c r="S10" s="560"/>
      <c r="T10" s="560"/>
      <c r="U10" s="560"/>
      <c r="V10" s="560"/>
      <c r="W10" s="560"/>
      <c r="X10" s="569"/>
      <c r="Y10" s="737"/>
      <c r="Z10" s="737"/>
      <c r="AA10" s="737"/>
      <c r="AB10" s="737"/>
      <c r="AC10" s="567"/>
      <c r="AD10" s="554"/>
      <c r="AE10" s="555"/>
      <c r="AF10" s="555"/>
      <c r="AG10" s="555"/>
      <c r="AH10" s="555"/>
      <c r="AI10" s="556"/>
      <c r="AJ10" s="12"/>
      <c r="AK10" s="12"/>
      <c r="AL10" s="12"/>
      <c r="AM10" s="12"/>
      <c r="AU10" s="10"/>
      <c r="AV10" s="10"/>
    </row>
    <row r="11" spans="1:52" s="1" customFormat="1" ht="10.5" customHeight="1" x14ac:dyDescent="0.15">
      <c r="A11" s="12"/>
      <c r="B11" s="12"/>
      <c r="C11" s="719">
        <v>5</v>
      </c>
      <c r="D11" s="720" t="s">
        <v>3</v>
      </c>
      <c r="E11" s="721">
        <v>12</v>
      </c>
      <c r="F11" s="722" t="s">
        <v>2</v>
      </c>
      <c r="G11" s="723" t="s">
        <v>7</v>
      </c>
      <c r="H11" s="724"/>
      <c r="I11" s="725">
        <f>支給額計算書!I314</f>
        <v>0</v>
      </c>
      <c r="J11" s="726"/>
      <c r="K11" s="727"/>
      <c r="L11" s="710"/>
      <c r="M11" s="711"/>
      <c r="N11" s="711"/>
      <c r="O11" s="711"/>
      <c r="P11" s="711"/>
      <c r="Q11" s="712"/>
      <c r="R11" s="671"/>
      <c r="S11" s="672"/>
      <c r="T11" s="672"/>
      <c r="U11" s="672"/>
      <c r="V11" s="672"/>
      <c r="W11" s="673"/>
      <c r="X11" s="716">
        <f t="shared" ref="X11" si="0">IF(L11=0,0,IF(I11="△",R11/L11,0))</f>
        <v>0</v>
      </c>
      <c r="Y11" s="717"/>
      <c r="Z11" s="717"/>
      <c r="AA11" s="717"/>
      <c r="AB11" s="717"/>
      <c r="AC11" s="718"/>
      <c r="AD11" s="483">
        <f>IF(I11="△",2*X11,0)</f>
        <v>0</v>
      </c>
      <c r="AE11" s="484"/>
      <c r="AF11" s="484"/>
      <c r="AG11" s="484"/>
      <c r="AH11" s="484"/>
      <c r="AI11" s="503"/>
      <c r="AJ11" s="12"/>
      <c r="AK11" s="12"/>
      <c r="AL11" s="12"/>
      <c r="AM11" s="12"/>
      <c r="AU11" s="699"/>
      <c r="AV11" s="698"/>
    </row>
    <row r="12" spans="1:52" s="1" customFormat="1" ht="10.9" customHeight="1" x14ac:dyDescent="0.15">
      <c r="A12" s="12"/>
      <c r="B12" s="12"/>
      <c r="C12" s="594"/>
      <c r="D12" s="449"/>
      <c r="E12" s="451"/>
      <c r="F12" s="701"/>
      <c r="G12" s="447"/>
      <c r="H12" s="704"/>
      <c r="I12" s="596"/>
      <c r="J12" s="310"/>
      <c r="K12" s="597"/>
      <c r="L12" s="710"/>
      <c r="M12" s="711"/>
      <c r="N12" s="711"/>
      <c r="O12" s="711"/>
      <c r="P12" s="711"/>
      <c r="Q12" s="712"/>
      <c r="R12" s="671"/>
      <c r="S12" s="672"/>
      <c r="T12" s="672"/>
      <c r="U12" s="672"/>
      <c r="V12" s="672"/>
      <c r="W12" s="673"/>
      <c r="X12" s="585"/>
      <c r="Y12" s="586"/>
      <c r="Z12" s="586"/>
      <c r="AA12" s="586"/>
      <c r="AB12" s="586"/>
      <c r="AC12" s="587"/>
      <c r="AD12" s="591"/>
      <c r="AE12" s="592"/>
      <c r="AF12" s="592"/>
      <c r="AG12" s="592"/>
      <c r="AH12" s="592"/>
      <c r="AI12" s="593"/>
      <c r="AJ12" s="12"/>
      <c r="AK12" s="12"/>
      <c r="AL12" s="12"/>
      <c r="AM12" s="12"/>
      <c r="AU12" s="699"/>
      <c r="AV12" s="698"/>
    </row>
    <row r="13" spans="1:52" s="1" customFormat="1" ht="10.9" customHeight="1" x14ac:dyDescent="0.15">
      <c r="A13" s="12"/>
      <c r="B13" s="12"/>
      <c r="C13" s="594"/>
      <c r="D13" s="449"/>
      <c r="E13" s="451"/>
      <c r="F13" s="701"/>
      <c r="G13" s="447"/>
      <c r="H13" s="704"/>
      <c r="I13" s="596"/>
      <c r="J13" s="310"/>
      <c r="K13" s="597"/>
      <c r="L13" s="710"/>
      <c r="M13" s="711"/>
      <c r="N13" s="711"/>
      <c r="O13" s="711"/>
      <c r="P13" s="711"/>
      <c r="Q13" s="712"/>
      <c r="R13" s="671"/>
      <c r="S13" s="672"/>
      <c r="T13" s="672"/>
      <c r="U13" s="672"/>
      <c r="V13" s="672"/>
      <c r="W13" s="673"/>
      <c r="X13" s="585"/>
      <c r="Y13" s="586"/>
      <c r="Z13" s="586"/>
      <c r="AA13" s="586"/>
      <c r="AB13" s="586"/>
      <c r="AC13" s="587"/>
      <c r="AD13" s="591"/>
      <c r="AE13" s="592"/>
      <c r="AF13" s="592"/>
      <c r="AG13" s="592"/>
      <c r="AH13" s="592"/>
      <c r="AI13" s="593"/>
      <c r="AJ13" s="12"/>
      <c r="AK13" s="12"/>
      <c r="AL13" s="12"/>
      <c r="AM13" s="12"/>
      <c r="AU13" s="699"/>
      <c r="AV13" s="698"/>
    </row>
    <row r="14" spans="1:52" s="1" customFormat="1" ht="10.9" customHeight="1" x14ac:dyDescent="0.15">
      <c r="A14" s="12"/>
      <c r="B14" s="12"/>
      <c r="C14" s="595"/>
      <c r="D14" s="450"/>
      <c r="E14" s="452"/>
      <c r="F14" s="706"/>
      <c r="G14" s="448"/>
      <c r="H14" s="707"/>
      <c r="I14" s="598"/>
      <c r="J14" s="215"/>
      <c r="K14" s="599"/>
      <c r="L14" s="713"/>
      <c r="M14" s="714"/>
      <c r="N14" s="714"/>
      <c r="O14" s="714"/>
      <c r="P14" s="714"/>
      <c r="Q14" s="715"/>
      <c r="R14" s="674"/>
      <c r="S14" s="675"/>
      <c r="T14" s="675"/>
      <c r="U14" s="675"/>
      <c r="V14" s="675"/>
      <c r="W14" s="676"/>
      <c r="X14" s="588"/>
      <c r="Y14" s="589"/>
      <c r="Z14" s="589"/>
      <c r="AA14" s="589"/>
      <c r="AB14" s="589"/>
      <c r="AC14" s="590"/>
      <c r="AD14" s="591"/>
      <c r="AE14" s="592"/>
      <c r="AF14" s="592"/>
      <c r="AG14" s="592"/>
      <c r="AH14" s="592"/>
      <c r="AI14" s="593"/>
      <c r="AJ14" s="12"/>
      <c r="AK14" s="12"/>
      <c r="AL14" s="12"/>
      <c r="AM14" s="12"/>
      <c r="AU14" s="699"/>
      <c r="AV14" s="698"/>
    </row>
    <row r="15" spans="1:52" s="1" customFormat="1" ht="10.9" customHeight="1" x14ac:dyDescent="0.15">
      <c r="A15" s="12"/>
      <c r="B15" s="12"/>
      <c r="C15" s="600">
        <v>5</v>
      </c>
      <c r="D15" s="475" t="s">
        <v>3</v>
      </c>
      <c r="E15" s="476">
        <v>13</v>
      </c>
      <c r="F15" s="700" t="s">
        <v>2</v>
      </c>
      <c r="G15" s="474" t="s">
        <v>6</v>
      </c>
      <c r="H15" s="703"/>
      <c r="I15" s="621">
        <f>支給額計算書!I318</f>
        <v>0</v>
      </c>
      <c r="J15" s="214"/>
      <c r="K15" s="622"/>
      <c r="L15" s="671"/>
      <c r="M15" s="672"/>
      <c r="N15" s="672"/>
      <c r="O15" s="672"/>
      <c r="P15" s="672"/>
      <c r="Q15" s="673"/>
      <c r="R15" s="671"/>
      <c r="S15" s="672"/>
      <c r="T15" s="672"/>
      <c r="U15" s="672"/>
      <c r="V15" s="672"/>
      <c r="W15" s="673"/>
      <c r="X15" s="608">
        <f t="shared" ref="X15" si="1">IF(L15=0,0,IF(I15="△",R15/L15,0))</f>
        <v>0</v>
      </c>
      <c r="Y15" s="609"/>
      <c r="Z15" s="609"/>
      <c r="AA15" s="609"/>
      <c r="AB15" s="609"/>
      <c r="AC15" s="610"/>
      <c r="AD15" s="483">
        <f t="shared" ref="AD15" si="2">IF(I15="△",2*X15,0)</f>
        <v>0</v>
      </c>
      <c r="AE15" s="484"/>
      <c r="AF15" s="484"/>
      <c r="AG15" s="484"/>
      <c r="AH15" s="484"/>
      <c r="AI15" s="503"/>
      <c r="AJ15" s="12"/>
      <c r="AK15" s="12"/>
      <c r="AL15" s="12"/>
      <c r="AM15" s="12"/>
      <c r="AU15" s="699"/>
      <c r="AV15" s="698"/>
    </row>
    <row r="16" spans="1:52" s="1" customFormat="1" ht="10.9" customHeight="1" x14ac:dyDescent="0.15">
      <c r="A16" s="12"/>
      <c r="B16" s="12"/>
      <c r="C16" s="594"/>
      <c r="D16" s="449"/>
      <c r="E16" s="451"/>
      <c r="F16" s="701"/>
      <c r="G16" s="447"/>
      <c r="H16" s="704"/>
      <c r="I16" s="596"/>
      <c r="J16" s="310"/>
      <c r="K16" s="597"/>
      <c r="L16" s="671"/>
      <c r="M16" s="672"/>
      <c r="N16" s="672"/>
      <c r="O16" s="672"/>
      <c r="P16" s="672"/>
      <c r="Q16" s="673"/>
      <c r="R16" s="671"/>
      <c r="S16" s="672"/>
      <c r="T16" s="672"/>
      <c r="U16" s="672"/>
      <c r="V16" s="672"/>
      <c r="W16" s="673"/>
      <c r="X16" s="585"/>
      <c r="Y16" s="586"/>
      <c r="Z16" s="586"/>
      <c r="AA16" s="586"/>
      <c r="AB16" s="586"/>
      <c r="AC16" s="587"/>
      <c r="AD16" s="591"/>
      <c r="AE16" s="592"/>
      <c r="AF16" s="592"/>
      <c r="AG16" s="592"/>
      <c r="AH16" s="592"/>
      <c r="AI16" s="593"/>
      <c r="AJ16" s="12"/>
      <c r="AK16" s="12"/>
      <c r="AL16" s="12"/>
      <c r="AM16" s="12"/>
      <c r="AU16" s="699"/>
      <c r="AV16" s="698"/>
    </row>
    <row r="17" spans="1:48" s="1" customFormat="1" ht="10.9" customHeight="1" x14ac:dyDescent="0.15">
      <c r="A17" s="12"/>
      <c r="B17" s="12"/>
      <c r="C17" s="594"/>
      <c r="D17" s="449"/>
      <c r="E17" s="451"/>
      <c r="F17" s="701"/>
      <c r="G17" s="447"/>
      <c r="H17" s="704"/>
      <c r="I17" s="596"/>
      <c r="J17" s="310"/>
      <c r="K17" s="597"/>
      <c r="L17" s="671"/>
      <c r="M17" s="672"/>
      <c r="N17" s="672"/>
      <c r="O17" s="672"/>
      <c r="P17" s="672"/>
      <c r="Q17" s="673"/>
      <c r="R17" s="671"/>
      <c r="S17" s="672"/>
      <c r="T17" s="672"/>
      <c r="U17" s="672"/>
      <c r="V17" s="672"/>
      <c r="W17" s="673"/>
      <c r="X17" s="585"/>
      <c r="Y17" s="586"/>
      <c r="Z17" s="586"/>
      <c r="AA17" s="586"/>
      <c r="AB17" s="586"/>
      <c r="AC17" s="587"/>
      <c r="AD17" s="591"/>
      <c r="AE17" s="592"/>
      <c r="AF17" s="592"/>
      <c r="AG17" s="592"/>
      <c r="AH17" s="592"/>
      <c r="AI17" s="593"/>
      <c r="AJ17" s="12"/>
      <c r="AK17" s="12"/>
      <c r="AL17" s="12"/>
      <c r="AM17" s="12"/>
      <c r="AU17" s="699"/>
      <c r="AV17" s="698"/>
    </row>
    <row r="18" spans="1:48" s="1" customFormat="1" ht="10.9" customHeight="1" x14ac:dyDescent="0.15">
      <c r="A18" s="12"/>
      <c r="B18" s="12"/>
      <c r="C18" s="595"/>
      <c r="D18" s="450"/>
      <c r="E18" s="452"/>
      <c r="F18" s="706"/>
      <c r="G18" s="448"/>
      <c r="H18" s="707"/>
      <c r="I18" s="598"/>
      <c r="J18" s="215"/>
      <c r="K18" s="599"/>
      <c r="L18" s="674"/>
      <c r="M18" s="675"/>
      <c r="N18" s="675"/>
      <c r="O18" s="675"/>
      <c r="P18" s="675"/>
      <c r="Q18" s="676"/>
      <c r="R18" s="674"/>
      <c r="S18" s="675"/>
      <c r="T18" s="675"/>
      <c r="U18" s="675"/>
      <c r="V18" s="675"/>
      <c r="W18" s="676"/>
      <c r="X18" s="588"/>
      <c r="Y18" s="589"/>
      <c r="Z18" s="589"/>
      <c r="AA18" s="589"/>
      <c r="AB18" s="589"/>
      <c r="AC18" s="590"/>
      <c r="AD18" s="591"/>
      <c r="AE18" s="592"/>
      <c r="AF18" s="592"/>
      <c r="AG18" s="592"/>
      <c r="AH18" s="592"/>
      <c r="AI18" s="593"/>
      <c r="AJ18" s="12"/>
      <c r="AK18" s="12"/>
      <c r="AL18" s="12"/>
      <c r="AM18" s="12"/>
      <c r="AU18" s="699"/>
      <c r="AV18" s="698"/>
    </row>
    <row r="19" spans="1:48" s="1" customFormat="1" ht="10.9" customHeight="1" x14ac:dyDescent="0.15">
      <c r="A19" s="12"/>
      <c r="B19" s="12"/>
      <c r="C19" s="600">
        <v>5</v>
      </c>
      <c r="D19" s="475" t="s">
        <v>3</v>
      </c>
      <c r="E19" s="476">
        <v>14</v>
      </c>
      <c r="F19" s="700" t="s">
        <v>2</v>
      </c>
      <c r="G19" s="474" t="s">
        <v>5</v>
      </c>
      <c r="H19" s="703"/>
      <c r="I19" s="621">
        <f>支給額計算書!I322</f>
        <v>0</v>
      </c>
      <c r="J19" s="214"/>
      <c r="K19" s="622"/>
      <c r="L19" s="671"/>
      <c r="M19" s="672"/>
      <c r="N19" s="672"/>
      <c r="O19" s="672"/>
      <c r="P19" s="672"/>
      <c r="Q19" s="673"/>
      <c r="R19" s="677"/>
      <c r="S19" s="678"/>
      <c r="T19" s="678"/>
      <c r="U19" s="678"/>
      <c r="V19" s="678"/>
      <c r="W19" s="679"/>
      <c r="X19" s="608">
        <f t="shared" ref="X19" si="3">IF(L19=0,0,IF(I19="△",R19/L19,0))</f>
        <v>0</v>
      </c>
      <c r="Y19" s="609"/>
      <c r="Z19" s="609"/>
      <c r="AA19" s="609"/>
      <c r="AB19" s="609"/>
      <c r="AC19" s="610"/>
      <c r="AD19" s="483">
        <f t="shared" ref="AD19" si="4">IF(I19="△",2*X19,0)</f>
        <v>0</v>
      </c>
      <c r="AE19" s="484"/>
      <c r="AF19" s="484"/>
      <c r="AG19" s="484"/>
      <c r="AH19" s="484"/>
      <c r="AI19" s="503"/>
      <c r="AJ19" s="12"/>
      <c r="AK19" s="12"/>
      <c r="AL19" s="12"/>
      <c r="AM19" s="12"/>
      <c r="AU19" s="699"/>
      <c r="AV19" s="698"/>
    </row>
    <row r="20" spans="1:48" s="1" customFormat="1" ht="10.9" customHeight="1" x14ac:dyDescent="0.15">
      <c r="A20" s="12"/>
      <c r="B20" s="12"/>
      <c r="C20" s="594"/>
      <c r="D20" s="449"/>
      <c r="E20" s="451"/>
      <c r="F20" s="701"/>
      <c r="G20" s="447"/>
      <c r="H20" s="704"/>
      <c r="I20" s="596"/>
      <c r="J20" s="310"/>
      <c r="K20" s="597"/>
      <c r="L20" s="671"/>
      <c r="M20" s="672"/>
      <c r="N20" s="672"/>
      <c r="O20" s="672"/>
      <c r="P20" s="672"/>
      <c r="Q20" s="673"/>
      <c r="R20" s="671"/>
      <c r="S20" s="672"/>
      <c r="T20" s="672"/>
      <c r="U20" s="672"/>
      <c r="V20" s="672"/>
      <c r="W20" s="673"/>
      <c r="X20" s="585"/>
      <c r="Y20" s="586"/>
      <c r="Z20" s="586"/>
      <c r="AA20" s="586"/>
      <c r="AB20" s="586"/>
      <c r="AC20" s="587"/>
      <c r="AD20" s="591"/>
      <c r="AE20" s="592"/>
      <c r="AF20" s="592"/>
      <c r="AG20" s="592"/>
      <c r="AH20" s="592"/>
      <c r="AI20" s="593"/>
      <c r="AJ20" s="12"/>
      <c r="AK20" s="12"/>
      <c r="AL20" s="12"/>
      <c r="AM20" s="12"/>
      <c r="AU20" s="699"/>
      <c r="AV20" s="698"/>
    </row>
    <row r="21" spans="1:48" s="1" customFormat="1" ht="10.9" customHeight="1" x14ac:dyDescent="0.15">
      <c r="A21" s="12"/>
      <c r="B21" s="12"/>
      <c r="C21" s="594"/>
      <c r="D21" s="449"/>
      <c r="E21" s="451"/>
      <c r="F21" s="701"/>
      <c r="G21" s="447"/>
      <c r="H21" s="704"/>
      <c r="I21" s="596"/>
      <c r="J21" s="310"/>
      <c r="K21" s="597"/>
      <c r="L21" s="671"/>
      <c r="M21" s="672"/>
      <c r="N21" s="672"/>
      <c r="O21" s="672"/>
      <c r="P21" s="672"/>
      <c r="Q21" s="673"/>
      <c r="R21" s="671"/>
      <c r="S21" s="672"/>
      <c r="T21" s="672"/>
      <c r="U21" s="672"/>
      <c r="V21" s="672"/>
      <c r="W21" s="673"/>
      <c r="X21" s="585"/>
      <c r="Y21" s="586"/>
      <c r="Z21" s="586"/>
      <c r="AA21" s="586"/>
      <c r="AB21" s="586"/>
      <c r="AC21" s="587"/>
      <c r="AD21" s="591"/>
      <c r="AE21" s="592"/>
      <c r="AF21" s="592"/>
      <c r="AG21" s="592"/>
      <c r="AH21" s="592"/>
      <c r="AI21" s="593"/>
      <c r="AJ21" s="12"/>
      <c r="AK21" s="12"/>
      <c r="AL21" s="12"/>
      <c r="AM21" s="12"/>
      <c r="AU21" s="699"/>
      <c r="AV21" s="698"/>
    </row>
    <row r="22" spans="1:48" s="1" customFormat="1" ht="10.9" customHeight="1" x14ac:dyDescent="0.15">
      <c r="A22" s="12"/>
      <c r="B22" s="12"/>
      <c r="C22" s="595"/>
      <c r="D22" s="450"/>
      <c r="E22" s="452"/>
      <c r="F22" s="706"/>
      <c r="G22" s="448"/>
      <c r="H22" s="707"/>
      <c r="I22" s="598"/>
      <c r="J22" s="215"/>
      <c r="K22" s="599"/>
      <c r="L22" s="674"/>
      <c r="M22" s="675"/>
      <c r="N22" s="675"/>
      <c r="O22" s="675"/>
      <c r="P22" s="675"/>
      <c r="Q22" s="676"/>
      <c r="R22" s="674"/>
      <c r="S22" s="675"/>
      <c r="T22" s="675"/>
      <c r="U22" s="675"/>
      <c r="V22" s="675"/>
      <c r="W22" s="676"/>
      <c r="X22" s="588"/>
      <c r="Y22" s="589"/>
      <c r="Z22" s="589"/>
      <c r="AA22" s="589"/>
      <c r="AB22" s="589"/>
      <c r="AC22" s="590"/>
      <c r="AD22" s="591"/>
      <c r="AE22" s="592"/>
      <c r="AF22" s="592"/>
      <c r="AG22" s="592"/>
      <c r="AH22" s="592"/>
      <c r="AI22" s="593"/>
      <c r="AJ22" s="12"/>
      <c r="AK22" s="12"/>
      <c r="AL22" s="12"/>
      <c r="AM22" s="12"/>
      <c r="AU22" s="699"/>
      <c r="AV22" s="698"/>
    </row>
    <row r="23" spans="1:48" s="1" customFormat="1" ht="10.9" customHeight="1" x14ac:dyDescent="0.15">
      <c r="A23" s="12"/>
      <c r="B23" s="12"/>
      <c r="C23" s="600">
        <v>5</v>
      </c>
      <c r="D23" s="475" t="s">
        <v>3</v>
      </c>
      <c r="E23" s="476">
        <v>15</v>
      </c>
      <c r="F23" s="700" t="s">
        <v>2</v>
      </c>
      <c r="G23" s="474" t="s">
        <v>4</v>
      </c>
      <c r="H23" s="703"/>
      <c r="I23" s="621">
        <f>支給額計算書!I326</f>
        <v>0</v>
      </c>
      <c r="J23" s="214"/>
      <c r="K23" s="622"/>
      <c r="L23" s="671"/>
      <c r="M23" s="672"/>
      <c r="N23" s="672"/>
      <c r="O23" s="672"/>
      <c r="P23" s="672"/>
      <c r="Q23" s="673"/>
      <c r="R23" s="677"/>
      <c r="S23" s="678"/>
      <c r="T23" s="678"/>
      <c r="U23" s="678"/>
      <c r="V23" s="678"/>
      <c r="W23" s="679"/>
      <c r="X23" s="608">
        <f t="shared" ref="X23" si="5">IF(L23=0,0,IF(I23="△",R23/L23,0))</f>
        <v>0</v>
      </c>
      <c r="Y23" s="609"/>
      <c r="Z23" s="609"/>
      <c r="AA23" s="609"/>
      <c r="AB23" s="609"/>
      <c r="AC23" s="610"/>
      <c r="AD23" s="483">
        <f t="shared" ref="AD23" si="6">IF(I23="△",2*X23,0)</f>
        <v>0</v>
      </c>
      <c r="AE23" s="484"/>
      <c r="AF23" s="484"/>
      <c r="AG23" s="484"/>
      <c r="AH23" s="484"/>
      <c r="AI23" s="503"/>
      <c r="AJ23" s="12"/>
      <c r="AK23" s="12"/>
      <c r="AL23" s="12"/>
      <c r="AM23" s="12"/>
      <c r="AU23" s="699"/>
      <c r="AV23" s="698"/>
    </row>
    <row r="24" spans="1:48" s="1" customFormat="1" ht="10.9" customHeight="1" x14ac:dyDescent="0.15">
      <c r="A24" s="12"/>
      <c r="B24" s="12"/>
      <c r="C24" s="594"/>
      <c r="D24" s="449"/>
      <c r="E24" s="451"/>
      <c r="F24" s="701"/>
      <c r="G24" s="447"/>
      <c r="H24" s="704"/>
      <c r="I24" s="596"/>
      <c r="J24" s="310"/>
      <c r="K24" s="597"/>
      <c r="L24" s="671"/>
      <c r="M24" s="672"/>
      <c r="N24" s="672"/>
      <c r="O24" s="672"/>
      <c r="P24" s="672"/>
      <c r="Q24" s="673"/>
      <c r="R24" s="671"/>
      <c r="S24" s="672"/>
      <c r="T24" s="672"/>
      <c r="U24" s="672"/>
      <c r="V24" s="672"/>
      <c r="W24" s="673"/>
      <c r="X24" s="585"/>
      <c r="Y24" s="586"/>
      <c r="Z24" s="586"/>
      <c r="AA24" s="586"/>
      <c r="AB24" s="586"/>
      <c r="AC24" s="587"/>
      <c r="AD24" s="591"/>
      <c r="AE24" s="592"/>
      <c r="AF24" s="592"/>
      <c r="AG24" s="592"/>
      <c r="AH24" s="592"/>
      <c r="AI24" s="593"/>
      <c r="AJ24" s="12"/>
      <c r="AK24" s="12"/>
      <c r="AL24" s="12"/>
      <c r="AM24" s="12"/>
      <c r="AU24" s="699"/>
      <c r="AV24" s="698"/>
    </row>
    <row r="25" spans="1:48" s="1" customFormat="1" ht="10.9" customHeight="1" x14ac:dyDescent="0.15">
      <c r="A25" s="12"/>
      <c r="B25" s="12"/>
      <c r="C25" s="594"/>
      <c r="D25" s="449"/>
      <c r="E25" s="451"/>
      <c r="F25" s="701"/>
      <c r="G25" s="447"/>
      <c r="H25" s="704"/>
      <c r="I25" s="596"/>
      <c r="J25" s="310"/>
      <c r="K25" s="597"/>
      <c r="L25" s="671"/>
      <c r="M25" s="672"/>
      <c r="N25" s="672"/>
      <c r="O25" s="672"/>
      <c r="P25" s="672"/>
      <c r="Q25" s="673"/>
      <c r="R25" s="671"/>
      <c r="S25" s="672"/>
      <c r="T25" s="672"/>
      <c r="U25" s="672"/>
      <c r="V25" s="672"/>
      <c r="W25" s="673"/>
      <c r="X25" s="585"/>
      <c r="Y25" s="586"/>
      <c r="Z25" s="586"/>
      <c r="AA25" s="586"/>
      <c r="AB25" s="586"/>
      <c r="AC25" s="587"/>
      <c r="AD25" s="591"/>
      <c r="AE25" s="592"/>
      <c r="AF25" s="592"/>
      <c r="AG25" s="592"/>
      <c r="AH25" s="592"/>
      <c r="AI25" s="593"/>
      <c r="AJ25" s="12"/>
      <c r="AK25" s="12"/>
      <c r="AL25" s="12"/>
      <c r="AM25" s="12"/>
      <c r="AU25" s="699"/>
      <c r="AV25" s="698"/>
    </row>
    <row r="26" spans="1:48" s="1" customFormat="1" ht="10.9" customHeight="1" x14ac:dyDescent="0.15">
      <c r="A26" s="12"/>
      <c r="B26" s="12"/>
      <c r="C26" s="595"/>
      <c r="D26" s="450"/>
      <c r="E26" s="452"/>
      <c r="F26" s="706"/>
      <c r="G26" s="448"/>
      <c r="H26" s="707"/>
      <c r="I26" s="598"/>
      <c r="J26" s="215"/>
      <c r="K26" s="599"/>
      <c r="L26" s="674"/>
      <c r="M26" s="675"/>
      <c r="N26" s="675"/>
      <c r="O26" s="675"/>
      <c r="P26" s="675"/>
      <c r="Q26" s="676"/>
      <c r="R26" s="674"/>
      <c r="S26" s="675"/>
      <c r="T26" s="675"/>
      <c r="U26" s="675"/>
      <c r="V26" s="675"/>
      <c r="W26" s="676"/>
      <c r="X26" s="588"/>
      <c r="Y26" s="589"/>
      <c r="Z26" s="589"/>
      <c r="AA26" s="589"/>
      <c r="AB26" s="589"/>
      <c r="AC26" s="590"/>
      <c r="AD26" s="591"/>
      <c r="AE26" s="592"/>
      <c r="AF26" s="592"/>
      <c r="AG26" s="592"/>
      <c r="AH26" s="592"/>
      <c r="AI26" s="593"/>
      <c r="AJ26" s="12"/>
      <c r="AK26" s="12"/>
      <c r="AL26" s="12"/>
      <c r="AM26" s="12"/>
      <c r="AU26" s="699"/>
      <c r="AV26" s="698"/>
    </row>
    <row r="27" spans="1:48" s="1" customFormat="1" ht="10.9" customHeight="1" x14ac:dyDescent="0.15">
      <c r="A27" s="12"/>
      <c r="B27" s="12"/>
      <c r="C27" s="600">
        <v>5</v>
      </c>
      <c r="D27" s="475" t="s">
        <v>3</v>
      </c>
      <c r="E27" s="476">
        <v>16</v>
      </c>
      <c r="F27" s="700" t="s">
        <v>2</v>
      </c>
      <c r="G27" s="474" t="s">
        <v>1</v>
      </c>
      <c r="H27" s="703"/>
      <c r="I27" s="621">
        <f>支給額計算書!I330</f>
        <v>0</v>
      </c>
      <c r="J27" s="214"/>
      <c r="K27" s="622"/>
      <c r="L27" s="671"/>
      <c r="M27" s="672"/>
      <c r="N27" s="672"/>
      <c r="O27" s="672"/>
      <c r="P27" s="672"/>
      <c r="Q27" s="673"/>
      <c r="R27" s="677"/>
      <c r="S27" s="678"/>
      <c r="T27" s="678"/>
      <c r="U27" s="678"/>
      <c r="V27" s="678"/>
      <c r="W27" s="679"/>
      <c r="X27" s="608">
        <f t="shared" ref="X27" si="7">IF(L27=0,0,IF(I27="△",R27/L27,0))</f>
        <v>0</v>
      </c>
      <c r="Y27" s="609"/>
      <c r="Z27" s="609"/>
      <c r="AA27" s="609"/>
      <c r="AB27" s="609"/>
      <c r="AC27" s="610"/>
      <c r="AD27" s="483">
        <f t="shared" ref="AD27" si="8">IF(I27="△",2*X27,0)</f>
        <v>0</v>
      </c>
      <c r="AE27" s="484"/>
      <c r="AF27" s="484"/>
      <c r="AG27" s="484"/>
      <c r="AH27" s="484"/>
      <c r="AI27" s="503"/>
      <c r="AJ27" s="12"/>
      <c r="AK27" s="12"/>
      <c r="AL27" s="12"/>
      <c r="AM27" s="12"/>
      <c r="AU27" s="699"/>
      <c r="AV27" s="698"/>
    </row>
    <row r="28" spans="1:48" s="1" customFormat="1" ht="10.9" customHeight="1" x14ac:dyDescent="0.15">
      <c r="A28" s="12"/>
      <c r="B28" s="12"/>
      <c r="C28" s="594"/>
      <c r="D28" s="449"/>
      <c r="E28" s="451"/>
      <c r="F28" s="701"/>
      <c r="G28" s="447"/>
      <c r="H28" s="704"/>
      <c r="I28" s="596"/>
      <c r="J28" s="310"/>
      <c r="K28" s="597"/>
      <c r="L28" s="671"/>
      <c r="M28" s="672"/>
      <c r="N28" s="672"/>
      <c r="O28" s="672"/>
      <c r="P28" s="672"/>
      <c r="Q28" s="673"/>
      <c r="R28" s="671"/>
      <c r="S28" s="672"/>
      <c r="T28" s="672"/>
      <c r="U28" s="672"/>
      <c r="V28" s="672"/>
      <c r="W28" s="673"/>
      <c r="X28" s="585"/>
      <c r="Y28" s="586"/>
      <c r="Z28" s="586"/>
      <c r="AA28" s="586"/>
      <c r="AB28" s="586"/>
      <c r="AC28" s="587"/>
      <c r="AD28" s="591"/>
      <c r="AE28" s="592"/>
      <c r="AF28" s="592"/>
      <c r="AG28" s="592"/>
      <c r="AH28" s="592"/>
      <c r="AI28" s="593"/>
      <c r="AJ28" s="12"/>
      <c r="AK28" s="12"/>
      <c r="AL28" s="12"/>
      <c r="AM28" s="12"/>
      <c r="AU28" s="699"/>
      <c r="AV28" s="698"/>
    </row>
    <row r="29" spans="1:48" s="1" customFormat="1" ht="10.9" customHeight="1" x14ac:dyDescent="0.15">
      <c r="A29" s="12"/>
      <c r="B29" s="12"/>
      <c r="C29" s="594"/>
      <c r="D29" s="449"/>
      <c r="E29" s="451"/>
      <c r="F29" s="701"/>
      <c r="G29" s="447"/>
      <c r="H29" s="704"/>
      <c r="I29" s="596"/>
      <c r="J29" s="310"/>
      <c r="K29" s="597"/>
      <c r="L29" s="671"/>
      <c r="M29" s="672"/>
      <c r="N29" s="672"/>
      <c r="O29" s="672"/>
      <c r="P29" s="672"/>
      <c r="Q29" s="673"/>
      <c r="R29" s="671"/>
      <c r="S29" s="672"/>
      <c r="T29" s="672"/>
      <c r="U29" s="672"/>
      <c r="V29" s="672"/>
      <c r="W29" s="673"/>
      <c r="X29" s="585"/>
      <c r="Y29" s="586"/>
      <c r="Z29" s="586"/>
      <c r="AA29" s="586"/>
      <c r="AB29" s="586"/>
      <c r="AC29" s="587"/>
      <c r="AD29" s="591"/>
      <c r="AE29" s="592"/>
      <c r="AF29" s="592"/>
      <c r="AG29" s="592"/>
      <c r="AH29" s="592"/>
      <c r="AI29" s="593"/>
      <c r="AJ29" s="12"/>
      <c r="AK29" s="12"/>
      <c r="AL29" s="12"/>
      <c r="AM29" s="12"/>
      <c r="AU29" s="699"/>
      <c r="AV29" s="698"/>
    </row>
    <row r="30" spans="1:48" s="1" customFormat="1" ht="10.9" customHeight="1" x14ac:dyDescent="0.15">
      <c r="A30" s="12"/>
      <c r="B30" s="12"/>
      <c r="C30" s="595"/>
      <c r="D30" s="450"/>
      <c r="E30" s="452"/>
      <c r="F30" s="706"/>
      <c r="G30" s="448"/>
      <c r="H30" s="707"/>
      <c r="I30" s="598"/>
      <c r="J30" s="215"/>
      <c r="K30" s="599"/>
      <c r="L30" s="674"/>
      <c r="M30" s="675"/>
      <c r="N30" s="675"/>
      <c r="O30" s="675"/>
      <c r="P30" s="675"/>
      <c r="Q30" s="676"/>
      <c r="R30" s="674"/>
      <c r="S30" s="675"/>
      <c r="T30" s="675"/>
      <c r="U30" s="675"/>
      <c r="V30" s="675"/>
      <c r="W30" s="676"/>
      <c r="X30" s="588"/>
      <c r="Y30" s="589"/>
      <c r="Z30" s="589"/>
      <c r="AA30" s="589"/>
      <c r="AB30" s="589"/>
      <c r="AC30" s="590"/>
      <c r="AD30" s="591"/>
      <c r="AE30" s="592"/>
      <c r="AF30" s="592"/>
      <c r="AG30" s="592"/>
      <c r="AH30" s="592"/>
      <c r="AI30" s="593"/>
      <c r="AJ30" s="12"/>
      <c r="AK30" s="12"/>
      <c r="AL30" s="12"/>
      <c r="AM30" s="12"/>
      <c r="AU30" s="699"/>
      <c r="AV30" s="698"/>
    </row>
    <row r="31" spans="1:48" s="1" customFormat="1" ht="10.9" customHeight="1" x14ac:dyDescent="0.15">
      <c r="A31" s="12"/>
      <c r="B31" s="12"/>
      <c r="C31" s="600">
        <v>5</v>
      </c>
      <c r="D31" s="475" t="s">
        <v>3</v>
      </c>
      <c r="E31" s="476">
        <v>17</v>
      </c>
      <c r="F31" s="700" t="s">
        <v>2</v>
      </c>
      <c r="G31" s="474" t="s">
        <v>9</v>
      </c>
      <c r="H31" s="703"/>
      <c r="I31" s="621">
        <f>支給額計算書!I334</f>
        <v>0</v>
      </c>
      <c r="J31" s="214"/>
      <c r="K31" s="622"/>
      <c r="L31" s="671"/>
      <c r="M31" s="672"/>
      <c r="N31" s="672"/>
      <c r="O31" s="672"/>
      <c r="P31" s="672"/>
      <c r="Q31" s="673"/>
      <c r="R31" s="677"/>
      <c r="S31" s="678"/>
      <c r="T31" s="678"/>
      <c r="U31" s="678"/>
      <c r="V31" s="678"/>
      <c r="W31" s="679"/>
      <c r="X31" s="608">
        <f t="shared" ref="X31" si="9">IF(L31=0,0,IF(I31="△",R31/L31,0))</f>
        <v>0</v>
      </c>
      <c r="Y31" s="609"/>
      <c r="Z31" s="609"/>
      <c r="AA31" s="609"/>
      <c r="AB31" s="609"/>
      <c r="AC31" s="610"/>
      <c r="AD31" s="483">
        <f t="shared" ref="AD31" si="10">IF(I31="△",2*X31,0)</f>
        <v>0</v>
      </c>
      <c r="AE31" s="484"/>
      <c r="AF31" s="484"/>
      <c r="AG31" s="484"/>
      <c r="AH31" s="484"/>
      <c r="AI31" s="503"/>
      <c r="AJ31" s="12"/>
      <c r="AK31" s="12"/>
      <c r="AL31" s="12"/>
      <c r="AM31" s="12"/>
      <c r="AU31" s="699"/>
      <c r="AV31" s="698"/>
    </row>
    <row r="32" spans="1:48" s="1" customFormat="1" ht="10.9" customHeight="1" x14ac:dyDescent="0.15">
      <c r="A32" s="12"/>
      <c r="B32" s="12"/>
      <c r="C32" s="594"/>
      <c r="D32" s="449"/>
      <c r="E32" s="451"/>
      <c r="F32" s="701"/>
      <c r="G32" s="447"/>
      <c r="H32" s="704"/>
      <c r="I32" s="596"/>
      <c r="J32" s="310"/>
      <c r="K32" s="597"/>
      <c r="L32" s="671"/>
      <c r="M32" s="672"/>
      <c r="N32" s="672"/>
      <c r="O32" s="672"/>
      <c r="P32" s="672"/>
      <c r="Q32" s="673"/>
      <c r="R32" s="671"/>
      <c r="S32" s="672"/>
      <c r="T32" s="672"/>
      <c r="U32" s="672"/>
      <c r="V32" s="672"/>
      <c r="W32" s="673"/>
      <c r="X32" s="585"/>
      <c r="Y32" s="586"/>
      <c r="Z32" s="586"/>
      <c r="AA32" s="586"/>
      <c r="AB32" s="586"/>
      <c r="AC32" s="587"/>
      <c r="AD32" s="591"/>
      <c r="AE32" s="592"/>
      <c r="AF32" s="592"/>
      <c r="AG32" s="592"/>
      <c r="AH32" s="592"/>
      <c r="AI32" s="593"/>
      <c r="AJ32" s="12"/>
      <c r="AK32" s="12"/>
      <c r="AL32" s="12"/>
      <c r="AM32" s="12"/>
      <c r="AU32" s="699"/>
      <c r="AV32" s="698"/>
    </row>
    <row r="33" spans="1:48" s="1" customFormat="1" ht="10.9" customHeight="1" x14ac:dyDescent="0.15">
      <c r="A33" s="12"/>
      <c r="B33" s="12"/>
      <c r="C33" s="594"/>
      <c r="D33" s="449"/>
      <c r="E33" s="451"/>
      <c r="F33" s="701"/>
      <c r="G33" s="447"/>
      <c r="H33" s="704"/>
      <c r="I33" s="596"/>
      <c r="J33" s="310"/>
      <c r="K33" s="597"/>
      <c r="L33" s="671"/>
      <c r="M33" s="672"/>
      <c r="N33" s="672"/>
      <c r="O33" s="672"/>
      <c r="P33" s="672"/>
      <c r="Q33" s="673"/>
      <c r="R33" s="671"/>
      <c r="S33" s="672"/>
      <c r="T33" s="672"/>
      <c r="U33" s="672"/>
      <c r="V33" s="672"/>
      <c r="W33" s="673"/>
      <c r="X33" s="585"/>
      <c r="Y33" s="586"/>
      <c r="Z33" s="586"/>
      <c r="AA33" s="586"/>
      <c r="AB33" s="586"/>
      <c r="AC33" s="587"/>
      <c r="AD33" s="591"/>
      <c r="AE33" s="592"/>
      <c r="AF33" s="592"/>
      <c r="AG33" s="592"/>
      <c r="AH33" s="592"/>
      <c r="AI33" s="593"/>
      <c r="AJ33" s="12"/>
      <c r="AK33" s="12"/>
      <c r="AL33" s="12"/>
      <c r="AM33" s="12"/>
      <c r="AU33" s="699"/>
      <c r="AV33" s="698"/>
    </row>
    <row r="34" spans="1:48" s="1" customFormat="1" ht="10.9" customHeight="1" x14ac:dyDescent="0.15">
      <c r="A34" s="12"/>
      <c r="B34" s="12"/>
      <c r="C34" s="595"/>
      <c r="D34" s="450"/>
      <c r="E34" s="452"/>
      <c r="F34" s="706"/>
      <c r="G34" s="448"/>
      <c r="H34" s="707"/>
      <c r="I34" s="598"/>
      <c r="J34" s="215"/>
      <c r="K34" s="599"/>
      <c r="L34" s="674"/>
      <c r="M34" s="675"/>
      <c r="N34" s="675"/>
      <c r="O34" s="675"/>
      <c r="P34" s="675"/>
      <c r="Q34" s="676"/>
      <c r="R34" s="674"/>
      <c r="S34" s="675"/>
      <c r="T34" s="675"/>
      <c r="U34" s="675"/>
      <c r="V34" s="675"/>
      <c r="W34" s="676"/>
      <c r="X34" s="588"/>
      <c r="Y34" s="589"/>
      <c r="Z34" s="589"/>
      <c r="AA34" s="589"/>
      <c r="AB34" s="589"/>
      <c r="AC34" s="590"/>
      <c r="AD34" s="591"/>
      <c r="AE34" s="592"/>
      <c r="AF34" s="592"/>
      <c r="AG34" s="592"/>
      <c r="AH34" s="592"/>
      <c r="AI34" s="593"/>
      <c r="AJ34" s="12"/>
      <c r="AK34" s="12"/>
      <c r="AL34" s="12"/>
      <c r="AM34" s="12"/>
      <c r="AU34" s="699"/>
      <c r="AV34" s="698"/>
    </row>
    <row r="35" spans="1:48" s="1" customFormat="1" ht="10.9" customHeight="1" x14ac:dyDescent="0.15">
      <c r="A35" s="12"/>
      <c r="B35" s="12"/>
      <c r="C35" s="600">
        <v>5</v>
      </c>
      <c r="D35" s="475" t="s">
        <v>3</v>
      </c>
      <c r="E35" s="476">
        <v>18</v>
      </c>
      <c r="F35" s="700" t="s">
        <v>2</v>
      </c>
      <c r="G35" s="474" t="s">
        <v>8</v>
      </c>
      <c r="H35" s="703"/>
      <c r="I35" s="621">
        <f>支給額計算書!I338</f>
        <v>0</v>
      </c>
      <c r="J35" s="214"/>
      <c r="K35" s="622"/>
      <c r="L35" s="671"/>
      <c r="M35" s="672"/>
      <c r="N35" s="672"/>
      <c r="O35" s="672"/>
      <c r="P35" s="672"/>
      <c r="Q35" s="673"/>
      <c r="R35" s="677"/>
      <c r="S35" s="678"/>
      <c r="T35" s="678"/>
      <c r="U35" s="678"/>
      <c r="V35" s="678"/>
      <c r="W35" s="679"/>
      <c r="X35" s="608">
        <f t="shared" ref="X35" si="11">IF(L35=0,0,IF(I35="△",R35/L35,0))</f>
        <v>0</v>
      </c>
      <c r="Y35" s="609"/>
      <c r="Z35" s="609"/>
      <c r="AA35" s="609"/>
      <c r="AB35" s="609"/>
      <c r="AC35" s="610"/>
      <c r="AD35" s="483">
        <f t="shared" ref="AD35" si="12">IF(I35="△",2*X35,0)</f>
        <v>0</v>
      </c>
      <c r="AE35" s="484"/>
      <c r="AF35" s="484"/>
      <c r="AG35" s="484"/>
      <c r="AH35" s="484"/>
      <c r="AI35" s="503"/>
      <c r="AJ35" s="12"/>
      <c r="AK35" s="12"/>
      <c r="AL35" s="12"/>
      <c r="AM35" s="12"/>
      <c r="AU35" s="699"/>
      <c r="AV35" s="698"/>
    </row>
    <row r="36" spans="1:48" s="1" customFormat="1" ht="10.9" customHeight="1" x14ac:dyDescent="0.15">
      <c r="A36" s="12"/>
      <c r="B36" s="12"/>
      <c r="C36" s="594"/>
      <c r="D36" s="449"/>
      <c r="E36" s="451"/>
      <c r="F36" s="701"/>
      <c r="G36" s="447"/>
      <c r="H36" s="704"/>
      <c r="I36" s="596"/>
      <c r="J36" s="310"/>
      <c r="K36" s="597"/>
      <c r="L36" s="671"/>
      <c r="M36" s="672"/>
      <c r="N36" s="672"/>
      <c r="O36" s="672"/>
      <c r="P36" s="672"/>
      <c r="Q36" s="673"/>
      <c r="R36" s="671"/>
      <c r="S36" s="672"/>
      <c r="T36" s="672"/>
      <c r="U36" s="672"/>
      <c r="V36" s="672"/>
      <c r="W36" s="673"/>
      <c r="X36" s="585"/>
      <c r="Y36" s="586"/>
      <c r="Z36" s="586"/>
      <c r="AA36" s="586"/>
      <c r="AB36" s="586"/>
      <c r="AC36" s="587"/>
      <c r="AD36" s="591"/>
      <c r="AE36" s="592"/>
      <c r="AF36" s="592"/>
      <c r="AG36" s="592"/>
      <c r="AH36" s="592"/>
      <c r="AI36" s="593"/>
      <c r="AJ36" s="12"/>
      <c r="AK36" s="12"/>
      <c r="AL36" s="12"/>
      <c r="AM36" s="12"/>
      <c r="AU36" s="699"/>
      <c r="AV36" s="698"/>
    </row>
    <row r="37" spans="1:48" s="1" customFormat="1" ht="10.9" customHeight="1" x14ac:dyDescent="0.15">
      <c r="A37" s="12"/>
      <c r="B37" s="12"/>
      <c r="C37" s="594"/>
      <c r="D37" s="449"/>
      <c r="E37" s="451"/>
      <c r="F37" s="701"/>
      <c r="G37" s="447"/>
      <c r="H37" s="704"/>
      <c r="I37" s="596"/>
      <c r="J37" s="310"/>
      <c r="K37" s="597"/>
      <c r="L37" s="671"/>
      <c r="M37" s="672"/>
      <c r="N37" s="672"/>
      <c r="O37" s="672"/>
      <c r="P37" s="672"/>
      <c r="Q37" s="673"/>
      <c r="R37" s="671"/>
      <c r="S37" s="672"/>
      <c r="T37" s="672"/>
      <c r="U37" s="672"/>
      <c r="V37" s="672"/>
      <c r="W37" s="673"/>
      <c r="X37" s="585"/>
      <c r="Y37" s="586"/>
      <c r="Z37" s="586"/>
      <c r="AA37" s="586"/>
      <c r="AB37" s="586"/>
      <c r="AC37" s="587"/>
      <c r="AD37" s="591"/>
      <c r="AE37" s="592"/>
      <c r="AF37" s="592"/>
      <c r="AG37" s="592"/>
      <c r="AH37" s="592"/>
      <c r="AI37" s="593"/>
      <c r="AJ37" s="12"/>
      <c r="AK37" s="12"/>
      <c r="AL37" s="12"/>
      <c r="AM37" s="12"/>
      <c r="AU37" s="699"/>
      <c r="AV37" s="698"/>
    </row>
    <row r="38" spans="1:48" s="1" customFormat="1" ht="10.9" customHeight="1" x14ac:dyDescent="0.15">
      <c r="A38" s="12"/>
      <c r="B38" s="12"/>
      <c r="C38" s="595"/>
      <c r="D38" s="450"/>
      <c r="E38" s="452"/>
      <c r="F38" s="706"/>
      <c r="G38" s="448"/>
      <c r="H38" s="707"/>
      <c r="I38" s="598"/>
      <c r="J38" s="215"/>
      <c r="K38" s="599"/>
      <c r="L38" s="674"/>
      <c r="M38" s="675"/>
      <c r="N38" s="675"/>
      <c r="O38" s="675"/>
      <c r="P38" s="675"/>
      <c r="Q38" s="676"/>
      <c r="R38" s="674"/>
      <c r="S38" s="675"/>
      <c r="T38" s="675"/>
      <c r="U38" s="675"/>
      <c r="V38" s="675"/>
      <c r="W38" s="676"/>
      <c r="X38" s="588"/>
      <c r="Y38" s="589"/>
      <c r="Z38" s="589"/>
      <c r="AA38" s="589"/>
      <c r="AB38" s="589"/>
      <c r="AC38" s="590"/>
      <c r="AD38" s="591"/>
      <c r="AE38" s="592"/>
      <c r="AF38" s="592"/>
      <c r="AG38" s="592"/>
      <c r="AH38" s="592"/>
      <c r="AI38" s="593"/>
      <c r="AJ38" s="12"/>
      <c r="AK38" s="12"/>
      <c r="AL38" s="12"/>
      <c r="AM38" s="12"/>
      <c r="AU38" s="699"/>
      <c r="AV38" s="698"/>
    </row>
    <row r="39" spans="1:48" s="1" customFormat="1" ht="10.9" customHeight="1" x14ac:dyDescent="0.15">
      <c r="A39" s="12"/>
      <c r="B39" s="12"/>
      <c r="C39" s="600">
        <v>5</v>
      </c>
      <c r="D39" s="475" t="s">
        <v>3</v>
      </c>
      <c r="E39" s="476">
        <v>19</v>
      </c>
      <c r="F39" s="700" t="s">
        <v>2</v>
      </c>
      <c r="G39" s="474" t="s">
        <v>7</v>
      </c>
      <c r="H39" s="703"/>
      <c r="I39" s="621">
        <f>支給額計算書!I342</f>
        <v>0</v>
      </c>
      <c r="J39" s="214"/>
      <c r="K39" s="622"/>
      <c r="L39" s="671"/>
      <c r="M39" s="672"/>
      <c r="N39" s="672"/>
      <c r="O39" s="672"/>
      <c r="P39" s="672"/>
      <c r="Q39" s="673"/>
      <c r="R39" s="677"/>
      <c r="S39" s="678"/>
      <c r="T39" s="678"/>
      <c r="U39" s="678"/>
      <c r="V39" s="678"/>
      <c r="W39" s="679"/>
      <c r="X39" s="608">
        <f t="shared" ref="X39" si="13">IF(L39=0,0,IF(I39="△",R39/L39,0))</f>
        <v>0</v>
      </c>
      <c r="Y39" s="609"/>
      <c r="Z39" s="609"/>
      <c r="AA39" s="609"/>
      <c r="AB39" s="609"/>
      <c r="AC39" s="610"/>
      <c r="AD39" s="483">
        <f t="shared" ref="AD39" si="14">IF(I39="△",2*X39,0)</f>
        <v>0</v>
      </c>
      <c r="AE39" s="484"/>
      <c r="AF39" s="484"/>
      <c r="AG39" s="484"/>
      <c r="AH39" s="484"/>
      <c r="AI39" s="503"/>
      <c r="AJ39" s="12"/>
      <c r="AK39" s="12"/>
      <c r="AL39" s="12"/>
      <c r="AM39" s="12"/>
      <c r="AU39" s="699"/>
      <c r="AV39" s="698"/>
    </row>
    <row r="40" spans="1:48" s="1" customFormat="1" ht="10.9" customHeight="1" x14ac:dyDescent="0.15">
      <c r="A40" s="12"/>
      <c r="B40" s="12"/>
      <c r="C40" s="594"/>
      <c r="D40" s="449"/>
      <c r="E40" s="451"/>
      <c r="F40" s="701"/>
      <c r="G40" s="447"/>
      <c r="H40" s="704"/>
      <c r="I40" s="596"/>
      <c r="J40" s="310"/>
      <c r="K40" s="597"/>
      <c r="L40" s="671"/>
      <c r="M40" s="672"/>
      <c r="N40" s="672"/>
      <c r="O40" s="672"/>
      <c r="P40" s="672"/>
      <c r="Q40" s="673"/>
      <c r="R40" s="671"/>
      <c r="S40" s="672"/>
      <c r="T40" s="672"/>
      <c r="U40" s="672"/>
      <c r="V40" s="672"/>
      <c r="W40" s="673"/>
      <c r="X40" s="585"/>
      <c r="Y40" s="586"/>
      <c r="Z40" s="586"/>
      <c r="AA40" s="586"/>
      <c r="AB40" s="586"/>
      <c r="AC40" s="587"/>
      <c r="AD40" s="591"/>
      <c r="AE40" s="592"/>
      <c r="AF40" s="592"/>
      <c r="AG40" s="592"/>
      <c r="AH40" s="592"/>
      <c r="AI40" s="593"/>
      <c r="AJ40" s="12"/>
      <c r="AK40" s="12"/>
      <c r="AL40" s="12"/>
      <c r="AM40" s="12"/>
      <c r="AU40" s="699"/>
      <c r="AV40" s="698"/>
    </row>
    <row r="41" spans="1:48" s="1" customFormat="1" ht="10.9" customHeight="1" x14ac:dyDescent="0.15">
      <c r="A41" s="12"/>
      <c r="B41" s="12"/>
      <c r="C41" s="594"/>
      <c r="D41" s="449"/>
      <c r="E41" s="451"/>
      <c r="F41" s="701"/>
      <c r="G41" s="447"/>
      <c r="H41" s="704"/>
      <c r="I41" s="596"/>
      <c r="J41" s="310"/>
      <c r="K41" s="597"/>
      <c r="L41" s="671"/>
      <c r="M41" s="672"/>
      <c r="N41" s="672"/>
      <c r="O41" s="672"/>
      <c r="P41" s="672"/>
      <c r="Q41" s="673"/>
      <c r="R41" s="671"/>
      <c r="S41" s="672"/>
      <c r="T41" s="672"/>
      <c r="U41" s="672"/>
      <c r="V41" s="672"/>
      <c r="W41" s="673"/>
      <c r="X41" s="585"/>
      <c r="Y41" s="586"/>
      <c r="Z41" s="586"/>
      <c r="AA41" s="586"/>
      <c r="AB41" s="586"/>
      <c r="AC41" s="587"/>
      <c r="AD41" s="591"/>
      <c r="AE41" s="592"/>
      <c r="AF41" s="592"/>
      <c r="AG41" s="592"/>
      <c r="AH41" s="592"/>
      <c r="AI41" s="593"/>
      <c r="AJ41" s="12"/>
      <c r="AK41" s="12"/>
      <c r="AL41" s="12"/>
      <c r="AM41" s="12"/>
      <c r="AU41" s="699"/>
      <c r="AV41" s="698"/>
    </row>
    <row r="42" spans="1:48" s="1" customFormat="1" ht="10.9" customHeight="1" x14ac:dyDescent="0.15">
      <c r="A42" s="12"/>
      <c r="B42" s="12"/>
      <c r="C42" s="595"/>
      <c r="D42" s="450"/>
      <c r="E42" s="452"/>
      <c r="F42" s="706"/>
      <c r="G42" s="448"/>
      <c r="H42" s="707"/>
      <c r="I42" s="598"/>
      <c r="J42" s="215"/>
      <c r="K42" s="599"/>
      <c r="L42" s="674"/>
      <c r="M42" s="675"/>
      <c r="N42" s="675"/>
      <c r="O42" s="675"/>
      <c r="P42" s="675"/>
      <c r="Q42" s="676"/>
      <c r="R42" s="674"/>
      <c r="S42" s="675"/>
      <c r="T42" s="675"/>
      <c r="U42" s="675"/>
      <c r="V42" s="675"/>
      <c r="W42" s="676"/>
      <c r="X42" s="588"/>
      <c r="Y42" s="589"/>
      <c r="Z42" s="589"/>
      <c r="AA42" s="589"/>
      <c r="AB42" s="589"/>
      <c r="AC42" s="590"/>
      <c r="AD42" s="591"/>
      <c r="AE42" s="592"/>
      <c r="AF42" s="592"/>
      <c r="AG42" s="592"/>
      <c r="AH42" s="592"/>
      <c r="AI42" s="593"/>
      <c r="AJ42" s="12"/>
      <c r="AK42" s="12"/>
      <c r="AL42" s="12"/>
      <c r="AM42" s="12"/>
      <c r="AU42" s="699"/>
      <c r="AV42" s="698"/>
    </row>
    <row r="43" spans="1:48" s="1" customFormat="1" ht="10.9" customHeight="1" x14ac:dyDescent="0.15">
      <c r="A43" s="12"/>
      <c r="B43" s="12"/>
      <c r="C43" s="600">
        <v>5</v>
      </c>
      <c r="D43" s="475" t="s">
        <v>3</v>
      </c>
      <c r="E43" s="476">
        <v>20</v>
      </c>
      <c r="F43" s="700" t="s">
        <v>2</v>
      </c>
      <c r="G43" s="474" t="s">
        <v>6</v>
      </c>
      <c r="H43" s="703"/>
      <c r="I43" s="621">
        <f>支給額計算書!I346</f>
        <v>0</v>
      </c>
      <c r="J43" s="214"/>
      <c r="K43" s="622"/>
      <c r="L43" s="671"/>
      <c r="M43" s="672"/>
      <c r="N43" s="672"/>
      <c r="O43" s="672"/>
      <c r="P43" s="672"/>
      <c r="Q43" s="673"/>
      <c r="R43" s="677"/>
      <c r="S43" s="678"/>
      <c r="T43" s="678"/>
      <c r="U43" s="678"/>
      <c r="V43" s="678"/>
      <c r="W43" s="679"/>
      <c r="X43" s="608">
        <f t="shared" ref="X43" si="15">IF(L43=0,0,IF(I43="△",R43/L43,0))</f>
        <v>0</v>
      </c>
      <c r="Y43" s="609"/>
      <c r="Z43" s="609"/>
      <c r="AA43" s="609"/>
      <c r="AB43" s="609"/>
      <c r="AC43" s="610"/>
      <c r="AD43" s="483">
        <f t="shared" ref="AD43" si="16">IF(I43="△",2*X43,0)</f>
        <v>0</v>
      </c>
      <c r="AE43" s="484"/>
      <c r="AF43" s="484"/>
      <c r="AG43" s="484"/>
      <c r="AH43" s="484"/>
      <c r="AI43" s="503"/>
      <c r="AJ43" s="12"/>
      <c r="AK43" s="12"/>
      <c r="AL43" s="12"/>
      <c r="AM43" s="12"/>
      <c r="AU43" s="699"/>
      <c r="AV43" s="698"/>
    </row>
    <row r="44" spans="1:48" s="1" customFormat="1" ht="10.9" customHeight="1" x14ac:dyDescent="0.15">
      <c r="A44" s="12"/>
      <c r="B44" s="12"/>
      <c r="C44" s="594"/>
      <c r="D44" s="449"/>
      <c r="E44" s="451"/>
      <c r="F44" s="701"/>
      <c r="G44" s="447"/>
      <c r="H44" s="704"/>
      <c r="I44" s="596"/>
      <c r="J44" s="310"/>
      <c r="K44" s="597"/>
      <c r="L44" s="671"/>
      <c r="M44" s="672"/>
      <c r="N44" s="672"/>
      <c r="O44" s="672"/>
      <c r="P44" s="672"/>
      <c r="Q44" s="673"/>
      <c r="R44" s="671"/>
      <c r="S44" s="672"/>
      <c r="T44" s="672"/>
      <c r="U44" s="672"/>
      <c r="V44" s="672"/>
      <c r="W44" s="673"/>
      <c r="X44" s="585"/>
      <c r="Y44" s="586"/>
      <c r="Z44" s="586"/>
      <c r="AA44" s="586"/>
      <c r="AB44" s="586"/>
      <c r="AC44" s="587"/>
      <c r="AD44" s="591"/>
      <c r="AE44" s="592"/>
      <c r="AF44" s="592"/>
      <c r="AG44" s="592"/>
      <c r="AH44" s="592"/>
      <c r="AI44" s="593"/>
      <c r="AJ44" s="12"/>
      <c r="AK44" s="12"/>
      <c r="AL44" s="12"/>
      <c r="AM44" s="12"/>
      <c r="AU44" s="699"/>
      <c r="AV44" s="698"/>
    </row>
    <row r="45" spans="1:48" s="1" customFormat="1" ht="10.9" customHeight="1" x14ac:dyDescent="0.15">
      <c r="A45" s="12"/>
      <c r="B45" s="12"/>
      <c r="C45" s="594"/>
      <c r="D45" s="449"/>
      <c r="E45" s="451"/>
      <c r="F45" s="701"/>
      <c r="G45" s="447"/>
      <c r="H45" s="704"/>
      <c r="I45" s="596"/>
      <c r="J45" s="310"/>
      <c r="K45" s="597"/>
      <c r="L45" s="671"/>
      <c r="M45" s="672"/>
      <c r="N45" s="672"/>
      <c r="O45" s="672"/>
      <c r="P45" s="672"/>
      <c r="Q45" s="673"/>
      <c r="R45" s="671"/>
      <c r="S45" s="672"/>
      <c r="T45" s="672"/>
      <c r="U45" s="672"/>
      <c r="V45" s="672"/>
      <c r="W45" s="673"/>
      <c r="X45" s="585"/>
      <c r="Y45" s="586"/>
      <c r="Z45" s="586"/>
      <c r="AA45" s="586"/>
      <c r="AB45" s="586"/>
      <c r="AC45" s="587"/>
      <c r="AD45" s="591"/>
      <c r="AE45" s="592"/>
      <c r="AF45" s="592"/>
      <c r="AG45" s="592"/>
      <c r="AH45" s="592"/>
      <c r="AI45" s="593"/>
      <c r="AJ45" s="12"/>
      <c r="AK45" s="12"/>
      <c r="AL45" s="12"/>
      <c r="AM45" s="12"/>
      <c r="AU45" s="699"/>
      <c r="AV45" s="698"/>
    </row>
    <row r="46" spans="1:48" s="1" customFormat="1" ht="10.9" customHeight="1" x14ac:dyDescent="0.15">
      <c r="A46" s="12"/>
      <c r="B46" s="12"/>
      <c r="C46" s="595"/>
      <c r="D46" s="450"/>
      <c r="E46" s="452"/>
      <c r="F46" s="706"/>
      <c r="G46" s="448"/>
      <c r="H46" s="707"/>
      <c r="I46" s="598"/>
      <c r="J46" s="215"/>
      <c r="K46" s="599"/>
      <c r="L46" s="674"/>
      <c r="M46" s="675"/>
      <c r="N46" s="675"/>
      <c r="O46" s="675"/>
      <c r="P46" s="675"/>
      <c r="Q46" s="676"/>
      <c r="R46" s="674"/>
      <c r="S46" s="675"/>
      <c r="T46" s="675"/>
      <c r="U46" s="675"/>
      <c r="V46" s="675"/>
      <c r="W46" s="676"/>
      <c r="X46" s="588"/>
      <c r="Y46" s="589"/>
      <c r="Z46" s="589"/>
      <c r="AA46" s="589"/>
      <c r="AB46" s="589"/>
      <c r="AC46" s="590"/>
      <c r="AD46" s="591"/>
      <c r="AE46" s="592"/>
      <c r="AF46" s="592"/>
      <c r="AG46" s="592"/>
      <c r="AH46" s="592"/>
      <c r="AI46" s="593"/>
      <c r="AJ46" s="12"/>
      <c r="AK46" s="12"/>
      <c r="AL46" s="12"/>
      <c r="AM46" s="12"/>
      <c r="AU46" s="699"/>
      <c r="AV46" s="698"/>
    </row>
    <row r="47" spans="1:48" s="1" customFormat="1" ht="10.9" customHeight="1" x14ac:dyDescent="0.15">
      <c r="A47" s="12"/>
      <c r="B47" s="12"/>
      <c r="C47" s="600">
        <v>5</v>
      </c>
      <c r="D47" s="475" t="s">
        <v>3</v>
      </c>
      <c r="E47" s="476">
        <v>21</v>
      </c>
      <c r="F47" s="700" t="s">
        <v>2</v>
      </c>
      <c r="G47" s="474" t="s">
        <v>5</v>
      </c>
      <c r="H47" s="703"/>
      <c r="I47" s="621">
        <f>支給額計算書!I350</f>
        <v>0</v>
      </c>
      <c r="J47" s="214"/>
      <c r="K47" s="622"/>
      <c r="L47" s="671"/>
      <c r="M47" s="672"/>
      <c r="N47" s="672"/>
      <c r="O47" s="672"/>
      <c r="P47" s="672"/>
      <c r="Q47" s="673"/>
      <c r="R47" s="677"/>
      <c r="S47" s="678"/>
      <c r="T47" s="678"/>
      <c r="U47" s="678"/>
      <c r="V47" s="678"/>
      <c r="W47" s="679"/>
      <c r="X47" s="608">
        <f t="shared" ref="X47" si="17">IF(L47=0,0,IF(I47="△",R47/L47,0))</f>
        <v>0</v>
      </c>
      <c r="Y47" s="609"/>
      <c r="Z47" s="609"/>
      <c r="AA47" s="609"/>
      <c r="AB47" s="609"/>
      <c r="AC47" s="610"/>
      <c r="AD47" s="483">
        <f t="shared" ref="AD47" si="18">IF(I47="△",2*X47,0)</f>
        <v>0</v>
      </c>
      <c r="AE47" s="484"/>
      <c r="AF47" s="484"/>
      <c r="AG47" s="484"/>
      <c r="AH47" s="484"/>
      <c r="AI47" s="503"/>
      <c r="AJ47" s="12"/>
      <c r="AK47" s="12"/>
      <c r="AL47" s="12"/>
      <c r="AM47" s="12"/>
      <c r="AU47" s="699"/>
      <c r="AV47" s="698"/>
    </row>
    <row r="48" spans="1:48" s="1" customFormat="1" ht="10.9" customHeight="1" x14ac:dyDescent="0.15">
      <c r="A48" s="12"/>
      <c r="B48" s="12"/>
      <c r="C48" s="594"/>
      <c r="D48" s="449"/>
      <c r="E48" s="451"/>
      <c r="F48" s="701"/>
      <c r="G48" s="447"/>
      <c r="H48" s="704"/>
      <c r="I48" s="596"/>
      <c r="J48" s="310"/>
      <c r="K48" s="597"/>
      <c r="L48" s="671"/>
      <c r="M48" s="672"/>
      <c r="N48" s="672"/>
      <c r="O48" s="672"/>
      <c r="P48" s="672"/>
      <c r="Q48" s="673"/>
      <c r="R48" s="671"/>
      <c r="S48" s="672"/>
      <c r="T48" s="672"/>
      <c r="U48" s="672"/>
      <c r="V48" s="672"/>
      <c r="W48" s="673"/>
      <c r="X48" s="585"/>
      <c r="Y48" s="586"/>
      <c r="Z48" s="586"/>
      <c r="AA48" s="586"/>
      <c r="AB48" s="586"/>
      <c r="AC48" s="587"/>
      <c r="AD48" s="591"/>
      <c r="AE48" s="592"/>
      <c r="AF48" s="592"/>
      <c r="AG48" s="592"/>
      <c r="AH48" s="592"/>
      <c r="AI48" s="593"/>
      <c r="AJ48" s="12"/>
      <c r="AK48" s="12"/>
      <c r="AL48" s="12"/>
      <c r="AM48" s="12"/>
      <c r="AU48" s="699"/>
      <c r="AV48" s="698"/>
    </row>
    <row r="49" spans="1:48" s="1" customFormat="1" ht="10.9" customHeight="1" x14ac:dyDescent="0.15">
      <c r="A49" s="12"/>
      <c r="B49" s="12"/>
      <c r="C49" s="594"/>
      <c r="D49" s="449"/>
      <c r="E49" s="451"/>
      <c r="F49" s="701"/>
      <c r="G49" s="447"/>
      <c r="H49" s="704"/>
      <c r="I49" s="596"/>
      <c r="J49" s="310"/>
      <c r="K49" s="597"/>
      <c r="L49" s="671"/>
      <c r="M49" s="672"/>
      <c r="N49" s="672"/>
      <c r="O49" s="672"/>
      <c r="P49" s="672"/>
      <c r="Q49" s="673"/>
      <c r="R49" s="671"/>
      <c r="S49" s="672"/>
      <c r="T49" s="672"/>
      <c r="U49" s="672"/>
      <c r="V49" s="672"/>
      <c r="W49" s="673"/>
      <c r="X49" s="585"/>
      <c r="Y49" s="586"/>
      <c r="Z49" s="586"/>
      <c r="AA49" s="586"/>
      <c r="AB49" s="586"/>
      <c r="AC49" s="587"/>
      <c r="AD49" s="591"/>
      <c r="AE49" s="592"/>
      <c r="AF49" s="592"/>
      <c r="AG49" s="592"/>
      <c r="AH49" s="592"/>
      <c r="AI49" s="593"/>
      <c r="AJ49" s="12"/>
      <c r="AK49" s="12"/>
      <c r="AL49" s="12"/>
      <c r="AM49" s="12"/>
      <c r="AU49" s="699"/>
      <c r="AV49" s="698"/>
    </row>
    <row r="50" spans="1:48" s="1" customFormat="1" ht="10.9" customHeight="1" x14ac:dyDescent="0.15">
      <c r="A50" s="12"/>
      <c r="B50" s="12"/>
      <c r="C50" s="595"/>
      <c r="D50" s="450"/>
      <c r="E50" s="452"/>
      <c r="F50" s="706"/>
      <c r="G50" s="448"/>
      <c r="H50" s="707"/>
      <c r="I50" s="598"/>
      <c r="J50" s="215"/>
      <c r="K50" s="599"/>
      <c r="L50" s="674"/>
      <c r="M50" s="675"/>
      <c r="N50" s="675"/>
      <c r="O50" s="675"/>
      <c r="P50" s="675"/>
      <c r="Q50" s="676"/>
      <c r="R50" s="674"/>
      <c r="S50" s="675"/>
      <c r="T50" s="675"/>
      <c r="U50" s="675"/>
      <c r="V50" s="675"/>
      <c r="W50" s="676"/>
      <c r="X50" s="588"/>
      <c r="Y50" s="589"/>
      <c r="Z50" s="589"/>
      <c r="AA50" s="589"/>
      <c r="AB50" s="589"/>
      <c r="AC50" s="590"/>
      <c r="AD50" s="591"/>
      <c r="AE50" s="592"/>
      <c r="AF50" s="592"/>
      <c r="AG50" s="592"/>
      <c r="AH50" s="592"/>
      <c r="AI50" s="593"/>
      <c r="AJ50" s="12"/>
      <c r="AK50" s="12"/>
      <c r="AL50" s="12"/>
      <c r="AM50" s="12"/>
      <c r="AU50" s="699"/>
      <c r="AV50" s="698"/>
    </row>
    <row r="51" spans="1:48" s="1" customFormat="1" ht="10.9" customHeight="1" x14ac:dyDescent="0.15">
      <c r="A51" s="12"/>
      <c r="B51" s="12"/>
      <c r="C51" s="600">
        <v>5</v>
      </c>
      <c r="D51" s="475" t="s">
        <v>3</v>
      </c>
      <c r="E51" s="476">
        <v>22</v>
      </c>
      <c r="F51" s="700" t="s">
        <v>2</v>
      </c>
      <c r="G51" s="474" t="s">
        <v>4</v>
      </c>
      <c r="H51" s="703"/>
      <c r="I51" s="621">
        <f>支給額計算書!I354</f>
        <v>0</v>
      </c>
      <c r="J51" s="214"/>
      <c r="K51" s="622"/>
      <c r="L51" s="671"/>
      <c r="M51" s="672"/>
      <c r="N51" s="672"/>
      <c r="O51" s="672"/>
      <c r="P51" s="672"/>
      <c r="Q51" s="673"/>
      <c r="R51" s="677"/>
      <c r="S51" s="678"/>
      <c r="T51" s="678"/>
      <c r="U51" s="678"/>
      <c r="V51" s="678"/>
      <c r="W51" s="679"/>
      <c r="X51" s="608">
        <f t="shared" ref="X51" si="19">IF(L51=0,0,IF(I51="△",R51/L51,0))</f>
        <v>0</v>
      </c>
      <c r="Y51" s="609"/>
      <c r="Z51" s="609"/>
      <c r="AA51" s="609"/>
      <c r="AB51" s="609"/>
      <c r="AC51" s="610"/>
      <c r="AD51" s="483">
        <f t="shared" ref="AD51" si="20">IF(I51="△",2*X51,0)</f>
        <v>0</v>
      </c>
      <c r="AE51" s="484"/>
      <c r="AF51" s="484"/>
      <c r="AG51" s="484"/>
      <c r="AH51" s="484"/>
      <c r="AI51" s="503"/>
      <c r="AJ51" s="12"/>
      <c r="AK51" s="12"/>
      <c r="AL51" s="12"/>
      <c r="AM51" s="12"/>
      <c r="AU51" s="699"/>
      <c r="AV51" s="698"/>
    </row>
    <row r="52" spans="1:48" s="1" customFormat="1" ht="10.9" customHeight="1" x14ac:dyDescent="0.15">
      <c r="A52" s="12"/>
      <c r="B52" s="12"/>
      <c r="C52" s="594"/>
      <c r="D52" s="449"/>
      <c r="E52" s="451"/>
      <c r="F52" s="701"/>
      <c r="G52" s="447"/>
      <c r="H52" s="704"/>
      <c r="I52" s="596"/>
      <c r="J52" s="310"/>
      <c r="K52" s="597"/>
      <c r="L52" s="671"/>
      <c r="M52" s="672"/>
      <c r="N52" s="672"/>
      <c r="O52" s="672"/>
      <c r="P52" s="672"/>
      <c r="Q52" s="673"/>
      <c r="R52" s="671"/>
      <c r="S52" s="672"/>
      <c r="T52" s="672"/>
      <c r="U52" s="672"/>
      <c r="V52" s="672"/>
      <c r="W52" s="673"/>
      <c r="X52" s="585"/>
      <c r="Y52" s="586"/>
      <c r="Z52" s="586"/>
      <c r="AA52" s="586"/>
      <c r="AB52" s="586"/>
      <c r="AC52" s="587"/>
      <c r="AD52" s="591"/>
      <c r="AE52" s="592"/>
      <c r="AF52" s="592"/>
      <c r="AG52" s="592"/>
      <c r="AH52" s="592"/>
      <c r="AI52" s="593"/>
      <c r="AJ52" s="12"/>
      <c r="AK52" s="12"/>
      <c r="AL52" s="12"/>
      <c r="AM52" s="12"/>
      <c r="AU52" s="699"/>
      <c r="AV52" s="698"/>
    </row>
    <row r="53" spans="1:48" s="1" customFormat="1" ht="10.9" customHeight="1" x14ac:dyDescent="0.15">
      <c r="A53" s="12"/>
      <c r="B53" s="12"/>
      <c r="C53" s="594"/>
      <c r="D53" s="449"/>
      <c r="E53" s="451"/>
      <c r="F53" s="701"/>
      <c r="G53" s="447"/>
      <c r="H53" s="704"/>
      <c r="I53" s="596"/>
      <c r="J53" s="310"/>
      <c r="K53" s="597"/>
      <c r="L53" s="671"/>
      <c r="M53" s="672"/>
      <c r="N53" s="672"/>
      <c r="O53" s="672"/>
      <c r="P53" s="672"/>
      <c r="Q53" s="673"/>
      <c r="R53" s="671"/>
      <c r="S53" s="672"/>
      <c r="T53" s="672"/>
      <c r="U53" s="672"/>
      <c r="V53" s="672"/>
      <c r="W53" s="673"/>
      <c r="X53" s="585"/>
      <c r="Y53" s="586"/>
      <c r="Z53" s="586"/>
      <c r="AA53" s="586"/>
      <c r="AB53" s="586"/>
      <c r="AC53" s="587"/>
      <c r="AD53" s="591"/>
      <c r="AE53" s="592"/>
      <c r="AF53" s="592"/>
      <c r="AG53" s="592"/>
      <c r="AH53" s="592"/>
      <c r="AI53" s="593"/>
      <c r="AJ53" s="12"/>
      <c r="AK53" s="12"/>
      <c r="AL53" s="12"/>
      <c r="AM53" s="12"/>
      <c r="AU53" s="699"/>
      <c r="AV53" s="698"/>
    </row>
    <row r="54" spans="1:48" s="1" customFormat="1" ht="10.9" customHeight="1" x14ac:dyDescent="0.15">
      <c r="A54" s="12"/>
      <c r="B54" s="12"/>
      <c r="C54" s="595"/>
      <c r="D54" s="450"/>
      <c r="E54" s="452"/>
      <c r="F54" s="706"/>
      <c r="G54" s="448"/>
      <c r="H54" s="707"/>
      <c r="I54" s="598"/>
      <c r="J54" s="215"/>
      <c r="K54" s="599"/>
      <c r="L54" s="674"/>
      <c r="M54" s="675"/>
      <c r="N54" s="675"/>
      <c r="O54" s="675"/>
      <c r="P54" s="675"/>
      <c r="Q54" s="676"/>
      <c r="R54" s="674"/>
      <c r="S54" s="675"/>
      <c r="T54" s="675"/>
      <c r="U54" s="675"/>
      <c r="V54" s="675"/>
      <c r="W54" s="676"/>
      <c r="X54" s="588"/>
      <c r="Y54" s="589"/>
      <c r="Z54" s="589"/>
      <c r="AA54" s="589"/>
      <c r="AB54" s="589"/>
      <c r="AC54" s="590"/>
      <c r="AD54" s="591"/>
      <c r="AE54" s="592"/>
      <c r="AF54" s="592"/>
      <c r="AG54" s="592"/>
      <c r="AH54" s="592"/>
      <c r="AI54" s="593"/>
      <c r="AJ54" s="12"/>
      <c r="AK54" s="12"/>
      <c r="AL54" s="12"/>
      <c r="AM54" s="12"/>
      <c r="AU54" s="699"/>
      <c r="AV54" s="698"/>
    </row>
    <row r="55" spans="1:48" s="1" customFormat="1" ht="10.9" customHeight="1" x14ac:dyDescent="0.15">
      <c r="A55" s="12"/>
      <c r="B55" s="12"/>
      <c r="C55" s="600">
        <v>5</v>
      </c>
      <c r="D55" s="475" t="s">
        <v>3</v>
      </c>
      <c r="E55" s="476">
        <v>23</v>
      </c>
      <c r="F55" s="700" t="s">
        <v>2</v>
      </c>
      <c r="G55" s="474" t="s">
        <v>1</v>
      </c>
      <c r="H55" s="703"/>
      <c r="I55" s="621">
        <f>支給額計算書!I358</f>
        <v>0</v>
      </c>
      <c r="J55" s="214"/>
      <c r="K55" s="622"/>
      <c r="L55" s="671"/>
      <c r="M55" s="672"/>
      <c r="N55" s="672"/>
      <c r="O55" s="672"/>
      <c r="P55" s="672"/>
      <c r="Q55" s="673"/>
      <c r="R55" s="677"/>
      <c r="S55" s="678"/>
      <c r="T55" s="678"/>
      <c r="U55" s="678"/>
      <c r="V55" s="678"/>
      <c r="W55" s="679"/>
      <c r="X55" s="608">
        <f t="shared" ref="X55" si="21">IF(L55=0,0,IF(I55="△",R55/L55,0))</f>
        <v>0</v>
      </c>
      <c r="Y55" s="609"/>
      <c r="Z55" s="609"/>
      <c r="AA55" s="609"/>
      <c r="AB55" s="609"/>
      <c r="AC55" s="610"/>
      <c r="AD55" s="483">
        <f t="shared" ref="AD55" si="22">IF(I55="△",2*X55,0)</f>
        <v>0</v>
      </c>
      <c r="AE55" s="484"/>
      <c r="AF55" s="484"/>
      <c r="AG55" s="484"/>
      <c r="AH55" s="484"/>
      <c r="AI55" s="503"/>
      <c r="AJ55" s="12"/>
      <c r="AK55" s="12"/>
      <c r="AL55" s="12"/>
      <c r="AM55" s="12"/>
      <c r="AU55" s="699"/>
      <c r="AV55" s="698"/>
    </row>
    <row r="56" spans="1:48" s="1" customFormat="1" ht="10.9" customHeight="1" x14ac:dyDescent="0.15">
      <c r="A56" s="12"/>
      <c r="B56" s="12"/>
      <c r="C56" s="594"/>
      <c r="D56" s="449"/>
      <c r="E56" s="451"/>
      <c r="F56" s="701"/>
      <c r="G56" s="447"/>
      <c r="H56" s="704"/>
      <c r="I56" s="596"/>
      <c r="J56" s="310"/>
      <c r="K56" s="597"/>
      <c r="L56" s="671"/>
      <c r="M56" s="672"/>
      <c r="N56" s="672"/>
      <c r="O56" s="672"/>
      <c r="P56" s="672"/>
      <c r="Q56" s="673"/>
      <c r="R56" s="671"/>
      <c r="S56" s="672"/>
      <c r="T56" s="672"/>
      <c r="U56" s="672"/>
      <c r="V56" s="672"/>
      <c r="W56" s="673"/>
      <c r="X56" s="585"/>
      <c r="Y56" s="586"/>
      <c r="Z56" s="586"/>
      <c r="AA56" s="586"/>
      <c r="AB56" s="586"/>
      <c r="AC56" s="587"/>
      <c r="AD56" s="591"/>
      <c r="AE56" s="592"/>
      <c r="AF56" s="592"/>
      <c r="AG56" s="592"/>
      <c r="AH56" s="592"/>
      <c r="AI56" s="593"/>
      <c r="AJ56" s="12"/>
      <c r="AK56" s="12"/>
      <c r="AL56" s="12"/>
      <c r="AM56" s="12"/>
      <c r="AU56" s="699"/>
      <c r="AV56" s="698"/>
    </row>
    <row r="57" spans="1:48" s="1" customFormat="1" ht="10.9" customHeight="1" x14ac:dyDescent="0.15">
      <c r="A57" s="12"/>
      <c r="B57" s="12"/>
      <c r="C57" s="594"/>
      <c r="D57" s="449"/>
      <c r="E57" s="451"/>
      <c r="F57" s="701"/>
      <c r="G57" s="447"/>
      <c r="H57" s="704"/>
      <c r="I57" s="596"/>
      <c r="J57" s="310"/>
      <c r="K57" s="597"/>
      <c r="L57" s="671"/>
      <c r="M57" s="672"/>
      <c r="N57" s="672"/>
      <c r="O57" s="672"/>
      <c r="P57" s="672"/>
      <c r="Q57" s="673"/>
      <c r="R57" s="671"/>
      <c r="S57" s="672"/>
      <c r="T57" s="672"/>
      <c r="U57" s="672"/>
      <c r="V57" s="672"/>
      <c r="W57" s="673"/>
      <c r="X57" s="585"/>
      <c r="Y57" s="586"/>
      <c r="Z57" s="586"/>
      <c r="AA57" s="586"/>
      <c r="AB57" s="586"/>
      <c r="AC57" s="587"/>
      <c r="AD57" s="591"/>
      <c r="AE57" s="592"/>
      <c r="AF57" s="592"/>
      <c r="AG57" s="592"/>
      <c r="AH57" s="592"/>
      <c r="AI57" s="593"/>
      <c r="AJ57" s="12"/>
      <c r="AK57" s="12"/>
      <c r="AL57" s="12"/>
      <c r="AM57" s="12"/>
      <c r="AU57" s="699"/>
      <c r="AV57" s="698"/>
    </row>
    <row r="58" spans="1:48" s="1" customFormat="1" ht="10.9" customHeight="1" x14ac:dyDescent="0.15">
      <c r="A58" s="12"/>
      <c r="B58" s="12"/>
      <c r="C58" s="595"/>
      <c r="D58" s="450"/>
      <c r="E58" s="452"/>
      <c r="F58" s="706"/>
      <c r="G58" s="448"/>
      <c r="H58" s="707"/>
      <c r="I58" s="598"/>
      <c r="J58" s="215"/>
      <c r="K58" s="599"/>
      <c r="L58" s="674"/>
      <c r="M58" s="675"/>
      <c r="N58" s="675"/>
      <c r="O58" s="675"/>
      <c r="P58" s="675"/>
      <c r="Q58" s="676"/>
      <c r="R58" s="674"/>
      <c r="S58" s="675"/>
      <c r="T58" s="675"/>
      <c r="U58" s="675"/>
      <c r="V58" s="675"/>
      <c r="W58" s="676"/>
      <c r="X58" s="588"/>
      <c r="Y58" s="589"/>
      <c r="Z58" s="589"/>
      <c r="AA58" s="589"/>
      <c r="AB58" s="589"/>
      <c r="AC58" s="590"/>
      <c r="AD58" s="591"/>
      <c r="AE58" s="592"/>
      <c r="AF58" s="592"/>
      <c r="AG58" s="592"/>
      <c r="AH58" s="592"/>
      <c r="AI58" s="593"/>
      <c r="AJ58" s="12"/>
      <c r="AK58" s="12"/>
      <c r="AL58" s="12"/>
      <c r="AM58" s="12"/>
      <c r="AU58" s="699"/>
      <c r="AV58" s="698"/>
    </row>
    <row r="59" spans="1:48" s="1" customFormat="1" ht="10.9" customHeight="1" x14ac:dyDescent="0.15">
      <c r="A59" s="12"/>
      <c r="B59" s="12"/>
      <c r="C59" s="600">
        <v>5</v>
      </c>
      <c r="D59" s="475" t="s">
        <v>3</v>
      </c>
      <c r="E59" s="476">
        <v>24</v>
      </c>
      <c r="F59" s="700" t="s">
        <v>2</v>
      </c>
      <c r="G59" s="474" t="s">
        <v>9</v>
      </c>
      <c r="H59" s="703"/>
      <c r="I59" s="621">
        <f>支給額計算書!I362</f>
        <v>0</v>
      </c>
      <c r="J59" s="214"/>
      <c r="K59" s="622"/>
      <c r="L59" s="671"/>
      <c r="M59" s="672"/>
      <c r="N59" s="672"/>
      <c r="O59" s="672"/>
      <c r="P59" s="672"/>
      <c r="Q59" s="673"/>
      <c r="R59" s="677"/>
      <c r="S59" s="678"/>
      <c r="T59" s="678"/>
      <c r="U59" s="678"/>
      <c r="V59" s="678"/>
      <c r="W59" s="679"/>
      <c r="X59" s="608">
        <f t="shared" ref="X59" si="23">IF(L59=0,0,IF(I59="△",R59/L59,0))</f>
        <v>0</v>
      </c>
      <c r="Y59" s="609"/>
      <c r="Z59" s="609"/>
      <c r="AA59" s="609"/>
      <c r="AB59" s="609"/>
      <c r="AC59" s="610"/>
      <c r="AD59" s="483">
        <f t="shared" ref="AD59" si="24">IF(I59="△",2*X59,0)</f>
        <v>0</v>
      </c>
      <c r="AE59" s="484"/>
      <c r="AF59" s="484"/>
      <c r="AG59" s="484"/>
      <c r="AH59" s="484"/>
      <c r="AI59" s="503"/>
      <c r="AJ59" s="12"/>
      <c r="AK59" s="12"/>
      <c r="AL59" s="12"/>
      <c r="AM59" s="12"/>
      <c r="AU59" s="699"/>
      <c r="AV59" s="698"/>
    </row>
    <row r="60" spans="1:48" s="1" customFormat="1" ht="10.9" customHeight="1" x14ac:dyDescent="0.15">
      <c r="A60" s="12"/>
      <c r="B60" s="12"/>
      <c r="C60" s="594"/>
      <c r="D60" s="449"/>
      <c r="E60" s="451"/>
      <c r="F60" s="701"/>
      <c r="G60" s="447"/>
      <c r="H60" s="704"/>
      <c r="I60" s="596"/>
      <c r="J60" s="310"/>
      <c r="K60" s="597"/>
      <c r="L60" s="671"/>
      <c r="M60" s="672"/>
      <c r="N60" s="672"/>
      <c r="O60" s="672"/>
      <c r="P60" s="672"/>
      <c r="Q60" s="673"/>
      <c r="R60" s="671"/>
      <c r="S60" s="672"/>
      <c r="T60" s="672"/>
      <c r="U60" s="672"/>
      <c r="V60" s="672"/>
      <c r="W60" s="673"/>
      <c r="X60" s="585"/>
      <c r="Y60" s="586"/>
      <c r="Z60" s="586"/>
      <c r="AA60" s="586"/>
      <c r="AB60" s="586"/>
      <c r="AC60" s="587"/>
      <c r="AD60" s="591"/>
      <c r="AE60" s="592"/>
      <c r="AF60" s="592"/>
      <c r="AG60" s="592"/>
      <c r="AH60" s="592"/>
      <c r="AI60" s="593"/>
      <c r="AJ60" s="12"/>
      <c r="AK60" s="12"/>
      <c r="AL60" s="12"/>
      <c r="AM60" s="12"/>
      <c r="AU60" s="699"/>
      <c r="AV60" s="698"/>
    </row>
    <row r="61" spans="1:48" s="1" customFormat="1" ht="10.9" customHeight="1" x14ac:dyDescent="0.15">
      <c r="A61" s="12"/>
      <c r="B61" s="12"/>
      <c r="C61" s="594"/>
      <c r="D61" s="449"/>
      <c r="E61" s="451"/>
      <c r="F61" s="701"/>
      <c r="G61" s="447"/>
      <c r="H61" s="704"/>
      <c r="I61" s="596"/>
      <c r="J61" s="310"/>
      <c r="K61" s="597"/>
      <c r="L61" s="671"/>
      <c r="M61" s="672"/>
      <c r="N61" s="672"/>
      <c r="O61" s="672"/>
      <c r="P61" s="672"/>
      <c r="Q61" s="673"/>
      <c r="R61" s="671"/>
      <c r="S61" s="672"/>
      <c r="T61" s="672"/>
      <c r="U61" s="672"/>
      <c r="V61" s="672"/>
      <c r="W61" s="673"/>
      <c r="X61" s="585"/>
      <c r="Y61" s="586"/>
      <c r="Z61" s="586"/>
      <c r="AA61" s="586"/>
      <c r="AB61" s="586"/>
      <c r="AC61" s="587"/>
      <c r="AD61" s="591"/>
      <c r="AE61" s="592"/>
      <c r="AF61" s="592"/>
      <c r="AG61" s="592"/>
      <c r="AH61" s="592"/>
      <c r="AI61" s="593"/>
      <c r="AJ61" s="12"/>
      <c r="AK61" s="12"/>
      <c r="AL61" s="12"/>
      <c r="AM61" s="12"/>
      <c r="AU61" s="699"/>
      <c r="AV61" s="698"/>
    </row>
    <row r="62" spans="1:48" s="1" customFormat="1" ht="10.9" customHeight="1" x14ac:dyDescent="0.15">
      <c r="A62" s="12"/>
      <c r="B62" s="12"/>
      <c r="C62" s="595"/>
      <c r="D62" s="450"/>
      <c r="E62" s="452"/>
      <c r="F62" s="706"/>
      <c r="G62" s="448"/>
      <c r="H62" s="707"/>
      <c r="I62" s="598"/>
      <c r="J62" s="215"/>
      <c r="K62" s="599"/>
      <c r="L62" s="674"/>
      <c r="M62" s="675"/>
      <c r="N62" s="675"/>
      <c r="O62" s="675"/>
      <c r="P62" s="675"/>
      <c r="Q62" s="676"/>
      <c r="R62" s="674"/>
      <c r="S62" s="675"/>
      <c r="T62" s="675"/>
      <c r="U62" s="675"/>
      <c r="V62" s="675"/>
      <c r="W62" s="676"/>
      <c r="X62" s="588"/>
      <c r="Y62" s="589"/>
      <c r="Z62" s="589"/>
      <c r="AA62" s="589"/>
      <c r="AB62" s="589"/>
      <c r="AC62" s="590"/>
      <c r="AD62" s="591"/>
      <c r="AE62" s="592"/>
      <c r="AF62" s="592"/>
      <c r="AG62" s="592"/>
      <c r="AH62" s="592"/>
      <c r="AI62" s="593"/>
      <c r="AJ62" s="12"/>
      <c r="AK62" s="12"/>
      <c r="AL62" s="12"/>
      <c r="AM62" s="12"/>
      <c r="AU62" s="699"/>
      <c r="AV62" s="698"/>
    </row>
    <row r="63" spans="1:48" s="1" customFormat="1" ht="10.9" customHeight="1" x14ac:dyDescent="0.15">
      <c r="A63" s="12"/>
      <c r="B63" s="12"/>
      <c r="C63" s="600">
        <v>5</v>
      </c>
      <c r="D63" s="475" t="s">
        <v>3</v>
      </c>
      <c r="E63" s="476">
        <v>25</v>
      </c>
      <c r="F63" s="700" t="s">
        <v>2</v>
      </c>
      <c r="G63" s="474" t="s">
        <v>8</v>
      </c>
      <c r="H63" s="703"/>
      <c r="I63" s="621">
        <f>支給額計算書!I366</f>
        <v>0</v>
      </c>
      <c r="J63" s="214"/>
      <c r="K63" s="622"/>
      <c r="L63" s="671"/>
      <c r="M63" s="672"/>
      <c r="N63" s="672"/>
      <c r="O63" s="672"/>
      <c r="P63" s="672"/>
      <c r="Q63" s="673"/>
      <c r="R63" s="677"/>
      <c r="S63" s="678"/>
      <c r="T63" s="678"/>
      <c r="U63" s="678"/>
      <c r="V63" s="678"/>
      <c r="W63" s="679"/>
      <c r="X63" s="608">
        <f>IF(L63=0,0,IF(I63="△",R63/L63,0))</f>
        <v>0</v>
      </c>
      <c r="Y63" s="609"/>
      <c r="Z63" s="609"/>
      <c r="AA63" s="609"/>
      <c r="AB63" s="609"/>
      <c r="AC63" s="610"/>
      <c r="AD63" s="483">
        <f t="shared" ref="AD63" si="25">IF(I63="△",2*X63,0)</f>
        <v>0</v>
      </c>
      <c r="AE63" s="484"/>
      <c r="AF63" s="484"/>
      <c r="AG63" s="484"/>
      <c r="AH63" s="484"/>
      <c r="AI63" s="503"/>
      <c r="AJ63" s="12"/>
      <c r="AK63" s="12"/>
      <c r="AL63" s="12"/>
      <c r="AM63" s="12"/>
      <c r="AU63" s="699"/>
      <c r="AV63" s="698"/>
    </row>
    <row r="64" spans="1:48" s="1" customFormat="1" ht="10.9" customHeight="1" x14ac:dyDescent="0.15">
      <c r="A64" s="12"/>
      <c r="B64" s="12"/>
      <c r="C64" s="594"/>
      <c r="D64" s="449"/>
      <c r="E64" s="451"/>
      <c r="F64" s="701"/>
      <c r="G64" s="447"/>
      <c r="H64" s="704"/>
      <c r="I64" s="596"/>
      <c r="J64" s="310"/>
      <c r="K64" s="597"/>
      <c r="L64" s="671"/>
      <c r="M64" s="672"/>
      <c r="N64" s="672"/>
      <c r="O64" s="672"/>
      <c r="P64" s="672"/>
      <c r="Q64" s="673"/>
      <c r="R64" s="671"/>
      <c r="S64" s="672"/>
      <c r="T64" s="672"/>
      <c r="U64" s="672"/>
      <c r="V64" s="672"/>
      <c r="W64" s="673"/>
      <c r="X64" s="585"/>
      <c r="Y64" s="586"/>
      <c r="Z64" s="586"/>
      <c r="AA64" s="586"/>
      <c r="AB64" s="586"/>
      <c r="AC64" s="587"/>
      <c r="AD64" s="591"/>
      <c r="AE64" s="592"/>
      <c r="AF64" s="592"/>
      <c r="AG64" s="592"/>
      <c r="AH64" s="592"/>
      <c r="AI64" s="593"/>
      <c r="AJ64" s="12"/>
      <c r="AK64" s="12"/>
      <c r="AL64" s="12"/>
      <c r="AM64" s="12"/>
      <c r="AU64" s="699"/>
      <c r="AV64" s="698"/>
    </row>
    <row r="65" spans="1:48" s="1" customFormat="1" ht="10.9" customHeight="1" x14ac:dyDescent="0.15">
      <c r="A65" s="12"/>
      <c r="B65" s="12"/>
      <c r="C65" s="594"/>
      <c r="D65" s="449"/>
      <c r="E65" s="451"/>
      <c r="F65" s="701"/>
      <c r="G65" s="447"/>
      <c r="H65" s="704"/>
      <c r="I65" s="596"/>
      <c r="J65" s="310"/>
      <c r="K65" s="597"/>
      <c r="L65" s="671"/>
      <c r="M65" s="672"/>
      <c r="N65" s="672"/>
      <c r="O65" s="672"/>
      <c r="P65" s="672"/>
      <c r="Q65" s="673"/>
      <c r="R65" s="671"/>
      <c r="S65" s="672"/>
      <c r="T65" s="672"/>
      <c r="U65" s="672"/>
      <c r="V65" s="672"/>
      <c r="W65" s="673"/>
      <c r="X65" s="585"/>
      <c r="Y65" s="586"/>
      <c r="Z65" s="586"/>
      <c r="AA65" s="586"/>
      <c r="AB65" s="586"/>
      <c r="AC65" s="587"/>
      <c r="AD65" s="591"/>
      <c r="AE65" s="592"/>
      <c r="AF65" s="592"/>
      <c r="AG65" s="592"/>
      <c r="AH65" s="592"/>
      <c r="AI65" s="593"/>
      <c r="AJ65" s="12"/>
      <c r="AK65" s="12"/>
      <c r="AL65" s="12"/>
      <c r="AM65" s="12"/>
      <c r="AU65" s="699"/>
      <c r="AV65" s="698"/>
    </row>
    <row r="66" spans="1:48" s="1" customFormat="1" ht="10.9" customHeight="1" x14ac:dyDescent="0.15">
      <c r="A66" s="12"/>
      <c r="B66" s="12"/>
      <c r="C66" s="595"/>
      <c r="D66" s="450"/>
      <c r="E66" s="452"/>
      <c r="F66" s="706"/>
      <c r="G66" s="448"/>
      <c r="H66" s="707"/>
      <c r="I66" s="598"/>
      <c r="J66" s="215"/>
      <c r="K66" s="599"/>
      <c r="L66" s="674"/>
      <c r="M66" s="675"/>
      <c r="N66" s="675"/>
      <c r="O66" s="675"/>
      <c r="P66" s="675"/>
      <c r="Q66" s="676"/>
      <c r="R66" s="674"/>
      <c r="S66" s="675"/>
      <c r="T66" s="675"/>
      <c r="U66" s="675"/>
      <c r="V66" s="675"/>
      <c r="W66" s="676"/>
      <c r="X66" s="588"/>
      <c r="Y66" s="589"/>
      <c r="Z66" s="589"/>
      <c r="AA66" s="589"/>
      <c r="AB66" s="589"/>
      <c r="AC66" s="590"/>
      <c r="AD66" s="591"/>
      <c r="AE66" s="592"/>
      <c r="AF66" s="592"/>
      <c r="AG66" s="592"/>
      <c r="AH66" s="592"/>
      <c r="AI66" s="593"/>
      <c r="AJ66" s="12"/>
      <c r="AK66" s="12"/>
      <c r="AL66" s="12"/>
      <c r="AM66" s="12"/>
      <c r="AU66" s="699"/>
      <c r="AV66" s="698"/>
    </row>
    <row r="67" spans="1:48" s="1" customFormat="1" ht="10.9" customHeight="1" x14ac:dyDescent="0.15">
      <c r="A67" s="12"/>
      <c r="B67" s="12"/>
      <c r="C67" s="600">
        <v>5</v>
      </c>
      <c r="D67" s="475" t="s">
        <v>3</v>
      </c>
      <c r="E67" s="476">
        <v>26</v>
      </c>
      <c r="F67" s="700" t="s">
        <v>2</v>
      </c>
      <c r="G67" s="474" t="s">
        <v>7</v>
      </c>
      <c r="H67" s="703"/>
      <c r="I67" s="621">
        <f>支給額計算書!I370</f>
        <v>0</v>
      </c>
      <c r="J67" s="214"/>
      <c r="K67" s="622"/>
      <c r="L67" s="671"/>
      <c r="M67" s="672"/>
      <c r="N67" s="672"/>
      <c r="O67" s="672"/>
      <c r="P67" s="672"/>
      <c r="Q67" s="673"/>
      <c r="R67" s="677"/>
      <c r="S67" s="678"/>
      <c r="T67" s="678"/>
      <c r="U67" s="678"/>
      <c r="V67" s="678"/>
      <c r="W67" s="679"/>
      <c r="X67" s="608">
        <f t="shared" ref="X67" si="26">IF(L67=0,0,IF(I67="△",R67/L67,0))</f>
        <v>0</v>
      </c>
      <c r="Y67" s="609"/>
      <c r="Z67" s="609"/>
      <c r="AA67" s="609"/>
      <c r="AB67" s="609"/>
      <c r="AC67" s="610"/>
      <c r="AD67" s="483">
        <f t="shared" ref="AD67" si="27">IF(I67="△",2*X67,0)</f>
        <v>0</v>
      </c>
      <c r="AE67" s="484"/>
      <c r="AF67" s="484"/>
      <c r="AG67" s="484"/>
      <c r="AH67" s="484"/>
      <c r="AI67" s="503"/>
      <c r="AJ67" s="12"/>
      <c r="AK67" s="12"/>
      <c r="AL67" s="12"/>
      <c r="AM67" s="12"/>
      <c r="AU67" s="699"/>
      <c r="AV67" s="698"/>
    </row>
    <row r="68" spans="1:48" s="1" customFormat="1" ht="10.9" customHeight="1" x14ac:dyDescent="0.15">
      <c r="A68" s="12"/>
      <c r="B68" s="12"/>
      <c r="C68" s="594"/>
      <c r="D68" s="449"/>
      <c r="E68" s="451"/>
      <c r="F68" s="701"/>
      <c r="G68" s="447"/>
      <c r="H68" s="704"/>
      <c r="I68" s="596"/>
      <c r="J68" s="310"/>
      <c r="K68" s="597"/>
      <c r="L68" s="671"/>
      <c r="M68" s="672"/>
      <c r="N68" s="672"/>
      <c r="O68" s="672"/>
      <c r="P68" s="672"/>
      <c r="Q68" s="673"/>
      <c r="R68" s="671"/>
      <c r="S68" s="672"/>
      <c r="T68" s="672"/>
      <c r="U68" s="672"/>
      <c r="V68" s="672"/>
      <c r="W68" s="673"/>
      <c r="X68" s="585"/>
      <c r="Y68" s="586"/>
      <c r="Z68" s="586"/>
      <c r="AA68" s="586"/>
      <c r="AB68" s="586"/>
      <c r="AC68" s="587"/>
      <c r="AD68" s="591"/>
      <c r="AE68" s="592"/>
      <c r="AF68" s="592"/>
      <c r="AG68" s="592"/>
      <c r="AH68" s="592"/>
      <c r="AI68" s="593"/>
      <c r="AJ68" s="12"/>
      <c r="AK68" s="12"/>
      <c r="AL68" s="12"/>
      <c r="AM68" s="12"/>
      <c r="AU68" s="699"/>
      <c r="AV68" s="698"/>
    </row>
    <row r="69" spans="1:48" s="1" customFormat="1" ht="10.9" customHeight="1" x14ac:dyDescent="0.15">
      <c r="A69" s="12"/>
      <c r="B69" s="12"/>
      <c r="C69" s="594"/>
      <c r="D69" s="449"/>
      <c r="E69" s="451"/>
      <c r="F69" s="701"/>
      <c r="G69" s="447"/>
      <c r="H69" s="704"/>
      <c r="I69" s="596"/>
      <c r="J69" s="310"/>
      <c r="K69" s="597"/>
      <c r="L69" s="671"/>
      <c r="M69" s="672"/>
      <c r="N69" s="672"/>
      <c r="O69" s="672"/>
      <c r="P69" s="672"/>
      <c r="Q69" s="673"/>
      <c r="R69" s="671"/>
      <c r="S69" s="672"/>
      <c r="T69" s="672"/>
      <c r="U69" s="672"/>
      <c r="V69" s="672"/>
      <c r="W69" s="673"/>
      <c r="X69" s="585"/>
      <c r="Y69" s="586"/>
      <c r="Z69" s="586"/>
      <c r="AA69" s="586"/>
      <c r="AB69" s="586"/>
      <c r="AC69" s="587"/>
      <c r="AD69" s="591"/>
      <c r="AE69" s="592"/>
      <c r="AF69" s="592"/>
      <c r="AG69" s="592"/>
      <c r="AH69" s="592"/>
      <c r="AI69" s="593"/>
      <c r="AJ69" s="12"/>
      <c r="AK69" s="12"/>
      <c r="AL69" s="12"/>
      <c r="AM69" s="12"/>
      <c r="AU69" s="699"/>
      <c r="AV69" s="698"/>
    </row>
    <row r="70" spans="1:48" s="1" customFormat="1" ht="10.9" customHeight="1" x14ac:dyDescent="0.15">
      <c r="A70" s="12"/>
      <c r="B70" s="12"/>
      <c r="C70" s="595"/>
      <c r="D70" s="450"/>
      <c r="E70" s="452"/>
      <c r="F70" s="706"/>
      <c r="G70" s="448"/>
      <c r="H70" s="707"/>
      <c r="I70" s="598"/>
      <c r="J70" s="215"/>
      <c r="K70" s="599"/>
      <c r="L70" s="674"/>
      <c r="M70" s="675"/>
      <c r="N70" s="675"/>
      <c r="O70" s="675"/>
      <c r="P70" s="675"/>
      <c r="Q70" s="676"/>
      <c r="R70" s="674"/>
      <c r="S70" s="675"/>
      <c r="T70" s="675"/>
      <c r="U70" s="675"/>
      <c r="V70" s="675"/>
      <c r="W70" s="676"/>
      <c r="X70" s="588"/>
      <c r="Y70" s="589"/>
      <c r="Z70" s="589"/>
      <c r="AA70" s="589"/>
      <c r="AB70" s="589"/>
      <c r="AC70" s="590"/>
      <c r="AD70" s="591"/>
      <c r="AE70" s="592"/>
      <c r="AF70" s="592"/>
      <c r="AG70" s="592"/>
      <c r="AH70" s="592"/>
      <c r="AI70" s="593"/>
      <c r="AJ70" s="12"/>
      <c r="AK70" s="12"/>
      <c r="AL70" s="12"/>
      <c r="AM70" s="12"/>
      <c r="AU70" s="699"/>
      <c r="AV70" s="698"/>
    </row>
    <row r="71" spans="1:48" s="1" customFormat="1" ht="10.9" customHeight="1" x14ac:dyDescent="0.15">
      <c r="A71" s="12"/>
      <c r="B71" s="12"/>
      <c r="C71" s="600">
        <v>5</v>
      </c>
      <c r="D71" s="475" t="s">
        <v>3</v>
      </c>
      <c r="E71" s="476">
        <v>27</v>
      </c>
      <c r="F71" s="700" t="s">
        <v>2</v>
      </c>
      <c r="G71" s="474" t="s">
        <v>6</v>
      </c>
      <c r="H71" s="703"/>
      <c r="I71" s="621">
        <f>支給額計算書!I374</f>
        <v>0</v>
      </c>
      <c r="J71" s="214"/>
      <c r="K71" s="622"/>
      <c r="L71" s="671"/>
      <c r="M71" s="672"/>
      <c r="N71" s="672"/>
      <c r="O71" s="672"/>
      <c r="P71" s="672"/>
      <c r="Q71" s="673"/>
      <c r="R71" s="677"/>
      <c r="S71" s="678"/>
      <c r="T71" s="678"/>
      <c r="U71" s="678"/>
      <c r="V71" s="678"/>
      <c r="W71" s="679"/>
      <c r="X71" s="608">
        <f t="shared" ref="X71" si="28">IF(L71=0,0,IF(I71="△",R71/L71,0))</f>
        <v>0</v>
      </c>
      <c r="Y71" s="609"/>
      <c r="Z71" s="609"/>
      <c r="AA71" s="609"/>
      <c r="AB71" s="609"/>
      <c r="AC71" s="610"/>
      <c r="AD71" s="483">
        <f t="shared" ref="AD71" si="29">IF(I71="△",2*X71,0)</f>
        <v>0</v>
      </c>
      <c r="AE71" s="484"/>
      <c r="AF71" s="484"/>
      <c r="AG71" s="484"/>
      <c r="AH71" s="484"/>
      <c r="AI71" s="503"/>
      <c r="AJ71" s="12"/>
      <c r="AK71" s="12"/>
      <c r="AL71" s="12"/>
      <c r="AM71" s="12"/>
      <c r="AU71" s="699"/>
      <c r="AV71" s="698"/>
    </row>
    <row r="72" spans="1:48" s="1" customFormat="1" ht="10.9" customHeight="1" x14ac:dyDescent="0.15">
      <c r="A72" s="12"/>
      <c r="B72" s="12"/>
      <c r="C72" s="594"/>
      <c r="D72" s="449"/>
      <c r="E72" s="451"/>
      <c r="F72" s="701"/>
      <c r="G72" s="447"/>
      <c r="H72" s="704"/>
      <c r="I72" s="596"/>
      <c r="J72" s="310"/>
      <c r="K72" s="597"/>
      <c r="L72" s="671"/>
      <c r="M72" s="672"/>
      <c r="N72" s="672"/>
      <c r="O72" s="672"/>
      <c r="P72" s="672"/>
      <c r="Q72" s="673"/>
      <c r="R72" s="671"/>
      <c r="S72" s="672"/>
      <c r="T72" s="672"/>
      <c r="U72" s="672"/>
      <c r="V72" s="672"/>
      <c r="W72" s="673"/>
      <c r="X72" s="585"/>
      <c r="Y72" s="586"/>
      <c r="Z72" s="586"/>
      <c r="AA72" s="586"/>
      <c r="AB72" s="586"/>
      <c r="AC72" s="587"/>
      <c r="AD72" s="591"/>
      <c r="AE72" s="592"/>
      <c r="AF72" s="592"/>
      <c r="AG72" s="592"/>
      <c r="AH72" s="592"/>
      <c r="AI72" s="593"/>
      <c r="AJ72" s="12"/>
      <c r="AK72" s="12"/>
      <c r="AL72" s="12"/>
      <c r="AM72" s="12"/>
      <c r="AU72" s="699"/>
      <c r="AV72" s="698"/>
    </row>
    <row r="73" spans="1:48" s="1" customFormat="1" ht="10.9" customHeight="1" x14ac:dyDescent="0.15">
      <c r="A73" s="12"/>
      <c r="B73" s="12"/>
      <c r="C73" s="594"/>
      <c r="D73" s="449"/>
      <c r="E73" s="451"/>
      <c r="F73" s="701"/>
      <c r="G73" s="447"/>
      <c r="H73" s="704"/>
      <c r="I73" s="596"/>
      <c r="J73" s="310"/>
      <c r="K73" s="597"/>
      <c r="L73" s="671"/>
      <c r="M73" s="672"/>
      <c r="N73" s="672"/>
      <c r="O73" s="672"/>
      <c r="P73" s="672"/>
      <c r="Q73" s="673"/>
      <c r="R73" s="671"/>
      <c r="S73" s="672"/>
      <c r="T73" s="672"/>
      <c r="U73" s="672"/>
      <c r="V73" s="672"/>
      <c r="W73" s="673"/>
      <c r="X73" s="585"/>
      <c r="Y73" s="586"/>
      <c r="Z73" s="586"/>
      <c r="AA73" s="586"/>
      <c r="AB73" s="586"/>
      <c r="AC73" s="587"/>
      <c r="AD73" s="591"/>
      <c r="AE73" s="592"/>
      <c r="AF73" s="592"/>
      <c r="AG73" s="592"/>
      <c r="AH73" s="592"/>
      <c r="AI73" s="593"/>
      <c r="AJ73" s="12"/>
      <c r="AK73" s="12"/>
      <c r="AL73" s="12"/>
      <c r="AM73" s="12"/>
      <c r="AU73" s="699"/>
      <c r="AV73" s="698"/>
    </row>
    <row r="74" spans="1:48" s="1" customFormat="1" ht="10.9" customHeight="1" x14ac:dyDescent="0.15">
      <c r="A74" s="12"/>
      <c r="B74" s="12"/>
      <c r="C74" s="595"/>
      <c r="D74" s="450"/>
      <c r="E74" s="452"/>
      <c r="F74" s="706"/>
      <c r="G74" s="448"/>
      <c r="H74" s="707"/>
      <c r="I74" s="598"/>
      <c r="J74" s="215"/>
      <c r="K74" s="599"/>
      <c r="L74" s="674"/>
      <c r="M74" s="675"/>
      <c r="N74" s="675"/>
      <c r="O74" s="675"/>
      <c r="P74" s="675"/>
      <c r="Q74" s="676"/>
      <c r="R74" s="674"/>
      <c r="S74" s="675"/>
      <c r="T74" s="675"/>
      <c r="U74" s="675"/>
      <c r="V74" s="675"/>
      <c r="W74" s="676"/>
      <c r="X74" s="588"/>
      <c r="Y74" s="589"/>
      <c r="Z74" s="589"/>
      <c r="AA74" s="589"/>
      <c r="AB74" s="589"/>
      <c r="AC74" s="590"/>
      <c r="AD74" s="591"/>
      <c r="AE74" s="592"/>
      <c r="AF74" s="592"/>
      <c r="AG74" s="592"/>
      <c r="AH74" s="592"/>
      <c r="AI74" s="593"/>
      <c r="AJ74" s="12"/>
      <c r="AK74" s="12"/>
      <c r="AL74" s="12"/>
      <c r="AM74" s="12"/>
      <c r="AU74" s="699"/>
      <c r="AV74" s="698"/>
    </row>
    <row r="75" spans="1:48" s="1" customFormat="1" ht="10.9" customHeight="1" x14ac:dyDescent="0.15">
      <c r="A75" s="12"/>
      <c r="B75" s="12"/>
      <c r="C75" s="600">
        <v>5</v>
      </c>
      <c r="D75" s="475" t="s">
        <v>3</v>
      </c>
      <c r="E75" s="476">
        <v>28</v>
      </c>
      <c r="F75" s="700" t="s">
        <v>2</v>
      </c>
      <c r="G75" s="474" t="s">
        <v>5</v>
      </c>
      <c r="H75" s="703"/>
      <c r="I75" s="621">
        <f>支給額計算書!I378</f>
        <v>0</v>
      </c>
      <c r="J75" s="214"/>
      <c r="K75" s="622"/>
      <c r="L75" s="671"/>
      <c r="M75" s="672"/>
      <c r="N75" s="672"/>
      <c r="O75" s="672"/>
      <c r="P75" s="672"/>
      <c r="Q75" s="673"/>
      <c r="R75" s="677"/>
      <c r="S75" s="678"/>
      <c r="T75" s="678"/>
      <c r="U75" s="678"/>
      <c r="V75" s="678"/>
      <c r="W75" s="679"/>
      <c r="X75" s="608">
        <f t="shared" ref="X75" si="30">IF(L75=0,0,IF(I75="△",R75/L75,0))</f>
        <v>0</v>
      </c>
      <c r="Y75" s="609"/>
      <c r="Z75" s="609"/>
      <c r="AA75" s="609"/>
      <c r="AB75" s="609"/>
      <c r="AC75" s="610"/>
      <c r="AD75" s="483">
        <f t="shared" ref="AD75" si="31">IF(I75="△",2*X75,0)</f>
        <v>0</v>
      </c>
      <c r="AE75" s="484"/>
      <c r="AF75" s="484"/>
      <c r="AG75" s="484"/>
      <c r="AH75" s="484"/>
      <c r="AI75" s="503"/>
      <c r="AJ75" s="12"/>
      <c r="AK75" s="12"/>
      <c r="AL75" s="12"/>
      <c r="AM75" s="12"/>
      <c r="AU75" s="699"/>
      <c r="AV75" s="698"/>
    </row>
    <row r="76" spans="1:48" s="1" customFormat="1" ht="10.9" customHeight="1" x14ac:dyDescent="0.15">
      <c r="A76" s="12"/>
      <c r="B76" s="12"/>
      <c r="C76" s="594"/>
      <c r="D76" s="449"/>
      <c r="E76" s="451"/>
      <c r="F76" s="701"/>
      <c r="G76" s="447"/>
      <c r="H76" s="704"/>
      <c r="I76" s="596"/>
      <c r="J76" s="310"/>
      <c r="K76" s="597"/>
      <c r="L76" s="671"/>
      <c r="M76" s="672"/>
      <c r="N76" s="672"/>
      <c r="O76" s="672"/>
      <c r="P76" s="672"/>
      <c r="Q76" s="673"/>
      <c r="R76" s="671"/>
      <c r="S76" s="672"/>
      <c r="T76" s="672"/>
      <c r="U76" s="672"/>
      <c r="V76" s="672"/>
      <c r="W76" s="673"/>
      <c r="X76" s="585"/>
      <c r="Y76" s="586"/>
      <c r="Z76" s="586"/>
      <c r="AA76" s="586"/>
      <c r="AB76" s="586"/>
      <c r="AC76" s="587"/>
      <c r="AD76" s="591"/>
      <c r="AE76" s="592"/>
      <c r="AF76" s="592"/>
      <c r="AG76" s="592"/>
      <c r="AH76" s="592"/>
      <c r="AI76" s="593"/>
      <c r="AJ76" s="12"/>
      <c r="AK76" s="12"/>
      <c r="AL76" s="12"/>
      <c r="AM76" s="12"/>
      <c r="AU76" s="699"/>
      <c r="AV76" s="698"/>
    </row>
    <row r="77" spans="1:48" s="1" customFormat="1" ht="10.9" customHeight="1" x14ac:dyDescent="0.15">
      <c r="A77" s="12"/>
      <c r="B77" s="12"/>
      <c r="C77" s="594"/>
      <c r="D77" s="449"/>
      <c r="E77" s="451"/>
      <c r="F77" s="701"/>
      <c r="G77" s="447"/>
      <c r="H77" s="704"/>
      <c r="I77" s="596"/>
      <c r="J77" s="310"/>
      <c r="K77" s="597"/>
      <c r="L77" s="671"/>
      <c r="M77" s="672"/>
      <c r="N77" s="672"/>
      <c r="O77" s="672"/>
      <c r="P77" s="672"/>
      <c r="Q77" s="673"/>
      <c r="R77" s="671"/>
      <c r="S77" s="672"/>
      <c r="T77" s="672"/>
      <c r="U77" s="672"/>
      <c r="V77" s="672"/>
      <c r="W77" s="673"/>
      <c r="X77" s="585"/>
      <c r="Y77" s="586"/>
      <c r="Z77" s="586"/>
      <c r="AA77" s="586"/>
      <c r="AB77" s="586"/>
      <c r="AC77" s="587"/>
      <c r="AD77" s="591"/>
      <c r="AE77" s="592"/>
      <c r="AF77" s="592"/>
      <c r="AG77" s="592"/>
      <c r="AH77" s="592"/>
      <c r="AI77" s="593"/>
      <c r="AJ77" s="12"/>
      <c r="AK77" s="12"/>
      <c r="AL77" s="12"/>
      <c r="AM77" s="12"/>
      <c r="AU77" s="699"/>
      <c r="AV77" s="698"/>
    </row>
    <row r="78" spans="1:48" s="1" customFormat="1" ht="10.9" customHeight="1" x14ac:dyDescent="0.15">
      <c r="A78" s="12"/>
      <c r="B78" s="12"/>
      <c r="C78" s="595"/>
      <c r="D78" s="450"/>
      <c r="E78" s="452"/>
      <c r="F78" s="706"/>
      <c r="G78" s="448"/>
      <c r="H78" s="707"/>
      <c r="I78" s="598"/>
      <c r="J78" s="215"/>
      <c r="K78" s="599"/>
      <c r="L78" s="674"/>
      <c r="M78" s="675"/>
      <c r="N78" s="675"/>
      <c r="O78" s="675"/>
      <c r="P78" s="675"/>
      <c r="Q78" s="676"/>
      <c r="R78" s="674"/>
      <c r="S78" s="675"/>
      <c r="T78" s="675"/>
      <c r="U78" s="675"/>
      <c r="V78" s="675"/>
      <c r="W78" s="676"/>
      <c r="X78" s="588"/>
      <c r="Y78" s="589"/>
      <c r="Z78" s="589"/>
      <c r="AA78" s="589"/>
      <c r="AB78" s="589"/>
      <c r="AC78" s="590"/>
      <c r="AD78" s="591"/>
      <c r="AE78" s="592"/>
      <c r="AF78" s="592"/>
      <c r="AG78" s="592"/>
      <c r="AH78" s="592"/>
      <c r="AI78" s="593"/>
      <c r="AJ78" s="12"/>
      <c r="AK78" s="12"/>
      <c r="AL78" s="12"/>
      <c r="AM78" s="12"/>
      <c r="AU78" s="699"/>
      <c r="AV78" s="698"/>
    </row>
    <row r="79" spans="1:48" s="1" customFormat="1" ht="10.9" customHeight="1" x14ac:dyDescent="0.15">
      <c r="A79" s="12"/>
      <c r="B79" s="12"/>
      <c r="C79" s="600">
        <v>5</v>
      </c>
      <c r="D79" s="475" t="s">
        <v>3</v>
      </c>
      <c r="E79" s="476">
        <v>29</v>
      </c>
      <c r="F79" s="700" t="s">
        <v>2</v>
      </c>
      <c r="G79" s="474" t="s">
        <v>4</v>
      </c>
      <c r="H79" s="703"/>
      <c r="I79" s="621">
        <f>支給額計算書!I382</f>
        <v>0</v>
      </c>
      <c r="J79" s="214"/>
      <c r="K79" s="622"/>
      <c r="L79" s="671"/>
      <c r="M79" s="672"/>
      <c r="N79" s="672"/>
      <c r="O79" s="672"/>
      <c r="P79" s="672"/>
      <c r="Q79" s="673"/>
      <c r="R79" s="677"/>
      <c r="S79" s="678"/>
      <c r="T79" s="678"/>
      <c r="U79" s="678"/>
      <c r="V79" s="678"/>
      <c r="W79" s="679"/>
      <c r="X79" s="608">
        <f t="shared" ref="X79" si="32">IF(L79=0,0,IF(I79="△",R79/L79,0))</f>
        <v>0</v>
      </c>
      <c r="Y79" s="609"/>
      <c r="Z79" s="609"/>
      <c r="AA79" s="609"/>
      <c r="AB79" s="609"/>
      <c r="AC79" s="610"/>
      <c r="AD79" s="483">
        <f t="shared" ref="AD79" si="33">IF(I79="△",2*X79,0)</f>
        <v>0</v>
      </c>
      <c r="AE79" s="484"/>
      <c r="AF79" s="484"/>
      <c r="AG79" s="484"/>
      <c r="AH79" s="484"/>
      <c r="AI79" s="503"/>
      <c r="AJ79" s="12"/>
      <c r="AK79" s="12"/>
      <c r="AL79" s="12"/>
      <c r="AM79" s="12"/>
      <c r="AU79" s="699"/>
      <c r="AV79" s="698"/>
    </row>
    <row r="80" spans="1:48" s="1" customFormat="1" ht="10.9" customHeight="1" x14ac:dyDescent="0.15">
      <c r="A80" s="12"/>
      <c r="B80" s="12"/>
      <c r="C80" s="594"/>
      <c r="D80" s="449"/>
      <c r="E80" s="451"/>
      <c r="F80" s="701"/>
      <c r="G80" s="447"/>
      <c r="H80" s="704"/>
      <c r="I80" s="596"/>
      <c r="J80" s="310"/>
      <c r="K80" s="597"/>
      <c r="L80" s="671"/>
      <c r="M80" s="672"/>
      <c r="N80" s="672"/>
      <c r="O80" s="672"/>
      <c r="P80" s="672"/>
      <c r="Q80" s="673"/>
      <c r="R80" s="671"/>
      <c r="S80" s="672"/>
      <c r="T80" s="672"/>
      <c r="U80" s="672"/>
      <c r="V80" s="672"/>
      <c r="W80" s="673"/>
      <c r="X80" s="585"/>
      <c r="Y80" s="586"/>
      <c r="Z80" s="586"/>
      <c r="AA80" s="586"/>
      <c r="AB80" s="586"/>
      <c r="AC80" s="587"/>
      <c r="AD80" s="591"/>
      <c r="AE80" s="592"/>
      <c r="AF80" s="592"/>
      <c r="AG80" s="592"/>
      <c r="AH80" s="592"/>
      <c r="AI80" s="593"/>
      <c r="AJ80" s="12"/>
      <c r="AK80" s="12"/>
      <c r="AL80" s="12"/>
      <c r="AM80" s="12"/>
      <c r="AU80" s="699"/>
      <c r="AV80" s="698"/>
    </row>
    <row r="81" spans="1:48" s="1" customFormat="1" ht="10.9" customHeight="1" x14ac:dyDescent="0.15">
      <c r="A81" s="12"/>
      <c r="B81" s="12"/>
      <c r="C81" s="594"/>
      <c r="D81" s="449"/>
      <c r="E81" s="451"/>
      <c r="F81" s="701"/>
      <c r="G81" s="447"/>
      <c r="H81" s="704"/>
      <c r="I81" s="596"/>
      <c r="J81" s="310"/>
      <c r="K81" s="597"/>
      <c r="L81" s="671"/>
      <c r="M81" s="672"/>
      <c r="N81" s="672"/>
      <c r="O81" s="672"/>
      <c r="P81" s="672"/>
      <c r="Q81" s="673"/>
      <c r="R81" s="671"/>
      <c r="S81" s="672"/>
      <c r="T81" s="672"/>
      <c r="U81" s="672"/>
      <c r="V81" s="672"/>
      <c r="W81" s="673"/>
      <c r="X81" s="585"/>
      <c r="Y81" s="586"/>
      <c r="Z81" s="586"/>
      <c r="AA81" s="586"/>
      <c r="AB81" s="586"/>
      <c r="AC81" s="587"/>
      <c r="AD81" s="591"/>
      <c r="AE81" s="592"/>
      <c r="AF81" s="592"/>
      <c r="AG81" s="592"/>
      <c r="AH81" s="592"/>
      <c r="AI81" s="593"/>
      <c r="AJ81" s="12"/>
      <c r="AK81" s="12"/>
      <c r="AL81" s="12"/>
      <c r="AM81" s="12"/>
      <c r="AU81" s="699"/>
      <c r="AV81" s="698"/>
    </row>
    <row r="82" spans="1:48" s="1" customFormat="1" ht="10.9" customHeight="1" x14ac:dyDescent="0.15">
      <c r="A82" s="12"/>
      <c r="B82" s="12"/>
      <c r="C82" s="595"/>
      <c r="D82" s="450"/>
      <c r="E82" s="452"/>
      <c r="F82" s="706"/>
      <c r="G82" s="448"/>
      <c r="H82" s="707"/>
      <c r="I82" s="598"/>
      <c r="J82" s="215"/>
      <c r="K82" s="599"/>
      <c r="L82" s="674"/>
      <c r="M82" s="675"/>
      <c r="N82" s="675"/>
      <c r="O82" s="675"/>
      <c r="P82" s="675"/>
      <c r="Q82" s="676"/>
      <c r="R82" s="674"/>
      <c r="S82" s="675"/>
      <c r="T82" s="675"/>
      <c r="U82" s="675"/>
      <c r="V82" s="675"/>
      <c r="W82" s="676"/>
      <c r="X82" s="588"/>
      <c r="Y82" s="589"/>
      <c r="Z82" s="589"/>
      <c r="AA82" s="589"/>
      <c r="AB82" s="589"/>
      <c r="AC82" s="590"/>
      <c r="AD82" s="591"/>
      <c r="AE82" s="592"/>
      <c r="AF82" s="592"/>
      <c r="AG82" s="592"/>
      <c r="AH82" s="592"/>
      <c r="AI82" s="593"/>
      <c r="AJ82" s="12"/>
      <c r="AK82" s="12"/>
      <c r="AL82" s="12"/>
      <c r="AM82" s="12"/>
      <c r="AU82" s="699"/>
      <c r="AV82" s="698"/>
    </row>
    <row r="83" spans="1:48" s="1" customFormat="1" ht="10.9" customHeight="1" x14ac:dyDescent="0.15">
      <c r="A83" s="12"/>
      <c r="B83" s="12"/>
      <c r="C83" s="600">
        <v>5</v>
      </c>
      <c r="D83" s="475" t="s">
        <v>3</v>
      </c>
      <c r="E83" s="476">
        <v>30</v>
      </c>
      <c r="F83" s="700" t="s">
        <v>2</v>
      </c>
      <c r="G83" s="474" t="s">
        <v>1</v>
      </c>
      <c r="H83" s="703"/>
      <c r="I83" s="621">
        <f>支給額計算書!I386</f>
        <v>0</v>
      </c>
      <c r="J83" s="214"/>
      <c r="K83" s="622"/>
      <c r="L83" s="671"/>
      <c r="M83" s="672"/>
      <c r="N83" s="672"/>
      <c r="O83" s="672"/>
      <c r="P83" s="672"/>
      <c r="Q83" s="673"/>
      <c r="R83" s="677"/>
      <c r="S83" s="678"/>
      <c r="T83" s="678"/>
      <c r="U83" s="678"/>
      <c r="V83" s="678"/>
      <c r="W83" s="679"/>
      <c r="X83" s="608">
        <f t="shared" ref="X83" si="34">IF(L83=0,0,IF(I83="△",R83/L83,0))</f>
        <v>0</v>
      </c>
      <c r="Y83" s="609"/>
      <c r="Z83" s="609"/>
      <c r="AA83" s="609"/>
      <c r="AB83" s="609"/>
      <c r="AC83" s="610"/>
      <c r="AD83" s="483">
        <f t="shared" ref="AD83" si="35">IF(I83="△",2*X83,0)</f>
        <v>0</v>
      </c>
      <c r="AE83" s="484"/>
      <c r="AF83" s="484"/>
      <c r="AG83" s="484"/>
      <c r="AH83" s="484"/>
      <c r="AI83" s="503"/>
      <c r="AJ83" s="12"/>
      <c r="AK83" s="12"/>
      <c r="AL83" s="12"/>
      <c r="AM83" s="12"/>
      <c r="AU83" s="699"/>
      <c r="AV83" s="698"/>
    </row>
    <row r="84" spans="1:48" s="1" customFormat="1" ht="10.9" customHeight="1" x14ac:dyDescent="0.15">
      <c r="A84" s="12"/>
      <c r="B84" s="12"/>
      <c r="C84" s="594"/>
      <c r="D84" s="449"/>
      <c r="E84" s="451"/>
      <c r="F84" s="701"/>
      <c r="G84" s="447"/>
      <c r="H84" s="704"/>
      <c r="I84" s="596"/>
      <c r="J84" s="310"/>
      <c r="K84" s="597"/>
      <c r="L84" s="671"/>
      <c r="M84" s="672"/>
      <c r="N84" s="672"/>
      <c r="O84" s="672"/>
      <c r="P84" s="672"/>
      <c r="Q84" s="673"/>
      <c r="R84" s="671"/>
      <c r="S84" s="672"/>
      <c r="T84" s="672"/>
      <c r="U84" s="672"/>
      <c r="V84" s="672"/>
      <c r="W84" s="673"/>
      <c r="X84" s="585"/>
      <c r="Y84" s="586"/>
      <c r="Z84" s="586"/>
      <c r="AA84" s="586"/>
      <c r="AB84" s="586"/>
      <c r="AC84" s="587"/>
      <c r="AD84" s="591"/>
      <c r="AE84" s="592"/>
      <c r="AF84" s="592"/>
      <c r="AG84" s="592"/>
      <c r="AH84" s="592"/>
      <c r="AI84" s="593"/>
      <c r="AJ84" s="12"/>
      <c r="AK84" s="12"/>
      <c r="AL84" s="12"/>
      <c r="AM84" s="12"/>
      <c r="AU84" s="699"/>
      <c r="AV84" s="698"/>
    </row>
    <row r="85" spans="1:48" s="1" customFormat="1" ht="10.9" customHeight="1" x14ac:dyDescent="0.15">
      <c r="A85" s="12"/>
      <c r="B85" s="12"/>
      <c r="C85" s="594"/>
      <c r="D85" s="449"/>
      <c r="E85" s="451"/>
      <c r="F85" s="701"/>
      <c r="G85" s="447"/>
      <c r="H85" s="704"/>
      <c r="I85" s="596"/>
      <c r="J85" s="310"/>
      <c r="K85" s="597"/>
      <c r="L85" s="671"/>
      <c r="M85" s="672"/>
      <c r="N85" s="672"/>
      <c r="O85" s="672"/>
      <c r="P85" s="672"/>
      <c r="Q85" s="673"/>
      <c r="R85" s="671"/>
      <c r="S85" s="672"/>
      <c r="T85" s="672"/>
      <c r="U85" s="672"/>
      <c r="V85" s="672"/>
      <c r="W85" s="673"/>
      <c r="X85" s="585"/>
      <c r="Y85" s="586"/>
      <c r="Z85" s="586"/>
      <c r="AA85" s="586"/>
      <c r="AB85" s="586"/>
      <c r="AC85" s="587"/>
      <c r="AD85" s="591"/>
      <c r="AE85" s="592"/>
      <c r="AF85" s="592"/>
      <c r="AG85" s="592"/>
      <c r="AH85" s="592"/>
      <c r="AI85" s="593"/>
      <c r="AJ85" s="12"/>
      <c r="AK85" s="12"/>
      <c r="AL85" s="12"/>
      <c r="AM85" s="12"/>
      <c r="AU85" s="699"/>
      <c r="AV85" s="698"/>
    </row>
    <row r="86" spans="1:48" s="1" customFormat="1" ht="10.9" customHeight="1" x14ac:dyDescent="0.15">
      <c r="A86" s="12"/>
      <c r="B86" s="12"/>
      <c r="C86" s="595"/>
      <c r="D86" s="450"/>
      <c r="E86" s="452"/>
      <c r="F86" s="706"/>
      <c r="G86" s="448"/>
      <c r="H86" s="707"/>
      <c r="I86" s="598"/>
      <c r="J86" s="215"/>
      <c r="K86" s="599"/>
      <c r="L86" s="674"/>
      <c r="M86" s="675"/>
      <c r="N86" s="675"/>
      <c r="O86" s="675"/>
      <c r="P86" s="675"/>
      <c r="Q86" s="676"/>
      <c r="R86" s="674"/>
      <c r="S86" s="675"/>
      <c r="T86" s="675"/>
      <c r="U86" s="675"/>
      <c r="V86" s="675"/>
      <c r="W86" s="676"/>
      <c r="X86" s="588"/>
      <c r="Y86" s="589"/>
      <c r="Z86" s="589"/>
      <c r="AA86" s="589"/>
      <c r="AB86" s="589"/>
      <c r="AC86" s="590"/>
      <c r="AD86" s="591"/>
      <c r="AE86" s="592"/>
      <c r="AF86" s="592"/>
      <c r="AG86" s="592"/>
      <c r="AH86" s="592"/>
      <c r="AI86" s="593"/>
      <c r="AJ86" s="12"/>
      <c r="AK86" s="12"/>
      <c r="AL86" s="12"/>
      <c r="AM86" s="12"/>
      <c r="AU86" s="699"/>
      <c r="AV86" s="698"/>
    </row>
    <row r="87" spans="1:48" s="1" customFormat="1" ht="10.9" customHeight="1" x14ac:dyDescent="0.15">
      <c r="A87" s="12"/>
      <c r="B87" s="12"/>
      <c r="C87" s="600">
        <v>5</v>
      </c>
      <c r="D87" s="475" t="s">
        <v>3</v>
      </c>
      <c r="E87" s="476">
        <v>31</v>
      </c>
      <c r="F87" s="700" t="s">
        <v>2</v>
      </c>
      <c r="G87" s="474" t="s">
        <v>9</v>
      </c>
      <c r="H87" s="703"/>
      <c r="I87" s="621">
        <f>支給額計算書!I390</f>
        <v>0</v>
      </c>
      <c r="J87" s="214"/>
      <c r="K87" s="622"/>
      <c r="L87" s="677"/>
      <c r="M87" s="678"/>
      <c r="N87" s="678"/>
      <c r="O87" s="678"/>
      <c r="P87" s="678"/>
      <c r="Q87" s="679"/>
      <c r="R87" s="677"/>
      <c r="S87" s="678"/>
      <c r="T87" s="678"/>
      <c r="U87" s="678"/>
      <c r="V87" s="678"/>
      <c r="W87" s="679"/>
      <c r="X87" s="608">
        <f t="shared" ref="X87" si="36">IF(L87=0,0,IF(I87="△",R87/L87,0))</f>
        <v>0</v>
      </c>
      <c r="Y87" s="609"/>
      <c r="Z87" s="609"/>
      <c r="AA87" s="609"/>
      <c r="AB87" s="609"/>
      <c r="AC87" s="610"/>
      <c r="AD87" s="591">
        <f t="shared" ref="AD87" si="37">IF(I87="△",2*X87,0)</f>
        <v>0</v>
      </c>
      <c r="AE87" s="592"/>
      <c r="AF87" s="592"/>
      <c r="AG87" s="592"/>
      <c r="AH87" s="592"/>
      <c r="AI87" s="593"/>
      <c r="AJ87" s="12"/>
      <c r="AK87" s="12"/>
      <c r="AL87" s="12"/>
      <c r="AM87" s="12"/>
      <c r="AU87" s="699"/>
      <c r="AV87" s="698"/>
    </row>
    <row r="88" spans="1:48" s="1" customFormat="1" ht="10.9" customHeight="1" x14ac:dyDescent="0.15">
      <c r="A88" s="12"/>
      <c r="B88" s="12"/>
      <c r="C88" s="594"/>
      <c r="D88" s="449"/>
      <c r="E88" s="451"/>
      <c r="F88" s="701"/>
      <c r="G88" s="447"/>
      <c r="H88" s="704"/>
      <c r="I88" s="596"/>
      <c r="J88" s="310"/>
      <c r="K88" s="597"/>
      <c r="L88" s="671"/>
      <c r="M88" s="672"/>
      <c r="N88" s="672"/>
      <c r="O88" s="672"/>
      <c r="P88" s="672"/>
      <c r="Q88" s="673"/>
      <c r="R88" s="671"/>
      <c r="S88" s="672"/>
      <c r="T88" s="672"/>
      <c r="U88" s="672"/>
      <c r="V88" s="672"/>
      <c r="W88" s="673"/>
      <c r="X88" s="585"/>
      <c r="Y88" s="586"/>
      <c r="Z88" s="586"/>
      <c r="AA88" s="586"/>
      <c r="AB88" s="586"/>
      <c r="AC88" s="587"/>
      <c r="AD88" s="591"/>
      <c r="AE88" s="592"/>
      <c r="AF88" s="592"/>
      <c r="AG88" s="592"/>
      <c r="AH88" s="592"/>
      <c r="AI88" s="593"/>
      <c r="AJ88" s="12"/>
      <c r="AK88" s="12"/>
      <c r="AL88" s="12"/>
      <c r="AM88" s="12"/>
      <c r="AU88" s="699"/>
      <c r="AV88" s="698"/>
    </row>
    <row r="89" spans="1:48" s="1" customFormat="1" ht="10.9" customHeight="1" x14ac:dyDescent="0.15">
      <c r="A89" s="12"/>
      <c r="B89" s="12"/>
      <c r="C89" s="594"/>
      <c r="D89" s="449"/>
      <c r="E89" s="451"/>
      <c r="F89" s="701"/>
      <c r="G89" s="447"/>
      <c r="H89" s="704"/>
      <c r="I89" s="596"/>
      <c r="J89" s="310"/>
      <c r="K89" s="597"/>
      <c r="L89" s="671"/>
      <c r="M89" s="672"/>
      <c r="N89" s="672"/>
      <c r="O89" s="672"/>
      <c r="P89" s="672"/>
      <c r="Q89" s="673"/>
      <c r="R89" s="671"/>
      <c r="S89" s="672"/>
      <c r="T89" s="672"/>
      <c r="U89" s="672"/>
      <c r="V89" s="672"/>
      <c r="W89" s="673"/>
      <c r="X89" s="585"/>
      <c r="Y89" s="586"/>
      <c r="Z89" s="586"/>
      <c r="AA89" s="586"/>
      <c r="AB89" s="586"/>
      <c r="AC89" s="587"/>
      <c r="AD89" s="591"/>
      <c r="AE89" s="592"/>
      <c r="AF89" s="592"/>
      <c r="AG89" s="592"/>
      <c r="AH89" s="592"/>
      <c r="AI89" s="593"/>
      <c r="AJ89" s="12"/>
      <c r="AK89" s="12"/>
      <c r="AL89" s="12"/>
      <c r="AM89" s="12"/>
      <c r="AU89" s="699"/>
      <c r="AV89" s="698"/>
    </row>
    <row r="90" spans="1:48" s="1" customFormat="1" ht="10.5" customHeight="1" thickBot="1" x14ac:dyDescent="0.2">
      <c r="A90" s="12"/>
      <c r="B90" s="12"/>
      <c r="C90" s="617"/>
      <c r="D90" s="618"/>
      <c r="E90" s="619"/>
      <c r="F90" s="708"/>
      <c r="G90" s="620"/>
      <c r="H90" s="709"/>
      <c r="I90" s="623"/>
      <c r="J90" s="624"/>
      <c r="K90" s="625"/>
      <c r="L90" s="695"/>
      <c r="M90" s="696"/>
      <c r="N90" s="696"/>
      <c r="O90" s="696"/>
      <c r="P90" s="696"/>
      <c r="Q90" s="697"/>
      <c r="R90" s="695"/>
      <c r="S90" s="696"/>
      <c r="T90" s="696"/>
      <c r="U90" s="696"/>
      <c r="V90" s="696"/>
      <c r="W90" s="697"/>
      <c r="X90" s="611"/>
      <c r="Y90" s="612"/>
      <c r="Z90" s="612"/>
      <c r="AA90" s="612"/>
      <c r="AB90" s="612"/>
      <c r="AC90" s="613"/>
      <c r="AD90" s="692"/>
      <c r="AE90" s="693"/>
      <c r="AF90" s="693"/>
      <c r="AG90" s="693"/>
      <c r="AH90" s="693"/>
      <c r="AI90" s="694"/>
      <c r="AJ90" s="12"/>
      <c r="AK90" s="12"/>
      <c r="AL90" s="12"/>
      <c r="AM90" s="12"/>
      <c r="AU90" s="699"/>
      <c r="AV90" s="698"/>
    </row>
    <row r="91" spans="1:48" s="1" customFormat="1" ht="10.9" customHeight="1" thickTop="1" x14ac:dyDescent="0.15">
      <c r="A91" s="12"/>
      <c r="B91" s="12"/>
      <c r="C91" s="594">
        <v>6</v>
      </c>
      <c r="D91" s="449" t="s">
        <v>3</v>
      </c>
      <c r="E91" s="451">
        <v>1</v>
      </c>
      <c r="F91" s="701" t="s">
        <v>2</v>
      </c>
      <c r="G91" s="447" t="s">
        <v>8</v>
      </c>
      <c r="H91" s="704"/>
      <c r="I91" s="596">
        <f>支給額計算書!I402</f>
        <v>0</v>
      </c>
      <c r="J91" s="310"/>
      <c r="K91" s="597"/>
      <c r="L91" s="671"/>
      <c r="M91" s="672"/>
      <c r="N91" s="672"/>
      <c r="O91" s="672"/>
      <c r="P91" s="672"/>
      <c r="Q91" s="673"/>
      <c r="R91" s="671"/>
      <c r="S91" s="672"/>
      <c r="T91" s="672"/>
      <c r="U91" s="672"/>
      <c r="V91" s="672"/>
      <c r="W91" s="673"/>
      <c r="X91" s="585">
        <f t="shared" ref="X91" si="38">IF(L91=0,0,IF(I91="△",R91/L91,0))</f>
        <v>0</v>
      </c>
      <c r="Y91" s="586"/>
      <c r="Z91" s="586"/>
      <c r="AA91" s="586"/>
      <c r="AB91" s="586"/>
      <c r="AC91" s="587"/>
      <c r="AD91" s="483">
        <f t="shared" ref="AD91" si="39">IF(I91="△",2*X91,0)</f>
        <v>0</v>
      </c>
      <c r="AE91" s="484"/>
      <c r="AF91" s="484"/>
      <c r="AG91" s="484"/>
      <c r="AH91" s="484"/>
      <c r="AI91" s="503"/>
      <c r="AJ91" s="12"/>
      <c r="AK91" s="12"/>
      <c r="AL91" s="12"/>
      <c r="AM91" s="12"/>
      <c r="AU91" s="698"/>
      <c r="AV91" s="698"/>
    </row>
    <row r="92" spans="1:48" s="1" customFormat="1" ht="10.9" customHeight="1" x14ac:dyDescent="0.15">
      <c r="A92" s="12"/>
      <c r="B92" s="12"/>
      <c r="C92" s="594"/>
      <c r="D92" s="449"/>
      <c r="E92" s="451"/>
      <c r="F92" s="701"/>
      <c r="G92" s="447"/>
      <c r="H92" s="704"/>
      <c r="I92" s="596"/>
      <c r="J92" s="310"/>
      <c r="K92" s="597"/>
      <c r="L92" s="671"/>
      <c r="M92" s="672"/>
      <c r="N92" s="672"/>
      <c r="O92" s="672"/>
      <c r="P92" s="672"/>
      <c r="Q92" s="673"/>
      <c r="R92" s="671"/>
      <c r="S92" s="672"/>
      <c r="T92" s="672"/>
      <c r="U92" s="672"/>
      <c r="V92" s="672"/>
      <c r="W92" s="673"/>
      <c r="X92" s="585"/>
      <c r="Y92" s="586"/>
      <c r="Z92" s="586"/>
      <c r="AA92" s="586"/>
      <c r="AB92" s="586"/>
      <c r="AC92" s="587"/>
      <c r="AD92" s="591"/>
      <c r="AE92" s="592"/>
      <c r="AF92" s="592"/>
      <c r="AG92" s="592"/>
      <c r="AH92" s="592"/>
      <c r="AI92" s="593"/>
      <c r="AJ92" s="12"/>
      <c r="AK92" s="12"/>
      <c r="AL92" s="12"/>
      <c r="AM92" s="12"/>
      <c r="AU92" s="698"/>
      <c r="AV92" s="698"/>
    </row>
    <row r="93" spans="1:48" s="1" customFormat="1" ht="10.9" customHeight="1" x14ac:dyDescent="0.15">
      <c r="A93" s="12"/>
      <c r="B93" s="12"/>
      <c r="C93" s="594"/>
      <c r="D93" s="449"/>
      <c r="E93" s="451"/>
      <c r="F93" s="701"/>
      <c r="G93" s="447"/>
      <c r="H93" s="704"/>
      <c r="I93" s="596"/>
      <c r="J93" s="310"/>
      <c r="K93" s="597"/>
      <c r="L93" s="671"/>
      <c r="M93" s="672"/>
      <c r="N93" s="672"/>
      <c r="O93" s="672"/>
      <c r="P93" s="672"/>
      <c r="Q93" s="673"/>
      <c r="R93" s="671"/>
      <c r="S93" s="672"/>
      <c r="T93" s="672"/>
      <c r="U93" s="672"/>
      <c r="V93" s="672"/>
      <c r="W93" s="673"/>
      <c r="X93" s="585"/>
      <c r="Y93" s="586"/>
      <c r="Z93" s="586"/>
      <c r="AA93" s="586"/>
      <c r="AB93" s="586"/>
      <c r="AC93" s="587"/>
      <c r="AD93" s="591"/>
      <c r="AE93" s="592"/>
      <c r="AF93" s="592"/>
      <c r="AG93" s="592"/>
      <c r="AH93" s="592"/>
      <c r="AI93" s="593"/>
      <c r="AJ93" s="12"/>
      <c r="AK93" s="12"/>
      <c r="AL93" s="12"/>
      <c r="AM93" s="12"/>
      <c r="AU93" s="698"/>
      <c r="AV93" s="698"/>
    </row>
    <row r="94" spans="1:48" s="1" customFormat="1" ht="10.9" customHeight="1" x14ac:dyDescent="0.15">
      <c r="A94" s="12"/>
      <c r="B94" s="12"/>
      <c r="C94" s="595"/>
      <c r="D94" s="450"/>
      <c r="E94" s="452"/>
      <c r="F94" s="706"/>
      <c r="G94" s="448"/>
      <c r="H94" s="707"/>
      <c r="I94" s="598"/>
      <c r="J94" s="215"/>
      <c r="K94" s="599"/>
      <c r="L94" s="674"/>
      <c r="M94" s="675"/>
      <c r="N94" s="675"/>
      <c r="O94" s="675"/>
      <c r="P94" s="675"/>
      <c r="Q94" s="676"/>
      <c r="R94" s="674"/>
      <c r="S94" s="675"/>
      <c r="T94" s="675"/>
      <c r="U94" s="675"/>
      <c r="V94" s="675"/>
      <c r="W94" s="676"/>
      <c r="X94" s="588"/>
      <c r="Y94" s="589"/>
      <c r="Z94" s="589"/>
      <c r="AA94" s="589"/>
      <c r="AB94" s="589"/>
      <c r="AC94" s="590"/>
      <c r="AD94" s="591"/>
      <c r="AE94" s="592"/>
      <c r="AF94" s="592"/>
      <c r="AG94" s="592"/>
      <c r="AH94" s="592"/>
      <c r="AI94" s="593"/>
      <c r="AJ94" s="12"/>
      <c r="AK94" s="12"/>
      <c r="AL94" s="12"/>
      <c r="AM94" s="12"/>
      <c r="AU94" s="698"/>
      <c r="AV94" s="698"/>
    </row>
    <row r="95" spans="1:48" s="1" customFormat="1" ht="10.9" customHeight="1" x14ac:dyDescent="0.15">
      <c r="A95" s="12"/>
      <c r="B95" s="12"/>
      <c r="C95" s="600">
        <v>6</v>
      </c>
      <c r="D95" s="475" t="s">
        <v>3</v>
      </c>
      <c r="E95" s="476">
        <v>2</v>
      </c>
      <c r="F95" s="700" t="s">
        <v>2</v>
      </c>
      <c r="G95" s="474" t="s">
        <v>7</v>
      </c>
      <c r="H95" s="703"/>
      <c r="I95" s="621">
        <f>支給額計算書!I406</f>
        <v>0</v>
      </c>
      <c r="J95" s="214"/>
      <c r="K95" s="622"/>
      <c r="L95" s="671"/>
      <c r="M95" s="672"/>
      <c r="N95" s="672"/>
      <c r="O95" s="672"/>
      <c r="P95" s="672"/>
      <c r="Q95" s="673"/>
      <c r="R95" s="677"/>
      <c r="S95" s="678"/>
      <c r="T95" s="678"/>
      <c r="U95" s="678"/>
      <c r="V95" s="678"/>
      <c r="W95" s="679"/>
      <c r="X95" s="608">
        <f t="shared" ref="X95" si="40">IF(L95=0,0,IF(I95="△",R95/L95,0))</f>
        <v>0</v>
      </c>
      <c r="Y95" s="609"/>
      <c r="Z95" s="609"/>
      <c r="AA95" s="609"/>
      <c r="AB95" s="609"/>
      <c r="AC95" s="610"/>
      <c r="AD95" s="483">
        <f t="shared" ref="AD95" si="41">IF(I95="△",2*X95,0)</f>
        <v>0</v>
      </c>
      <c r="AE95" s="484"/>
      <c r="AF95" s="484"/>
      <c r="AG95" s="484"/>
      <c r="AH95" s="484"/>
      <c r="AI95" s="503"/>
      <c r="AJ95" s="12"/>
      <c r="AK95" s="12"/>
      <c r="AL95" s="12"/>
      <c r="AM95" s="12"/>
      <c r="AU95" s="698"/>
      <c r="AV95" s="698"/>
    </row>
    <row r="96" spans="1:48" s="1" customFormat="1" ht="10.9" customHeight="1" x14ac:dyDescent="0.15">
      <c r="A96" s="12"/>
      <c r="B96" s="12"/>
      <c r="C96" s="594"/>
      <c r="D96" s="449"/>
      <c r="E96" s="451"/>
      <c r="F96" s="701"/>
      <c r="G96" s="447"/>
      <c r="H96" s="704"/>
      <c r="I96" s="596"/>
      <c r="J96" s="310"/>
      <c r="K96" s="597"/>
      <c r="L96" s="671"/>
      <c r="M96" s="672"/>
      <c r="N96" s="672"/>
      <c r="O96" s="672"/>
      <c r="P96" s="672"/>
      <c r="Q96" s="673"/>
      <c r="R96" s="671"/>
      <c r="S96" s="672"/>
      <c r="T96" s="672"/>
      <c r="U96" s="672"/>
      <c r="V96" s="672"/>
      <c r="W96" s="673"/>
      <c r="X96" s="585"/>
      <c r="Y96" s="586"/>
      <c r="Z96" s="586"/>
      <c r="AA96" s="586"/>
      <c r="AB96" s="586"/>
      <c r="AC96" s="587"/>
      <c r="AD96" s="591"/>
      <c r="AE96" s="592"/>
      <c r="AF96" s="592"/>
      <c r="AG96" s="592"/>
      <c r="AH96" s="592"/>
      <c r="AI96" s="593"/>
      <c r="AJ96" s="12"/>
      <c r="AK96" s="12"/>
      <c r="AL96" s="12"/>
      <c r="AM96" s="12"/>
      <c r="AU96" s="698"/>
      <c r="AV96" s="698"/>
    </row>
    <row r="97" spans="1:48" s="1" customFormat="1" ht="10.9" customHeight="1" x14ac:dyDescent="0.15">
      <c r="A97" s="12"/>
      <c r="B97" s="12"/>
      <c r="C97" s="594"/>
      <c r="D97" s="449"/>
      <c r="E97" s="451"/>
      <c r="F97" s="701"/>
      <c r="G97" s="447"/>
      <c r="H97" s="704"/>
      <c r="I97" s="596"/>
      <c r="J97" s="310"/>
      <c r="K97" s="597"/>
      <c r="L97" s="671"/>
      <c r="M97" s="672"/>
      <c r="N97" s="672"/>
      <c r="O97" s="672"/>
      <c r="P97" s="672"/>
      <c r="Q97" s="673"/>
      <c r="R97" s="671"/>
      <c r="S97" s="672"/>
      <c r="T97" s="672"/>
      <c r="U97" s="672"/>
      <c r="V97" s="672"/>
      <c r="W97" s="673"/>
      <c r="X97" s="585"/>
      <c r="Y97" s="586"/>
      <c r="Z97" s="586"/>
      <c r="AA97" s="586"/>
      <c r="AB97" s="586"/>
      <c r="AC97" s="587"/>
      <c r="AD97" s="591"/>
      <c r="AE97" s="592"/>
      <c r="AF97" s="592"/>
      <c r="AG97" s="592"/>
      <c r="AH97" s="592"/>
      <c r="AI97" s="593"/>
      <c r="AJ97" s="12"/>
      <c r="AK97" s="12"/>
      <c r="AL97" s="12"/>
      <c r="AM97" s="12"/>
      <c r="AU97" s="698"/>
      <c r="AV97" s="698"/>
    </row>
    <row r="98" spans="1:48" s="1" customFormat="1" ht="10.9" customHeight="1" x14ac:dyDescent="0.15">
      <c r="A98" s="12"/>
      <c r="B98" s="12"/>
      <c r="C98" s="595"/>
      <c r="D98" s="450"/>
      <c r="E98" s="452"/>
      <c r="F98" s="706"/>
      <c r="G98" s="448"/>
      <c r="H98" s="707"/>
      <c r="I98" s="598"/>
      <c r="J98" s="215"/>
      <c r="K98" s="599"/>
      <c r="L98" s="674"/>
      <c r="M98" s="675"/>
      <c r="N98" s="675"/>
      <c r="O98" s="675"/>
      <c r="P98" s="675"/>
      <c r="Q98" s="676"/>
      <c r="R98" s="674"/>
      <c r="S98" s="675"/>
      <c r="T98" s="675"/>
      <c r="U98" s="675"/>
      <c r="V98" s="675"/>
      <c r="W98" s="676"/>
      <c r="X98" s="588"/>
      <c r="Y98" s="589"/>
      <c r="Z98" s="589"/>
      <c r="AA98" s="589"/>
      <c r="AB98" s="589"/>
      <c r="AC98" s="590"/>
      <c r="AD98" s="591"/>
      <c r="AE98" s="592"/>
      <c r="AF98" s="592"/>
      <c r="AG98" s="592"/>
      <c r="AH98" s="592"/>
      <c r="AI98" s="593"/>
      <c r="AJ98" s="12"/>
      <c r="AK98" s="12"/>
      <c r="AL98" s="12"/>
      <c r="AM98" s="12"/>
      <c r="AU98" s="698"/>
      <c r="AV98" s="698"/>
    </row>
    <row r="99" spans="1:48" s="1" customFormat="1" ht="10.9" customHeight="1" x14ac:dyDescent="0.15">
      <c r="A99" s="12"/>
      <c r="B99" s="12"/>
      <c r="C99" s="600">
        <v>6</v>
      </c>
      <c r="D99" s="475" t="s">
        <v>3</v>
      </c>
      <c r="E99" s="476">
        <v>3</v>
      </c>
      <c r="F99" s="700" t="s">
        <v>2</v>
      </c>
      <c r="G99" s="474" t="s">
        <v>6</v>
      </c>
      <c r="H99" s="703"/>
      <c r="I99" s="621">
        <f>支給額計算書!I410</f>
        <v>0</v>
      </c>
      <c r="J99" s="214"/>
      <c r="K99" s="622"/>
      <c r="L99" s="671"/>
      <c r="M99" s="672"/>
      <c r="N99" s="672"/>
      <c r="O99" s="672"/>
      <c r="P99" s="672"/>
      <c r="Q99" s="673"/>
      <c r="R99" s="677"/>
      <c r="S99" s="678"/>
      <c r="T99" s="678"/>
      <c r="U99" s="678"/>
      <c r="V99" s="678"/>
      <c r="W99" s="679"/>
      <c r="X99" s="608">
        <f t="shared" ref="X99" si="42">IF(L99=0,0,IF(I99="△",R99/L99,0))</f>
        <v>0</v>
      </c>
      <c r="Y99" s="609"/>
      <c r="Z99" s="609"/>
      <c r="AA99" s="609"/>
      <c r="AB99" s="609"/>
      <c r="AC99" s="610"/>
      <c r="AD99" s="483">
        <f t="shared" ref="AD99" si="43">IF(I99="△",2*X99,0)</f>
        <v>0</v>
      </c>
      <c r="AE99" s="484"/>
      <c r="AF99" s="484"/>
      <c r="AG99" s="484"/>
      <c r="AH99" s="484"/>
      <c r="AI99" s="503"/>
      <c r="AJ99" s="12"/>
      <c r="AK99" s="12"/>
      <c r="AL99" s="12"/>
      <c r="AM99" s="12"/>
      <c r="AU99" s="698"/>
      <c r="AV99" s="698"/>
    </row>
    <row r="100" spans="1:48" s="1" customFormat="1" ht="10.9" customHeight="1" x14ac:dyDescent="0.15">
      <c r="A100" s="12"/>
      <c r="B100" s="12"/>
      <c r="C100" s="594"/>
      <c r="D100" s="449"/>
      <c r="E100" s="451"/>
      <c r="F100" s="701"/>
      <c r="G100" s="447"/>
      <c r="H100" s="704"/>
      <c r="I100" s="596"/>
      <c r="J100" s="310"/>
      <c r="K100" s="597"/>
      <c r="L100" s="671"/>
      <c r="M100" s="672"/>
      <c r="N100" s="672"/>
      <c r="O100" s="672"/>
      <c r="P100" s="672"/>
      <c r="Q100" s="673"/>
      <c r="R100" s="671"/>
      <c r="S100" s="672"/>
      <c r="T100" s="672"/>
      <c r="U100" s="672"/>
      <c r="V100" s="672"/>
      <c r="W100" s="673"/>
      <c r="X100" s="585"/>
      <c r="Y100" s="586"/>
      <c r="Z100" s="586"/>
      <c r="AA100" s="586"/>
      <c r="AB100" s="586"/>
      <c r="AC100" s="587"/>
      <c r="AD100" s="591"/>
      <c r="AE100" s="592"/>
      <c r="AF100" s="592"/>
      <c r="AG100" s="592"/>
      <c r="AH100" s="592"/>
      <c r="AI100" s="593"/>
      <c r="AJ100" s="12"/>
      <c r="AK100" s="12"/>
      <c r="AL100" s="12"/>
      <c r="AM100" s="12"/>
      <c r="AU100" s="698"/>
      <c r="AV100" s="698"/>
    </row>
    <row r="101" spans="1:48" s="1" customFormat="1" ht="10.9" customHeight="1" x14ac:dyDescent="0.15">
      <c r="A101" s="12"/>
      <c r="B101" s="12"/>
      <c r="C101" s="594"/>
      <c r="D101" s="449"/>
      <c r="E101" s="451"/>
      <c r="F101" s="701"/>
      <c r="G101" s="447"/>
      <c r="H101" s="704"/>
      <c r="I101" s="596"/>
      <c r="J101" s="310"/>
      <c r="K101" s="597"/>
      <c r="L101" s="671"/>
      <c r="M101" s="672"/>
      <c r="N101" s="672"/>
      <c r="O101" s="672"/>
      <c r="P101" s="672"/>
      <c r="Q101" s="673"/>
      <c r="R101" s="671"/>
      <c r="S101" s="672"/>
      <c r="T101" s="672"/>
      <c r="U101" s="672"/>
      <c r="V101" s="672"/>
      <c r="W101" s="673"/>
      <c r="X101" s="585"/>
      <c r="Y101" s="586"/>
      <c r="Z101" s="586"/>
      <c r="AA101" s="586"/>
      <c r="AB101" s="586"/>
      <c r="AC101" s="587"/>
      <c r="AD101" s="591"/>
      <c r="AE101" s="592"/>
      <c r="AF101" s="592"/>
      <c r="AG101" s="592"/>
      <c r="AH101" s="592"/>
      <c r="AI101" s="593"/>
      <c r="AJ101" s="12"/>
      <c r="AK101" s="12"/>
      <c r="AL101" s="12"/>
      <c r="AM101" s="12"/>
      <c r="AU101" s="698"/>
      <c r="AV101" s="698"/>
    </row>
    <row r="102" spans="1:48" s="1" customFormat="1" ht="10.9" customHeight="1" x14ac:dyDescent="0.15">
      <c r="A102" s="12"/>
      <c r="B102" s="12"/>
      <c r="C102" s="595"/>
      <c r="D102" s="450"/>
      <c r="E102" s="452"/>
      <c r="F102" s="706"/>
      <c r="G102" s="448"/>
      <c r="H102" s="707"/>
      <c r="I102" s="598"/>
      <c r="J102" s="215"/>
      <c r="K102" s="599"/>
      <c r="L102" s="674"/>
      <c r="M102" s="675"/>
      <c r="N102" s="675"/>
      <c r="O102" s="675"/>
      <c r="P102" s="675"/>
      <c r="Q102" s="676"/>
      <c r="R102" s="674"/>
      <c r="S102" s="675"/>
      <c r="T102" s="675"/>
      <c r="U102" s="675"/>
      <c r="V102" s="675"/>
      <c r="W102" s="676"/>
      <c r="X102" s="588"/>
      <c r="Y102" s="589"/>
      <c r="Z102" s="589"/>
      <c r="AA102" s="589"/>
      <c r="AB102" s="589"/>
      <c r="AC102" s="590"/>
      <c r="AD102" s="591"/>
      <c r="AE102" s="592"/>
      <c r="AF102" s="592"/>
      <c r="AG102" s="592"/>
      <c r="AH102" s="592"/>
      <c r="AI102" s="593"/>
      <c r="AJ102" s="12"/>
      <c r="AK102" s="12"/>
      <c r="AL102" s="12"/>
      <c r="AM102" s="12"/>
      <c r="AU102" s="698"/>
      <c r="AV102" s="698"/>
    </row>
    <row r="103" spans="1:48" s="1" customFormat="1" ht="10.9" customHeight="1" x14ac:dyDescent="0.15">
      <c r="A103" s="12"/>
      <c r="B103" s="12"/>
      <c r="C103" s="600">
        <v>6</v>
      </c>
      <c r="D103" s="475" t="s">
        <v>3</v>
      </c>
      <c r="E103" s="476">
        <v>4</v>
      </c>
      <c r="F103" s="700" t="s">
        <v>2</v>
      </c>
      <c r="G103" s="474" t="s">
        <v>5</v>
      </c>
      <c r="H103" s="703"/>
      <c r="I103" s="621">
        <f>支給額計算書!I414</f>
        <v>0</v>
      </c>
      <c r="J103" s="214"/>
      <c r="K103" s="622"/>
      <c r="L103" s="671"/>
      <c r="M103" s="672"/>
      <c r="N103" s="672"/>
      <c r="O103" s="672"/>
      <c r="P103" s="672"/>
      <c r="Q103" s="673"/>
      <c r="R103" s="677"/>
      <c r="S103" s="678"/>
      <c r="T103" s="678"/>
      <c r="U103" s="678"/>
      <c r="V103" s="678"/>
      <c r="W103" s="679"/>
      <c r="X103" s="608">
        <f t="shared" ref="X103" si="44">IF(L103=0,0,IF(I103="△",R103/L103,0))</f>
        <v>0</v>
      </c>
      <c r="Y103" s="609"/>
      <c r="Z103" s="609"/>
      <c r="AA103" s="609"/>
      <c r="AB103" s="609"/>
      <c r="AC103" s="610"/>
      <c r="AD103" s="483">
        <f t="shared" ref="AD103" si="45">IF(I103="△",2*X103,0)</f>
        <v>0</v>
      </c>
      <c r="AE103" s="484"/>
      <c r="AF103" s="484"/>
      <c r="AG103" s="484"/>
      <c r="AH103" s="484"/>
      <c r="AI103" s="503"/>
      <c r="AJ103" s="12"/>
      <c r="AK103" s="12"/>
      <c r="AL103" s="12"/>
      <c r="AM103" s="12"/>
      <c r="AU103" s="698"/>
      <c r="AV103" s="698"/>
    </row>
    <row r="104" spans="1:48" s="1" customFormat="1" ht="10.9" customHeight="1" x14ac:dyDescent="0.15">
      <c r="A104" s="12"/>
      <c r="B104" s="12"/>
      <c r="C104" s="594"/>
      <c r="D104" s="449"/>
      <c r="E104" s="451"/>
      <c r="F104" s="701"/>
      <c r="G104" s="447"/>
      <c r="H104" s="704"/>
      <c r="I104" s="596"/>
      <c r="J104" s="310"/>
      <c r="K104" s="597"/>
      <c r="L104" s="671"/>
      <c r="M104" s="672"/>
      <c r="N104" s="672"/>
      <c r="O104" s="672"/>
      <c r="P104" s="672"/>
      <c r="Q104" s="673"/>
      <c r="R104" s="671"/>
      <c r="S104" s="672"/>
      <c r="T104" s="672"/>
      <c r="U104" s="672"/>
      <c r="V104" s="672"/>
      <c r="W104" s="673"/>
      <c r="X104" s="585"/>
      <c r="Y104" s="586"/>
      <c r="Z104" s="586"/>
      <c r="AA104" s="586"/>
      <c r="AB104" s="586"/>
      <c r="AC104" s="587"/>
      <c r="AD104" s="591"/>
      <c r="AE104" s="592"/>
      <c r="AF104" s="592"/>
      <c r="AG104" s="592"/>
      <c r="AH104" s="592"/>
      <c r="AI104" s="593"/>
      <c r="AJ104" s="12"/>
      <c r="AK104" s="12"/>
      <c r="AL104" s="12"/>
      <c r="AM104" s="12"/>
      <c r="AU104" s="698"/>
      <c r="AV104" s="698"/>
    </row>
    <row r="105" spans="1:48" s="1" customFormat="1" ht="10.9" customHeight="1" x14ac:dyDescent="0.15">
      <c r="A105" s="12"/>
      <c r="B105" s="12"/>
      <c r="C105" s="594"/>
      <c r="D105" s="449"/>
      <c r="E105" s="451"/>
      <c r="F105" s="701"/>
      <c r="G105" s="447"/>
      <c r="H105" s="704"/>
      <c r="I105" s="596"/>
      <c r="J105" s="310"/>
      <c r="K105" s="597"/>
      <c r="L105" s="671"/>
      <c r="M105" s="672"/>
      <c r="N105" s="672"/>
      <c r="O105" s="672"/>
      <c r="P105" s="672"/>
      <c r="Q105" s="673"/>
      <c r="R105" s="671"/>
      <c r="S105" s="672"/>
      <c r="T105" s="672"/>
      <c r="U105" s="672"/>
      <c r="V105" s="672"/>
      <c r="W105" s="673"/>
      <c r="X105" s="585"/>
      <c r="Y105" s="586"/>
      <c r="Z105" s="586"/>
      <c r="AA105" s="586"/>
      <c r="AB105" s="586"/>
      <c r="AC105" s="587"/>
      <c r="AD105" s="591"/>
      <c r="AE105" s="592"/>
      <c r="AF105" s="592"/>
      <c r="AG105" s="592"/>
      <c r="AH105" s="592"/>
      <c r="AI105" s="593"/>
      <c r="AJ105" s="12"/>
      <c r="AK105" s="12"/>
      <c r="AL105" s="12"/>
      <c r="AM105" s="12"/>
      <c r="AU105" s="698"/>
      <c r="AV105" s="698"/>
    </row>
    <row r="106" spans="1:48" s="1" customFormat="1" ht="10.9" customHeight="1" x14ac:dyDescent="0.15">
      <c r="A106" s="12"/>
      <c r="B106" s="12"/>
      <c r="C106" s="595"/>
      <c r="D106" s="450"/>
      <c r="E106" s="452"/>
      <c r="F106" s="706"/>
      <c r="G106" s="448"/>
      <c r="H106" s="707"/>
      <c r="I106" s="598"/>
      <c r="J106" s="215"/>
      <c r="K106" s="599"/>
      <c r="L106" s="674"/>
      <c r="M106" s="675"/>
      <c r="N106" s="675"/>
      <c r="O106" s="675"/>
      <c r="P106" s="675"/>
      <c r="Q106" s="676"/>
      <c r="R106" s="674"/>
      <c r="S106" s="675"/>
      <c r="T106" s="675"/>
      <c r="U106" s="675"/>
      <c r="V106" s="675"/>
      <c r="W106" s="676"/>
      <c r="X106" s="588"/>
      <c r="Y106" s="589"/>
      <c r="Z106" s="589"/>
      <c r="AA106" s="589"/>
      <c r="AB106" s="589"/>
      <c r="AC106" s="590"/>
      <c r="AD106" s="591"/>
      <c r="AE106" s="592"/>
      <c r="AF106" s="592"/>
      <c r="AG106" s="592"/>
      <c r="AH106" s="592"/>
      <c r="AI106" s="593"/>
      <c r="AJ106" s="12"/>
      <c r="AK106" s="12"/>
      <c r="AL106" s="12"/>
      <c r="AM106" s="12"/>
      <c r="AU106" s="698"/>
      <c r="AV106" s="698"/>
    </row>
    <row r="107" spans="1:48" s="1" customFormat="1" ht="10.9" customHeight="1" x14ac:dyDescent="0.15">
      <c r="A107" s="12"/>
      <c r="B107" s="12"/>
      <c r="C107" s="600">
        <v>6</v>
      </c>
      <c r="D107" s="475" t="s">
        <v>3</v>
      </c>
      <c r="E107" s="476">
        <v>5</v>
      </c>
      <c r="F107" s="700" t="s">
        <v>2</v>
      </c>
      <c r="G107" s="474" t="s">
        <v>4</v>
      </c>
      <c r="H107" s="703"/>
      <c r="I107" s="621">
        <f>支給額計算書!I418</f>
        <v>0</v>
      </c>
      <c r="J107" s="214"/>
      <c r="K107" s="622"/>
      <c r="L107" s="671"/>
      <c r="M107" s="672"/>
      <c r="N107" s="672"/>
      <c r="O107" s="672"/>
      <c r="P107" s="672"/>
      <c r="Q107" s="673"/>
      <c r="R107" s="677"/>
      <c r="S107" s="678"/>
      <c r="T107" s="678"/>
      <c r="U107" s="678"/>
      <c r="V107" s="678"/>
      <c r="W107" s="679"/>
      <c r="X107" s="608">
        <f t="shared" ref="X107" si="46">IF(L107=0,0,IF(I107="△",R107/L107,0))</f>
        <v>0</v>
      </c>
      <c r="Y107" s="609"/>
      <c r="Z107" s="609"/>
      <c r="AA107" s="609"/>
      <c r="AB107" s="609"/>
      <c r="AC107" s="610"/>
      <c r="AD107" s="483">
        <f t="shared" ref="AD107" si="47">IF(I107="△",2*X107,0)</f>
        <v>0</v>
      </c>
      <c r="AE107" s="484"/>
      <c r="AF107" s="484"/>
      <c r="AG107" s="484"/>
      <c r="AH107" s="484"/>
      <c r="AI107" s="503"/>
      <c r="AJ107" s="12"/>
      <c r="AK107" s="12"/>
      <c r="AL107" s="12"/>
      <c r="AM107" s="12"/>
      <c r="AU107" s="698"/>
      <c r="AV107" s="698"/>
    </row>
    <row r="108" spans="1:48" s="1" customFormat="1" ht="10.9" customHeight="1" x14ac:dyDescent="0.15">
      <c r="A108" s="12"/>
      <c r="B108" s="12"/>
      <c r="C108" s="594"/>
      <c r="D108" s="449"/>
      <c r="E108" s="451"/>
      <c r="F108" s="701"/>
      <c r="G108" s="447"/>
      <c r="H108" s="704"/>
      <c r="I108" s="596"/>
      <c r="J108" s="310"/>
      <c r="K108" s="597"/>
      <c r="L108" s="671"/>
      <c r="M108" s="672"/>
      <c r="N108" s="672"/>
      <c r="O108" s="672"/>
      <c r="P108" s="672"/>
      <c r="Q108" s="673"/>
      <c r="R108" s="671"/>
      <c r="S108" s="672"/>
      <c r="T108" s="672"/>
      <c r="U108" s="672"/>
      <c r="V108" s="672"/>
      <c r="W108" s="673"/>
      <c r="X108" s="585"/>
      <c r="Y108" s="586"/>
      <c r="Z108" s="586"/>
      <c r="AA108" s="586"/>
      <c r="AB108" s="586"/>
      <c r="AC108" s="587"/>
      <c r="AD108" s="591"/>
      <c r="AE108" s="592"/>
      <c r="AF108" s="592"/>
      <c r="AG108" s="592"/>
      <c r="AH108" s="592"/>
      <c r="AI108" s="593"/>
      <c r="AJ108" s="12"/>
      <c r="AK108" s="12"/>
      <c r="AL108" s="12"/>
      <c r="AM108" s="12"/>
      <c r="AU108" s="698"/>
      <c r="AV108" s="698"/>
    </row>
    <row r="109" spans="1:48" s="1" customFormat="1" ht="10.9" customHeight="1" x14ac:dyDescent="0.15">
      <c r="A109" s="12"/>
      <c r="B109" s="12"/>
      <c r="C109" s="594"/>
      <c r="D109" s="449"/>
      <c r="E109" s="451"/>
      <c r="F109" s="701"/>
      <c r="G109" s="447"/>
      <c r="H109" s="704"/>
      <c r="I109" s="596"/>
      <c r="J109" s="310"/>
      <c r="K109" s="597"/>
      <c r="L109" s="671"/>
      <c r="M109" s="672"/>
      <c r="N109" s="672"/>
      <c r="O109" s="672"/>
      <c r="P109" s="672"/>
      <c r="Q109" s="673"/>
      <c r="R109" s="671"/>
      <c r="S109" s="672"/>
      <c r="T109" s="672"/>
      <c r="U109" s="672"/>
      <c r="V109" s="672"/>
      <c r="W109" s="673"/>
      <c r="X109" s="585"/>
      <c r="Y109" s="586"/>
      <c r="Z109" s="586"/>
      <c r="AA109" s="586"/>
      <c r="AB109" s="586"/>
      <c r="AC109" s="587"/>
      <c r="AD109" s="591"/>
      <c r="AE109" s="592"/>
      <c r="AF109" s="592"/>
      <c r="AG109" s="592"/>
      <c r="AH109" s="592"/>
      <c r="AI109" s="593"/>
      <c r="AJ109" s="12"/>
      <c r="AK109" s="12"/>
      <c r="AL109" s="12"/>
      <c r="AM109" s="12"/>
      <c r="AU109" s="698"/>
      <c r="AV109" s="698"/>
    </row>
    <row r="110" spans="1:48" s="1" customFormat="1" ht="10.9" customHeight="1" x14ac:dyDescent="0.15">
      <c r="A110" s="12"/>
      <c r="B110" s="12"/>
      <c r="C110" s="595"/>
      <c r="D110" s="450"/>
      <c r="E110" s="452"/>
      <c r="F110" s="706"/>
      <c r="G110" s="448"/>
      <c r="H110" s="707"/>
      <c r="I110" s="598"/>
      <c r="J110" s="215"/>
      <c r="K110" s="599"/>
      <c r="L110" s="674"/>
      <c r="M110" s="675"/>
      <c r="N110" s="675"/>
      <c r="O110" s="675"/>
      <c r="P110" s="675"/>
      <c r="Q110" s="676"/>
      <c r="R110" s="674"/>
      <c r="S110" s="675"/>
      <c r="T110" s="675"/>
      <c r="U110" s="675"/>
      <c r="V110" s="675"/>
      <c r="W110" s="676"/>
      <c r="X110" s="588"/>
      <c r="Y110" s="589"/>
      <c r="Z110" s="589"/>
      <c r="AA110" s="589"/>
      <c r="AB110" s="589"/>
      <c r="AC110" s="590"/>
      <c r="AD110" s="591"/>
      <c r="AE110" s="592"/>
      <c r="AF110" s="592"/>
      <c r="AG110" s="592"/>
      <c r="AH110" s="592"/>
      <c r="AI110" s="593"/>
      <c r="AJ110" s="12"/>
      <c r="AK110" s="12"/>
      <c r="AL110" s="12"/>
      <c r="AM110" s="12"/>
      <c r="AU110" s="698"/>
      <c r="AV110" s="698"/>
    </row>
    <row r="111" spans="1:48" s="1" customFormat="1" ht="10.9" customHeight="1" x14ac:dyDescent="0.15">
      <c r="A111" s="12"/>
      <c r="B111" s="12"/>
      <c r="C111" s="600">
        <v>6</v>
      </c>
      <c r="D111" s="475" t="s">
        <v>3</v>
      </c>
      <c r="E111" s="476">
        <v>6</v>
      </c>
      <c r="F111" s="700" t="s">
        <v>2</v>
      </c>
      <c r="G111" s="474" t="s">
        <v>1</v>
      </c>
      <c r="H111" s="703"/>
      <c r="I111" s="621">
        <f>支給額計算書!I422</f>
        <v>0</v>
      </c>
      <c r="J111" s="214"/>
      <c r="K111" s="622"/>
      <c r="L111" s="671"/>
      <c r="M111" s="672"/>
      <c r="N111" s="672"/>
      <c r="O111" s="672"/>
      <c r="P111" s="672"/>
      <c r="Q111" s="673"/>
      <c r="R111" s="677"/>
      <c r="S111" s="678"/>
      <c r="T111" s="678"/>
      <c r="U111" s="678"/>
      <c r="V111" s="678"/>
      <c r="W111" s="679"/>
      <c r="X111" s="608">
        <f t="shared" ref="X111" si="48">IF(L111=0,0,IF(I111="△",R111/L111,0))</f>
        <v>0</v>
      </c>
      <c r="Y111" s="609"/>
      <c r="Z111" s="609"/>
      <c r="AA111" s="609"/>
      <c r="AB111" s="609"/>
      <c r="AC111" s="610"/>
      <c r="AD111" s="483">
        <f t="shared" ref="AD111" si="49">IF(I111="△",2*X111,0)</f>
        <v>0</v>
      </c>
      <c r="AE111" s="484"/>
      <c r="AF111" s="484"/>
      <c r="AG111" s="484"/>
      <c r="AH111" s="484"/>
      <c r="AI111" s="503"/>
      <c r="AJ111" s="12"/>
      <c r="AK111" s="12"/>
      <c r="AL111" s="12"/>
      <c r="AM111" s="12"/>
      <c r="AU111" s="698"/>
      <c r="AV111" s="698"/>
    </row>
    <row r="112" spans="1:48" s="1" customFormat="1" ht="10.9" customHeight="1" x14ac:dyDescent="0.15">
      <c r="A112" s="12"/>
      <c r="B112" s="12"/>
      <c r="C112" s="594"/>
      <c r="D112" s="449"/>
      <c r="E112" s="451"/>
      <c r="F112" s="701"/>
      <c r="G112" s="447"/>
      <c r="H112" s="704"/>
      <c r="I112" s="596"/>
      <c r="J112" s="310"/>
      <c r="K112" s="597"/>
      <c r="L112" s="671"/>
      <c r="M112" s="672"/>
      <c r="N112" s="672"/>
      <c r="O112" s="672"/>
      <c r="P112" s="672"/>
      <c r="Q112" s="673"/>
      <c r="R112" s="671"/>
      <c r="S112" s="672"/>
      <c r="T112" s="672"/>
      <c r="U112" s="672"/>
      <c r="V112" s="672"/>
      <c r="W112" s="673"/>
      <c r="X112" s="585"/>
      <c r="Y112" s="586"/>
      <c r="Z112" s="586"/>
      <c r="AA112" s="586"/>
      <c r="AB112" s="586"/>
      <c r="AC112" s="587"/>
      <c r="AD112" s="591"/>
      <c r="AE112" s="592"/>
      <c r="AF112" s="592"/>
      <c r="AG112" s="592"/>
      <c r="AH112" s="592"/>
      <c r="AI112" s="593"/>
      <c r="AJ112" s="12"/>
      <c r="AK112" s="12"/>
      <c r="AL112" s="12"/>
      <c r="AM112" s="12"/>
      <c r="AU112" s="698"/>
      <c r="AV112" s="698"/>
    </row>
    <row r="113" spans="1:48" s="1" customFormat="1" ht="10.9" customHeight="1" x14ac:dyDescent="0.15">
      <c r="A113" s="12"/>
      <c r="B113" s="12"/>
      <c r="C113" s="594"/>
      <c r="D113" s="449"/>
      <c r="E113" s="451"/>
      <c r="F113" s="701"/>
      <c r="G113" s="447"/>
      <c r="H113" s="704"/>
      <c r="I113" s="596"/>
      <c r="J113" s="310"/>
      <c r="K113" s="597"/>
      <c r="L113" s="671"/>
      <c r="M113" s="672"/>
      <c r="N113" s="672"/>
      <c r="O113" s="672"/>
      <c r="P113" s="672"/>
      <c r="Q113" s="673"/>
      <c r="R113" s="671"/>
      <c r="S113" s="672"/>
      <c r="T113" s="672"/>
      <c r="U113" s="672"/>
      <c r="V113" s="672"/>
      <c r="W113" s="673"/>
      <c r="X113" s="585"/>
      <c r="Y113" s="586"/>
      <c r="Z113" s="586"/>
      <c r="AA113" s="586"/>
      <c r="AB113" s="586"/>
      <c r="AC113" s="587"/>
      <c r="AD113" s="591"/>
      <c r="AE113" s="592"/>
      <c r="AF113" s="592"/>
      <c r="AG113" s="592"/>
      <c r="AH113" s="592"/>
      <c r="AI113" s="593"/>
      <c r="AJ113" s="12"/>
      <c r="AK113" s="12"/>
      <c r="AL113" s="12"/>
      <c r="AM113" s="12"/>
      <c r="AU113" s="698"/>
      <c r="AV113" s="698"/>
    </row>
    <row r="114" spans="1:48" s="1" customFormat="1" ht="10.9" customHeight="1" x14ac:dyDescent="0.15">
      <c r="A114" s="12"/>
      <c r="B114" s="12"/>
      <c r="C114" s="595"/>
      <c r="D114" s="450"/>
      <c r="E114" s="452"/>
      <c r="F114" s="706"/>
      <c r="G114" s="448"/>
      <c r="H114" s="707"/>
      <c r="I114" s="598"/>
      <c r="J114" s="215"/>
      <c r="K114" s="599"/>
      <c r="L114" s="674"/>
      <c r="M114" s="675"/>
      <c r="N114" s="675"/>
      <c r="O114" s="675"/>
      <c r="P114" s="675"/>
      <c r="Q114" s="676"/>
      <c r="R114" s="674"/>
      <c r="S114" s="675"/>
      <c r="T114" s="675"/>
      <c r="U114" s="675"/>
      <c r="V114" s="675"/>
      <c r="W114" s="676"/>
      <c r="X114" s="588"/>
      <c r="Y114" s="589"/>
      <c r="Z114" s="589"/>
      <c r="AA114" s="589"/>
      <c r="AB114" s="589"/>
      <c r="AC114" s="590"/>
      <c r="AD114" s="591"/>
      <c r="AE114" s="592"/>
      <c r="AF114" s="592"/>
      <c r="AG114" s="592"/>
      <c r="AH114" s="592"/>
      <c r="AI114" s="593"/>
      <c r="AJ114" s="12"/>
      <c r="AK114" s="12"/>
      <c r="AL114" s="12"/>
      <c r="AM114" s="12"/>
      <c r="AU114" s="698"/>
      <c r="AV114" s="698"/>
    </row>
    <row r="115" spans="1:48" s="1" customFormat="1" ht="10.9" customHeight="1" x14ac:dyDescent="0.15">
      <c r="A115" s="12"/>
      <c r="B115" s="12"/>
      <c r="C115" s="600">
        <v>6</v>
      </c>
      <c r="D115" s="475" t="s">
        <v>3</v>
      </c>
      <c r="E115" s="476">
        <v>7</v>
      </c>
      <c r="F115" s="700" t="s">
        <v>2</v>
      </c>
      <c r="G115" s="474" t="s">
        <v>9</v>
      </c>
      <c r="H115" s="703"/>
      <c r="I115" s="621">
        <f>支給額計算書!I426</f>
        <v>0</v>
      </c>
      <c r="J115" s="214"/>
      <c r="K115" s="622"/>
      <c r="L115" s="671"/>
      <c r="M115" s="672"/>
      <c r="N115" s="672"/>
      <c r="O115" s="672"/>
      <c r="P115" s="672"/>
      <c r="Q115" s="673"/>
      <c r="R115" s="677"/>
      <c r="S115" s="678"/>
      <c r="T115" s="678"/>
      <c r="U115" s="678"/>
      <c r="V115" s="678"/>
      <c r="W115" s="679"/>
      <c r="X115" s="608">
        <f t="shared" ref="X115" si="50">IF(L115=0,0,IF(I115="△",R115/L115,0))</f>
        <v>0</v>
      </c>
      <c r="Y115" s="609"/>
      <c r="Z115" s="609"/>
      <c r="AA115" s="609"/>
      <c r="AB115" s="609"/>
      <c r="AC115" s="610"/>
      <c r="AD115" s="483">
        <f t="shared" ref="AD115" si="51">IF(I115="△",2*X115,0)</f>
        <v>0</v>
      </c>
      <c r="AE115" s="484"/>
      <c r="AF115" s="484"/>
      <c r="AG115" s="484"/>
      <c r="AH115" s="484"/>
      <c r="AI115" s="503"/>
      <c r="AJ115" s="12"/>
      <c r="AK115" s="12"/>
      <c r="AL115" s="12"/>
      <c r="AM115" s="12"/>
      <c r="AU115" s="698"/>
      <c r="AV115" s="698"/>
    </row>
    <row r="116" spans="1:48" s="1" customFormat="1" ht="10.9" customHeight="1" x14ac:dyDescent="0.15">
      <c r="A116" s="12"/>
      <c r="B116" s="12"/>
      <c r="C116" s="594"/>
      <c r="D116" s="449"/>
      <c r="E116" s="451"/>
      <c r="F116" s="701"/>
      <c r="G116" s="447"/>
      <c r="H116" s="704"/>
      <c r="I116" s="596"/>
      <c r="J116" s="310"/>
      <c r="K116" s="597"/>
      <c r="L116" s="671"/>
      <c r="M116" s="672"/>
      <c r="N116" s="672"/>
      <c r="O116" s="672"/>
      <c r="P116" s="672"/>
      <c r="Q116" s="673"/>
      <c r="R116" s="671"/>
      <c r="S116" s="672"/>
      <c r="T116" s="672"/>
      <c r="U116" s="672"/>
      <c r="V116" s="672"/>
      <c r="W116" s="673"/>
      <c r="X116" s="585"/>
      <c r="Y116" s="586"/>
      <c r="Z116" s="586"/>
      <c r="AA116" s="586"/>
      <c r="AB116" s="586"/>
      <c r="AC116" s="587"/>
      <c r="AD116" s="591"/>
      <c r="AE116" s="592"/>
      <c r="AF116" s="592"/>
      <c r="AG116" s="592"/>
      <c r="AH116" s="592"/>
      <c r="AI116" s="593"/>
      <c r="AJ116" s="12"/>
      <c r="AK116" s="12"/>
      <c r="AL116" s="12"/>
      <c r="AM116" s="12"/>
      <c r="AU116" s="698"/>
      <c r="AV116" s="698"/>
    </row>
    <row r="117" spans="1:48" s="1" customFormat="1" ht="10.9" customHeight="1" x14ac:dyDescent="0.15">
      <c r="A117" s="12"/>
      <c r="B117" s="12"/>
      <c r="C117" s="594"/>
      <c r="D117" s="449"/>
      <c r="E117" s="451"/>
      <c r="F117" s="701"/>
      <c r="G117" s="447"/>
      <c r="H117" s="704"/>
      <c r="I117" s="596"/>
      <c r="J117" s="310"/>
      <c r="K117" s="597"/>
      <c r="L117" s="671"/>
      <c r="M117" s="672"/>
      <c r="N117" s="672"/>
      <c r="O117" s="672"/>
      <c r="P117" s="672"/>
      <c r="Q117" s="673"/>
      <c r="R117" s="671"/>
      <c r="S117" s="672"/>
      <c r="T117" s="672"/>
      <c r="U117" s="672"/>
      <c r="V117" s="672"/>
      <c r="W117" s="673"/>
      <c r="X117" s="585"/>
      <c r="Y117" s="586"/>
      <c r="Z117" s="586"/>
      <c r="AA117" s="586"/>
      <c r="AB117" s="586"/>
      <c r="AC117" s="587"/>
      <c r="AD117" s="591"/>
      <c r="AE117" s="592"/>
      <c r="AF117" s="592"/>
      <c r="AG117" s="592"/>
      <c r="AH117" s="592"/>
      <c r="AI117" s="593"/>
      <c r="AJ117" s="12"/>
      <c r="AK117" s="12"/>
      <c r="AL117" s="12"/>
      <c r="AM117" s="12"/>
      <c r="AU117" s="698"/>
      <c r="AV117" s="698"/>
    </row>
    <row r="118" spans="1:48" s="1" customFormat="1" ht="10.9" customHeight="1" x14ac:dyDescent="0.15">
      <c r="A118" s="12"/>
      <c r="B118" s="12"/>
      <c r="C118" s="595"/>
      <c r="D118" s="450"/>
      <c r="E118" s="452"/>
      <c r="F118" s="706"/>
      <c r="G118" s="448"/>
      <c r="H118" s="707"/>
      <c r="I118" s="598"/>
      <c r="J118" s="215"/>
      <c r="K118" s="599"/>
      <c r="L118" s="674"/>
      <c r="M118" s="675"/>
      <c r="N118" s="675"/>
      <c r="O118" s="675"/>
      <c r="P118" s="675"/>
      <c r="Q118" s="676"/>
      <c r="R118" s="674"/>
      <c r="S118" s="675"/>
      <c r="T118" s="675"/>
      <c r="U118" s="675"/>
      <c r="V118" s="675"/>
      <c r="W118" s="676"/>
      <c r="X118" s="588"/>
      <c r="Y118" s="589"/>
      <c r="Z118" s="589"/>
      <c r="AA118" s="589"/>
      <c r="AB118" s="589"/>
      <c r="AC118" s="590"/>
      <c r="AD118" s="591"/>
      <c r="AE118" s="592"/>
      <c r="AF118" s="592"/>
      <c r="AG118" s="592"/>
      <c r="AH118" s="592"/>
      <c r="AI118" s="593"/>
      <c r="AJ118" s="12"/>
      <c r="AK118" s="12"/>
      <c r="AL118" s="12"/>
      <c r="AM118" s="12"/>
      <c r="AU118" s="698"/>
      <c r="AV118" s="698"/>
    </row>
    <row r="119" spans="1:48" s="1" customFormat="1" ht="10.9" customHeight="1" x14ac:dyDescent="0.15">
      <c r="A119" s="12"/>
      <c r="B119" s="12"/>
      <c r="C119" s="600">
        <v>6</v>
      </c>
      <c r="D119" s="475" t="s">
        <v>3</v>
      </c>
      <c r="E119" s="476">
        <v>8</v>
      </c>
      <c r="F119" s="700" t="s">
        <v>2</v>
      </c>
      <c r="G119" s="474" t="s">
        <v>8</v>
      </c>
      <c r="H119" s="703"/>
      <c r="I119" s="621">
        <f>支給額計算書!I430</f>
        <v>0</v>
      </c>
      <c r="J119" s="214"/>
      <c r="K119" s="622"/>
      <c r="L119" s="671"/>
      <c r="M119" s="672"/>
      <c r="N119" s="672"/>
      <c r="O119" s="672"/>
      <c r="P119" s="672"/>
      <c r="Q119" s="673"/>
      <c r="R119" s="677"/>
      <c r="S119" s="678"/>
      <c r="T119" s="678"/>
      <c r="U119" s="678"/>
      <c r="V119" s="678"/>
      <c r="W119" s="679"/>
      <c r="X119" s="608">
        <f t="shared" ref="X119" si="52">IF(L119=0,0,IF(I119="△",R119/L119,0))</f>
        <v>0</v>
      </c>
      <c r="Y119" s="609"/>
      <c r="Z119" s="609"/>
      <c r="AA119" s="609"/>
      <c r="AB119" s="609"/>
      <c r="AC119" s="610"/>
      <c r="AD119" s="483">
        <f t="shared" ref="AD119" si="53">IF(I119="△",2*X119,0)</f>
        <v>0</v>
      </c>
      <c r="AE119" s="484"/>
      <c r="AF119" s="484"/>
      <c r="AG119" s="484"/>
      <c r="AH119" s="484"/>
      <c r="AI119" s="503"/>
      <c r="AJ119" s="12"/>
      <c r="AK119" s="12"/>
      <c r="AL119" s="12"/>
      <c r="AM119" s="12"/>
      <c r="AU119" s="698"/>
      <c r="AV119" s="698"/>
    </row>
    <row r="120" spans="1:48" s="1" customFormat="1" ht="10.9" customHeight="1" x14ac:dyDescent="0.15">
      <c r="A120" s="12"/>
      <c r="B120" s="12"/>
      <c r="C120" s="594"/>
      <c r="D120" s="449"/>
      <c r="E120" s="451"/>
      <c r="F120" s="701"/>
      <c r="G120" s="447"/>
      <c r="H120" s="704"/>
      <c r="I120" s="596"/>
      <c r="J120" s="310"/>
      <c r="K120" s="597"/>
      <c r="L120" s="671"/>
      <c r="M120" s="672"/>
      <c r="N120" s="672"/>
      <c r="O120" s="672"/>
      <c r="P120" s="672"/>
      <c r="Q120" s="673"/>
      <c r="R120" s="671"/>
      <c r="S120" s="672"/>
      <c r="T120" s="672"/>
      <c r="U120" s="672"/>
      <c r="V120" s="672"/>
      <c r="W120" s="673"/>
      <c r="X120" s="585"/>
      <c r="Y120" s="586"/>
      <c r="Z120" s="586"/>
      <c r="AA120" s="586"/>
      <c r="AB120" s="586"/>
      <c r="AC120" s="587"/>
      <c r="AD120" s="591"/>
      <c r="AE120" s="592"/>
      <c r="AF120" s="592"/>
      <c r="AG120" s="592"/>
      <c r="AH120" s="592"/>
      <c r="AI120" s="593"/>
      <c r="AJ120" s="12"/>
      <c r="AK120" s="12"/>
      <c r="AL120" s="12"/>
      <c r="AM120" s="12"/>
      <c r="AU120" s="698"/>
      <c r="AV120" s="698"/>
    </row>
    <row r="121" spans="1:48" s="1" customFormat="1" ht="10.9" customHeight="1" x14ac:dyDescent="0.15">
      <c r="A121" s="12"/>
      <c r="B121" s="12"/>
      <c r="C121" s="594"/>
      <c r="D121" s="449"/>
      <c r="E121" s="451"/>
      <c r="F121" s="701"/>
      <c r="G121" s="447"/>
      <c r="H121" s="704"/>
      <c r="I121" s="596"/>
      <c r="J121" s="310"/>
      <c r="K121" s="597"/>
      <c r="L121" s="671"/>
      <c r="M121" s="672"/>
      <c r="N121" s="672"/>
      <c r="O121" s="672"/>
      <c r="P121" s="672"/>
      <c r="Q121" s="673"/>
      <c r="R121" s="671"/>
      <c r="S121" s="672"/>
      <c r="T121" s="672"/>
      <c r="U121" s="672"/>
      <c r="V121" s="672"/>
      <c r="W121" s="673"/>
      <c r="X121" s="585"/>
      <c r="Y121" s="586"/>
      <c r="Z121" s="586"/>
      <c r="AA121" s="586"/>
      <c r="AB121" s="586"/>
      <c r="AC121" s="587"/>
      <c r="AD121" s="591"/>
      <c r="AE121" s="592"/>
      <c r="AF121" s="592"/>
      <c r="AG121" s="592"/>
      <c r="AH121" s="592"/>
      <c r="AI121" s="593"/>
      <c r="AJ121" s="12"/>
      <c r="AK121" s="12"/>
      <c r="AL121" s="12"/>
      <c r="AM121" s="12"/>
      <c r="AU121" s="698"/>
      <c r="AV121" s="698"/>
    </row>
    <row r="122" spans="1:48" s="1" customFormat="1" ht="10.9" customHeight="1" x14ac:dyDescent="0.15">
      <c r="A122" s="12"/>
      <c r="B122" s="12"/>
      <c r="C122" s="595"/>
      <c r="D122" s="450"/>
      <c r="E122" s="452"/>
      <c r="F122" s="706"/>
      <c r="G122" s="448"/>
      <c r="H122" s="707"/>
      <c r="I122" s="598"/>
      <c r="J122" s="215"/>
      <c r="K122" s="599"/>
      <c r="L122" s="674"/>
      <c r="M122" s="675"/>
      <c r="N122" s="675"/>
      <c r="O122" s="675"/>
      <c r="P122" s="675"/>
      <c r="Q122" s="676"/>
      <c r="R122" s="674"/>
      <c r="S122" s="675"/>
      <c r="T122" s="675"/>
      <c r="U122" s="675"/>
      <c r="V122" s="675"/>
      <c r="W122" s="676"/>
      <c r="X122" s="588"/>
      <c r="Y122" s="589"/>
      <c r="Z122" s="589"/>
      <c r="AA122" s="589"/>
      <c r="AB122" s="589"/>
      <c r="AC122" s="590"/>
      <c r="AD122" s="591"/>
      <c r="AE122" s="592"/>
      <c r="AF122" s="592"/>
      <c r="AG122" s="592"/>
      <c r="AH122" s="592"/>
      <c r="AI122" s="593"/>
      <c r="AJ122" s="12"/>
      <c r="AK122" s="12"/>
      <c r="AL122" s="12"/>
      <c r="AM122" s="12"/>
      <c r="AU122" s="698"/>
      <c r="AV122" s="698"/>
    </row>
    <row r="123" spans="1:48" s="1" customFormat="1" ht="10.9" customHeight="1" x14ac:dyDescent="0.15">
      <c r="A123" s="12"/>
      <c r="B123" s="12"/>
      <c r="C123" s="600">
        <v>6</v>
      </c>
      <c r="D123" s="475" t="s">
        <v>3</v>
      </c>
      <c r="E123" s="476">
        <v>9</v>
      </c>
      <c r="F123" s="700" t="s">
        <v>2</v>
      </c>
      <c r="G123" s="474" t="s">
        <v>7</v>
      </c>
      <c r="H123" s="703"/>
      <c r="I123" s="621">
        <f>支給額計算書!I434</f>
        <v>0</v>
      </c>
      <c r="J123" s="214"/>
      <c r="K123" s="622"/>
      <c r="L123" s="671"/>
      <c r="M123" s="672"/>
      <c r="N123" s="672"/>
      <c r="O123" s="672"/>
      <c r="P123" s="672"/>
      <c r="Q123" s="673"/>
      <c r="R123" s="677"/>
      <c r="S123" s="678"/>
      <c r="T123" s="678"/>
      <c r="U123" s="678"/>
      <c r="V123" s="678"/>
      <c r="W123" s="679"/>
      <c r="X123" s="608">
        <f t="shared" ref="X123" si="54">IF(L123=0,0,IF(I123="△",R123/L123,0))</f>
        <v>0</v>
      </c>
      <c r="Y123" s="609"/>
      <c r="Z123" s="609"/>
      <c r="AA123" s="609"/>
      <c r="AB123" s="609"/>
      <c r="AC123" s="610"/>
      <c r="AD123" s="483">
        <f t="shared" ref="AD123" si="55">IF(I123="△",2*X123,0)</f>
        <v>0</v>
      </c>
      <c r="AE123" s="484"/>
      <c r="AF123" s="484"/>
      <c r="AG123" s="484"/>
      <c r="AH123" s="484"/>
      <c r="AI123" s="503"/>
      <c r="AJ123" s="12"/>
      <c r="AK123" s="12"/>
      <c r="AL123" s="12"/>
      <c r="AM123" s="12"/>
      <c r="AU123" s="698"/>
      <c r="AV123" s="698"/>
    </row>
    <row r="124" spans="1:48" s="1" customFormat="1" ht="10.9" customHeight="1" x14ac:dyDescent="0.15">
      <c r="A124" s="12"/>
      <c r="B124" s="12"/>
      <c r="C124" s="594"/>
      <c r="D124" s="449"/>
      <c r="E124" s="451"/>
      <c r="F124" s="701"/>
      <c r="G124" s="447"/>
      <c r="H124" s="704"/>
      <c r="I124" s="596"/>
      <c r="J124" s="310"/>
      <c r="K124" s="597"/>
      <c r="L124" s="671"/>
      <c r="M124" s="672"/>
      <c r="N124" s="672"/>
      <c r="O124" s="672"/>
      <c r="P124" s="672"/>
      <c r="Q124" s="673"/>
      <c r="R124" s="671"/>
      <c r="S124" s="672"/>
      <c r="T124" s="672"/>
      <c r="U124" s="672"/>
      <c r="V124" s="672"/>
      <c r="W124" s="673"/>
      <c r="X124" s="585"/>
      <c r="Y124" s="586"/>
      <c r="Z124" s="586"/>
      <c r="AA124" s="586"/>
      <c r="AB124" s="586"/>
      <c r="AC124" s="587"/>
      <c r="AD124" s="591"/>
      <c r="AE124" s="592"/>
      <c r="AF124" s="592"/>
      <c r="AG124" s="592"/>
      <c r="AH124" s="592"/>
      <c r="AI124" s="593"/>
      <c r="AJ124" s="12"/>
      <c r="AK124" s="12"/>
      <c r="AL124" s="12"/>
      <c r="AM124" s="12"/>
      <c r="AU124" s="698"/>
      <c r="AV124" s="698"/>
    </row>
    <row r="125" spans="1:48" s="1" customFormat="1" ht="10.9" customHeight="1" x14ac:dyDescent="0.15">
      <c r="A125" s="12"/>
      <c r="B125" s="12"/>
      <c r="C125" s="594"/>
      <c r="D125" s="449"/>
      <c r="E125" s="451"/>
      <c r="F125" s="701"/>
      <c r="G125" s="447"/>
      <c r="H125" s="704"/>
      <c r="I125" s="596"/>
      <c r="J125" s="310"/>
      <c r="K125" s="597"/>
      <c r="L125" s="671"/>
      <c r="M125" s="672"/>
      <c r="N125" s="672"/>
      <c r="O125" s="672"/>
      <c r="P125" s="672"/>
      <c r="Q125" s="673"/>
      <c r="R125" s="671"/>
      <c r="S125" s="672"/>
      <c r="T125" s="672"/>
      <c r="U125" s="672"/>
      <c r="V125" s="672"/>
      <c r="W125" s="673"/>
      <c r="X125" s="585"/>
      <c r="Y125" s="586"/>
      <c r="Z125" s="586"/>
      <c r="AA125" s="586"/>
      <c r="AB125" s="586"/>
      <c r="AC125" s="587"/>
      <c r="AD125" s="591"/>
      <c r="AE125" s="592"/>
      <c r="AF125" s="592"/>
      <c r="AG125" s="592"/>
      <c r="AH125" s="592"/>
      <c r="AI125" s="593"/>
      <c r="AJ125" s="12"/>
      <c r="AK125" s="12"/>
      <c r="AL125" s="12"/>
      <c r="AM125" s="12"/>
      <c r="AU125" s="698"/>
      <c r="AV125" s="698"/>
    </row>
    <row r="126" spans="1:48" s="1" customFormat="1" ht="10.9" customHeight="1" x14ac:dyDescent="0.15">
      <c r="A126" s="12"/>
      <c r="B126" s="12"/>
      <c r="C126" s="595"/>
      <c r="D126" s="450"/>
      <c r="E126" s="452"/>
      <c r="F126" s="706"/>
      <c r="G126" s="448"/>
      <c r="H126" s="707"/>
      <c r="I126" s="598"/>
      <c r="J126" s="215"/>
      <c r="K126" s="599"/>
      <c r="L126" s="674"/>
      <c r="M126" s="675"/>
      <c r="N126" s="675"/>
      <c r="O126" s="675"/>
      <c r="P126" s="675"/>
      <c r="Q126" s="676"/>
      <c r="R126" s="674"/>
      <c r="S126" s="675"/>
      <c r="T126" s="675"/>
      <c r="U126" s="675"/>
      <c r="V126" s="675"/>
      <c r="W126" s="676"/>
      <c r="X126" s="588"/>
      <c r="Y126" s="589"/>
      <c r="Z126" s="589"/>
      <c r="AA126" s="589"/>
      <c r="AB126" s="589"/>
      <c r="AC126" s="590"/>
      <c r="AD126" s="591"/>
      <c r="AE126" s="592"/>
      <c r="AF126" s="592"/>
      <c r="AG126" s="592"/>
      <c r="AH126" s="592"/>
      <c r="AI126" s="593"/>
      <c r="AJ126" s="12"/>
      <c r="AK126" s="12"/>
      <c r="AL126" s="12"/>
      <c r="AM126" s="12"/>
      <c r="AU126" s="698"/>
      <c r="AV126" s="698"/>
    </row>
    <row r="127" spans="1:48" s="1" customFormat="1" ht="10.9" customHeight="1" x14ac:dyDescent="0.15">
      <c r="A127" s="12"/>
      <c r="B127" s="12"/>
      <c r="C127" s="600">
        <v>6</v>
      </c>
      <c r="D127" s="475" t="s">
        <v>3</v>
      </c>
      <c r="E127" s="476">
        <v>10</v>
      </c>
      <c r="F127" s="700" t="s">
        <v>2</v>
      </c>
      <c r="G127" s="474" t="s">
        <v>6</v>
      </c>
      <c r="H127" s="703"/>
      <c r="I127" s="621">
        <f>支給額計算書!I438</f>
        <v>0</v>
      </c>
      <c r="J127" s="214"/>
      <c r="K127" s="622"/>
      <c r="L127" s="671"/>
      <c r="M127" s="672"/>
      <c r="N127" s="672"/>
      <c r="O127" s="672"/>
      <c r="P127" s="672"/>
      <c r="Q127" s="673"/>
      <c r="R127" s="677"/>
      <c r="S127" s="678"/>
      <c r="T127" s="678"/>
      <c r="U127" s="678"/>
      <c r="V127" s="678"/>
      <c r="W127" s="679"/>
      <c r="X127" s="608">
        <f t="shared" ref="X127" si="56">IF(L127=0,0,IF(I127="△",R127/L127,0))</f>
        <v>0</v>
      </c>
      <c r="Y127" s="609"/>
      <c r="Z127" s="609"/>
      <c r="AA127" s="609"/>
      <c r="AB127" s="609"/>
      <c r="AC127" s="610"/>
      <c r="AD127" s="483">
        <f t="shared" ref="AD127" si="57">IF(I127="△",2*X127,0)</f>
        <v>0</v>
      </c>
      <c r="AE127" s="484"/>
      <c r="AF127" s="484"/>
      <c r="AG127" s="484"/>
      <c r="AH127" s="484"/>
      <c r="AI127" s="503"/>
      <c r="AJ127" s="12"/>
      <c r="AK127" s="12"/>
      <c r="AL127" s="12"/>
      <c r="AM127" s="12"/>
      <c r="AU127" s="698"/>
      <c r="AV127" s="698"/>
    </row>
    <row r="128" spans="1:48" s="1" customFormat="1" ht="10.9" customHeight="1" x14ac:dyDescent="0.15">
      <c r="A128" s="12"/>
      <c r="B128" s="12"/>
      <c r="C128" s="594"/>
      <c r="D128" s="449"/>
      <c r="E128" s="451"/>
      <c r="F128" s="701"/>
      <c r="G128" s="447"/>
      <c r="H128" s="704"/>
      <c r="I128" s="596"/>
      <c r="J128" s="310"/>
      <c r="K128" s="597"/>
      <c r="L128" s="671"/>
      <c r="M128" s="672"/>
      <c r="N128" s="672"/>
      <c r="O128" s="672"/>
      <c r="P128" s="672"/>
      <c r="Q128" s="673"/>
      <c r="R128" s="671"/>
      <c r="S128" s="672"/>
      <c r="T128" s="672"/>
      <c r="U128" s="672"/>
      <c r="V128" s="672"/>
      <c r="W128" s="673"/>
      <c r="X128" s="585"/>
      <c r="Y128" s="586"/>
      <c r="Z128" s="586"/>
      <c r="AA128" s="586"/>
      <c r="AB128" s="586"/>
      <c r="AC128" s="587"/>
      <c r="AD128" s="591"/>
      <c r="AE128" s="592"/>
      <c r="AF128" s="592"/>
      <c r="AG128" s="592"/>
      <c r="AH128" s="592"/>
      <c r="AI128" s="593"/>
      <c r="AJ128" s="12"/>
      <c r="AK128" s="12"/>
      <c r="AL128" s="12"/>
      <c r="AM128" s="12"/>
      <c r="AU128" s="698"/>
      <c r="AV128" s="698"/>
    </row>
    <row r="129" spans="1:48" s="1" customFormat="1" ht="10.9" customHeight="1" x14ac:dyDescent="0.15">
      <c r="A129" s="12"/>
      <c r="B129" s="12"/>
      <c r="C129" s="594"/>
      <c r="D129" s="449"/>
      <c r="E129" s="451"/>
      <c r="F129" s="701"/>
      <c r="G129" s="447"/>
      <c r="H129" s="704"/>
      <c r="I129" s="596"/>
      <c r="J129" s="310"/>
      <c r="K129" s="597"/>
      <c r="L129" s="671"/>
      <c r="M129" s="672"/>
      <c r="N129" s="672"/>
      <c r="O129" s="672"/>
      <c r="P129" s="672"/>
      <c r="Q129" s="673"/>
      <c r="R129" s="671"/>
      <c r="S129" s="672"/>
      <c r="T129" s="672"/>
      <c r="U129" s="672"/>
      <c r="V129" s="672"/>
      <c r="W129" s="673"/>
      <c r="X129" s="585"/>
      <c r="Y129" s="586"/>
      <c r="Z129" s="586"/>
      <c r="AA129" s="586"/>
      <c r="AB129" s="586"/>
      <c r="AC129" s="587"/>
      <c r="AD129" s="591"/>
      <c r="AE129" s="592"/>
      <c r="AF129" s="592"/>
      <c r="AG129" s="592"/>
      <c r="AH129" s="592"/>
      <c r="AI129" s="593"/>
      <c r="AJ129" s="12"/>
      <c r="AK129" s="12"/>
      <c r="AL129" s="12"/>
      <c r="AM129" s="12"/>
      <c r="AU129" s="698"/>
      <c r="AV129" s="698"/>
    </row>
    <row r="130" spans="1:48" s="1" customFormat="1" ht="10.9" customHeight="1" x14ac:dyDescent="0.15">
      <c r="A130" s="12"/>
      <c r="B130" s="12"/>
      <c r="C130" s="595"/>
      <c r="D130" s="450"/>
      <c r="E130" s="452"/>
      <c r="F130" s="706"/>
      <c r="G130" s="448"/>
      <c r="H130" s="707"/>
      <c r="I130" s="598"/>
      <c r="J130" s="215"/>
      <c r="K130" s="599"/>
      <c r="L130" s="674"/>
      <c r="M130" s="675"/>
      <c r="N130" s="675"/>
      <c r="O130" s="675"/>
      <c r="P130" s="675"/>
      <c r="Q130" s="676"/>
      <c r="R130" s="674"/>
      <c r="S130" s="675"/>
      <c r="T130" s="675"/>
      <c r="U130" s="675"/>
      <c r="V130" s="675"/>
      <c r="W130" s="676"/>
      <c r="X130" s="588"/>
      <c r="Y130" s="589"/>
      <c r="Z130" s="589"/>
      <c r="AA130" s="589"/>
      <c r="AB130" s="589"/>
      <c r="AC130" s="590"/>
      <c r="AD130" s="591"/>
      <c r="AE130" s="592"/>
      <c r="AF130" s="592"/>
      <c r="AG130" s="592"/>
      <c r="AH130" s="592"/>
      <c r="AI130" s="593"/>
      <c r="AJ130" s="12"/>
      <c r="AK130" s="12"/>
      <c r="AL130" s="12"/>
      <c r="AM130" s="12"/>
      <c r="AU130" s="698"/>
      <c r="AV130" s="698"/>
    </row>
    <row r="131" spans="1:48" s="1" customFormat="1" ht="10.9" customHeight="1" x14ac:dyDescent="0.15">
      <c r="A131" s="12"/>
      <c r="B131" s="12"/>
      <c r="C131" s="600">
        <v>6</v>
      </c>
      <c r="D131" s="475" t="s">
        <v>3</v>
      </c>
      <c r="E131" s="476">
        <v>11</v>
      </c>
      <c r="F131" s="700" t="s">
        <v>2</v>
      </c>
      <c r="G131" s="474" t="s">
        <v>5</v>
      </c>
      <c r="H131" s="703"/>
      <c r="I131" s="621">
        <f>支給額計算書!I442</f>
        <v>0</v>
      </c>
      <c r="J131" s="214"/>
      <c r="K131" s="622"/>
      <c r="L131" s="671"/>
      <c r="M131" s="672"/>
      <c r="N131" s="672"/>
      <c r="O131" s="672"/>
      <c r="P131" s="672"/>
      <c r="Q131" s="673"/>
      <c r="R131" s="677"/>
      <c r="S131" s="678"/>
      <c r="T131" s="678"/>
      <c r="U131" s="678"/>
      <c r="V131" s="678"/>
      <c r="W131" s="679"/>
      <c r="X131" s="608">
        <f t="shared" ref="X131" si="58">IF(L131=0,0,IF(I131="△",R131/L131,0))</f>
        <v>0</v>
      </c>
      <c r="Y131" s="609"/>
      <c r="Z131" s="609"/>
      <c r="AA131" s="609"/>
      <c r="AB131" s="609"/>
      <c r="AC131" s="610"/>
      <c r="AD131" s="483">
        <f t="shared" ref="AD131" si="59">IF(I131="△",2*X131,0)</f>
        <v>0</v>
      </c>
      <c r="AE131" s="484"/>
      <c r="AF131" s="484"/>
      <c r="AG131" s="484"/>
      <c r="AH131" s="484"/>
      <c r="AI131" s="503"/>
      <c r="AJ131" s="12"/>
      <c r="AK131" s="12"/>
      <c r="AL131" s="12"/>
      <c r="AM131" s="12"/>
      <c r="AU131" s="698"/>
      <c r="AV131" s="698"/>
    </row>
    <row r="132" spans="1:48" s="1" customFormat="1" ht="10.9" customHeight="1" x14ac:dyDescent="0.15">
      <c r="A132" s="12"/>
      <c r="B132" s="12"/>
      <c r="C132" s="594"/>
      <c r="D132" s="449"/>
      <c r="E132" s="451"/>
      <c r="F132" s="701"/>
      <c r="G132" s="447"/>
      <c r="H132" s="704"/>
      <c r="I132" s="596"/>
      <c r="J132" s="310"/>
      <c r="K132" s="597"/>
      <c r="L132" s="671"/>
      <c r="M132" s="672"/>
      <c r="N132" s="672"/>
      <c r="O132" s="672"/>
      <c r="P132" s="672"/>
      <c r="Q132" s="673"/>
      <c r="R132" s="671"/>
      <c r="S132" s="672"/>
      <c r="T132" s="672"/>
      <c r="U132" s="672"/>
      <c r="V132" s="672"/>
      <c r="W132" s="673"/>
      <c r="X132" s="585"/>
      <c r="Y132" s="586"/>
      <c r="Z132" s="586"/>
      <c r="AA132" s="586"/>
      <c r="AB132" s="586"/>
      <c r="AC132" s="587"/>
      <c r="AD132" s="591"/>
      <c r="AE132" s="592"/>
      <c r="AF132" s="592"/>
      <c r="AG132" s="592"/>
      <c r="AH132" s="592"/>
      <c r="AI132" s="593"/>
      <c r="AJ132" s="12"/>
      <c r="AK132" s="12"/>
      <c r="AL132" s="12"/>
      <c r="AM132" s="12"/>
      <c r="AU132" s="698"/>
      <c r="AV132" s="698"/>
    </row>
    <row r="133" spans="1:48" s="1" customFormat="1" ht="10.9" customHeight="1" x14ac:dyDescent="0.15">
      <c r="A133" s="12"/>
      <c r="B133" s="12"/>
      <c r="C133" s="594"/>
      <c r="D133" s="449"/>
      <c r="E133" s="451"/>
      <c r="F133" s="701"/>
      <c r="G133" s="447"/>
      <c r="H133" s="704"/>
      <c r="I133" s="596"/>
      <c r="J133" s="310"/>
      <c r="K133" s="597"/>
      <c r="L133" s="671"/>
      <c r="M133" s="672"/>
      <c r="N133" s="672"/>
      <c r="O133" s="672"/>
      <c r="P133" s="672"/>
      <c r="Q133" s="673"/>
      <c r="R133" s="671"/>
      <c r="S133" s="672"/>
      <c r="T133" s="672"/>
      <c r="U133" s="672"/>
      <c r="V133" s="672"/>
      <c r="W133" s="673"/>
      <c r="X133" s="585"/>
      <c r="Y133" s="586"/>
      <c r="Z133" s="586"/>
      <c r="AA133" s="586"/>
      <c r="AB133" s="586"/>
      <c r="AC133" s="587"/>
      <c r="AD133" s="591"/>
      <c r="AE133" s="592"/>
      <c r="AF133" s="592"/>
      <c r="AG133" s="592"/>
      <c r="AH133" s="592"/>
      <c r="AI133" s="593"/>
      <c r="AJ133" s="12"/>
      <c r="AK133" s="12"/>
      <c r="AL133" s="12"/>
      <c r="AM133" s="12"/>
      <c r="AU133" s="698"/>
      <c r="AV133" s="698"/>
    </row>
    <row r="134" spans="1:48" s="1" customFormat="1" ht="10.9" customHeight="1" x14ac:dyDescent="0.15">
      <c r="A134" s="12"/>
      <c r="B134" s="12"/>
      <c r="C134" s="595"/>
      <c r="D134" s="450"/>
      <c r="E134" s="452"/>
      <c r="F134" s="706"/>
      <c r="G134" s="448"/>
      <c r="H134" s="707"/>
      <c r="I134" s="598"/>
      <c r="J134" s="215"/>
      <c r="K134" s="599"/>
      <c r="L134" s="674"/>
      <c r="M134" s="675"/>
      <c r="N134" s="675"/>
      <c r="O134" s="675"/>
      <c r="P134" s="675"/>
      <c r="Q134" s="676"/>
      <c r="R134" s="674"/>
      <c r="S134" s="675"/>
      <c r="T134" s="675"/>
      <c r="U134" s="675"/>
      <c r="V134" s="675"/>
      <c r="W134" s="676"/>
      <c r="X134" s="588"/>
      <c r="Y134" s="589"/>
      <c r="Z134" s="589"/>
      <c r="AA134" s="589"/>
      <c r="AB134" s="589"/>
      <c r="AC134" s="590"/>
      <c r="AD134" s="591"/>
      <c r="AE134" s="592"/>
      <c r="AF134" s="592"/>
      <c r="AG134" s="592"/>
      <c r="AH134" s="592"/>
      <c r="AI134" s="593"/>
      <c r="AJ134" s="12"/>
      <c r="AK134" s="12"/>
      <c r="AL134" s="12"/>
      <c r="AM134" s="12"/>
      <c r="AU134" s="698"/>
      <c r="AV134" s="698"/>
    </row>
    <row r="135" spans="1:48" s="1" customFormat="1" ht="10.9" customHeight="1" x14ac:dyDescent="0.15">
      <c r="A135" s="12"/>
      <c r="B135" s="12"/>
      <c r="C135" s="600">
        <v>6</v>
      </c>
      <c r="D135" s="475" t="s">
        <v>3</v>
      </c>
      <c r="E135" s="476">
        <v>12</v>
      </c>
      <c r="F135" s="700" t="s">
        <v>2</v>
      </c>
      <c r="G135" s="474" t="s">
        <v>4</v>
      </c>
      <c r="H135" s="703"/>
      <c r="I135" s="621">
        <f>支給額計算書!I446</f>
        <v>0</v>
      </c>
      <c r="J135" s="214"/>
      <c r="K135" s="622"/>
      <c r="L135" s="671"/>
      <c r="M135" s="672"/>
      <c r="N135" s="672"/>
      <c r="O135" s="672"/>
      <c r="P135" s="672"/>
      <c r="Q135" s="673"/>
      <c r="R135" s="677"/>
      <c r="S135" s="678"/>
      <c r="T135" s="678"/>
      <c r="U135" s="678"/>
      <c r="V135" s="678"/>
      <c r="W135" s="679"/>
      <c r="X135" s="608">
        <f t="shared" ref="X135" si="60">IF(L135=0,0,IF(I135="△",R135/L135,0))</f>
        <v>0</v>
      </c>
      <c r="Y135" s="609"/>
      <c r="Z135" s="609"/>
      <c r="AA135" s="609"/>
      <c r="AB135" s="609"/>
      <c r="AC135" s="610"/>
      <c r="AD135" s="483">
        <f t="shared" ref="AD135" si="61">IF(I135="△",2*X135,0)</f>
        <v>0</v>
      </c>
      <c r="AE135" s="484"/>
      <c r="AF135" s="484"/>
      <c r="AG135" s="484"/>
      <c r="AH135" s="484"/>
      <c r="AI135" s="503"/>
      <c r="AJ135" s="12"/>
      <c r="AK135" s="12"/>
      <c r="AL135" s="12"/>
      <c r="AM135" s="12"/>
      <c r="AU135" s="698"/>
      <c r="AV135" s="698"/>
    </row>
    <row r="136" spans="1:48" s="1" customFormat="1" ht="10.9" customHeight="1" x14ac:dyDescent="0.15">
      <c r="A136" s="12"/>
      <c r="B136" s="12"/>
      <c r="C136" s="594"/>
      <c r="D136" s="449"/>
      <c r="E136" s="451"/>
      <c r="F136" s="701"/>
      <c r="G136" s="447"/>
      <c r="H136" s="704"/>
      <c r="I136" s="596"/>
      <c r="J136" s="310"/>
      <c r="K136" s="597"/>
      <c r="L136" s="671"/>
      <c r="M136" s="672"/>
      <c r="N136" s="672"/>
      <c r="O136" s="672"/>
      <c r="P136" s="672"/>
      <c r="Q136" s="673"/>
      <c r="R136" s="671"/>
      <c r="S136" s="672"/>
      <c r="T136" s="672"/>
      <c r="U136" s="672"/>
      <c r="V136" s="672"/>
      <c r="W136" s="673"/>
      <c r="X136" s="585"/>
      <c r="Y136" s="586"/>
      <c r="Z136" s="586"/>
      <c r="AA136" s="586"/>
      <c r="AB136" s="586"/>
      <c r="AC136" s="587"/>
      <c r="AD136" s="591"/>
      <c r="AE136" s="592"/>
      <c r="AF136" s="592"/>
      <c r="AG136" s="592"/>
      <c r="AH136" s="592"/>
      <c r="AI136" s="593"/>
      <c r="AJ136" s="12"/>
      <c r="AK136" s="12"/>
      <c r="AL136" s="12"/>
      <c r="AM136" s="12"/>
      <c r="AU136" s="698"/>
      <c r="AV136" s="698"/>
    </row>
    <row r="137" spans="1:48" s="1" customFormat="1" ht="10.9" customHeight="1" x14ac:dyDescent="0.15">
      <c r="A137" s="12"/>
      <c r="B137" s="12"/>
      <c r="C137" s="594"/>
      <c r="D137" s="449"/>
      <c r="E137" s="451"/>
      <c r="F137" s="701"/>
      <c r="G137" s="447"/>
      <c r="H137" s="704"/>
      <c r="I137" s="596"/>
      <c r="J137" s="310"/>
      <c r="K137" s="597"/>
      <c r="L137" s="671"/>
      <c r="M137" s="672"/>
      <c r="N137" s="672"/>
      <c r="O137" s="672"/>
      <c r="P137" s="672"/>
      <c r="Q137" s="673"/>
      <c r="R137" s="671"/>
      <c r="S137" s="672"/>
      <c r="T137" s="672"/>
      <c r="U137" s="672"/>
      <c r="V137" s="672"/>
      <c r="W137" s="673"/>
      <c r="X137" s="585"/>
      <c r="Y137" s="586"/>
      <c r="Z137" s="586"/>
      <c r="AA137" s="586"/>
      <c r="AB137" s="586"/>
      <c r="AC137" s="587"/>
      <c r="AD137" s="591"/>
      <c r="AE137" s="592"/>
      <c r="AF137" s="592"/>
      <c r="AG137" s="592"/>
      <c r="AH137" s="592"/>
      <c r="AI137" s="593"/>
      <c r="AJ137" s="12"/>
      <c r="AK137" s="12"/>
      <c r="AL137" s="12"/>
      <c r="AM137" s="12"/>
      <c r="AU137" s="698"/>
      <c r="AV137" s="698"/>
    </row>
    <row r="138" spans="1:48" s="1" customFormat="1" ht="10.9" customHeight="1" x14ac:dyDescent="0.15">
      <c r="A138" s="12"/>
      <c r="B138" s="12"/>
      <c r="C138" s="595"/>
      <c r="D138" s="450"/>
      <c r="E138" s="452"/>
      <c r="F138" s="706"/>
      <c r="G138" s="448"/>
      <c r="H138" s="707"/>
      <c r="I138" s="598"/>
      <c r="J138" s="215"/>
      <c r="K138" s="599"/>
      <c r="L138" s="674"/>
      <c r="M138" s="675"/>
      <c r="N138" s="675"/>
      <c r="O138" s="675"/>
      <c r="P138" s="675"/>
      <c r="Q138" s="676"/>
      <c r="R138" s="674"/>
      <c r="S138" s="675"/>
      <c r="T138" s="675"/>
      <c r="U138" s="675"/>
      <c r="V138" s="675"/>
      <c r="W138" s="676"/>
      <c r="X138" s="588"/>
      <c r="Y138" s="589"/>
      <c r="Z138" s="589"/>
      <c r="AA138" s="589"/>
      <c r="AB138" s="589"/>
      <c r="AC138" s="590"/>
      <c r="AD138" s="591"/>
      <c r="AE138" s="592"/>
      <c r="AF138" s="592"/>
      <c r="AG138" s="592"/>
      <c r="AH138" s="592"/>
      <c r="AI138" s="593"/>
      <c r="AJ138" s="12"/>
      <c r="AK138" s="12"/>
      <c r="AL138" s="12"/>
      <c r="AM138" s="12"/>
      <c r="AU138" s="698"/>
      <c r="AV138" s="698"/>
    </row>
    <row r="139" spans="1:48" s="1" customFormat="1" ht="10.9" customHeight="1" x14ac:dyDescent="0.15">
      <c r="A139" s="12"/>
      <c r="B139" s="12"/>
      <c r="C139" s="600">
        <v>6</v>
      </c>
      <c r="D139" s="475" t="s">
        <v>3</v>
      </c>
      <c r="E139" s="476">
        <v>13</v>
      </c>
      <c r="F139" s="700" t="s">
        <v>2</v>
      </c>
      <c r="G139" s="474" t="s">
        <v>1</v>
      </c>
      <c r="H139" s="703"/>
      <c r="I139" s="621">
        <f>支給額計算書!I450</f>
        <v>0</v>
      </c>
      <c r="J139" s="214"/>
      <c r="K139" s="622"/>
      <c r="L139" s="671"/>
      <c r="M139" s="672"/>
      <c r="N139" s="672"/>
      <c r="O139" s="672"/>
      <c r="P139" s="672"/>
      <c r="Q139" s="673"/>
      <c r="R139" s="677"/>
      <c r="S139" s="678"/>
      <c r="T139" s="678"/>
      <c r="U139" s="678"/>
      <c r="V139" s="678"/>
      <c r="W139" s="679"/>
      <c r="X139" s="608">
        <f t="shared" ref="X139" si="62">IF(L139=0,0,IF(I139="△",R139/L139,0))</f>
        <v>0</v>
      </c>
      <c r="Y139" s="609"/>
      <c r="Z139" s="609"/>
      <c r="AA139" s="609"/>
      <c r="AB139" s="609"/>
      <c r="AC139" s="610"/>
      <c r="AD139" s="483">
        <f t="shared" ref="AD139" si="63">IF(I139="△",2*X139,0)</f>
        <v>0</v>
      </c>
      <c r="AE139" s="484"/>
      <c r="AF139" s="484"/>
      <c r="AG139" s="484"/>
      <c r="AH139" s="484"/>
      <c r="AI139" s="503"/>
      <c r="AJ139" s="12"/>
      <c r="AK139" s="12"/>
      <c r="AL139" s="12"/>
      <c r="AM139" s="12"/>
      <c r="AU139" s="698"/>
      <c r="AV139" s="698"/>
    </row>
    <row r="140" spans="1:48" s="1" customFormat="1" ht="10.9" customHeight="1" x14ac:dyDescent="0.15">
      <c r="A140" s="12"/>
      <c r="B140" s="12"/>
      <c r="C140" s="594"/>
      <c r="D140" s="449"/>
      <c r="E140" s="451"/>
      <c r="F140" s="701"/>
      <c r="G140" s="447"/>
      <c r="H140" s="704"/>
      <c r="I140" s="596"/>
      <c r="J140" s="310"/>
      <c r="K140" s="597"/>
      <c r="L140" s="671"/>
      <c r="M140" s="672"/>
      <c r="N140" s="672"/>
      <c r="O140" s="672"/>
      <c r="P140" s="672"/>
      <c r="Q140" s="673"/>
      <c r="R140" s="671"/>
      <c r="S140" s="672"/>
      <c r="T140" s="672"/>
      <c r="U140" s="672"/>
      <c r="V140" s="672"/>
      <c r="W140" s="673"/>
      <c r="X140" s="585"/>
      <c r="Y140" s="586"/>
      <c r="Z140" s="586"/>
      <c r="AA140" s="586"/>
      <c r="AB140" s="586"/>
      <c r="AC140" s="587"/>
      <c r="AD140" s="591"/>
      <c r="AE140" s="592"/>
      <c r="AF140" s="592"/>
      <c r="AG140" s="592"/>
      <c r="AH140" s="592"/>
      <c r="AI140" s="593"/>
      <c r="AJ140" s="12"/>
      <c r="AK140" s="12"/>
      <c r="AL140" s="12"/>
      <c r="AM140" s="12"/>
      <c r="AU140" s="698"/>
      <c r="AV140" s="698"/>
    </row>
    <row r="141" spans="1:48" s="1" customFormat="1" ht="10.9" customHeight="1" x14ac:dyDescent="0.15">
      <c r="A141" s="12"/>
      <c r="B141" s="12"/>
      <c r="C141" s="594"/>
      <c r="D141" s="449"/>
      <c r="E141" s="451"/>
      <c r="F141" s="701"/>
      <c r="G141" s="447"/>
      <c r="H141" s="704"/>
      <c r="I141" s="596"/>
      <c r="J141" s="310"/>
      <c r="K141" s="597"/>
      <c r="L141" s="671"/>
      <c r="M141" s="672"/>
      <c r="N141" s="672"/>
      <c r="O141" s="672"/>
      <c r="P141" s="672"/>
      <c r="Q141" s="673"/>
      <c r="R141" s="671"/>
      <c r="S141" s="672"/>
      <c r="T141" s="672"/>
      <c r="U141" s="672"/>
      <c r="V141" s="672"/>
      <c r="W141" s="673"/>
      <c r="X141" s="585"/>
      <c r="Y141" s="586"/>
      <c r="Z141" s="586"/>
      <c r="AA141" s="586"/>
      <c r="AB141" s="586"/>
      <c r="AC141" s="587"/>
      <c r="AD141" s="591"/>
      <c r="AE141" s="592"/>
      <c r="AF141" s="592"/>
      <c r="AG141" s="592"/>
      <c r="AH141" s="592"/>
      <c r="AI141" s="593"/>
      <c r="AJ141" s="12"/>
      <c r="AK141" s="12"/>
      <c r="AL141" s="12"/>
      <c r="AM141" s="12"/>
      <c r="AU141" s="698"/>
      <c r="AV141" s="698"/>
    </row>
    <row r="142" spans="1:48" s="1" customFormat="1" ht="10.9" customHeight="1" x14ac:dyDescent="0.15">
      <c r="A142" s="12"/>
      <c r="B142" s="12"/>
      <c r="C142" s="595"/>
      <c r="D142" s="450"/>
      <c r="E142" s="452"/>
      <c r="F142" s="706"/>
      <c r="G142" s="448"/>
      <c r="H142" s="707"/>
      <c r="I142" s="598"/>
      <c r="J142" s="215"/>
      <c r="K142" s="599"/>
      <c r="L142" s="674"/>
      <c r="M142" s="675"/>
      <c r="N142" s="675"/>
      <c r="O142" s="675"/>
      <c r="P142" s="675"/>
      <c r="Q142" s="676"/>
      <c r="R142" s="674"/>
      <c r="S142" s="675"/>
      <c r="T142" s="675"/>
      <c r="U142" s="675"/>
      <c r="V142" s="675"/>
      <c r="W142" s="676"/>
      <c r="X142" s="588"/>
      <c r="Y142" s="589"/>
      <c r="Z142" s="589"/>
      <c r="AA142" s="589"/>
      <c r="AB142" s="589"/>
      <c r="AC142" s="590"/>
      <c r="AD142" s="591"/>
      <c r="AE142" s="592"/>
      <c r="AF142" s="592"/>
      <c r="AG142" s="592"/>
      <c r="AH142" s="592"/>
      <c r="AI142" s="593"/>
      <c r="AJ142" s="12"/>
      <c r="AK142" s="12"/>
      <c r="AL142" s="12"/>
      <c r="AM142" s="12"/>
      <c r="AU142" s="698"/>
      <c r="AV142" s="698"/>
    </row>
    <row r="143" spans="1:48" s="1" customFormat="1" ht="10.9" customHeight="1" x14ac:dyDescent="0.15">
      <c r="A143" s="12"/>
      <c r="B143" s="12"/>
      <c r="C143" s="600">
        <v>6</v>
      </c>
      <c r="D143" s="475" t="s">
        <v>3</v>
      </c>
      <c r="E143" s="476">
        <v>14</v>
      </c>
      <c r="F143" s="700" t="s">
        <v>2</v>
      </c>
      <c r="G143" s="474" t="s">
        <v>9</v>
      </c>
      <c r="H143" s="703"/>
      <c r="I143" s="621">
        <f>支給額計算書!I454</f>
        <v>0</v>
      </c>
      <c r="J143" s="214"/>
      <c r="K143" s="622"/>
      <c r="L143" s="671"/>
      <c r="M143" s="672"/>
      <c r="N143" s="672"/>
      <c r="O143" s="672"/>
      <c r="P143" s="672"/>
      <c r="Q143" s="673"/>
      <c r="R143" s="677"/>
      <c r="S143" s="678"/>
      <c r="T143" s="678"/>
      <c r="U143" s="678"/>
      <c r="V143" s="678"/>
      <c r="W143" s="679"/>
      <c r="X143" s="608">
        <f t="shared" ref="X143" si="64">IF(L143=0,0,IF(I143="△",R143/L143,0))</f>
        <v>0</v>
      </c>
      <c r="Y143" s="609"/>
      <c r="Z143" s="609"/>
      <c r="AA143" s="609"/>
      <c r="AB143" s="609"/>
      <c r="AC143" s="610"/>
      <c r="AD143" s="483">
        <f t="shared" ref="AD143" si="65">IF(I143="△",2*X143,0)</f>
        <v>0</v>
      </c>
      <c r="AE143" s="484"/>
      <c r="AF143" s="484"/>
      <c r="AG143" s="484"/>
      <c r="AH143" s="484"/>
      <c r="AI143" s="503"/>
      <c r="AJ143" s="12"/>
      <c r="AK143" s="12"/>
      <c r="AL143" s="12"/>
      <c r="AM143" s="12"/>
      <c r="AU143" s="698"/>
      <c r="AV143" s="698"/>
    </row>
    <row r="144" spans="1:48" s="1" customFormat="1" ht="10.9" customHeight="1" x14ac:dyDescent="0.15">
      <c r="A144" s="12"/>
      <c r="B144" s="12"/>
      <c r="C144" s="594"/>
      <c r="D144" s="449"/>
      <c r="E144" s="451"/>
      <c r="F144" s="701"/>
      <c r="G144" s="447"/>
      <c r="H144" s="704"/>
      <c r="I144" s="596"/>
      <c r="J144" s="310"/>
      <c r="K144" s="597"/>
      <c r="L144" s="671"/>
      <c r="M144" s="672"/>
      <c r="N144" s="672"/>
      <c r="O144" s="672"/>
      <c r="P144" s="672"/>
      <c r="Q144" s="673"/>
      <c r="R144" s="671"/>
      <c r="S144" s="672"/>
      <c r="T144" s="672"/>
      <c r="U144" s="672"/>
      <c r="V144" s="672"/>
      <c r="W144" s="673"/>
      <c r="X144" s="585"/>
      <c r="Y144" s="586"/>
      <c r="Z144" s="586"/>
      <c r="AA144" s="586"/>
      <c r="AB144" s="586"/>
      <c r="AC144" s="587"/>
      <c r="AD144" s="591"/>
      <c r="AE144" s="592"/>
      <c r="AF144" s="592"/>
      <c r="AG144" s="592"/>
      <c r="AH144" s="592"/>
      <c r="AI144" s="593"/>
      <c r="AJ144" s="12"/>
      <c r="AK144" s="12"/>
      <c r="AL144" s="12"/>
      <c r="AM144" s="12"/>
      <c r="AU144" s="698"/>
      <c r="AV144" s="698"/>
    </row>
    <row r="145" spans="1:48" s="1" customFormat="1" ht="10.9" customHeight="1" x14ac:dyDescent="0.15">
      <c r="A145" s="12"/>
      <c r="B145" s="12"/>
      <c r="C145" s="594"/>
      <c r="D145" s="449"/>
      <c r="E145" s="451"/>
      <c r="F145" s="701"/>
      <c r="G145" s="447"/>
      <c r="H145" s="704"/>
      <c r="I145" s="596"/>
      <c r="J145" s="310"/>
      <c r="K145" s="597"/>
      <c r="L145" s="671"/>
      <c r="M145" s="672"/>
      <c r="N145" s="672"/>
      <c r="O145" s="672"/>
      <c r="P145" s="672"/>
      <c r="Q145" s="673"/>
      <c r="R145" s="671"/>
      <c r="S145" s="672"/>
      <c r="T145" s="672"/>
      <c r="U145" s="672"/>
      <c r="V145" s="672"/>
      <c r="W145" s="673"/>
      <c r="X145" s="585"/>
      <c r="Y145" s="586"/>
      <c r="Z145" s="586"/>
      <c r="AA145" s="586"/>
      <c r="AB145" s="586"/>
      <c r="AC145" s="587"/>
      <c r="AD145" s="591"/>
      <c r="AE145" s="592"/>
      <c r="AF145" s="592"/>
      <c r="AG145" s="592"/>
      <c r="AH145" s="592"/>
      <c r="AI145" s="593"/>
      <c r="AJ145" s="12"/>
      <c r="AK145" s="12"/>
      <c r="AL145" s="12"/>
      <c r="AM145" s="12"/>
      <c r="AU145" s="698"/>
      <c r="AV145" s="698"/>
    </row>
    <row r="146" spans="1:48" s="1" customFormat="1" ht="10.9" customHeight="1" x14ac:dyDescent="0.15">
      <c r="A146" s="12"/>
      <c r="B146" s="12"/>
      <c r="C146" s="595"/>
      <c r="D146" s="450"/>
      <c r="E146" s="452"/>
      <c r="F146" s="706"/>
      <c r="G146" s="448"/>
      <c r="H146" s="707"/>
      <c r="I146" s="598"/>
      <c r="J146" s="215"/>
      <c r="K146" s="599"/>
      <c r="L146" s="674"/>
      <c r="M146" s="675"/>
      <c r="N146" s="675"/>
      <c r="O146" s="675"/>
      <c r="P146" s="675"/>
      <c r="Q146" s="676"/>
      <c r="R146" s="674"/>
      <c r="S146" s="675"/>
      <c r="T146" s="675"/>
      <c r="U146" s="675"/>
      <c r="V146" s="675"/>
      <c r="W146" s="676"/>
      <c r="X146" s="588"/>
      <c r="Y146" s="589"/>
      <c r="Z146" s="589"/>
      <c r="AA146" s="589"/>
      <c r="AB146" s="589"/>
      <c r="AC146" s="590"/>
      <c r="AD146" s="591"/>
      <c r="AE146" s="592"/>
      <c r="AF146" s="592"/>
      <c r="AG146" s="592"/>
      <c r="AH146" s="592"/>
      <c r="AI146" s="593"/>
      <c r="AJ146" s="12"/>
      <c r="AK146" s="12"/>
      <c r="AL146" s="12"/>
      <c r="AM146" s="12"/>
      <c r="AU146" s="698"/>
      <c r="AV146" s="698"/>
    </row>
    <row r="147" spans="1:48" s="1" customFormat="1" ht="10.9" customHeight="1" x14ac:dyDescent="0.15">
      <c r="A147" s="12"/>
      <c r="B147" s="12"/>
      <c r="C147" s="600">
        <v>6</v>
      </c>
      <c r="D147" s="475" t="s">
        <v>3</v>
      </c>
      <c r="E147" s="476">
        <v>15</v>
      </c>
      <c r="F147" s="700" t="s">
        <v>2</v>
      </c>
      <c r="G147" s="474" t="s">
        <v>8</v>
      </c>
      <c r="H147" s="703"/>
      <c r="I147" s="621">
        <f>支給額計算書!I458</f>
        <v>0</v>
      </c>
      <c r="J147" s="214"/>
      <c r="K147" s="622"/>
      <c r="L147" s="671"/>
      <c r="M147" s="672"/>
      <c r="N147" s="672"/>
      <c r="O147" s="672"/>
      <c r="P147" s="672"/>
      <c r="Q147" s="673"/>
      <c r="R147" s="677"/>
      <c r="S147" s="678"/>
      <c r="T147" s="678"/>
      <c r="U147" s="678"/>
      <c r="V147" s="678"/>
      <c r="W147" s="679"/>
      <c r="X147" s="608">
        <f t="shared" ref="X147" si="66">IF(L147=0,0,IF(I147="△",R147/L147,0))</f>
        <v>0</v>
      </c>
      <c r="Y147" s="609"/>
      <c r="Z147" s="609"/>
      <c r="AA147" s="609"/>
      <c r="AB147" s="609"/>
      <c r="AC147" s="610"/>
      <c r="AD147" s="483">
        <f t="shared" ref="AD147" si="67">IF(I147="△",2*X147,0)</f>
        <v>0</v>
      </c>
      <c r="AE147" s="484"/>
      <c r="AF147" s="484"/>
      <c r="AG147" s="484"/>
      <c r="AH147" s="484"/>
      <c r="AI147" s="503"/>
      <c r="AJ147" s="12"/>
      <c r="AK147" s="12"/>
      <c r="AL147" s="12"/>
      <c r="AM147" s="12"/>
      <c r="AU147" s="698"/>
      <c r="AV147" s="698"/>
    </row>
    <row r="148" spans="1:48" s="1" customFormat="1" ht="10.9" customHeight="1" x14ac:dyDescent="0.15">
      <c r="A148" s="12"/>
      <c r="B148" s="12"/>
      <c r="C148" s="594"/>
      <c r="D148" s="449"/>
      <c r="E148" s="451"/>
      <c r="F148" s="701"/>
      <c r="G148" s="447"/>
      <c r="H148" s="704"/>
      <c r="I148" s="596"/>
      <c r="J148" s="310"/>
      <c r="K148" s="597"/>
      <c r="L148" s="671"/>
      <c r="M148" s="672"/>
      <c r="N148" s="672"/>
      <c r="O148" s="672"/>
      <c r="P148" s="672"/>
      <c r="Q148" s="673"/>
      <c r="R148" s="671"/>
      <c r="S148" s="672"/>
      <c r="T148" s="672"/>
      <c r="U148" s="672"/>
      <c r="V148" s="672"/>
      <c r="W148" s="673"/>
      <c r="X148" s="585"/>
      <c r="Y148" s="586"/>
      <c r="Z148" s="586"/>
      <c r="AA148" s="586"/>
      <c r="AB148" s="586"/>
      <c r="AC148" s="587"/>
      <c r="AD148" s="591"/>
      <c r="AE148" s="592"/>
      <c r="AF148" s="592"/>
      <c r="AG148" s="592"/>
      <c r="AH148" s="592"/>
      <c r="AI148" s="593"/>
      <c r="AJ148" s="12"/>
      <c r="AK148" s="12"/>
      <c r="AL148" s="12"/>
      <c r="AM148" s="12"/>
      <c r="AU148" s="698"/>
      <c r="AV148" s="698"/>
    </row>
    <row r="149" spans="1:48" s="1" customFormat="1" ht="10.9" customHeight="1" x14ac:dyDescent="0.15">
      <c r="A149" s="12"/>
      <c r="B149" s="12"/>
      <c r="C149" s="594"/>
      <c r="D149" s="449"/>
      <c r="E149" s="451"/>
      <c r="F149" s="701"/>
      <c r="G149" s="447"/>
      <c r="H149" s="704"/>
      <c r="I149" s="596"/>
      <c r="J149" s="310"/>
      <c r="K149" s="597"/>
      <c r="L149" s="671"/>
      <c r="M149" s="672"/>
      <c r="N149" s="672"/>
      <c r="O149" s="672"/>
      <c r="P149" s="672"/>
      <c r="Q149" s="673"/>
      <c r="R149" s="671"/>
      <c r="S149" s="672"/>
      <c r="T149" s="672"/>
      <c r="U149" s="672"/>
      <c r="V149" s="672"/>
      <c r="W149" s="673"/>
      <c r="X149" s="585"/>
      <c r="Y149" s="586"/>
      <c r="Z149" s="586"/>
      <c r="AA149" s="586"/>
      <c r="AB149" s="586"/>
      <c r="AC149" s="587"/>
      <c r="AD149" s="591"/>
      <c r="AE149" s="592"/>
      <c r="AF149" s="592"/>
      <c r="AG149" s="592"/>
      <c r="AH149" s="592"/>
      <c r="AI149" s="593"/>
      <c r="AJ149" s="12"/>
      <c r="AK149" s="12"/>
      <c r="AL149" s="12"/>
      <c r="AM149" s="12"/>
      <c r="AU149" s="698"/>
      <c r="AV149" s="698"/>
    </row>
    <row r="150" spans="1:48" s="1" customFormat="1" ht="10.9" customHeight="1" x14ac:dyDescent="0.15">
      <c r="A150" s="12"/>
      <c r="B150" s="12"/>
      <c r="C150" s="595"/>
      <c r="D150" s="450"/>
      <c r="E150" s="452"/>
      <c r="F150" s="706"/>
      <c r="G150" s="448"/>
      <c r="H150" s="707"/>
      <c r="I150" s="598"/>
      <c r="J150" s="215"/>
      <c r="K150" s="599"/>
      <c r="L150" s="674"/>
      <c r="M150" s="675"/>
      <c r="N150" s="675"/>
      <c r="O150" s="675"/>
      <c r="P150" s="675"/>
      <c r="Q150" s="676"/>
      <c r="R150" s="674"/>
      <c r="S150" s="675"/>
      <c r="T150" s="675"/>
      <c r="U150" s="675"/>
      <c r="V150" s="675"/>
      <c r="W150" s="676"/>
      <c r="X150" s="588"/>
      <c r="Y150" s="589"/>
      <c r="Z150" s="589"/>
      <c r="AA150" s="589"/>
      <c r="AB150" s="589"/>
      <c r="AC150" s="590"/>
      <c r="AD150" s="591"/>
      <c r="AE150" s="592"/>
      <c r="AF150" s="592"/>
      <c r="AG150" s="592"/>
      <c r="AH150" s="592"/>
      <c r="AI150" s="593"/>
      <c r="AJ150" s="12"/>
      <c r="AK150" s="12"/>
      <c r="AL150" s="12"/>
      <c r="AM150" s="12"/>
      <c r="AU150" s="698"/>
      <c r="AV150" s="698"/>
    </row>
    <row r="151" spans="1:48" s="1" customFormat="1" ht="10.9" customHeight="1" x14ac:dyDescent="0.15">
      <c r="A151" s="12"/>
      <c r="B151" s="12"/>
      <c r="C151" s="600">
        <v>6</v>
      </c>
      <c r="D151" s="475" t="s">
        <v>3</v>
      </c>
      <c r="E151" s="476">
        <v>16</v>
      </c>
      <c r="F151" s="700" t="s">
        <v>2</v>
      </c>
      <c r="G151" s="474" t="s">
        <v>7</v>
      </c>
      <c r="H151" s="703"/>
      <c r="I151" s="621">
        <f>支給額計算書!I462</f>
        <v>0</v>
      </c>
      <c r="J151" s="214"/>
      <c r="K151" s="622"/>
      <c r="L151" s="671"/>
      <c r="M151" s="672"/>
      <c r="N151" s="672"/>
      <c r="O151" s="672"/>
      <c r="P151" s="672"/>
      <c r="Q151" s="673"/>
      <c r="R151" s="677"/>
      <c r="S151" s="678"/>
      <c r="T151" s="678"/>
      <c r="U151" s="678"/>
      <c r="V151" s="678"/>
      <c r="W151" s="679"/>
      <c r="X151" s="608">
        <f t="shared" ref="X151" si="68">IF(L151=0,0,IF(I151="△",R151/L151,0))</f>
        <v>0</v>
      </c>
      <c r="Y151" s="609"/>
      <c r="Z151" s="609"/>
      <c r="AA151" s="609"/>
      <c r="AB151" s="609"/>
      <c r="AC151" s="610"/>
      <c r="AD151" s="483">
        <f t="shared" ref="AD151" si="69">IF(I151="△",2*X151,0)</f>
        <v>0</v>
      </c>
      <c r="AE151" s="484"/>
      <c r="AF151" s="484"/>
      <c r="AG151" s="484"/>
      <c r="AH151" s="484"/>
      <c r="AI151" s="503"/>
      <c r="AJ151" s="12"/>
      <c r="AK151" s="12"/>
      <c r="AL151" s="12"/>
      <c r="AM151" s="12"/>
      <c r="AU151" s="698"/>
      <c r="AV151" s="698"/>
    </row>
    <row r="152" spans="1:48" s="1" customFormat="1" ht="10.9" customHeight="1" x14ac:dyDescent="0.15">
      <c r="A152" s="12"/>
      <c r="B152" s="12"/>
      <c r="C152" s="594"/>
      <c r="D152" s="449"/>
      <c r="E152" s="451"/>
      <c r="F152" s="701"/>
      <c r="G152" s="447"/>
      <c r="H152" s="704"/>
      <c r="I152" s="596"/>
      <c r="J152" s="310"/>
      <c r="K152" s="597"/>
      <c r="L152" s="671"/>
      <c r="M152" s="672"/>
      <c r="N152" s="672"/>
      <c r="O152" s="672"/>
      <c r="P152" s="672"/>
      <c r="Q152" s="673"/>
      <c r="R152" s="671"/>
      <c r="S152" s="672"/>
      <c r="T152" s="672"/>
      <c r="U152" s="672"/>
      <c r="V152" s="672"/>
      <c r="W152" s="673"/>
      <c r="X152" s="585"/>
      <c r="Y152" s="586"/>
      <c r="Z152" s="586"/>
      <c r="AA152" s="586"/>
      <c r="AB152" s="586"/>
      <c r="AC152" s="587"/>
      <c r="AD152" s="591"/>
      <c r="AE152" s="592"/>
      <c r="AF152" s="592"/>
      <c r="AG152" s="592"/>
      <c r="AH152" s="592"/>
      <c r="AI152" s="593"/>
      <c r="AJ152" s="12"/>
      <c r="AK152" s="12"/>
      <c r="AL152" s="12"/>
      <c r="AM152" s="12"/>
      <c r="AU152" s="698"/>
      <c r="AV152" s="698"/>
    </row>
    <row r="153" spans="1:48" s="1" customFormat="1" ht="10.9" customHeight="1" x14ac:dyDescent="0.15">
      <c r="A153" s="12"/>
      <c r="B153" s="12"/>
      <c r="C153" s="594"/>
      <c r="D153" s="449"/>
      <c r="E153" s="451"/>
      <c r="F153" s="701"/>
      <c r="G153" s="447"/>
      <c r="H153" s="704"/>
      <c r="I153" s="596"/>
      <c r="J153" s="310"/>
      <c r="K153" s="597"/>
      <c r="L153" s="671"/>
      <c r="M153" s="672"/>
      <c r="N153" s="672"/>
      <c r="O153" s="672"/>
      <c r="P153" s="672"/>
      <c r="Q153" s="673"/>
      <c r="R153" s="671"/>
      <c r="S153" s="672"/>
      <c r="T153" s="672"/>
      <c r="U153" s="672"/>
      <c r="V153" s="672"/>
      <c r="W153" s="673"/>
      <c r="X153" s="585"/>
      <c r="Y153" s="586"/>
      <c r="Z153" s="586"/>
      <c r="AA153" s="586"/>
      <c r="AB153" s="586"/>
      <c r="AC153" s="587"/>
      <c r="AD153" s="591"/>
      <c r="AE153" s="592"/>
      <c r="AF153" s="592"/>
      <c r="AG153" s="592"/>
      <c r="AH153" s="592"/>
      <c r="AI153" s="593"/>
      <c r="AJ153" s="12"/>
      <c r="AK153" s="12"/>
      <c r="AL153" s="12"/>
      <c r="AM153" s="12"/>
      <c r="AU153" s="698"/>
      <c r="AV153" s="698"/>
    </row>
    <row r="154" spans="1:48" s="1" customFormat="1" ht="10.9" customHeight="1" x14ac:dyDescent="0.15">
      <c r="A154" s="12"/>
      <c r="B154" s="12"/>
      <c r="C154" s="595"/>
      <c r="D154" s="450"/>
      <c r="E154" s="452"/>
      <c r="F154" s="706"/>
      <c r="G154" s="448"/>
      <c r="H154" s="707"/>
      <c r="I154" s="598"/>
      <c r="J154" s="215"/>
      <c r="K154" s="599"/>
      <c r="L154" s="674"/>
      <c r="M154" s="675"/>
      <c r="N154" s="675"/>
      <c r="O154" s="675"/>
      <c r="P154" s="675"/>
      <c r="Q154" s="676"/>
      <c r="R154" s="674"/>
      <c r="S154" s="675"/>
      <c r="T154" s="675"/>
      <c r="U154" s="675"/>
      <c r="V154" s="675"/>
      <c r="W154" s="676"/>
      <c r="X154" s="588"/>
      <c r="Y154" s="589"/>
      <c r="Z154" s="589"/>
      <c r="AA154" s="589"/>
      <c r="AB154" s="589"/>
      <c r="AC154" s="590"/>
      <c r="AD154" s="591"/>
      <c r="AE154" s="592"/>
      <c r="AF154" s="592"/>
      <c r="AG154" s="592"/>
      <c r="AH154" s="592"/>
      <c r="AI154" s="593"/>
      <c r="AJ154" s="12"/>
      <c r="AK154" s="12"/>
      <c r="AL154" s="12"/>
      <c r="AM154" s="12"/>
      <c r="AU154" s="698"/>
      <c r="AV154" s="698"/>
    </row>
    <row r="155" spans="1:48" s="1" customFormat="1" ht="10.9" customHeight="1" x14ac:dyDescent="0.15">
      <c r="A155" s="12"/>
      <c r="B155" s="12"/>
      <c r="C155" s="600">
        <v>6</v>
      </c>
      <c r="D155" s="475" t="s">
        <v>3</v>
      </c>
      <c r="E155" s="476">
        <v>17</v>
      </c>
      <c r="F155" s="700" t="s">
        <v>2</v>
      </c>
      <c r="G155" s="474" t="s">
        <v>6</v>
      </c>
      <c r="H155" s="703"/>
      <c r="I155" s="621">
        <f>支給額計算書!I466</f>
        <v>0</v>
      </c>
      <c r="J155" s="214"/>
      <c r="K155" s="622"/>
      <c r="L155" s="671"/>
      <c r="M155" s="672"/>
      <c r="N155" s="672"/>
      <c r="O155" s="672"/>
      <c r="P155" s="672"/>
      <c r="Q155" s="673"/>
      <c r="R155" s="677"/>
      <c r="S155" s="678"/>
      <c r="T155" s="678"/>
      <c r="U155" s="678"/>
      <c r="V155" s="678"/>
      <c r="W155" s="679"/>
      <c r="X155" s="608">
        <f t="shared" ref="X155" si="70">IF(L155=0,0,IF(I155="△",R155/L155,0))</f>
        <v>0</v>
      </c>
      <c r="Y155" s="609"/>
      <c r="Z155" s="609"/>
      <c r="AA155" s="609"/>
      <c r="AB155" s="609"/>
      <c r="AC155" s="610"/>
      <c r="AD155" s="483">
        <f t="shared" ref="AD155" si="71">IF(I155="△",2*X155,0)</f>
        <v>0</v>
      </c>
      <c r="AE155" s="484"/>
      <c r="AF155" s="484"/>
      <c r="AG155" s="484"/>
      <c r="AH155" s="484"/>
      <c r="AI155" s="503"/>
      <c r="AJ155" s="12"/>
      <c r="AK155" s="12"/>
      <c r="AL155" s="12"/>
      <c r="AM155" s="12"/>
      <c r="AU155" s="698"/>
      <c r="AV155" s="698"/>
    </row>
    <row r="156" spans="1:48" s="1" customFormat="1" ht="10.9" customHeight="1" x14ac:dyDescent="0.15">
      <c r="A156" s="12"/>
      <c r="B156" s="12"/>
      <c r="C156" s="594"/>
      <c r="D156" s="449"/>
      <c r="E156" s="451"/>
      <c r="F156" s="701"/>
      <c r="G156" s="447"/>
      <c r="H156" s="704"/>
      <c r="I156" s="596"/>
      <c r="J156" s="310"/>
      <c r="K156" s="597"/>
      <c r="L156" s="671"/>
      <c r="M156" s="672"/>
      <c r="N156" s="672"/>
      <c r="O156" s="672"/>
      <c r="P156" s="672"/>
      <c r="Q156" s="673"/>
      <c r="R156" s="671"/>
      <c r="S156" s="672"/>
      <c r="T156" s="672"/>
      <c r="U156" s="672"/>
      <c r="V156" s="672"/>
      <c r="W156" s="673"/>
      <c r="X156" s="585"/>
      <c r="Y156" s="586"/>
      <c r="Z156" s="586"/>
      <c r="AA156" s="586"/>
      <c r="AB156" s="586"/>
      <c r="AC156" s="587"/>
      <c r="AD156" s="591"/>
      <c r="AE156" s="592"/>
      <c r="AF156" s="592"/>
      <c r="AG156" s="592"/>
      <c r="AH156" s="592"/>
      <c r="AI156" s="593"/>
      <c r="AJ156" s="12"/>
      <c r="AK156" s="12"/>
      <c r="AL156" s="12"/>
      <c r="AM156" s="12"/>
      <c r="AU156" s="698"/>
      <c r="AV156" s="698"/>
    </row>
    <row r="157" spans="1:48" s="1" customFormat="1" ht="10.9" customHeight="1" x14ac:dyDescent="0.15">
      <c r="A157" s="12"/>
      <c r="B157" s="12"/>
      <c r="C157" s="594"/>
      <c r="D157" s="449"/>
      <c r="E157" s="451"/>
      <c r="F157" s="701"/>
      <c r="G157" s="447"/>
      <c r="H157" s="704"/>
      <c r="I157" s="596"/>
      <c r="J157" s="310"/>
      <c r="K157" s="597"/>
      <c r="L157" s="671"/>
      <c r="M157" s="672"/>
      <c r="N157" s="672"/>
      <c r="O157" s="672"/>
      <c r="P157" s="672"/>
      <c r="Q157" s="673"/>
      <c r="R157" s="671"/>
      <c r="S157" s="672"/>
      <c r="T157" s="672"/>
      <c r="U157" s="672"/>
      <c r="V157" s="672"/>
      <c r="W157" s="673"/>
      <c r="X157" s="585"/>
      <c r="Y157" s="586"/>
      <c r="Z157" s="586"/>
      <c r="AA157" s="586"/>
      <c r="AB157" s="586"/>
      <c r="AC157" s="587"/>
      <c r="AD157" s="591"/>
      <c r="AE157" s="592"/>
      <c r="AF157" s="592"/>
      <c r="AG157" s="592"/>
      <c r="AH157" s="592"/>
      <c r="AI157" s="593"/>
      <c r="AJ157" s="12"/>
      <c r="AK157" s="12"/>
      <c r="AL157" s="12"/>
      <c r="AM157" s="12"/>
      <c r="AU157" s="698"/>
      <c r="AV157" s="698"/>
    </row>
    <row r="158" spans="1:48" s="1" customFormat="1" ht="10.9" customHeight="1" x14ac:dyDescent="0.15">
      <c r="A158" s="12"/>
      <c r="B158" s="12"/>
      <c r="C158" s="595"/>
      <c r="D158" s="450"/>
      <c r="E158" s="452"/>
      <c r="F158" s="706"/>
      <c r="G158" s="448"/>
      <c r="H158" s="707"/>
      <c r="I158" s="598"/>
      <c r="J158" s="215"/>
      <c r="K158" s="599"/>
      <c r="L158" s="674"/>
      <c r="M158" s="675"/>
      <c r="N158" s="675"/>
      <c r="O158" s="675"/>
      <c r="P158" s="675"/>
      <c r="Q158" s="676"/>
      <c r="R158" s="674"/>
      <c r="S158" s="675"/>
      <c r="T158" s="675"/>
      <c r="U158" s="675"/>
      <c r="V158" s="675"/>
      <c r="W158" s="676"/>
      <c r="X158" s="588"/>
      <c r="Y158" s="589"/>
      <c r="Z158" s="589"/>
      <c r="AA158" s="589"/>
      <c r="AB158" s="589"/>
      <c r="AC158" s="590"/>
      <c r="AD158" s="591"/>
      <c r="AE158" s="592"/>
      <c r="AF158" s="592"/>
      <c r="AG158" s="592"/>
      <c r="AH158" s="592"/>
      <c r="AI158" s="593"/>
      <c r="AJ158" s="12"/>
      <c r="AK158" s="12"/>
      <c r="AL158" s="12"/>
      <c r="AM158" s="12"/>
      <c r="AU158" s="698"/>
      <c r="AV158" s="698"/>
    </row>
    <row r="159" spans="1:48" s="1" customFormat="1" ht="10.9" customHeight="1" x14ac:dyDescent="0.15">
      <c r="A159" s="12"/>
      <c r="B159" s="12"/>
      <c r="C159" s="600">
        <v>6</v>
      </c>
      <c r="D159" s="475" t="s">
        <v>3</v>
      </c>
      <c r="E159" s="476">
        <v>18</v>
      </c>
      <c r="F159" s="700" t="s">
        <v>2</v>
      </c>
      <c r="G159" s="474" t="s">
        <v>5</v>
      </c>
      <c r="H159" s="703"/>
      <c r="I159" s="621">
        <f>支給額計算書!I470</f>
        <v>0</v>
      </c>
      <c r="J159" s="214"/>
      <c r="K159" s="622"/>
      <c r="L159" s="671"/>
      <c r="M159" s="672"/>
      <c r="N159" s="672"/>
      <c r="O159" s="672"/>
      <c r="P159" s="672"/>
      <c r="Q159" s="673"/>
      <c r="R159" s="677"/>
      <c r="S159" s="678"/>
      <c r="T159" s="678"/>
      <c r="U159" s="678"/>
      <c r="V159" s="678"/>
      <c r="W159" s="679"/>
      <c r="X159" s="608">
        <f t="shared" ref="X159" si="72">IF(L159=0,0,IF(I159="△",R159/L159,0))</f>
        <v>0</v>
      </c>
      <c r="Y159" s="609"/>
      <c r="Z159" s="609"/>
      <c r="AA159" s="609"/>
      <c r="AB159" s="609"/>
      <c r="AC159" s="610"/>
      <c r="AD159" s="483">
        <f t="shared" ref="AD159" si="73">IF(I159="△",2*X159,0)</f>
        <v>0</v>
      </c>
      <c r="AE159" s="484"/>
      <c r="AF159" s="484"/>
      <c r="AG159" s="484"/>
      <c r="AH159" s="484"/>
      <c r="AI159" s="503"/>
      <c r="AJ159" s="12"/>
      <c r="AK159" s="12"/>
      <c r="AL159" s="12"/>
      <c r="AM159" s="12"/>
      <c r="AU159" s="698"/>
      <c r="AV159" s="698"/>
    </row>
    <row r="160" spans="1:48" s="1" customFormat="1" ht="10.9" customHeight="1" x14ac:dyDescent="0.15">
      <c r="A160" s="12"/>
      <c r="B160" s="12"/>
      <c r="C160" s="594"/>
      <c r="D160" s="449"/>
      <c r="E160" s="451"/>
      <c r="F160" s="701"/>
      <c r="G160" s="447"/>
      <c r="H160" s="704"/>
      <c r="I160" s="596"/>
      <c r="J160" s="310"/>
      <c r="K160" s="597"/>
      <c r="L160" s="671"/>
      <c r="M160" s="672"/>
      <c r="N160" s="672"/>
      <c r="O160" s="672"/>
      <c r="P160" s="672"/>
      <c r="Q160" s="673"/>
      <c r="R160" s="671"/>
      <c r="S160" s="672"/>
      <c r="T160" s="672"/>
      <c r="U160" s="672"/>
      <c r="V160" s="672"/>
      <c r="W160" s="673"/>
      <c r="X160" s="585"/>
      <c r="Y160" s="586"/>
      <c r="Z160" s="586"/>
      <c r="AA160" s="586"/>
      <c r="AB160" s="586"/>
      <c r="AC160" s="587"/>
      <c r="AD160" s="591"/>
      <c r="AE160" s="592"/>
      <c r="AF160" s="592"/>
      <c r="AG160" s="592"/>
      <c r="AH160" s="592"/>
      <c r="AI160" s="593"/>
      <c r="AJ160" s="12"/>
      <c r="AK160" s="12"/>
      <c r="AL160" s="12"/>
      <c r="AM160" s="12"/>
      <c r="AU160" s="698"/>
      <c r="AV160" s="698"/>
    </row>
    <row r="161" spans="1:48" s="1" customFormat="1" ht="10.9" customHeight="1" x14ac:dyDescent="0.15">
      <c r="A161" s="12"/>
      <c r="B161" s="12"/>
      <c r="C161" s="594"/>
      <c r="D161" s="449"/>
      <c r="E161" s="451"/>
      <c r="F161" s="701"/>
      <c r="G161" s="447"/>
      <c r="H161" s="704"/>
      <c r="I161" s="596"/>
      <c r="J161" s="310"/>
      <c r="K161" s="597"/>
      <c r="L161" s="671"/>
      <c r="M161" s="672"/>
      <c r="N161" s="672"/>
      <c r="O161" s="672"/>
      <c r="P161" s="672"/>
      <c r="Q161" s="673"/>
      <c r="R161" s="671"/>
      <c r="S161" s="672"/>
      <c r="T161" s="672"/>
      <c r="U161" s="672"/>
      <c r="V161" s="672"/>
      <c r="W161" s="673"/>
      <c r="X161" s="585"/>
      <c r="Y161" s="586"/>
      <c r="Z161" s="586"/>
      <c r="AA161" s="586"/>
      <c r="AB161" s="586"/>
      <c r="AC161" s="587"/>
      <c r="AD161" s="591"/>
      <c r="AE161" s="592"/>
      <c r="AF161" s="592"/>
      <c r="AG161" s="592"/>
      <c r="AH161" s="592"/>
      <c r="AI161" s="593"/>
      <c r="AJ161" s="12"/>
      <c r="AK161" s="12"/>
      <c r="AL161" s="12"/>
      <c r="AM161" s="12"/>
      <c r="AU161" s="698"/>
      <c r="AV161" s="698"/>
    </row>
    <row r="162" spans="1:48" s="1" customFormat="1" ht="10.9" customHeight="1" x14ac:dyDescent="0.15">
      <c r="A162" s="12"/>
      <c r="B162" s="12"/>
      <c r="C162" s="595"/>
      <c r="D162" s="450"/>
      <c r="E162" s="452"/>
      <c r="F162" s="706"/>
      <c r="G162" s="448"/>
      <c r="H162" s="707"/>
      <c r="I162" s="598"/>
      <c r="J162" s="215"/>
      <c r="K162" s="599"/>
      <c r="L162" s="674"/>
      <c r="M162" s="675"/>
      <c r="N162" s="675"/>
      <c r="O162" s="675"/>
      <c r="P162" s="675"/>
      <c r="Q162" s="676"/>
      <c r="R162" s="674"/>
      <c r="S162" s="675"/>
      <c r="T162" s="675"/>
      <c r="U162" s="675"/>
      <c r="V162" s="675"/>
      <c r="W162" s="676"/>
      <c r="X162" s="588"/>
      <c r="Y162" s="589"/>
      <c r="Z162" s="589"/>
      <c r="AA162" s="589"/>
      <c r="AB162" s="589"/>
      <c r="AC162" s="590"/>
      <c r="AD162" s="591"/>
      <c r="AE162" s="592"/>
      <c r="AF162" s="592"/>
      <c r="AG162" s="592"/>
      <c r="AH162" s="592"/>
      <c r="AI162" s="593"/>
      <c r="AJ162" s="12"/>
      <c r="AK162" s="12"/>
      <c r="AL162" s="12"/>
      <c r="AM162" s="12"/>
      <c r="AU162" s="698"/>
      <c r="AV162" s="698"/>
    </row>
    <row r="163" spans="1:48" s="1" customFormat="1" ht="10.9" customHeight="1" x14ac:dyDescent="0.15">
      <c r="A163" s="12"/>
      <c r="B163" s="12"/>
      <c r="C163" s="600">
        <v>6</v>
      </c>
      <c r="D163" s="475" t="s">
        <v>3</v>
      </c>
      <c r="E163" s="476">
        <v>19</v>
      </c>
      <c r="F163" s="700" t="s">
        <v>2</v>
      </c>
      <c r="G163" s="474" t="s">
        <v>4</v>
      </c>
      <c r="H163" s="703"/>
      <c r="I163" s="621">
        <f>支給額計算書!I474</f>
        <v>0</v>
      </c>
      <c r="J163" s="214"/>
      <c r="K163" s="622"/>
      <c r="L163" s="671"/>
      <c r="M163" s="672"/>
      <c r="N163" s="672"/>
      <c r="O163" s="672"/>
      <c r="P163" s="672"/>
      <c r="Q163" s="673"/>
      <c r="R163" s="677"/>
      <c r="S163" s="678"/>
      <c r="T163" s="678"/>
      <c r="U163" s="678"/>
      <c r="V163" s="678"/>
      <c r="W163" s="679"/>
      <c r="X163" s="608">
        <f t="shared" ref="X163" si="74">IF(L163=0,0,IF(I163="△",R163/L163,0))</f>
        <v>0</v>
      </c>
      <c r="Y163" s="609"/>
      <c r="Z163" s="609"/>
      <c r="AA163" s="609"/>
      <c r="AB163" s="609"/>
      <c r="AC163" s="610"/>
      <c r="AD163" s="483">
        <f t="shared" ref="AD163" si="75">IF(I163="△",2*X163,0)</f>
        <v>0</v>
      </c>
      <c r="AE163" s="484"/>
      <c r="AF163" s="484"/>
      <c r="AG163" s="484"/>
      <c r="AH163" s="484"/>
      <c r="AI163" s="503"/>
      <c r="AJ163" s="12"/>
      <c r="AK163" s="12"/>
      <c r="AL163" s="12"/>
      <c r="AM163" s="12"/>
      <c r="AU163" s="698"/>
      <c r="AV163" s="698"/>
    </row>
    <row r="164" spans="1:48" s="1" customFormat="1" ht="10.9" customHeight="1" x14ac:dyDescent="0.15">
      <c r="A164" s="12"/>
      <c r="B164" s="12"/>
      <c r="C164" s="594"/>
      <c r="D164" s="449"/>
      <c r="E164" s="451"/>
      <c r="F164" s="701"/>
      <c r="G164" s="447"/>
      <c r="H164" s="704"/>
      <c r="I164" s="596"/>
      <c r="J164" s="310"/>
      <c r="K164" s="597"/>
      <c r="L164" s="671"/>
      <c r="M164" s="672"/>
      <c r="N164" s="672"/>
      <c r="O164" s="672"/>
      <c r="P164" s="672"/>
      <c r="Q164" s="673"/>
      <c r="R164" s="671"/>
      <c r="S164" s="672"/>
      <c r="T164" s="672"/>
      <c r="U164" s="672"/>
      <c r="V164" s="672"/>
      <c r="W164" s="673"/>
      <c r="X164" s="585"/>
      <c r="Y164" s="586"/>
      <c r="Z164" s="586"/>
      <c r="AA164" s="586"/>
      <c r="AB164" s="586"/>
      <c r="AC164" s="587"/>
      <c r="AD164" s="591"/>
      <c r="AE164" s="592"/>
      <c r="AF164" s="592"/>
      <c r="AG164" s="592"/>
      <c r="AH164" s="592"/>
      <c r="AI164" s="593"/>
      <c r="AJ164" s="12"/>
      <c r="AK164" s="12"/>
      <c r="AL164" s="12"/>
      <c r="AM164" s="12"/>
      <c r="AU164" s="698"/>
      <c r="AV164" s="698"/>
    </row>
    <row r="165" spans="1:48" s="1" customFormat="1" ht="10.9" customHeight="1" x14ac:dyDescent="0.15">
      <c r="A165" s="12"/>
      <c r="B165" s="12"/>
      <c r="C165" s="594"/>
      <c r="D165" s="449"/>
      <c r="E165" s="451"/>
      <c r="F165" s="701"/>
      <c r="G165" s="447"/>
      <c r="H165" s="704"/>
      <c r="I165" s="596"/>
      <c r="J165" s="310"/>
      <c r="K165" s="597"/>
      <c r="L165" s="671"/>
      <c r="M165" s="672"/>
      <c r="N165" s="672"/>
      <c r="O165" s="672"/>
      <c r="P165" s="672"/>
      <c r="Q165" s="673"/>
      <c r="R165" s="671"/>
      <c r="S165" s="672"/>
      <c r="T165" s="672"/>
      <c r="U165" s="672"/>
      <c r="V165" s="672"/>
      <c r="W165" s="673"/>
      <c r="X165" s="585"/>
      <c r="Y165" s="586"/>
      <c r="Z165" s="586"/>
      <c r="AA165" s="586"/>
      <c r="AB165" s="586"/>
      <c r="AC165" s="587"/>
      <c r="AD165" s="591"/>
      <c r="AE165" s="592"/>
      <c r="AF165" s="592"/>
      <c r="AG165" s="592"/>
      <c r="AH165" s="592"/>
      <c r="AI165" s="593"/>
      <c r="AJ165" s="12"/>
      <c r="AK165" s="12"/>
      <c r="AL165" s="12"/>
      <c r="AM165" s="12"/>
      <c r="AU165" s="698"/>
      <c r="AV165" s="698"/>
    </row>
    <row r="166" spans="1:48" s="1" customFormat="1" ht="10.9" customHeight="1" x14ac:dyDescent="0.15">
      <c r="A166" s="12"/>
      <c r="B166" s="12"/>
      <c r="C166" s="595"/>
      <c r="D166" s="450"/>
      <c r="E166" s="452"/>
      <c r="F166" s="706"/>
      <c r="G166" s="448"/>
      <c r="H166" s="707"/>
      <c r="I166" s="598"/>
      <c r="J166" s="215"/>
      <c r="K166" s="599"/>
      <c r="L166" s="674"/>
      <c r="M166" s="675"/>
      <c r="N166" s="675"/>
      <c r="O166" s="675"/>
      <c r="P166" s="675"/>
      <c r="Q166" s="676"/>
      <c r="R166" s="674"/>
      <c r="S166" s="675"/>
      <c r="T166" s="675"/>
      <c r="U166" s="675"/>
      <c r="V166" s="675"/>
      <c r="W166" s="676"/>
      <c r="X166" s="588"/>
      <c r="Y166" s="589"/>
      <c r="Z166" s="589"/>
      <c r="AA166" s="589"/>
      <c r="AB166" s="589"/>
      <c r="AC166" s="590"/>
      <c r="AD166" s="591"/>
      <c r="AE166" s="592"/>
      <c r="AF166" s="592"/>
      <c r="AG166" s="592"/>
      <c r="AH166" s="592"/>
      <c r="AI166" s="593"/>
      <c r="AJ166" s="12"/>
      <c r="AK166" s="12"/>
      <c r="AL166" s="12"/>
      <c r="AM166" s="12"/>
      <c r="AU166" s="698"/>
      <c r="AV166" s="698"/>
    </row>
    <row r="167" spans="1:48" s="1" customFormat="1" ht="10.9" customHeight="1" x14ac:dyDescent="0.15">
      <c r="A167" s="12"/>
      <c r="B167" s="12"/>
      <c r="C167" s="600">
        <v>6</v>
      </c>
      <c r="D167" s="475" t="s">
        <v>3</v>
      </c>
      <c r="E167" s="476">
        <v>20</v>
      </c>
      <c r="F167" s="700" t="s">
        <v>2</v>
      </c>
      <c r="G167" s="474" t="s">
        <v>1</v>
      </c>
      <c r="H167" s="703"/>
      <c r="I167" s="621">
        <f>支給額計算書!I478</f>
        <v>0</v>
      </c>
      <c r="J167" s="214"/>
      <c r="K167" s="622"/>
      <c r="L167" s="677"/>
      <c r="M167" s="678"/>
      <c r="N167" s="678"/>
      <c r="O167" s="678"/>
      <c r="P167" s="678"/>
      <c r="Q167" s="679"/>
      <c r="R167" s="677"/>
      <c r="S167" s="678"/>
      <c r="T167" s="678"/>
      <c r="U167" s="678"/>
      <c r="V167" s="678"/>
      <c r="W167" s="679"/>
      <c r="X167" s="608">
        <f t="shared" ref="X167" si="76">IF(L167=0,0,IF(I167="△",R167/L167,0))</f>
        <v>0</v>
      </c>
      <c r="Y167" s="609"/>
      <c r="Z167" s="609"/>
      <c r="AA167" s="609"/>
      <c r="AB167" s="609"/>
      <c r="AC167" s="610"/>
      <c r="AD167" s="591">
        <f t="shared" ref="AD167" si="77">IF(I167="△",2*X167,0)</f>
        <v>0</v>
      </c>
      <c r="AE167" s="592"/>
      <c r="AF167" s="592"/>
      <c r="AG167" s="592"/>
      <c r="AH167" s="592"/>
      <c r="AI167" s="593"/>
      <c r="AJ167" s="12"/>
      <c r="AK167" s="12"/>
      <c r="AL167" s="12"/>
      <c r="AM167" s="12"/>
      <c r="AU167" s="698"/>
      <c r="AV167" s="698"/>
    </row>
    <row r="168" spans="1:48" s="1" customFormat="1" ht="10.9" customHeight="1" x14ac:dyDescent="0.15">
      <c r="A168" s="12"/>
      <c r="B168" s="12"/>
      <c r="C168" s="594"/>
      <c r="D168" s="449"/>
      <c r="E168" s="451"/>
      <c r="F168" s="701"/>
      <c r="G168" s="447"/>
      <c r="H168" s="704"/>
      <c r="I168" s="596"/>
      <c r="J168" s="310"/>
      <c r="K168" s="597"/>
      <c r="L168" s="671"/>
      <c r="M168" s="672"/>
      <c r="N168" s="672"/>
      <c r="O168" s="672"/>
      <c r="P168" s="672"/>
      <c r="Q168" s="673"/>
      <c r="R168" s="671"/>
      <c r="S168" s="672"/>
      <c r="T168" s="672"/>
      <c r="U168" s="672"/>
      <c r="V168" s="672"/>
      <c r="W168" s="673"/>
      <c r="X168" s="585"/>
      <c r="Y168" s="586"/>
      <c r="Z168" s="586"/>
      <c r="AA168" s="586"/>
      <c r="AB168" s="586"/>
      <c r="AC168" s="587"/>
      <c r="AD168" s="591"/>
      <c r="AE168" s="592"/>
      <c r="AF168" s="592"/>
      <c r="AG168" s="592"/>
      <c r="AH168" s="592"/>
      <c r="AI168" s="593"/>
      <c r="AJ168" s="12"/>
      <c r="AK168" s="12"/>
      <c r="AL168" s="12"/>
      <c r="AM168" s="12"/>
      <c r="AU168" s="698"/>
      <c r="AV168" s="698"/>
    </row>
    <row r="169" spans="1:48" s="1" customFormat="1" ht="10.9" customHeight="1" x14ac:dyDescent="0.15">
      <c r="A169" s="12"/>
      <c r="B169" s="12"/>
      <c r="C169" s="594"/>
      <c r="D169" s="449"/>
      <c r="E169" s="451"/>
      <c r="F169" s="701"/>
      <c r="G169" s="447"/>
      <c r="H169" s="704"/>
      <c r="I169" s="596"/>
      <c r="J169" s="310"/>
      <c r="K169" s="597"/>
      <c r="L169" s="671"/>
      <c r="M169" s="672"/>
      <c r="N169" s="672"/>
      <c r="O169" s="672"/>
      <c r="P169" s="672"/>
      <c r="Q169" s="673"/>
      <c r="R169" s="671"/>
      <c r="S169" s="672"/>
      <c r="T169" s="672"/>
      <c r="U169" s="672"/>
      <c r="V169" s="672"/>
      <c r="W169" s="673"/>
      <c r="X169" s="585"/>
      <c r="Y169" s="586"/>
      <c r="Z169" s="586"/>
      <c r="AA169" s="586"/>
      <c r="AB169" s="586"/>
      <c r="AC169" s="587"/>
      <c r="AD169" s="591"/>
      <c r="AE169" s="592"/>
      <c r="AF169" s="592"/>
      <c r="AG169" s="592"/>
      <c r="AH169" s="592"/>
      <c r="AI169" s="593"/>
      <c r="AJ169" s="12"/>
      <c r="AK169" s="12"/>
      <c r="AL169" s="12"/>
      <c r="AM169" s="12"/>
      <c r="AU169" s="698"/>
      <c r="AV169" s="698"/>
    </row>
    <row r="170" spans="1:48" s="1" customFormat="1" ht="10.9" customHeight="1" thickBot="1" x14ac:dyDescent="0.2">
      <c r="A170" s="12"/>
      <c r="B170" s="12"/>
      <c r="C170" s="635"/>
      <c r="D170" s="636"/>
      <c r="E170" s="637"/>
      <c r="F170" s="702"/>
      <c r="G170" s="638"/>
      <c r="H170" s="705"/>
      <c r="I170" s="639"/>
      <c r="J170" s="640"/>
      <c r="K170" s="641"/>
      <c r="L170" s="680"/>
      <c r="M170" s="681"/>
      <c r="N170" s="681"/>
      <c r="O170" s="681"/>
      <c r="P170" s="681"/>
      <c r="Q170" s="682"/>
      <c r="R170" s="680"/>
      <c r="S170" s="681"/>
      <c r="T170" s="681"/>
      <c r="U170" s="681"/>
      <c r="V170" s="681"/>
      <c r="W170" s="682"/>
      <c r="X170" s="629"/>
      <c r="Y170" s="630"/>
      <c r="Z170" s="630"/>
      <c r="AA170" s="630"/>
      <c r="AB170" s="630"/>
      <c r="AC170" s="631"/>
      <c r="AD170" s="683"/>
      <c r="AE170" s="684"/>
      <c r="AF170" s="684"/>
      <c r="AG170" s="684"/>
      <c r="AH170" s="684"/>
      <c r="AI170" s="685"/>
      <c r="AJ170" s="12"/>
      <c r="AK170" s="12"/>
      <c r="AL170" s="12"/>
      <c r="AM170" s="12"/>
      <c r="AU170" s="698"/>
      <c r="AV170" s="698"/>
    </row>
    <row r="171" spans="1:48" s="1" customFormat="1" ht="18.75" x14ac:dyDescent="0.15">
      <c r="D171" s="3"/>
      <c r="AN171" s="2"/>
      <c r="AO171" s="2"/>
      <c r="AU171" s="10"/>
      <c r="AV171" s="10"/>
    </row>
  </sheetData>
  <sheetProtection algorithmName="SHA-512" hashValue="CotDp94k89dvcxjjVmi6mSpY6NLw+zsc2OLDmWpg3V7YqKO1vmy0LoxDpzY3kvykS5tdEPLFT63hF7a4aF8WLA==" saltValue="NomKSoybwTzxrzSRCXX8aA==" spinCount="100000" sheet="1" objects="1" scenarios="1"/>
  <mergeCells count="493">
    <mergeCell ref="C3:M3"/>
    <mergeCell ref="C4:M5"/>
    <mergeCell ref="C6:H10"/>
    <mergeCell ref="I6:K10"/>
    <mergeCell ref="L6:AC7"/>
    <mergeCell ref="AD6:AI10"/>
    <mergeCell ref="L8:Q10"/>
    <mergeCell ref="R8:W10"/>
    <mergeCell ref="X8:AC10"/>
    <mergeCell ref="P2:T3"/>
    <mergeCell ref="U2:AC3"/>
    <mergeCell ref="AD2:AH3"/>
    <mergeCell ref="AI2:AQ3"/>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C4">
    <cfRule type="expression" dxfId="5" priority="5">
      <formula>IF(XFD4="定",TRUE)</formula>
    </cfRule>
    <cfRule type="expression" dxfId="4" priority="6">
      <formula>IF(XFD4="×",TRUE)</formula>
    </cfRule>
  </conditionalFormatting>
  <conditionalFormatting sqref="L11:Q170">
    <cfRule type="expression" dxfId="3" priority="3">
      <formula>IF(I11="定",TRUE)</formula>
    </cfRule>
    <cfRule type="expression" dxfId="2" priority="4">
      <formula>IF(I11="×",TRUE)</formula>
    </cfRule>
  </conditionalFormatting>
  <conditionalFormatting sqref="R11:W170">
    <cfRule type="expression" dxfId="1" priority="1">
      <formula>IF(I11="定",TRUE)</formula>
    </cfRule>
    <cfRule type="expression" dxfId="0" priority="2">
      <formula>IF(I11="×",TRUE)</formula>
    </cfRule>
  </conditionalFormatting>
  <dataValidations count="2">
    <dataValidation type="whole" operator="greaterThanOrEqual" allowBlank="1" showInputMessage="1" showErrorMessage="1" sqref="L11:Q170" xr:uid="{1F248654-C941-4854-8674-0C82EB3F51C1}">
      <formula1>R11</formula1>
    </dataValidation>
    <dataValidation type="whole" operator="lessThanOrEqual" allowBlank="1" showInputMessage="1" showErrorMessage="1" sqref="R11:W170" xr:uid="{9727A601-A12F-40D4-A67E-901CB4CEFD5B}">
      <formula1>L11</formula1>
    </dataValidation>
  </dataValidations>
  <pageMargins left="0.7" right="0.7" top="0.75" bottom="0.75" header="0.3" footer="0.3"/>
  <pageSetup paperSize="9" scale="38"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記載例(計算書)</vt:lpstr>
      <vt:lpstr>記載例(ｽｸﾘｰﾝ)</vt:lpstr>
      <vt:lpstr>支給額計算書</vt:lpstr>
      <vt:lpstr>スクリーン(1)</vt:lpstr>
      <vt:lpstr>スクリーン (2)</vt:lpstr>
      <vt:lpstr>スクリーン (3)</vt:lpstr>
      <vt:lpstr>スクリーン (4)</vt:lpstr>
      <vt:lpstr>スクリーン (5)</vt:lpstr>
      <vt:lpstr>スクリーン (6)</vt:lpstr>
      <vt:lpstr>スクリーン (7)</vt:lpstr>
      <vt:lpstr>スクリーン (8)</vt:lpstr>
      <vt:lpstr>スクリーン (9)</vt:lpstr>
      <vt:lpstr>スクリーン (10)</vt:lpstr>
      <vt:lpstr>スクリーン (11)</vt:lpstr>
      <vt:lpstr>スクリーン (12)</vt:lpstr>
      <vt:lpstr>スクリーン (13)</vt:lpstr>
      <vt:lpstr>スクリーン (14)</vt:lpstr>
      <vt:lpstr>スクリーン (15)</vt:lpstr>
      <vt:lpstr>スクリーン (16)</vt:lpstr>
      <vt:lpstr>スクリーン (17)</vt:lpstr>
      <vt:lpstr>スクリーン (18)</vt:lpstr>
      <vt:lpstr>スクリーン (19)</vt:lpstr>
      <vt:lpstr>スクリーン (20)</vt:lpstr>
      <vt:lpstr>'スクリーン (10)'!Print_Area</vt:lpstr>
      <vt:lpstr>'スクリーン (11)'!Print_Area</vt:lpstr>
      <vt:lpstr>'スクリーン (12)'!Print_Area</vt:lpstr>
      <vt:lpstr>'スクリーン (13)'!Print_Area</vt:lpstr>
      <vt:lpstr>'スクリーン (14)'!Print_Area</vt:lpstr>
      <vt:lpstr>'スクリーン (15)'!Print_Area</vt:lpstr>
      <vt:lpstr>'スクリーン (16)'!Print_Area</vt:lpstr>
      <vt:lpstr>'スクリーン (17)'!Print_Area</vt:lpstr>
      <vt:lpstr>'スクリーン (18)'!Print_Area</vt:lpstr>
      <vt:lpstr>'スクリーン (19)'!Print_Area</vt:lpstr>
      <vt:lpstr>'スクリーン (2)'!Print_Area</vt:lpstr>
      <vt:lpstr>'スクリーン (20)'!Print_Area</vt:lpstr>
      <vt:lpstr>'スクリーン (3)'!Print_Area</vt:lpstr>
      <vt:lpstr>'スクリーン (4)'!Print_Area</vt:lpstr>
      <vt:lpstr>'スクリーン (5)'!Print_Area</vt:lpstr>
      <vt:lpstr>'スクリーン (6)'!Print_Area</vt:lpstr>
      <vt:lpstr>'スクリーン (7)'!Print_Area</vt:lpstr>
      <vt:lpstr>'スクリーン (8)'!Print_Area</vt:lpstr>
      <vt:lpstr>'スクリーン (9)'!Print_Area</vt:lpstr>
      <vt:lpstr>'スクリーン(1)'!Print_Area</vt:lpstr>
      <vt:lpstr>'記載例(ｽｸﾘｰﾝ)'!Print_Area</vt:lpstr>
      <vt:lpstr>'記載例(計算書)'!Print_Area</vt:lpstr>
      <vt:lpstr>支給額計算書!Print_Area</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坂本　陽飛</cp:lastModifiedBy>
  <cp:lastPrinted>2021-08-05T04:39:39Z</cp:lastPrinted>
  <dcterms:modified xsi:type="dcterms:W3CDTF">2021-08-10T03:24:50Z</dcterms:modified>
</cp:coreProperties>
</file>