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16期）\04_2 要項（大規模）\HP掲載用\"/>
    </mc:Choice>
  </mc:AlternateContent>
  <xr:revisionPtr revIDLastSave="0" documentId="13_ncr:1_{BEC36D26-E4EB-4ACD-B2C6-8A06E65C9FD8}" xr6:coauthVersionLast="36" xr6:coauthVersionMax="36" xr10:uidLastSave="{00000000-0000-0000-0000-000000000000}"/>
  <bookViews>
    <workbookView xWindow="0" yWindow="0" windowWidth="20490" windowHeight="6705" xr2:uid="{CA4910FC-1F90-430F-A318-69E2CE966CAE}"/>
  </bookViews>
  <sheets>
    <sheet name="記載例" sheetId="2" r:id="rId1"/>
    <sheet name="支給額計算書" sheetId="1" r:id="rId2"/>
  </sheets>
  <definedNames>
    <definedName name="_xlnm.Print_Area" localSheetId="0">記載例!$A$2:$AS$300</definedName>
    <definedName name="_xlnm.Print_Area" localSheetId="1">支給額計算書!$A$2:$AS$300</definedName>
    <definedName name="_xlnm.Print_Titles" localSheetId="0">記載例!$5:$9</definedName>
    <definedName name="_xlnm.Print_Titles" localSheetId="1">支給額計算書!$5:$9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A293" i="2" l="1"/>
  <c r="BA289" i="2" s="1"/>
  <c r="BA285" i="2" s="1"/>
  <c r="BA281" i="2" s="1"/>
  <c r="BA277" i="2" s="1"/>
  <c r="BA273" i="2" s="1"/>
  <c r="BA269" i="2" s="1"/>
  <c r="BA265" i="2" s="1"/>
  <c r="BA261" i="2" s="1"/>
  <c r="BA257" i="2" s="1"/>
  <c r="BA253" i="2" s="1"/>
  <c r="BA249" i="2" s="1"/>
  <c r="BA245" i="2" s="1"/>
  <c r="BA241" i="2" s="1"/>
  <c r="BA237" i="2" s="1"/>
  <c r="BA233" i="2" s="1"/>
  <c r="BA229" i="2" s="1"/>
  <c r="BA293" i="1"/>
  <c r="BA289" i="1" s="1"/>
  <c r="BA285" i="1" s="1"/>
  <c r="BA281" i="1" s="1"/>
  <c r="BA277" i="1" s="1"/>
  <c r="BA273" i="1" s="1"/>
  <c r="BA269" i="1" s="1"/>
  <c r="BA265" i="1" s="1"/>
  <c r="BA261" i="1" s="1"/>
  <c r="BA257" i="1" s="1"/>
  <c r="BA253" i="1" s="1"/>
  <c r="BA249" i="1" s="1"/>
  <c r="BA245" i="1" s="1"/>
  <c r="BA241" i="1" s="1"/>
  <c r="BA237" i="1" s="1"/>
  <c r="BA233" i="1" s="1"/>
  <c r="BA229" i="1" s="1"/>
  <c r="L293" i="2" l="1"/>
  <c r="L289" i="2"/>
  <c r="L285" i="2"/>
  <c r="L281" i="2"/>
  <c r="L277" i="2"/>
  <c r="L273" i="2"/>
  <c r="AD293" i="1"/>
  <c r="L293" i="1"/>
  <c r="AD289" i="1"/>
  <c r="L289" i="1"/>
  <c r="AD285" i="1"/>
  <c r="L285" i="1"/>
  <c r="L281" i="1"/>
  <c r="AD277" i="1"/>
  <c r="L277" i="1"/>
  <c r="AD273" i="1"/>
  <c r="L273" i="1"/>
  <c r="L269" i="2" l="1"/>
  <c r="L265" i="2"/>
  <c r="L261" i="2"/>
  <c r="L257" i="2"/>
  <c r="L253" i="2"/>
  <c r="L249" i="2"/>
  <c r="L245" i="2"/>
  <c r="L241" i="2"/>
  <c r="L237" i="2"/>
  <c r="L233" i="2"/>
  <c r="L229" i="2"/>
  <c r="L225" i="2"/>
  <c r="BB193" i="2"/>
  <c r="AY193" i="2"/>
  <c r="AY188" i="2"/>
  <c r="AJ188" i="2" s="1"/>
  <c r="AV188" i="2"/>
  <c r="AN188" i="2"/>
  <c r="BB174" i="2"/>
  <c r="AY174" i="2"/>
  <c r="AY169" i="2"/>
  <c r="AL179" i="2" s="1"/>
  <c r="AV169" i="2"/>
  <c r="AJ169" i="2"/>
  <c r="AN169" i="2" s="1"/>
  <c r="BB156" i="2"/>
  <c r="AY156" i="2"/>
  <c r="AY151" i="2"/>
  <c r="AJ151" i="2" s="1"/>
  <c r="AV151" i="2"/>
  <c r="AN151" i="2"/>
  <c r="BB138" i="2"/>
  <c r="AY138" i="2"/>
  <c r="AY133" i="2"/>
  <c r="AL143" i="2" s="1"/>
  <c r="AV133" i="2"/>
  <c r="AJ133" i="2"/>
  <c r="AN133" i="2" s="1"/>
  <c r="BB119" i="2"/>
  <c r="AY119" i="2"/>
  <c r="AY114" i="2"/>
  <c r="AJ114" i="2" s="1"/>
  <c r="AV114" i="2"/>
  <c r="BB101" i="2"/>
  <c r="AY101" i="2"/>
  <c r="AY96" i="2"/>
  <c r="AL106" i="2" s="1"/>
  <c r="AV96" i="2"/>
  <c r="AJ96" i="2"/>
  <c r="AN96" i="2" s="1"/>
  <c r="BB83" i="2"/>
  <c r="AY83" i="2"/>
  <c r="AY78" i="2"/>
  <c r="AJ78" i="2" s="1"/>
  <c r="AV78" i="2"/>
  <c r="BB64" i="2"/>
  <c r="AY64" i="2"/>
  <c r="AY59" i="2"/>
  <c r="AL69" i="2" s="1"/>
  <c r="AV59" i="2"/>
  <c r="AJ59" i="2"/>
  <c r="AN59" i="2" s="1"/>
  <c r="AY46" i="2"/>
  <c r="AV46" i="2" s="1"/>
  <c r="AY41" i="2"/>
  <c r="AV41" i="2"/>
  <c r="AJ41" i="2"/>
  <c r="AN41" i="2" s="1"/>
  <c r="AY28" i="2"/>
  <c r="AV28" i="2" s="1"/>
  <c r="AY23" i="2"/>
  <c r="AJ23" i="2" s="1"/>
  <c r="AN23" i="2" s="1"/>
  <c r="AV23" i="2"/>
  <c r="AN114" i="2" l="1"/>
  <c r="AN78" i="2"/>
  <c r="AV64" i="2"/>
  <c r="AV69" i="2" s="1"/>
  <c r="AJ64" i="2" s="1"/>
  <c r="AN64" i="2" s="1"/>
  <c r="AV138" i="2"/>
  <c r="AV174" i="2"/>
  <c r="AV83" i="2"/>
  <c r="AV101" i="2"/>
  <c r="AV143" i="2"/>
  <c r="AV156" i="2"/>
  <c r="AV51" i="2"/>
  <c r="AL51" i="2" s="1"/>
  <c r="AV106" i="2"/>
  <c r="AV119" i="2"/>
  <c r="AV124" i="2" s="1"/>
  <c r="AJ119" i="2" s="1"/>
  <c r="AV179" i="2"/>
  <c r="AJ174" i="2" s="1"/>
  <c r="AN174" i="2" s="1"/>
  <c r="AV193" i="2"/>
  <c r="AV198" i="2" s="1"/>
  <c r="AJ101" i="2"/>
  <c r="AN101" i="2" s="1"/>
  <c r="AJ138" i="2"/>
  <c r="AN138" i="2" s="1"/>
  <c r="AL88" i="2"/>
  <c r="AL161" i="2"/>
  <c r="AV33" i="2"/>
  <c r="AL33" i="2" s="1"/>
  <c r="AV88" i="2"/>
  <c r="AL124" i="2"/>
  <c r="AV161" i="2"/>
  <c r="AL198" i="2"/>
  <c r="AN119" i="2" l="1"/>
  <c r="AJ46" i="2"/>
  <c r="AN46" i="2" s="1"/>
  <c r="AJ193" i="2"/>
  <c r="AN193" i="2" s="1"/>
  <c r="AA277" i="2"/>
  <c r="AA273" i="2"/>
  <c r="AA293" i="2"/>
  <c r="AA289" i="2"/>
  <c r="AA285" i="2"/>
  <c r="AA281" i="2"/>
  <c r="AA229" i="2"/>
  <c r="AA237" i="2"/>
  <c r="AA245" i="2"/>
  <c r="AA253" i="2"/>
  <c r="AA261" i="2"/>
  <c r="AA269" i="2"/>
  <c r="AA225" i="2"/>
  <c r="AA233" i="2"/>
  <c r="AA241" i="2"/>
  <c r="AA249" i="2"/>
  <c r="AA257" i="2"/>
  <c r="AA265" i="2"/>
  <c r="AJ28" i="2"/>
  <c r="AN28" i="2" s="1"/>
  <c r="AJ156" i="2"/>
  <c r="AN156" i="2" s="1"/>
  <c r="AJ83" i="2"/>
  <c r="AN83" i="2" s="1"/>
  <c r="BB293" i="2" l="1"/>
  <c r="R293" i="2"/>
  <c r="AD293" i="2" s="1"/>
  <c r="BB293" i="1"/>
  <c r="R293" i="1"/>
  <c r="BB289" i="2" l="1"/>
  <c r="R289" i="2"/>
  <c r="AD289" i="2" s="1"/>
  <c r="BB289" i="1"/>
  <c r="R289" i="1"/>
  <c r="BB285" i="2" l="1"/>
  <c r="R285" i="2"/>
  <c r="AD285" i="2" s="1"/>
  <c r="BB285" i="1"/>
  <c r="R285" i="1"/>
  <c r="BB281" i="2" l="1"/>
  <c r="R281" i="2"/>
  <c r="AD281" i="2" s="1"/>
  <c r="BB281" i="1"/>
  <c r="R281" i="1"/>
  <c r="AD281" i="1" s="1"/>
  <c r="BB277" i="2" l="1"/>
  <c r="R277" i="2"/>
  <c r="AD277" i="2" s="1"/>
  <c r="BB277" i="1"/>
  <c r="R277" i="1"/>
  <c r="BB273" i="2" l="1"/>
  <c r="R273" i="2"/>
  <c r="AD273" i="2" s="1"/>
  <c r="BB273" i="1"/>
  <c r="R273" i="1"/>
  <c r="R269" i="2" l="1"/>
  <c r="AD269" i="2" s="1"/>
  <c r="BB269" i="2"/>
  <c r="R265" i="2" l="1"/>
  <c r="AD265" i="2" s="1"/>
  <c r="BB265" i="2"/>
  <c r="R261" i="2" l="1"/>
  <c r="AD261" i="2" s="1"/>
  <c r="BB261" i="2"/>
  <c r="R257" i="2" l="1"/>
  <c r="AD257" i="2" s="1"/>
  <c r="BB257" i="2"/>
  <c r="R253" i="2" l="1"/>
  <c r="AD253" i="2" s="1"/>
  <c r="BB253" i="2"/>
  <c r="R249" i="2" l="1"/>
  <c r="AD249" i="2" s="1"/>
  <c r="BB249" i="2"/>
  <c r="R245" i="2" l="1"/>
  <c r="AD245" i="2" s="1"/>
  <c r="BB245" i="2"/>
  <c r="R241" i="2" l="1"/>
  <c r="AD241" i="2" s="1"/>
  <c r="BB241" i="2"/>
  <c r="R237" i="2" l="1"/>
  <c r="AD237" i="2" s="1"/>
  <c r="BB237" i="2"/>
  <c r="R233" i="2" l="1"/>
  <c r="AD233" i="2" s="1"/>
  <c r="BB233" i="2"/>
  <c r="BA225" i="2" l="1"/>
  <c r="R229" i="2"/>
  <c r="AD229" i="2" s="1"/>
  <c r="BB229" i="2"/>
  <c r="R225" i="2" l="1"/>
  <c r="AD225" i="2" s="1"/>
  <c r="AB297" i="2" s="1"/>
  <c r="BB225" i="2"/>
  <c r="AD229" i="1" l="1"/>
  <c r="AD233" i="1"/>
  <c r="AD237" i="1"/>
  <c r="AD241" i="1"/>
  <c r="AD245" i="1"/>
  <c r="AD249" i="1"/>
  <c r="AD253" i="1"/>
  <c r="AD257" i="1"/>
  <c r="AD261" i="1"/>
  <c r="AD269" i="1"/>
  <c r="L269" i="1" l="1"/>
  <c r="L265" i="1"/>
  <c r="L261" i="1"/>
  <c r="L257" i="1"/>
  <c r="L253" i="1"/>
  <c r="L249" i="1"/>
  <c r="L245" i="1"/>
  <c r="L241" i="1"/>
  <c r="L237" i="1"/>
  <c r="L233" i="1"/>
  <c r="L229" i="1"/>
  <c r="L225" i="1"/>
  <c r="BB193" i="1"/>
  <c r="AY193" i="1"/>
  <c r="AY188" i="1"/>
  <c r="AJ188" i="1" s="1"/>
  <c r="AN188" i="1" s="1"/>
  <c r="AV188" i="1"/>
  <c r="BB174" i="1"/>
  <c r="AY174" i="1"/>
  <c r="AY169" i="1"/>
  <c r="AJ169" i="1" s="1"/>
  <c r="AN169" i="1" s="1"/>
  <c r="AV169" i="1"/>
  <c r="BB156" i="1"/>
  <c r="AY156" i="1"/>
  <c r="AY151" i="1"/>
  <c r="AL161" i="1" s="1"/>
  <c r="AV151" i="1"/>
  <c r="AJ151" i="1"/>
  <c r="AN151" i="1" s="1"/>
  <c r="BB138" i="1"/>
  <c r="AY138" i="1"/>
  <c r="AY133" i="1"/>
  <c r="AJ133" i="1" s="1"/>
  <c r="AN133" i="1" s="1"/>
  <c r="AV133" i="1"/>
  <c r="BB119" i="1"/>
  <c r="AY119" i="1"/>
  <c r="AY114" i="1"/>
  <c r="AV114" i="1"/>
  <c r="AJ114" i="1"/>
  <c r="AN114" i="1" s="1"/>
  <c r="BB101" i="1"/>
  <c r="AY101" i="1"/>
  <c r="AY96" i="1"/>
  <c r="AJ96" i="1" s="1"/>
  <c r="AN96" i="1" s="1"/>
  <c r="AV96" i="1"/>
  <c r="BB83" i="1"/>
  <c r="AY83" i="1"/>
  <c r="AY78" i="1"/>
  <c r="AL88" i="1" s="1"/>
  <c r="AV78" i="1"/>
  <c r="AJ78" i="1"/>
  <c r="AN78" i="1" s="1"/>
  <c r="BB64" i="1"/>
  <c r="AY64" i="1"/>
  <c r="AY59" i="1"/>
  <c r="AJ59" i="1" s="1"/>
  <c r="AV59" i="1"/>
  <c r="AN59" i="1"/>
  <c r="AY46" i="1"/>
  <c r="AV46" i="1" s="1"/>
  <c r="AY41" i="1"/>
  <c r="AV41" i="1"/>
  <c r="AY28" i="1"/>
  <c r="AV28" i="1" s="1"/>
  <c r="AY23" i="1"/>
  <c r="AV23" i="1"/>
  <c r="AV51" i="1" l="1"/>
  <c r="AJ46" i="1" s="1"/>
  <c r="AN46" i="1" s="1"/>
  <c r="AV83" i="1"/>
  <c r="AV88" i="1" s="1"/>
  <c r="AJ83" i="1" s="1"/>
  <c r="AN83" i="1" s="1"/>
  <c r="AV119" i="1"/>
  <c r="AV33" i="1"/>
  <c r="AJ28" i="1" s="1"/>
  <c r="AV124" i="1"/>
  <c r="AJ119" i="1" s="1"/>
  <c r="AN119" i="1" s="1"/>
  <c r="AL124" i="1"/>
  <c r="AV138" i="1"/>
  <c r="AV143" i="1" s="1"/>
  <c r="AJ138" i="1" s="1"/>
  <c r="AN138" i="1" s="1"/>
  <c r="AV193" i="1"/>
  <c r="AV101" i="1"/>
  <c r="AV106" i="1" s="1"/>
  <c r="AV156" i="1"/>
  <c r="AV161" i="1" s="1"/>
  <c r="AJ156" i="1" s="1"/>
  <c r="AN156" i="1" s="1"/>
  <c r="AV174" i="1"/>
  <c r="AV179" i="1" s="1"/>
  <c r="AV64" i="1"/>
  <c r="AV69" i="1" s="1"/>
  <c r="AJ23" i="1"/>
  <c r="AN23" i="1" s="1"/>
  <c r="AL51" i="1"/>
  <c r="AJ41" i="1"/>
  <c r="AN41" i="1" s="1"/>
  <c r="AL69" i="1"/>
  <c r="AL106" i="1"/>
  <c r="AL143" i="1"/>
  <c r="AL179" i="1"/>
  <c r="AL33" i="1" l="1"/>
  <c r="AJ174" i="1"/>
  <c r="AN174" i="1" s="1"/>
  <c r="AN28" i="1"/>
  <c r="AV198" i="1"/>
  <c r="AJ64" i="1"/>
  <c r="AN64" i="1" s="1"/>
  <c r="AJ101" i="1"/>
  <c r="AN101" i="1" s="1"/>
  <c r="AA265" i="1" l="1"/>
  <c r="AA245" i="1"/>
  <c r="AA233" i="1"/>
  <c r="AA249" i="1"/>
  <c r="AA229" i="1"/>
  <c r="AA261" i="1"/>
  <c r="AA225" i="1"/>
  <c r="AA241" i="1"/>
  <c r="AA257" i="1"/>
  <c r="AA237" i="1"/>
  <c r="AA253" i="1"/>
  <c r="AA269" i="1"/>
  <c r="AA293" i="1"/>
  <c r="AA285" i="1"/>
  <c r="AA277" i="1"/>
  <c r="AA289" i="1"/>
  <c r="AA281" i="1"/>
  <c r="AA273" i="1"/>
  <c r="AJ193" i="1"/>
  <c r="AN193" i="1" s="1"/>
  <c r="AL198" i="1"/>
  <c r="R269" i="1" l="1"/>
  <c r="BB269" i="1" l="1"/>
  <c r="R265" i="1"/>
  <c r="AD265" i="1" s="1"/>
  <c r="BB265" i="1" l="1"/>
  <c r="R261" i="1"/>
  <c r="BB261" i="1" l="1"/>
  <c r="R257" i="1"/>
  <c r="BB257" i="1" l="1"/>
  <c r="R253" i="1"/>
  <c r="BB253" i="1" l="1"/>
  <c r="R249" i="1"/>
  <c r="BB249" i="1" l="1"/>
  <c r="R245" i="1"/>
  <c r="BB245" i="1" l="1"/>
  <c r="R241" i="1"/>
  <c r="BB241" i="1" l="1"/>
  <c r="R237" i="1"/>
  <c r="BB237" i="1" l="1"/>
  <c r="R233" i="1"/>
  <c r="BB233" i="1" l="1"/>
  <c r="R229" i="1"/>
  <c r="BB229" i="1" l="1"/>
  <c r="BA225" i="1"/>
  <c r="BB225" i="1" l="1"/>
  <c r="R225" i="1"/>
  <c r="AD225" i="1" l="1"/>
  <c r="AB297" i="1" s="1"/>
</calcChain>
</file>

<file path=xl/sharedStrings.xml><?xml version="1.0" encoding="utf-8"?>
<sst xmlns="http://schemas.openxmlformats.org/spreadsheetml/2006/main" count="1301" uniqueCount="112">
  <si>
    <t>㎡</t>
    <phoneticPr fontId="3"/>
  </si>
  <si>
    <t>・通常時及び時短要請期間中の営業時間を記入してください。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9" eb="21">
      <t>キニュウ</t>
    </rPh>
    <phoneticPr fontId="3"/>
  </si>
  <si>
    <r>
      <t>・期間中に営業時間のパターンが複数ある場合は、</t>
    </r>
    <r>
      <rPr>
        <u/>
        <sz val="16"/>
        <rFont val="ＭＳ ゴシック"/>
        <family val="3"/>
        <charset val="128"/>
      </rPr>
      <t>パターンごとに</t>
    </r>
    <r>
      <rPr>
        <sz val="16"/>
        <rFont val="ＭＳ ゴシック"/>
        <family val="3"/>
        <charset val="128"/>
      </rPr>
      <t>記入してください。</t>
    </r>
    <rPh sb="1" eb="4">
      <t>キカンチュウ</t>
    </rPh>
    <rPh sb="5" eb="7">
      <t>エイギョウ</t>
    </rPh>
    <rPh sb="7" eb="9">
      <t>ジカン</t>
    </rPh>
    <rPh sb="15" eb="17">
      <t>フクスウ</t>
    </rPh>
    <rPh sb="19" eb="21">
      <t>バアイ</t>
    </rPh>
    <rPh sb="30" eb="32">
      <t>キニュウ</t>
    </rPh>
    <phoneticPr fontId="3"/>
  </si>
  <si>
    <r>
      <t>・時短要請期間中に休業した場合は、</t>
    </r>
    <r>
      <rPr>
        <u/>
        <sz val="16"/>
        <rFont val="ＭＳ ゴシック"/>
        <family val="3"/>
        <charset val="128"/>
      </rPr>
      <t>通常時の営業時間のみ</t>
    </r>
    <r>
      <rPr>
        <sz val="16"/>
        <rFont val="ＭＳ ゴシック"/>
        <family val="3"/>
        <charset val="128"/>
      </rPr>
      <t>記入してください。</t>
    </r>
    <rPh sb="1" eb="3">
      <t>ジタン</t>
    </rPh>
    <rPh sb="3" eb="5">
      <t>ヨウセイ</t>
    </rPh>
    <rPh sb="5" eb="8">
      <t>キカンチュウ</t>
    </rPh>
    <rPh sb="9" eb="11">
      <t>キュウギョウ</t>
    </rPh>
    <rPh sb="13" eb="15">
      <t>バアイ</t>
    </rPh>
    <rPh sb="17" eb="19">
      <t>ツウジョウ</t>
    </rPh>
    <rPh sb="19" eb="20">
      <t>ジ</t>
    </rPh>
    <rPh sb="21" eb="23">
      <t>エイギョウ</t>
    </rPh>
    <rPh sb="23" eb="25">
      <t>ジカン</t>
    </rPh>
    <rPh sb="27" eb="29">
      <t>キニュウ</t>
    </rPh>
    <phoneticPr fontId="3"/>
  </si>
  <si>
    <t>・複数店舗を運営している場合で、店舗ごとに営業時間が異なる場合は、最も早く営業を開始する店舗の開店時間と、
　最も遅く営業を終了する店舗の閉店時間を記入してください。</t>
    <rPh sb="1" eb="3">
      <t>フクスウ</t>
    </rPh>
    <rPh sb="3" eb="5">
      <t>テンポ</t>
    </rPh>
    <rPh sb="6" eb="8">
      <t>ウンエイ</t>
    </rPh>
    <rPh sb="12" eb="14">
      <t>バアイ</t>
    </rPh>
    <rPh sb="16" eb="18">
      <t>テンポ</t>
    </rPh>
    <rPh sb="21" eb="25">
      <t>エイギョウジカン</t>
    </rPh>
    <rPh sb="26" eb="27">
      <t>コト</t>
    </rPh>
    <rPh sb="29" eb="31">
      <t>バアイ</t>
    </rPh>
    <rPh sb="33" eb="34">
      <t>モット</t>
    </rPh>
    <rPh sb="35" eb="36">
      <t>ハヤ</t>
    </rPh>
    <rPh sb="37" eb="39">
      <t>エイギョウ</t>
    </rPh>
    <rPh sb="40" eb="42">
      <t>カイシ</t>
    </rPh>
    <rPh sb="44" eb="46">
      <t>テンポ</t>
    </rPh>
    <rPh sb="47" eb="49">
      <t>カイテン</t>
    </rPh>
    <rPh sb="49" eb="51">
      <t>ジカン</t>
    </rPh>
    <phoneticPr fontId="3"/>
  </si>
  <si>
    <t>パターン1</t>
    <phoneticPr fontId="3"/>
  </si>
  <si>
    <t>＜計算用分数換算＞※入力しないでください</t>
    <rPh sb="1" eb="4">
      <t>ケイサンヨウ</t>
    </rPh>
    <rPh sb="10" eb="12">
      <t>ニュウリョク</t>
    </rPh>
    <phoneticPr fontId="3"/>
  </si>
  <si>
    <t>[通常時]　</t>
    <rPh sb="1" eb="3">
      <t>ツウジョウ</t>
    </rPh>
    <rPh sb="3" eb="4">
      <t>ジ</t>
    </rPh>
    <phoneticPr fontId="3"/>
  </si>
  <si>
    <t>[通常時の営業時間数]　</t>
    <rPh sb="1" eb="3">
      <t>ツウジョウ</t>
    </rPh>
    <rPh sb="3" eb="4">
      <t>ジ</t>
    </rPh>
    <rPh sb="5" eb="7">
      <t>エイギョウ</t>
    </rPh>
    <rPh sb="7" eb="10">
      <t>ジカンスウ</t>
    </rPh>
    <phoneticPr fontId="3"/>
  </si>
  <si>
    <t>営業終了時間</t>
    <rPh sb="0" eb="2">
      <t>エイギョウ</t>
    </rPh>
    <rPh sb="2" eb="4">
      <t>シュウリョウ</t>
    </rPh>
    <rPh sb="4" eb="6">
      <t>ジカン</t>
    </rPh>
    <phoneticPr fontId="3"/>
  </si>
  <si>
    <t>営業時間</t>
    <rPh sb="0" eb="2">
      <t>エイギョウ</t>
    </rPh>
    <rPh sb="2" eb="4">
      <t>ジカン</t>
    </rPh>
    <phoneticPr fontId="3"/>
  </si>
  <si>
    <t>開始</t>
    <rPh sb="0" eb="2">
      <t>カイシ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</si>
  <si>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</si>
  <si>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</si>
  <si>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～</t>
    <phoneticPr fontId="3"/>
  </si>
  <si>
    <t>終了</t>
    <rPh sb="0" eb="2">
      <t>シュウリョウ</t>
    </rPh>
    <phoneticPr fontId="3"/>
  </si>
  <si>
    <t>営業時間数
Ｘⅰ</t>
    <rPh sb="0" eb="2">
      <t>エイギョウ</t>
    </rPh>
    <rPh sb="2" eb="4">
      <t>ジカン</t>
    </rPh>
    <rPh sb="4" eb="5">
      <t>カズ</t>
    </rPh>
    <phoneticPr fontId="3"/>
  </si>
  <si>
    <t>時間</t>
    <rPh sb="0" eb="1">
      <t>ジ</t>
    </rPh>
    <rPh sb="1" eb="2">
      <t>アイダ</t>
    </rPh>
    <phoneticPr fontId="3"/>
  </si>
  <si>
    <t>①</t>
    <phoneticPr fontId="3"/>
  </si>
  <si>
    <t>Ａ</t>
    <phoneticPr fontId="3"/>
  </si>
  <si>
    <t>※自動入力</t>
    <rPh sb="1" eb="3">
      <t>ジドウ</t>
    </rPh>
    <rPh sb="3" eb="5">
      <t>ニュウリョク</t>
    </rPh>
    <phoneticPr fontId="3"/>
  </si>
  <si>
    <t>計算上の</t>
    <rPh sb="0" eb="3">
      <t>ケイサンジョウ</t>
    </rPh>
    <phoneticPr fontId="3"/>
  </si>
  <si>
    <t>実際の</t>
    <phoneticPr fontId="3"/>
  </si>
  <si>
    <t>20時又は</t>
    <phoneticPr fontId="3"/>
  </si>
  <si>
    <t>[終了時間の短縮]　</t>
    <rPh sb="1" eb="3">
      <t>シュウリョウ</t>
    </rPh>
    <rPh sb="3" eb="5">
      <t>ジカン</t>
    </rPh>
    <rPh sb="6" eb="8">
      <t>タンシュク</t>
    </rPh>
    <phoneticPr fontId="3"/>
  </si>
  <si>
    <t>終了時間</t>
    <phoneticPr fontId="3"/>
  </si>
  <si>
    <t>終了時間</t>
    <rPh sb="0" eb="2">
      <t>シュウリョウ</t>
    </rPh>
    <rPh sb="2" eb="4">
      <t>ジカン</t>
    </rPh>
    <phoneticPr fontId="3"/>
  </si>
  <si>
    <t>21時まで</t>
    <rPh sb="2" eb="3">
      <t>ジ</t>
    </rPh>
    <phoneticPr fontId="3"/>
  </si>
  <si>
    <t>②</t>
    <phoneticPr fontId="3"/>
  </si>
  <si>
    <t>②'</t>
    <phoneticPr fontId="3"/>
  </si>
  <si>
    <t>②"</t>
    <phoneticPr fontId="3"/>
  </si>
  <si>
    <t>※②'と②"いずれか大きい方</t>
    <rPh sb="10" eb="11">
      <t>オオ</t>
    </rPh>
    <rPh sb="13" eb="14">
      <t>ホウ</t>
    </rPh>
    <phoneticPr fontId="3"/>
  </si>
  <si>
    <t>※20時又は21時を超える場合は</t>
    <rPh sb="3" eb="4">
      <t>ジ</t>
    </rPh>
    <rPh sb="4" eb="5">
      <t>マタ</t>
    </rPh>
    <rPh sb="8" eb="9">
      <t>ジ</t>
    </rPh>
    <rPh sb="10" eb="11">
      <t>コ</t>
    </rPh>
    <rPh sb="13" eb="15">
      <t>バアイ</t>
    </rPh>
    <phoneticPr fontId="3"/>
  </si>
  <si>
    <t>[時短比率]　</t>
    <rPh sb="1" eb="3">
      <t>ジタン</t>
    </rPh>
    <rPh sb="3" eb="5">
      <t>ヒリツ</t>
    </rPh>
    <phoneticPr fontId="3"/>
  </si>
  <si>
    <t>短縮時間</t>
    <rPh sb="0" eb="2">
      <t>タンシュク</t>
    </rPh>
    <rPh sb="2" eb="4">
      <t>ジカン</t>
    </rPh>
    <phoneticPr fontId="3"/>
  </si>
  <si>
    <t>　短縮時間なし</t>
    <rPh sb="1" eb="3">
      <t>タンシュク</t>
    </rPh>
    <rPh sb="3" eb="5">
      <t>ジカン</t>
    </rPh>
    <phoneticPr fontId="3"/>
  </si>
  <si>
    <t>時短比率
Ｚⅰ＝Ｙⅰ/Ｘⅰ</t>
    <rPh sb="0" eb="2">
      <t>ジタン</t>
    </rPh>
    <rPh sb="2" eb="4">
      <t>ヒリツ</t>
    </rPh>
    <phoneticPr fontId="3"/>
  </si>
  <si>
    <t>Ｂ</t>
    <phoneticPr fontId="3"/>
  </si>
  <si>
    <t>①－②</t>
    <phoneticPr fontId="3"/>
  </si>
  <si>
    <t>※少数点第４位切上</t>
    <rPh sb="1" eb="3">
      <t>ショウスウ</t>
    </rPh>
    <rPh sb="3" eb="4">
      <t>テン</t>
    </rPh>
    <rPh sb="4" eb="5">
      <t>ダイ</t>
    </rPh>
    <rPh sb="6" eb="7">
      <t>イ</t>
    </rPh>
    <rPh sb="7" eb="8">
      <t>キ</t>
    </rPh>
    <rPh sb="8" eb="9">
      <t>ア</t>
    </rPh>
    <phoneticPr fontId="3"/>
  </si>
  <si>
    <t>パターン2</t>
    <phoneticPr fontId="3"/>
  </si>
  <si>
    <t>※対象期間内の営業時間のパターンがひとつしかない場合は記入不要です。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24" eb="26">
      <t>バアイ</t>
    </rPh>
    <rPh sb="27" eb="29">
      <t>キニュウ</t>
    </rPh>
    <rPh sb="29" eb="31">
      <t>フヨウ</t>
    </rPh>
    <phoneticPr fontId="3"/>
  </si>
  <si>
    <t>パターン3</t>
    <phoneticPr fontId="3"/>
  </si>
  <si>
    <t>※対象期間内の営業時間のパターンがない場合は記入不要です。</t>
    <rPh sb="1" eb="3">
      <t>タイショウ</t>
    </rPh>
    <rPh sb="3" eb="5">
      <t>キカン</t>
    </rPh>
    <rPh sb="5" eb="6">
      <t>ナイ</t>
    </rPh>
    <rPh sb="7" eb="9">
      <t>エイギョウ</t>
    </rPh>
    <rPh sb="9" eb="11">
      <t>ジカン</t>
    </rPh>
    <rPh sb="19" eb="21">
      <t>バアイ</t>
    </rPh>
    <rPh sb="22" eb="24">
      <t>キニュウ</t>
    </rPh>
    <rPh sb="24" eb="26">
      <t>フヨウ</t>
    </rPh>
    <phoneticPr fontId="3"/>
  </si>
  <si>
    <t>21時まで</t>
    <phoneticPr fontId="3"/>
  </si>
  <si>
    <t>パターン4</t>
    <phoneticPr fontId="3"/>
  </si>
  <si>
    <t>パターン5</t>
    <phoneticPr fontId="3"/>
  </si>
  <si>
    <t>パターン6</t>
    <phoneticPr fontId="3"/>
  </si>
  <si>
    <t>パターン7</t>
    <phoneticPr fontId="3"/>
  </si>
  <si>
    <t>パターン8</t>
    <phoneticPr fontId="3"/>
  </si>
  <si>
    <t>パターン9</t>
    <phoneticPr fontId="3"/>
  </si>
  <si>
    <t>パターン10</t>
    <phoneticPr fontId="3"/>
  </si>
  <si>
    <t>※パターン4～パターン10の入力欄は非表示にしています。パターンが足りない場合は、「再表示」させてください。</t>
    <rPh sb="14" eb="17">
      <t>ニュウリョクラン</t>
    </rPh>
    <rPh sb="18" eb="21">
      <t>ヒヒョウジ</t>
    </rPh>
    <rPh sb="33" eb="34">
      <t>タ</t>
    </rPh>
    <rPh sb="37" eb="39">
      <t>バアイ</t>
    </rPh>
    <rPh sb="42" eb="43">
      <t>サイ</t>
    </rPh>
    <rPh sb="43" eb="45">
      <t>ヒョウジ</t>
    </rPh>
    <phoneticPr fontId="3"/>
  </si>
  <si>
    <t>〔計算変数入力項目〕</t>
    <rPh sb="1" eb="3">
      <t>ケイサン</t>
    </rPh>
    <rPh sb="3" eb="5">
      <t>ヘンスウ</t>
    </rPh>
    <rPh sb="5" eb="7">
      <t>ニュウリョク</t>
    </rPh>
    <rPh sb="7" eb="9">
      <t>コウモク</t>
    </rPh>
    <phoneticPr fontId="3"/>
  </si>
  <si>
    <t>対象店舗面積</t>
    <rPh sb="0" eb="2">
      <t>タイショウ</t>
    </rPh>
    <rPh sb="2" eb="4">
      <t>テンポ</t>
    </rPh>
    <rPh sb="4" eb="6">
      <t>メンセキ</t>
    </rPh>
    <phoneticPr fontId="3"/>
  </si>
  <si>
    <t>※要請の対象とならない生活必需物資、生活必需サービスを扱う店舗については、支給要項を参照してください。</t>
    <rPh sb="1" eb="3">
      <t>ヨウセイ</t>
    </rPh>
    <rPh sb="4" eb="6">
      <t>タイショウ</t>
    </rPh>
    <rPh sb="11" eb="17">
      <t>セイカツヒツジュブッシ</t>
    </rPh>
    <rPh sb="18" eb="22">
      <t>セイカツヒツジュ</t>
    </rPh>
    <rPh sb="27" eb="28">
      <t>アツカ</t>
    </rPh>
    <rPh sb="29" eb="31">
      <t>テンポ</t>
    </rPh>
    <rPh sb="37" eb="41">
      <t>シキュウヨウコウ</t>
    </rPh>
    <rPh sb="42" eb="44">
      <t>サンショウ</t>
    </rPh>
    <phoneticPr fontId="3"/>
  </si>
  <si>
    <t>＜協力金額＞</t>
    <rPh sb="1" eb="3">
      <t>キョウリョク</t>
    </rPh>
    <rPh sb="3" eb="5">
      <t>キンガク</t>
    </rPh>
    <phoneticPr fontId="3"/>
  </si>
  <si>
    <t>・</t>
    <phoneticPr fontId="3"/>
  </si>
  <si>
    <t>下表の太枠部分に必要事項を記入してください。</t>
    <rPh sb="0" eb="2">
      <t>カヒョウ</t>
    </rPh>
    <rPh sb="3" eb="5">
      <t>フトワク</t>
    </rPh>
    <rPh sb="5" eb="7">
      <t>ブブン</t>
    </rPh>
    <rPh sb="8" eb="10">
      <t>ヒツヨウ</t>
    </rPh>
    <rPh sb="10" eb="12">
      <t>ジコウ</t>
    </rPh>
    <rPh sb="13" eb="15">
      <t>キニュウ</t>
    </rPh>
    <phoneticPr fontId="3"/>
  </si>
  <si>
    <t>※入力しないでください</t>
    <rPh sb="1" eb="3">
      <t>ニュウリョク</t>
    </rPh>
    <phoneticPr fontId="3"/>
  </si>
  <si>
    <t>月日</t>
    <rPh sb="0" eb="2">
      <t>ツキヒ</t>
    </rPh>
    <phoneticPr fontId="3"/>
  </si>
  <si>
    <t>時短状況</t>
    <rPh sb="0" eb="2">
      <t>ジタン</t>
    </rPh>
    <rPh sb="2" eb="4">
      <t>ジョウキョウ</t>
    </rPh>
    <phoneticPr fontId="3"/>
  </si>
  <si>
    <r>
      <t xml:space="preserve">一日あたり
支給額
</t>
    </r>
    <r>
      <rPr>
        <sz val="14"/>
        <rFont val="ＭＳ ゴシック"/>
        <family val="3"/>
        <charset val="128"/>
      </rPr>
      <t>(γ＝α×β)</t>
    </r>
    <rPh sb="0" eb="2">
      <t>イチニチ</t>
    </rPh>
    <rPh sb="6" eb="9">
      <t>シキュウガク</t>
    </rPh>
    <phoneticPr fontId="3"/>
  </si>
  <si>
    <t>継続性
ﾁｪｯｸ</t>
    <rPh sb="0" eb="3">
      <t>ケイゾクセイ</t>
    </rPh>
    <phoneticPr fontId="3"/>
  </si>
  <si>
    <t>計算対象ﾁｪｯｸ</t>
    <rPh sb="0" eb="2">
      <t>ケイサン</t>
    </rPh>
    <rPh sb="2" eb="4">
      <t>タイショウ</t>
    </rPh>
    <phoneticPr fontId="3"/>
  </si>
  <si>
    <t>パターン</t>
    <phoneticPr fontId="3"/>
  </si>
  <si>
    <t>時短
比率
（β）</t>
    <rPh sb="0" eb="2">
      <t>ジタン</t>
    </rPh>
    <rPh sb="3" eb="5">
      <t>ヒリツ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</si>
  <si>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</si>
  <si>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</si>
  <si>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</si>
  <si>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</si>
  <si>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</si>
  <si>
    <t>木</t>
  </si>
  <si>
    <t>金</t>
  </si>
  <si>
    <t>土</t>
  </si>
  <si>
    <t>日</t>
  </si>
  <si>
    <t>月</t>
  </si>
  <si>
    <t>火</t>
  </si>
  <si>
    <t>万円</t>
    <rPh sb="0" eb="2">
      <t>マンエン</t>
    </rPh>
    <phoneticPr fontId="3"/>
  </si>
  <si>
    <t>　通常時及び時短要請期間中の営業時間等</t>
    <rPh sb="1" eb="3">
      <t>ツウジョウ</t>
    </rPh>
    <rPh sb="3" eb="4">
      <t>ジ</t>
    </rPh>
    <rPh sb="4" eb="5">
      <t>オヨ</t>
    </rPh>
    <rPh sb="6" eb="8">
      <t>ジタン</t>
    </rPh>
    <rPh sb="8" eb="10">
      <t>ヨウセイ</t>
    </rPh>
    <rPh sb="10" eb="13">
      <t>キカンチュウ</t>
    </rPh>
    <rPh sb="14" eb="16">
      <t>エイギョウ</t>
    </rPh>
    <rPh sb="16" eb="18">
      <t>ジカン</t>
    </rPh>
    <rPh sb="18" eb="19">
      <t>トウ</t>
    </rPh>
    <phoneticPr fontId="3"/>
  </si>
  <si>
    <t>　協力金額</t>
    <rPh sb="1" eb="3">
      <t>キョウリョク</t>
    </rPh>
    <rPh sb="3" eb="5">
      <t>キンガク</t>
    </rPh>
    <phoneticPr fontId="3"/>
  </si>
  <si>
    <t>支給額計算書</t>
    <rPh sb="0" eb="3">
      <t>シキュウガク</t>
    </rPh>
    <rPh sb="3" eb="6">
      <t>ケイサンショ</t>
    </rPh>
    <phoneticPr fontId="3"/>
  </si>
  <si>
    <t>特定大規模施設（映画館）内のテナント事業者</t>
    <rPh sb="0" eb="2">
      <t>トクテイ</t>
    </rPh>
    <rPh sb="2" eb="5">
      <t>ダイキボ</t>
    </rPh>
    <rPh sb="5" eb="7">
      <t>シセツ</t>
    </rPh>
    <rPh sb="8" eb="11">
      <t>エイガカン</t>
    </rPh>
    <rPh sb="12" eb="13">
      <t>ナイ</t>
    </rPh>
    <rPh sb="18" eb="21">
      <t>ジギョウシャ</t>
    </rPh>
    <phoneticPr fontId="3"/>
  </si>
  <si>
    <t>日によって営業時間が異なる場合は、時短状況欄にパターン番号を記入してください。</t>
    <rPh sb="0" eb="1">
      <t>ヒ</t>
    </rPh>
    <rPh sb="5" eb="9">
      <t>エイギョウジカン</t>
    </rPh>
    <rPh sb="10" eb="11">
      <t>コト</t>
    </rPh>
    <rPh sb="13" eb="15">
      <t>バアイ</t>
    </rPh>
    <rPh sb="17" eb="19">
      <t>ジタン</t>
    </rPh>
    <rPh sb="19" eb="21">
      <t>ジョウキョウ</t>
    </rPh>
    <rPh sb="21" eb="22">
      <t>ラン</t>
    </rPh>
    <rPh sb="27" eb="29">
      <t>バンゴウ</t>
    </rPh>
    <rPh sb="30" eb="32">
      <t>キニュウ</t>
    </rPh>
    <phoneticPr fontId="3"/>
  </si>
  <si>
    <t>※複数店舗を申請される場合は、全ての店舗のテナントリスト番号と店舗名を記載してください。</t>
    <rPh sb="1" eb="3">
      <t>フクスウ</t>
    </rPh>
    <rPh sb="3" eb="5">
      <t>テンポ</t>
    </rPh>
    <rPh sb="6" eb="8">
      <t>シンセイ</t>
    </rPh>
    <rPh sb="11" eb="13">
      <t>バアイ</t>
    </rPh>
    <rPh sb="15" eb="16">
      <t>スベ</t>
    </rPh>
    <rPh sb="18" eb="20">
      <t>テンポ</t>
    </rPh>
    <rPh sb="28" eb="30">
      <t>バンゴウ</t>
    </rPh>
    <rPh sb="31" eb="33">
      <t>テンポ</t>
    </rPh>
    <rPh sb="33" eb="34">
      <t>メイ</t>
    </rPh>
    <rPh sb="35" eb="37">
      <t>キサイ</t>
    </rPh>
    <phoneticPr fontId="3"/>
  </si>
  <si>
    <t>大規模施設の名称</t>
    <rPh sb="0" eb="3">
      <t>ダイキボ</t>
    </rPh>
    <rPh sb="3" eb="5">
      <t>シセツ</t>
    </rPh>
    <rPh sb="6" eb="8">
      <t>メイショウ</t>
    </rPh>
    <phoneticPr fontId="3"/>
  </si>
  <si>
    <r>
      <t>ﾃﾅﾝﾄﾘｽﾄ番号</t>
    </r>
    <r>
      <rPr>
        <b/>
        <sz val="20"/>
        <rFont val="ＭＳ ゴシック"/>
        <family val="3"/>
        <charset val="128"/>
      </rPr>
      <t>※</t>
    </r>
    <phoneticPr fontId="3"/>
  </si>
  <si>
    <r>
      <rPr>
        <b/>
        <sz val="26"/>
        <rFont val="ＭＳ ゴシック"/>
        <family val="3"/>
        <charset val="128"/>
      </rPr>
      <t>申請者名</t>
    </r>
    <r>
      <rPr>
        <b/>
        <sz val="28"/>
        <rFont val="ＭＳ ゴシック"/>
        <family val="3"/>
        <charset val="128"/>
      </rPr>
      <t xml:space="preserve">
</t>
    </r>
    <r>
      <rPr>
        <sz val="16"/>
        <rFont val="ＭＳ ゴシック"/>
        <family val="3"/>
        <charset val="128"/>
      </rPr>
      <t>法人名又は個人事業主氏名</t>
    </r>
    <rPh sb="0" eb="3">
      <t>シンセイシャ</t>
    </rPh>
    <rPh sb="3" eb="4">
      <t>メイ</t>
    </rPh>
    <rPh sb="5" eb="7">
      <t>ホウジン</t>
    </rPh>
    <rPh sb="7" eb="8">
      <t>メイ</t>
    </rPh>
    <rPh sb="8" eb="9">
      <t>マタ</t>
    </rPh>
    <rPh sb="10" eb="12">
      <t>コジン</t>
    </rPh>
    <rPh sb="12" eb="15">
      <t>ジギョウヌシ</t>
    </rPh>
    <rPh sb="15" eb="17">
      <t>シメイ</t>
    </rPh>
    <phoneticPr fontId="3"/>
  </si>
  <si>
    <r>
      <rPr>
        <b/>
        <sz val="26"/>
        <rFont val="ＭＳ ゴシック"/>
        <family val="3"/>
        <charset val="128"/>
      </rPr>
      <t>店舗名</t>
    </r>
    <r>
      <rPr>
        <b/>
        <sz val="24"/>
        <rFont val="ＭＳ ゴシック"/>
        <family val="3"/>
        <charset val="128"/>
      </rPr>
      <t>※</t>
    </r>
    <phoneticPr fontId="3"/>
  </si>
  <si>
    <t>基礎額
（α）</t>
    <rPh sb="0" eb="3">
      <t>キソガク</t>
    </rPh>
    <phoneticPr fontId="3"/>
  </si>
  <si>
    <r>
      <t>※</t>
    </r>
    <r>
      <rPr>
        <sz val="16"/>
        <rFont val="ＭＳ ゴシック"/>
        <family val="3"/>
        <charset val="128"/>
      </rPr>
      <t>21時</t>
    </r>
    <r>
      <rPr>
        <sz val="16"/>
        <rFont val="ＭＳ ゴシック"/>
        <family val="2"/>
        <charset val="128"/>
      </rPr>
      <t>を超える場合は</t>
    </r>
    <rPh sb="3" eb="4">
      <t>ジ</t>
    </rPh>
    <rPh sb="5" eb="6">
      <t>コ</t>
    </rPh>
    <rPh sb="8" eb="10">
      <t>バアイ</t>
    </rPh>
    <phoneticPr fontId="3"/>
  </si>
  <si>
    <t>対象となる店舗面積の合計を記入してください。
施設内で複数の店舗を出店している場合は、合計面積を記載してください。
期間中の日単位で店舗面積が異なる場合は、下表の面積欄に直接入力してください。</t>
    <rPh sb="0" eb="2">
      <t>タイショウ</t>
    </rPh>
    <rPh sb="5" eb="7">
      <t>テンポ</t>
    </rPh>
    <rPh sb="7" eb="9">
      <t>メンセキ</t>
    </rPh>
    <rPh sb="10" eb="12">
      <t>ゴウケイ</t>
    </rPh>
    <rPh sb="13" eb="15">
      <t>キニュウ</t>
    </rPh>
    <rPh sb="58" eb="60">
      <t>キカン</t>
    </rPh>
    <rPh sb="60" eb="61">
      <t>ナカ</t>
    </rPh>
    <rPh sb="62" eb="63">
      <t>ヒ</t>
    </rPh>
    <rPh sb="63" eb="65">
      <t>タンイ</t>
    </rPh>
    <rPh sb="66" eb="68">
      <t>テンポ</t>
    </rPh>
    <rPh sb="68" eb="70">
      <t>メンセキ</t>
    </rPh>
    <rPh sb="71" eb="72">
      <t>コト</t>
    </rPh>
    <rPh sb="74" eb="76">
      <t>バアイ</t>
    </rPh>
    <rPh sb="78" eb="80">
      <t>カヒョウ</t>
    </rPh>
    <rPh sb="81" eb="84">
      <t>メンセキラン</t>
    </rPh>
    <rPh sb="85" eb="87">
      <t>チョクセツ</t>
    </rPh>
    <rPh sb="87" eb="89">
      <t>ニュウリョク</t>
    </rPh>
    <phoneticPr fontId="3"/>
  </si>
  <si>
    <r>
      <t>算定対象
店舗</t>
    </r>
    <r>
      <rPr>
        <sz val="16"/>
        <rFont val="ＭＳ ゴシック"/>
        <family val="3"/>
        <charset val="128"/>
      </rPr>
      <t>面積</t>
    </r>
    <rPh sb="0" eb="2">
      <t>サンテイ</t>
    </rPh>
    <rPh sb="2" eb="4">
      <t>タイショウ</t>
    </rPh>
    <rPh sb="5" eb="7">
      <t>テンポ</t>
    </rPh>
    <rPh sb="7" eb="9">
      <t>メンセキ</t>
    </rPh>
    <phoneticPr fontId="3"/>
  </si>
  <si>
    <t xml:space="preserve">※　24時間表記で記入してください。
※　特措法に基づく要請分(21時までの時短)が協力金の対象のため、
　21時以前に営業を終了した場合でも、通常の営業終了時間から21時
　までに短縮した時間となります。
※　24時間営業の場合は「5時00分～29時00分」と記入してください。
</t>
    <rPh sb="21" eb="24">
      <t>トクソホウ</t>
    </rPh>
    <rPh sb="25" eb="26">
      <t>モト</t>
    </rPh>
    <rPh sb="108" eb="110">
      <t>ジカン</t>
    </rPh>
    <rPh sb="110" eb="112">
      <t>エイギョウ</t>
    </rPh>
    <rPh sb="113" eb="115">
      <t>バアイ</t>
    </rPh>
    <rPh sb="118" eb="119">
      <t>ジ</t>
    </rPh>
    <rPh sb="121" eb="122">
      <t>フン</t>
    </rPh>
    <rPh sb="125" eb="126">
      <t>ジ</t>
    </rPh>
    <rPh sb="128" eb="129">
      <t>フン</t>
    </rPh>
    <rPh sb="131" eb="133">
      <t>キニュウ</t>
    </rPh>
    <phoneticPr fontId="3"/>
  </si>
  <si>
    <t>「対応」欄には、時短要請に応じた日に「○」を、通常時の定休日及び不定休による店休日には</t>
    <rPh sb="1" eb="3">
      <t>タイオウ</t>
    </rPh>
    <rPh sb="4" eb="5">
      <t>ラン</t>
    </rPh>
    <rPh sb="8" eb="10">
      <t>ジタン</t>
    </rPh>
    <rPh sb="10" eb="12">
      <t>ヨウセイ</t>
    </rPh>
    <rPh sb="13" eb="14">
      <t>オウ</t>
    </rPh>
    <rPh sb="16" eb="17">
      <t>ヒ</t>
    </rPh>
    <phoneticPr fontId="3"/>
  </si>
  <si>
    <t>「定」を、要請に応じなかった日に「×」を記入してください。</t>
    <rPh sb="5" eb="7">
      <t>ヨウセイ</t>
    </rPh>
    <rPh sb="8" eb="9">
      <t>オウ</t>
    </rPh>
    <phoneticPr fontId="3"/>
  </si>
  <si>
    <t>要請の対象とならない日（通常の営業終了時間が20時以前の場合など）がある場合は「－」を</t>
    <rPh sb="0" eb="2">
      <t>ヨウセイ</t>
    </rPh>
    <rPh sb="3" eb="5">
      <t>タイショウ</t>
    </rPh>
    <rPh sb="10" eb="11">
      <t>ヒ</t>
    </rPh>
    <rPh sb="12" eb="14">
      <t>ツウジョウ</t>
    </rPh>
    <rPh sb="15" eb="21">
      <t>エイギョウシュウリョウジカン</t>
    </rPh>
    <rPh sb="24" eb="25">
      <t>ジ</t>
    </rPh>
    <rPh sb="25" eb="27">
      <t>イゼン</t>
    </rPh>
    <rPh sb="28" eb="30">
      <t>バアイ</t>
    </rPh>
    <phoneticPr fontId="3"/>
  </si>
  <si>
    <t>記入してください。</t>
    <phoneticPr fontId="3"/>
  </si>
  <si>
    <t>合　　計</t>
    <rPh sb="0" eb="1">
      <t>ゴウ</t>
    </rPh>
    <rPh sb="3" eb="4">
      <t>ケイ</t>
    </rPh>
    <phoneticPr fontId="3"/>
  </si>
  <si>
    <t>（様式Ｄ）</t>
    <rPh sb="1" eb="3">
      <t>ヨウシキ</t>
    </rPh>
    <phoneticPr fontId="3"/>
  </si>
  <si>
    <t>[時短要請期間中]　</t>
    <rPh sb="1" eb="3">
      <t>ジタン</t>
    </rPh>
    <rPh sb="3" eb="5">
      <t>ヨウセイ</t>
    </rPh>
    <rPh sb="5" eb="7">
      <t>キカン</t>
    </rPh>
    <rPh sb="7" eb="8">
      <t>チュウ</t>
    </rPh>
    <phoneticPr fontId="3"/>
  </si>
  <si>
    <t>シネマ〇〇　京都</t>
    <rPh sb="6" eb="8">
      <t>キョウト</t>
    </rPh>
    <phoneticPr fontId="3"/>
  </si>
  <si>
    <t>株式会社△△</t>
    <phoneticPr fontId="3"/>
  </si>
  <si>
    <t>キャラクターショップ○○</t>
    <phoneticPr fontId="3"/>
  </si>
  <si>
    <t>○</t>
  </si>
  <si>
    <t>日</t>
    <phoneticPr fontId="3"/>
  </si>
  <si>
    <t>対応</t>
    <rPh sb="0" eb="2">
      <t>タイオウ</t>
    </rPh>
    <phoneticPr fontId="3"/>
  </si>
  <si>
    <t>短縮時間
Ｙⅰ</t>
    <rPh sb="0" eb="2">
      <t>タンシュク</t>
    </rPh>
    <rPh sb="2" eb="4">
      <t>ジカン</t>
    </rPh>
    <phoneticPr fontId="3"/>
  </si>
  <si>
    <t>営業時間数</t>
    <rPh sb="0" eb="2">
      <t>エイギョウ</t>
    </rPh>
    <rPh sb="2" eb="4">
      <t>ジカン</t>
    </rPh>
    <rPh sb="4" eb="5">
      <t>カズ</t>
    </rPh>
    <phoneticPr fontId="3"/>
  </si>
  <si>
    <t>時短比率</t>
    <rPh sb="0" eb="2">
      <t>ジタン</t>
    </rPh>
    <rPh sb="2" eb="4">
      <t>ヒリツ</t>
    </rPh>
    <phoneticPr fontId="3"/>
  </si>
  <si>
    <t>営業時間
（*）</t>
    <rPh sb="0" eb="2">
      <t>エイギョウ</t>
    </rPh>
    <rPh sb="2" eb="4">
      <t>ジカン</t>
    </rPh>
    <phoneticPr fontId="3"/>
  </si>
  <si>
    <t>短縮時間）</t>
    <rPh sb="0" eb="2">
      <t>タンシュク</t>
    </rPh>
    <rPh sb="2" eb="4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</si>
</sst>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;\-00;00"/>
    <numFmt numFmtId="177" formatCode="#,##0.000;[Red]\-#,##0.000;0.000"/>
    <numFmt numFmtId="178" formatCode="General;;0"/>
    <numFmt numFmtId="179" formatCode="General&quot;㎡&quot;"/>
    <numFmt numFmtId="180" formatCode="General&quot;万&quot;&quot;円&quot;"/>
    <numFmt numFmtId="181" formatCode="0.0&quot;万&quot;&quot;円&quot;"/>
    <numFmt numFmtId="182" formatCode="#,##0.0;[Red]\-#,##0.0"/>
    <numFmt numFmtId="183" formatCode="0.000;;"/>
  </numFmts>
  <fonts count="40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6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name val="ＭＳ ゴシック"/>
      <family val="3"/>
      <charset val="128"/>
    </font>
    <font>
      <b/>
      <sz val="28"/>
      <name val="HGS創英角ｺﾞｼｯｸUB"/>
      <family val="3"/>
      <charset val="128"/>
    </font>
    <font>
      <b/>
      <sz val="20"/>
      <name val="HGS創英角ｺﾞｼｯｸUB"/>
      <family val="3"/>
      <charset val="128"/>
    </font>
    <font>
      <b/>
      <sz val="16"/>
      <name val="ＭＳ ゴシック"/>
      <family val="3"/>
      <charset val="128"/>
    </font>
    <font>
      <b/>
      <sz val="18"/>
      <name val="HGS創英角ｺﾞｼｯｸUB"/>
      <family val="3"/>
      <charset val="128"/>
    </font>
    <font>
      <sz val="24"/>
      <name val="ＭＳ ゴシック"/>
      <family val="2"/>
      <charset val="128"/>
    </font>
    <font>
      <sz val="14"/>
      <name val="ＭＳ ゴシック"/>
      <family val="2"/>
      <charset val="128"/>
    </font>
    <font>
      <sz val="14"/>
      <name val="ＭＳ ゴシック"/>
      <family val="3"/>
      <charset val="128"/>
    </font>
    <font>
      <sz val="24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8"/>
      <name val="HGS創英角ｺﾞｼｯｸUB"/>
      <family val="3"/>
      <charset val="128"/>
    </font>
    <font>
      <sz val="18"/>
      <name val="ＭＳ ゴシック"/>
      <family val="2"/>
      <charset val="128"/>
    </font>
    <font>
      <u/>
      <sz val="16"/>
      <name val="ＭＳ ゴシック"/>
      <family val="2"/>
      <charset val="128"/>
    </font>
    <font>
      <sz val="16"/>
      <name val="HGS創英角ｺﾞｼｯｸUB"/>
      <family val="3"/>
      <charset val="128"/>
    </font>
    <font>
      <b/>
      <sz val="22"/>
      <name val="ＭＳ ゴシック"/>
      <family val="3"/>
      <charset val="128"/>
    </font>
    <font>
      <sz val="16"/>
      <color theme="0" tint="-0.34998626667073579"/>
      <name val="ＭＳ ゴシック"/>
      <family val="2"/>
      <charset val="128"/>
    </font>
    <font>
      <b/>
      <sz val="18"/>
      <color theme="0" tint="-0.34998626667073579"/>
      <name val="HGS創英角ｺﾞｼｯｸUB"/>
      <family val="3"/>
      <charset val="128"/>
    </font>
    <font>
      <sz val="18"/>
      <color theme="0" tint="-0.34998626667073579"/>
      <name val="HGS創英角ｺﾞｼｯｸUB"/>
      <family val="3"/>
      <charset val="128"/>
    </font>
    <font>
      <sz val="16"/>
      <color theme="0" tint="-0.34998626667073579"/>
      <name val="ＭＳ ゴシック"/>
      <family val="3"/>
      <charset val="128"/>
    </font>
    <font>
      <sz val="18"/>
      <color theme="0" tint="-0.34998626667073579"/>
      <name val="ＭＳ ゴシック"/>
      <family val="2"/>
      <charset val="128"/>
    </font>
    <font>
      <sz val="18"/>
      <color theme="0" tint="-0.34998626667073579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Ｐゴシック"/>
      <family val="3"/>
      <charset val="128"/>
    </font>
    <font>
      <u/>
      <sz val="18"/>
      <name val="ＭＳ ゴシック"/>
      <family val="2"/>
      <charset val="128"/>
    </font>
    <font>
      <sz val="28"/>
      <name val="ＭＳ ゴシック"/>
      <family val="3"/>
      <charset val="128"/>
    </font>
    <font>
      <b/>
      <sz val="20"/>
      <color theme="4" tint="-0.249977111117893"/>
      <name val="ＭＳ Ｐ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sz val="24"/>
      <color theme="4" tint="-0.249977111117893"/>
      <name val="ＭＳ ゴシック"/>
      <family val="3"/>
      <charset val="128"/>
    </font>
    <font>
      <b/>
      <sz val="16"/>
      <color theme="4" tint="-0.249977111117893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8CBAD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rgb="FFFF0000"/>
      </right>
      <top/>
      <bottom style="double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4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0" xfId="0" applyFont="1" applyFill="1" applyBorder="1" applyProtection="1">
      <alignment vertical="center"/>
      <protection hidden="1"/>
    </xf>
    <xf numFmtId="0" fontId="6" fillId="2" borderId="0" xfId="0" applyFont="1" applyFill="1" applyProtection="1">
      <alignment vertical="center"/>
      <protection hidden="1"/>
    </xf>
    <xf numFmtId="0" fontId="8" fillId="2" borderId="0" xfId="0" applyFont="1" applyFill="1" applyProtection="1">
      <alignment vertical="center"/>
      <protection hidden="1"/>
    </xf>
    <xf numFmtId="0" fontId="8" fillId="2" borderId="0" xfId="0" applyFont="1" applyFill="1" applyAlignment="1" applyProtection="1">
      <alignment vertical="center" shrinkToFit="1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16" fillId="0" borderId="0" xfId="0" applyFont="1" applyProtection="1">
      <alignment vertical="center"/>
      <protection hidden="1"/>
    </xf>
    <xf numFmtId="0" fontId="16" fillId="0" borderId="0" xfId="0" applyFont="1" applyAlignment="1" applyProtection="1">
      <alignment vertical="center" shrinkToFit="1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23" fillId="0" borderId="0" xfId="0" applyFont="1" applyFill="1" applyBorder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Protection="1">
      <alignment vertical="center"/>
      <protection hidden="1"/>
    </xf>
    <xf numFmtId="0" fontId="6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22" fillId="0" borderId="0" xfId="0" applyFont="1" applyBorder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15" fillId="0" borderId="0" xfId="0" applyFont="1" applyBorder="1" applyAlignment="1" applyProtection="1">
      <alignment horizontal="left" vertical="center"/>
      <protection hidden="1"/>
    </xf>
    <xf numFmtId="0" fontId="2" fillId="0" borderId="14" xfId="0" applyFont="1" applyBorder="1" applyAlignment="1" applyProtection="1">
      <alignment vertical="center" wrapText="1" shrinkToFit="1"/>
      <protection hidden="1"/>
    </xf>
    <xf numFmtId="0" fontId="8" fillId="0" borderId="14" xfId="0" applyFont="1" applyBorder="1" applyProtection="1">
      <alignment vertical="center"/>
      <protection hidden="1"/>
    </xf>
    <xf numFmtId="0" fontId="11" fillId="0" borderId="14" xfId="0" applyFont="1" applyBorder="1" applyProtection="1">
      <alignment vertical="center"/>
      <protection hidden="1"/>
    </xf>
    <xf numFmtId="0" fontId="2" fillId="0" borderId="14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16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 shrinkToFit="1"/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2" fillId="0" borderId="3" xfId="0" applyFont="1" applyBorder="1" applyAlignment="1" applyProtection="1">
      <alignment vertical="center" wrapText="1" shrinkToFit="1"/>
      <protection hidden="1"/>
    </xf>
    <xf numFmtId="0" fontId="2" fillId="0" borderId="0" xfId="0" applyFont="1" applyBorder="1" applyAlignment="1" applyProtection="1">
      <alignment vertical="center" wrapText="1" shrinkToFit="1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Protection="1">
      <alignment vertical="center"/>
      <protection hidden="1"/>
    </xf>
    <xf numFmtId="0" fontId="11" fillId="0" borderId="0" xfId="0" applyFont="1" applyFill="1" applyBorder="1" applyProtection="1">
      <alignment vertical="center"/>
      <protection hidden="1"/>
    </xf>
    <xf numFmtId="0" fontId="25" fillId="4" borderId="0" xfId="0" applyFont="1" applyFill="1" applyBorder="1" applyProtection="1">
      <alignment vertical="center"/>
      <protection hidden="1"/>
    </xf>
    <xf numFmtId="0" fontId="17" fillId="4" borderId="15" xfId="0" applyFont="1" applyFill="1" applyBorder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7" fillId="4" borderId="0" xfId="0" applyFont="1" applyFill="1" applyBorder="1" applyProtection="1">
      <alignment vertical="center"/>
      <protection hidden="1"/>
    </xf>
    <xf numFmtId="0" fontId="16" fillId="0" borderId="0" xfId="0" applyFont="1" applyFill="1" applyBorder="1" applyProtection="1">
      <alignment vertical="center"/>
      <protection hidden="1"/>
    </xf>
    <xf numFmtId="0" fontId="17" fillId="0" borderId="0" xfId="0" applyFont="1" applyFill="1" applyBorder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 wrapText="1" shrinkToFit="1"/>
      <protection hidden="1"/>
    </xf>
    <xf numFmtId="0" fontId="2" fillId="0" borderId="0" xfId="0" applyFont="1" applyFill="1" applyBorder="1" applyProtection="1">
      <alignment vertical="center"/>
      <protection hidden="1"/>
    </xf>
    <xf numFmtId="0" fontId="17" fillId="4" borderId="0" xfId="0" applyFont="1" applyFill="1" applyProtection="1">
      <alignment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2" fillId="0" borderId="15" xfId="0" applyFont="1" applyBorder="1" applyAlignment="1" applyProtection="1">
      <alignment vertical="center" wrapText="1" shrinkToFit="1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10" xfId="0" applyFont="1" applyBorder="1" applyProtection="1">
      <alignment vertical="center"/>
      <protection hidden="1"/>
    </xf>
    <xf numFmtId="0" fontId="4" fillId="0" borderId="0" xfId="0" applyFont="1" applyFill="1" applyBorder="1" applyAlignment="1" applyProtection="1">
      <alignment vertical="top" wrapText="1" shrinkToFit="1"/>
      <protection hidden="1"/>
    </xf>
    <xf numFmtId="0" fontId="11" fillId="0" borderId="0" xfId="0" applyFont="1" applyBorder="1" applyProtection="1">
      <alignment vertical="center"/>
      <protection hidden="1"/>
    </xf>
    <xf numFmtId="0" fontId="10" fillId="0" borderId="0" xfId="0" applyFont="1" applyBorder="1" applyAlignment="1" applyProtection="1">
      <alignment vertical="top"/>
      <protection hidden="1"/>
    </xf>
    <xf numFmtId="0" fontId="2" fillId="0" borderId="22" xfId="0" applyFont="1" applyBorder="1" applyAlignment="1" applyProtection="1">
      <alignment vertical="center" wrapText="1" shrinkToFit="1"/>
      <protection hidden="1"/>
    </xf>
    <xf numFmtId="0" fontId="2" fillId="0" borderId="23" xfId="0" applyFont="1" applyBorder="1" applyAlignment="1" applyProtection="1">
      <alignment vertical="center" wrapText="1" shrinkToFit="1"/>
      <protection hidden="1"/>
    </xf>
    <xf numFmtId="0" fontId="2" fillId="0" borderId="23" xfId="0" applyFont="1" applyBorder="1" applyAlignment="1" applyProtection="1">
      <alignment vertical="center"/>
      <protection hidden="1"/>
    </xf>
    <xf numFmtId="0" fontId="2" fillId="0" borderId="23" xfId="0" applyFont="1" applyBorder="1" applyProtection="1">
      <alignment vertical="center"/>
      <protection hidden="1"/>
    </xf>
    <xf numFmtId="0" fontId="10" fillId="0" borderId="23" xfId="0" applyFont="1" applyBorder="1" applyAlignment="1" applyProtection="1">
      <alignment vertical="top"/>
      <protection hidden="1"/>
    </xf>
    <xf numFmtId="0" fontId="8" fillId="0" borderId="23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top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6" fillId="0" borderId="15" xfId="0" applyFont="1" applyBorder="1" applyProtection="1">
      <alignment vertical="center"/>
      <protection hidden="1"/>
    </xf>
    <xf numFmtId="0" fontId="4" fillId="0" borderId="10" xfId="0" applyFont="1" applyFill="1" applyBorder="1" applyAlignment="1" applyProtection="1">
      <alignment vertical="top" wrapText="1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 textRotation="255"/>
      <protection hidden="1"/>
    </xf>
    <xf numFmtId="177" fontId="9" fillId="0" borderId="0" xfId="1" applyNumberFormat="1" applyFont="1" applyFill="1" applyBorder="1" applyAlignment="1" applyProtection="1">
      <alignment horizontal="center" vertical="center"/>
      <protection hidden="1"/>
    </xf>
    <xf numFmtId="38" fontId="12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applyFont="1" applyFill="1" applyProtection="1">
      <alignment vertical="center"/>
      <protection hidden="1"/>
    </xf>
    <xf numFmtId="0" fontId="19" fillId="0" borderId="0" xfId="0" applyFont="1" applyProtection="1">
      <alignment vertical="center"/>
      <protection hidden="1"/>
    </xf>
    <xf numFmtId="0" fontId="17" fillId="0" borderId="0" xfId="0" applyFont="1" applyProtection="1">
      <alignment vertical="center"/>
      <protection hidden="1"/>
    </xf>
    <xf numFmtId="0" fontId="17" fillId="0" borderId="0" xfId="0" applyFont="1" applyAlignment="1" applyProtection="1">
      <alignment vertical="center" shrinkToFit="1"/>
      <protection hidden="1"/>
    </xf>
    <xf numFmtId="0" fontId="26" fillId="0" borderId="0" xfId="0" applyFont="1" applyBorder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7" fillId="0" borderId="0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left" vertical="center" shrinkToFit="1"/>
      <protection hidden="1"/>
    </xf>
    <xf numFmtId="0" fontId="23" fillId="0" borderId="0" xfId="0" applyFont="1" applyBorder="1" applyProtection="1">
      <alignment vertical="center"/>
      <protection hidden="1"/>
    </xf>
    <xf numFmtId="0" fontId="4" fillId="0" borderId="0" xfId="0" applyFont="1" applyAlignment="1" applyProtection="1">
      <alignment vertical="top"/>
      <protection hidden="1"/>
    </xf>
    <xf numFmtId="0" fontId="16" fillId="0" borderId="24" xfId="0" applyFont="1" applyFill="1" applyBorder="1" applyProtection="1">
      <alignment vertical="center"/>
      <protection hidden="1"/>
    </xf>
    <xf numFmtId="0" fontId="16" fillId="0" borderId="1" xfId="0" applyFont="1" applyFill="1" applyBorder="1" applyProtection="1">
      <alignment vertical="center"/>
      <protection hidden="1"/>
    </xf>
    <xf numFmtId="0" fontId="16" fillId="0" borderId="0" xfId="0" applyFont="1" applyFill="1" applyProtection="1">
      <alignment vertical="center"/>
      <protection hidden="1"/>
    </xf>
    <xf numFmtId="0" fontId="2" fillId="0" borderId="0" xfId="0" applyFont="1" applyFill="1" applyAlignment="1" applyProtection="1">
      <alignment horizontal="left" vertical="center" shrinkToFi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 wrapText="1"/>
      <protection hidden="1"/>
    </xf>
    <xf numFmtId="0" fontId="15" fillId="0" borderId="0" xfId="0" applyFont="1" applyBorder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34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24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8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 shrinkToFit="1"/>
      <protection hidden="1"/>
    </xf>
    <xf numFmtId="0" fontId="4" fillId="6" borderId="0" xfId="0" applyFont="1" applyFill="1" applyBorder="1" applyAlignment="1" applyProtection="1">
      <alignment horizontal="center" vertical="center" shrinkToFit="1"/>
      <protection hidden="1"/>
    </xf>
    <xf numFmtId="0" fontId="4" fillId="6" borderId="1" xfId="0" applyFont="1" applyFill="1" applyBorder="1" applyAlignment="1" applyProtection="1">
      <alignment horizontal="center" vertical="center" shrinkToFit="1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39" fillId="3" borderId="37" xfId="0" applyFont="1" applyFill="1" applyBorder="1" applyAlignment="1" applyProtection="1">
      <alignment horizontal="center" vertical="center"/>
      <protection locked="0"/>
    </xf>
    <xf numFmtId="0" fontId="39" fillId="3" borderId="3" xfId="0" applyFont="1" applyFill="1" applyBorder="1" applyAlignment="1" applyProtection="1">
      <alignment horizontal="center" vertical="center"/>
      <protection locked="0"/>
    </xf>
    <xf numFmtId="0" fontId="39" fillId="3" borderId="38" xfId="0" applyFont="1" applyFill="1" applyBorder="1" applyAlignment="1" applyProtection="1">
      <alignment horizontal="center" vertical="center"/>
      <protection locked="0"/>
    </xf>
    <xf numFmtId="0" fontId="39" fillId="3" borderId="28" xfId="0" applyFont="1" applyFill="1" applyBorder="1" applyAlignment="1" applyProtection="1">
      <alignment horizontal="center" vertical="center"/>
      <protection locked="0"/>
    </xf>
    <xf numFmtId="0" fontId="39" fillId="3" borderId="0" xfId="0" applyFont="1" applyFill="1" applyBorder="1" applyAlignment="1" applyProtection="1">
      <alignment horizontal="center" vertical="center"/>
      <protection locked="0"/>
    </xf>
    <xf numFmtId="0" fontId="39" fillId="3" borderId="29" xfId="0" applyFont="1" applyFill="1" applyBorder="1" applyAlignment="1" applyProtection="1">
      <alignment horizontal="center" vertical="center"/>
      <protection locked="0"/>
    </xf>
    <xf numFmtId="0" fontId="39" fillId="3" borderId="30" xfId="0" applyFont="1" applyFill="1" applyBorder="1" applyAlignment="1" applyProtection="1">
      <alignment horizontal="center" vertical="center"/>
      <protection locked="0"/>
    </xf>
    <xf numFmtId="0" fontId="39" fillId="3" borderId="1" xfId="0" applyFont="1" applyFill="1" applyBorder="1" applyAlignment="1" applyProtection="1">
      <alignment horizontal="center" vertical="center"/>
      <protection locked="0"/>
    </xf>
    <xf numFmtId="0" fontId="39" fillId="3" borderId="31" xfId="0" applyFont="1" applyFill="1" applyBorder="1" applyAlignment="1" applyProtection="1">
      <alignment horizontal="center" vertical="center"/>
      <protection locked="0"/>
    </xf>
    <xf numFmtId="179" fontId="2" fillId="3" borderId="37" xfId="0" applyNumberFormat="1" applyFont="1" applyFill="1" applyBorder="1" applyAlignment="1" applyProtection="1">
      <alignment horizontal="center" vertical="center"/>
      <protection locked="0"/>
    </xf>
    <xf numFmtId="179" fontId="2" fillId="3" borderId="3" xfId="0" applyNumberFormat="1" applyFont="1" applyFill="1" applyBorder="1" applyAlignment="1" applyProtection="1">
      <alignment horizontal="center" vertical="center"/>
      <protection locked="0"/>
    </xf>
    <xf numFmtId="179" fontId="2" fillId="3" borderId="38" xfId="0" applyNumberFormat="1" applyFont="1" applyFill="1" applyBorder="1" applyAlignment="1" applyProtection="1">
      <alignment horizontal="center" vertical="center"/>
      <protection locked="0"/>
    </xf>
    <xf numFmtId="179" fontId="2" fillId="3" borderId="28" xfId="0" applyNumberFormat="1" applyFont="1" applyFill="1" applyBorder="1" applyAlignment="1" applyProtection="1">
      <alignment horizontal="center" vertical="center"/>
      <protection locked="0"/>
    </xf>
    <xf numFmtId="179" fontId="2" fillId="3" borderId="0" xfId="0" applyNumberFormat="1" applyFont="1" applyFill="1" applyBorder="1" applyAlignment="1" applyProtection="1">
      <alignment horizontal="center" vertical="center"/>
      <protection locked="0"/>
    </xf>
    <xf numFmtId="179" fontId="2" fillId="3" borderId="29" xfId="0" applyNumberFormat="1" applyFont="1" applyFill="1" applyBorder="1" applyAlignment="1" applyProtection="1">
      <alignment horizontal="center" vertical="center"/>
      <protection locked="0"/>
    </xf>
    <xf numFmtId="179" fontId="2" fillId="3" borderId="30" xfId="0" applyNumberFormat="1" applyFont="1" applyFill="1" applyBorder="1" applyAlignment="1" applyProtection="1">
      <alignment horizontal="center" vertical="center"/>
      <protection locked="0"/>
    </xf>
    <xf numFmtId="179" fontId="2" fillId="3" borderId="1" xfId="0" applyNumberFormat="1" applyFont="1" applyFill="1" applyBorder="1" applyAlignment="1" applyProtection="1">
      <alignment horizontal="center" vertical="center"/>
      <protection locked="0"/>
    </xf>
    <xf numFmtId="179" fontId="2" fillId="3" borderId="31" xfId="0" applyNumberFormat="1" applyFont="1" applyFill="1" applyBorder="1" applyAlignment="1" applyProtection="1">
      <alignment horizontal="center" vertical="center"/>
      <protection locked="0"/>
    </xf>
    <xf numFmtId="180" fontId="2" fillId="0" borderId="35" xfId="0" applyNumberFormat="1" applyFont="1" applyBorder="1" applyAlignment="1" applyProtection="1">
      <alignment horizontal="right" vertical="center"/>
      <protection hidden="1"/>
    </xf>
    <xf numFmtId="180" fontId="2" fillId="0" borderId="12" xfId="0" applyNumberFormat="1" applyFont="1" applyBorder="1" applyAlignment="1" applyProtection="1">
      <alignment horizontal="right" vertical="center"/>
      <protection hidden="1"/>
    </xf>
    <xf numFmtId="180" fontId="2" fillId="0" borderId="36" xfId="0" applyNumberFormat="1" applyFont="1" applyBorder="1" applyAlignment="1" applyProtection="1">
      <alignment horizontal="right" vertical="center"/>
      <protection hidden="1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30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183" fontId="2" fillId="0" borderId="5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0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29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8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183" fontId="2" fillId="0" borderId="31" xfId="0" applyNumberFormat="1" applyFont="1" applyFill="1" applyBorder="1" applyAlignment="1" applyProtection="1">
      <alignment horizontal="center" vertical="center" wrapText="1"/>
      <protection hidden="1"/>
    </xf>
    <xf numFmtId="181" fontId="2" fillId="0" borderId="35" xfId="0" applyNumberFormat="1" applyFont="1" applyBorder="1" applyAlignment="1" applyProtection="1">
      <alignment horizontal="right" vertical="center"/>
      <protection hidden="1"/>
    </xf>
    <xf numFmtId="181" fontId="2" fillId="0" borderId="12" xfId="0" applyNumberFormat="1" applyFont="1" applyBorder="1" applyAlignment="1" applyProtection="1">
      <alignment horizontal="right" vertical="center"/>
      <protection hidden="1"/>
    </xf>
    <xf numFmtId="181" fontId="2" fillId="0" borderId="13" xfId="0" applyNumberFormat="1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9" fillId="3" borderId="6" xfId="0" applyFont="1" applyFill="1" applyBorder="1" applyAlignment="1" applyProtection="1">
      <alignment horizontal="center" vertical="center"/>
      <protection locked="0"/>
    </xf>
    <xf numFmtId="0" fontId="39" fillId="3" borderId="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shrinkToFit="1"/>
      <protection hidden="1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0" fontId="2" fillId="0" borderId="28" xfId="0" applyFont="1" applyBorder="1" applyAlignment="1" applyProtection="1">
      <alignment horizontal="center" vertical="center" shrinkToFit="1"/>
      <protection hidden="1"/>
    </xf>
    <xf numFmtId="0" fontId="2" fillId="0" borderId="0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30" xfId="0" applyFont="1" applyBorder="1" applyAlignment="1" applyProtection="1">
      <alignment horizontal="center" vertical="center" shrinkToFit="1"/>
      <protection hidden="1"/>
    </xf>
    <xf numFmtId="0" fontId="2" fillId="0" borderId="1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vertical="center" wrapText="1" shrinkToFit="1"/>
      <protection hidden="1"/>
    </xf>
    <xf numFmtId="0" fontId="2" fillId="0" borderId="38" xfId="0" applyFont="1" applyBorder="1" applyAlignment="1" applyProtection="1">
      <alignment horizontal="center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 wrapText="1"/>
      <protection hidden="1"/>
    </xf>
    <xf numFmtId="182" fontId="38" fillId="3" borderId="2" xfId="1" applyNumberFormat="1" applyFont="1" applyFill="1" applyBorder="1" applyAlignment="1" applyProtection="1">
      <alignment horizontal="center" vertical="center"/>
      <protection locked="0"/>
    </xf>
    <xf numFmtId="182" fontId="38" fillId="3" borderId="3" xfId="1" applyNumberFormat="1" applyFont="1" applyFill="1" applyBorder="1" applyAlignment="1" applyProtection="1">
      <alignment horizontal="center" vertical="center"/>
      <protection locked="0"/>
    </xf>
    <xf numFmtId="182" fontId="38" fillId="3" borderId="8" xfId="1" applyNumberFormat="1" applyFont="1" applyFill="1" applyBorder="1" applyAlignment="1" applyProtection="1">
      <alignment horizontal="center" vertical="center"/>
      <protection locked="0"/>
    </xf>
    <xf numFmtId="182" fontId="38" fillId="3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3" xfId="1" applyFont="1" applyFill="1" applyBorder="1" applyAlignment="1" applyProtection="1">
      <alignment horizontal="center" vertical="center" shrinkToFit="1"/>
      <protection hidden="1"/>
    </xf>
    <xf numFmtId="38" fontId="12" fillId="0" borderId="1" xfId="1" applyFont="1" applyFill="1" applyBorder="1" applyAlignment="1" applyProtection="1">
      <alignment horizontal="center" vertical="center" shrinkToFit="1"/>
      <protection hidden="1"/>
    </xf>
    <xf numFmtId="0" fontId="2" fillId="0" borderId="7" xfId="0" applyFont="1" applyBorder="1" applyAlignment="1" applyProtection="1">
      <alignment horizontal="center" vertical="center" textRotation="255" wrapText="1"/>
      <protection hidden="1"/>
    </xf>
    <xf numFmtId="0" fontId="2" fillId="0" borderId="7" xfId="0" applyFont="1" applyBorder="1" applyAlignment="1" applyProtection="1">
      <alignment horizontal="center" vertical="center" textRotation="255"/>
      <protection hidden="1"/>
    </xf>
    <xf numFmtId="38" fontId="15" fillId="0" borderId="2" xfId="1" applyFont="1" applyFill="1" applyBorder="1" applyAlignment="1" applyProtection="1">
      <alignment horizontal="center" vertical="center" shrinkToFit="1"/>
      <protection hidden="1"/>
    </xf>
    <xf numFmtId="38" fontId="15" fillId="0" borderId="3" xfId="1" applyFont="1" applyFill="1" applyBorder="1" applyAlignment="1" applyProtection="1">
      <alignment horizontal="center" vertical="center" shrinkToFit="1"/>
      <protection hidden="1"/>
    </xf>
    <xf numFmtId="38" fontId="15" fillId="0" borderId="8" xfId="1" applyFont="1" applyFill="1" applyBorder="1" applyAlignment="1" applyProtection="1">
      <alignment horizontal="center" vertical="center" shrinkToFit="1"/>
      <protection hidden="1"/>
    </xf>
    <xf numFmtId="38" fontId="15" fillId="0" borderId="1" xfId="1" applyFont="1" applyFill="1" applyBorder="1" applyAlignment="1" applyProtection="1">
      <alignment horizontal="center" vertical="center" shrinkToFit="1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 applyProtection="1">
      <alignment horizontal="left" vertical="center" wrapText="1"/>
      <protection hidden="1"/>
    </xf>
    <xf numFmtId="0" fontId="4" fillId="0" borderId="5" xfId="0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4" fillId="0" borderId="6" xfId="0" applyFont="1" applyBorder="1" applyAlignment="1" applyProtection="1">
      <alignment horizontal="left" vertical="center" wrapText="1"/>
      <protection hidden="1"/>
    </xf>
    <xf numFmtId="0" fontId="4" fillId="0" borderId="8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0" fontId="4" fillId="0" borderId="9" xfId="0" applyFont="1" applyBorder="1" applyAlignment="1" applyProtection="1">
      <alignment horizontal="left" vertical="center" wrapText="1"/>
      <protection hidden="1"/>
    </xf>
    <xf numFmtId="0" fontId="18" fillId="0" borderId="23" xfId="0" applyFont="1" applyBorder="1" applyAlignment="1" applyProtection="1">
      <alignment horizontal="center" vertical="center" shrinkToFit="1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5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8" xfId="0" applyFont="1" applyBorder="1" applyAlignment="1" applyProtection="1">
      <alignment horizontal="center" vertical="center"/>
      <protection hidden="1"/>
    </xf>
    <xf numFmtId="0" fontId="2" fillId="0" borderId="2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" fillId="0" borderId="31" xfId="0" applyFont="1" applyBorder="1" applyAlignment="1" applyProtection="1">
      <alignment horizontal="center" vertical="center" wrapText="1"/>
      <protection hidden="1"/>
    </xf>
    <xf numFmtId="0" fontId="2" fillId="0" borderId="35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36" xfId="0" applyFont="1" applyBorder="1" applyAlignment="1" applyProtection="1">
      <alignment horizontal="center" vertical="center" wrapText="1"/>
      <protection hidden="1"/>
    </xf>
    <xf numFmtId="0" fontId="2" fillId="0" borderId="32" xfId="0" applyFont="1" applyBorder="1" applyAlignment="1" applyProtection="1">
      <alignment horizontal="center" vertical="center" wrapText="1"/>
      <protection hidden="1"/>
    </xf>
    <xf numFmtId="0" fontId="2" fillId="0" borderId="33" xfId="0" applyFont="1" applyBorder="1" applyAlignment="1" applyProtection="1">
      <alignment horizontal="center" vertical="center" wrapText="1"/>
      <protection hidden="1"/>
    </xf>
    <xf numFmtId="0" fontId="2" fillId="0" borderId="34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0" fontId="4" fillId="0" borderId="16" xfId="0" applyFont="1" applyFill="1" applyBorder="1" applyAlignment="1" applyProtection="1">
      <alignment horizontal="left" vertical="top" wrapText="1"/>
      <protection hidden="1"/>
    </xf>
    <xf numFmtId="0" fontId="4" fillId="0" borderId="10" xfId="0" applyFont="1" applyFill="1" applyBorder="1" applyAlignment="1" applyProtection="1">
      <alignment horizontal="left" vertical="top" wrapText="1"/>
      <protection hidden="1"/>
    </xf>
    <xf numFmtId="0" fontId="4" fillId="0" borderId="17" xfId="0" applyFont="1" applyFill="1" applyBorder="1" applyAlignment="1" applyProtection="1">
      <alignment horizontal="left" vertical="top" wrapText="1"/>
      <protection hidden="1"/>
    </xf>
    <xf numFmtId="0" fontId="4" fillId="0" borderId="18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Fill="1" applyBorder="1" applyAlignment="1" applyProtection="1">
      <alignment horizontal="left" vertical="top" wrapText="1"/>
      <protection hidden="1"/>
    </xf>
    <xf numFmtId="0" fontId="4" fillId="0" borderId="19" xfId="0" applyFont="1" applyFill="1" applyBorder="1" applyAlignment="1" applyProtection="1">
      <alignment horizontal="left" vertical="top" wrapText="1"/>
      <protection hidden="1"/>
    </xf>
    <xf numFmtId="0" fontId="4" fillId="0" borderId="20" xfId="0" applyFont="1" applyFill="1" applyBorder="1" applyAlignment="1" applyProtection="1">
      <alignment horizontal="left" vertical="top" wrapText="1"/>
      <protection hidden="1"/>
    </xf>
    <xf numFmtId="0" fontId="4" fillId="0" borderId="11" xfId="0" applyFont="1" applyFill="1" applyBorder="1" applyAlignment="1" applyProtection="1">
      <alignment horizontal="left" vertical="top" wrapText="1"/>
      <protection hidden="1"/>
    </xf>
    <xf numFmtId="0" fontId="4" fillId="0" borderId="21" xfId="0" applyFont="1" applyFill="1" applyBorder="1" applyAlignment="1" applyProtection="1">
      <alignment horizontal="left" vertical="top" wrapText="1"/>
      <protection hidden="1"/>
    </xf>
    <xf numFmtId="0" fontId="2" fillId="0" borderId="2" xfId="0" applyFont="1" applyFill="1" applyBorder="1" applyAlignment="1" applyProtection="1">
      <alignment horizontal="center" vertical="center" wrapText="1" shrinkToFit="1"/>
      <protection hidden="1"/>
    </xf>
    <xf numFmtId="0" fontId="2" fillId="0" borderId="3" xfId="0" applyFont="1" applyFill="1" applyBorder="1" applyAlignment="1" applyProtection="1">
      <alignment horizontal="center" vertical="center" wrapText="1" shrinkToFit="1"/>
      <protection hidden="1"/>
    </xf>
    <xf numFmtId="0" fontId="2" fillId="0" borderId="4" xfId="0" applyFont="1" applyFill="1" applyBorder="1" applyAlignment="1" applyProtection="1">
      <alignment horizontal="center" vertical="center" wrapText="1" shrinkToFit="1"/>
      <protection hidden="1"/>
    </xf>
    <xf numFmtId="0" fontId="2" fillId="0" borderId="8" xfId="0" applyFont="1" applyFill="1" applyBorder="1" applyAlignment="1" applyProtection="1">
      <alignment horizontal="center" vertical="center" wrapText="1" shrinkToFit="1"/>
      <protection hidden="1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0" fontId="2" fillId="0" borderId="9" xfId="0" applyFont="1" applyFill="1" applyBorder="1" applyAlignment="1" applyProtection="1">
      <alignment horizontal="center" vertical="center" wrapText="1" shrinkToFit="1"/>
      <protection hidden="1"/>
    </xf>
    <xf numFmtId="177" fontId="9" fillId="0" borderId="2" xfId="1" applyNumberFormat="1" applyFont="1" applyFill="1" applyBorder="1" applyAlignment="1" applyProtection="1">
      <alignment horizontal="center" vertical="center"/>
      <protection hidden="1"/>
    </xf>
    <xf numFmtId="177" fontId="9" fillId="0" borderId="3" xfId="1" applyNumberFormat="1" applyFont="1" applyFill="1" applyBorder="1" applyAlignment="1" applyProtection="1">
      <alignment horizontal="center" vertical="center"/>
      <protection hidden="1"/>
    </xf>
    <xf numFmtId="177" fontId="9" fillId="0" borderId="4" xfId="1" applyNumberFormat="1" applyFont="1" applyFill="1" applyBorder="1" applyAlignment="1" applyProtection="1">
      <alignment horizontal="center" vertical="center"/>
      <protection hidden="1"/>
    </xf>
    <xf numFmtId="177" fontId="9" fillId="0" borderId="8" xfId="1" applyNumberFormat="1" applyFont="1" applyFill="1" applyBorder="1" applyAlignment="1" applyProtection="1">
      <alignment horizontal="center" vertical="center"/>
      <protection hidden="1"/>
    </xf>
    <xf numFmtId="177" fontId="9" fillId="0" borderId="1" xfId="1" applyNumberFormat="1" applyFont="1" applyFill="1" applyBorder="1" applyAlignment="1" applyProtection="1">
      <alignment horizontal="center" vertical="center"/>
      <protection hidden="1"/>
    </xf>
    <xf numFmtId="177" fontId="9" fillId="0" borderId="9" xfId="1" applyNumberFormat="1" applyFont="1" applyFill="1" applyBorder="1" applyAlignment="1" applyProtection="1">
      <alignment horizontal="center" vertical="center"/>
      <protection hidden="1"/>
    </xf>
    <xf numFmtId="178" fontId="17" fillId="0" borderId="0" xfId="1" applyNumberFormat="1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0" fontId="2" fillId="0" borderId="4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Alignment="1" applyProtection="1">
      <alignment horizontal="center" vertical="center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0" fontId="2" fillId="0" borderId="8" xfId="0" applyFont="1" applyFill="1" applyBorder="1" applyAlignment="1" applyProtection="1">
      <alignment horizontal="center" vertical="center"/>
      <protection hidden="1"/>
    </xf>
    <xf numFmtId="176" fontId="9" fillId="0" borderId="2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3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8" xfId="0" applyNumberFormat="1" applyFont="1" applyFill="1" applyBorder="1" applyAlignment="1" applyProtection="1">
      <alignment horizontal="center" vertical="center" shrinkToFit="1"/>
      <protection hidden="1"/>
    </xf>
    <xf numFmtId="176" fontId="9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 textRotation="255"/>
      <protection hidden="1"/>
    </xf>
    <xf numFmtId="0" fontId="2" fillId="0" borderId="1" xfId="0" applyFont="1" applyFill="1" applyBorder="1" applyAlignment="1" applyProtection="1">
      <alignment horizontal="center" vertical="center" textRotation="255"/>
      <protection hidden="1"/>
    </xf>
    <xf numFmtId="176" fontId="9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9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 applyProtection="1">
      <alignment horizontal="center" vertical="center" wrapText="1" shrinkToFit="1"/>
      <protection hidden="1"/>
    </xf>
    <xf numFmtId="0" fontId="2" fillId="0" borderId="4" xfId="0" applyFont="1" applyBorder="1" applyAlignment="1" applyProtection="1">
      <alignment horizontal="center" vertical="center" wrapText="1" shrinkToFit="1"/>
      <protection hidden="1"/>
    </xf>
    <xf numFmtId="0" fontId="2" fillId="0" borderId="8" xfId="0" applyFont="1" applyBorder="1" applyAlignment="1" applyProtection="1">
      <alignment horizontal="center" vertical="center" wrapText="1" shrinkToFit="1"/>
      <protection hidden="1"/>
    </xf>
    <xf numFmtId="0" fontId="2" fillId="0" borderId="1" xfId="0" applyFont="1" applyBorder="1" applyAlignment="1" applyProtection="1">
      <alignment horizontal="center" vertical="center" wrapText="1" shrinkToFit="1"/>
      <protection hidden="1"/>
    </xf>
    <xf numFmtId="0" fontId="2" fillId="0" borderId="9" xfId="0" applyFont="1" applyBorder="1" applyAlignment="1" applyProtection="1">
      <alignment horizontal="center" vertical="center" wrapText="1" shrinkToFit="1"/>
      <protection hidden="1"/>
    </xf>
    <xf numFmtId="0" fontId="2" fillId="0" borderId="7" xfId="0" applyFont="1" applyFill="1" applyBorder="1" applyAlignment="1" applyProtection="1">
      <alignment horizontal="center" vertical="center" textRotation="255"/>
      <protection hidden="1"/>
    </xf>
    <xf numFmtId="0" fontId="2" fillId="0" borderId="3" xfId="0" applyFont="1" applyFill="1" applyBorder="1" applyAlignment="1" applyProtection="1">
      <alignment horizontal="center" vertical="center" shrinkToFit="1"/>
      <protection hidden="1"/>
    </xf>
    <xf numFmtId="0" fontId="2" fillId="0" borderId="4" xfId="0" applyFont="1" applyFill="1" applyBorder="1" applyAlignment="1" applyProtection="1">
      <alignment horizontal="center" vertical="center" shrinkToFit="1"/>
      <protection hidden="1"/>
    </xf>
    <xf numFmtId="0" fontId="2" fillId="0" borderId="8" xfId="0" applyFont="1" applyFill="1" applyBorder="1" applyAlignment="1" applyProtection="1">
      <alignment horizontal="center" vertical="center" shrinkToFit="1"/>
      <protection hidden="1"/>
    </xf>
    <xf numFmtId="0" fontId="2" fillId="0" borderId="1" xfId="0" applyFont="1" applyFill="1" applyBorder="1" applyAlignment="1" applyProtection="1">
      <alignment horizontal="center" vertical="center" shrinkToFit="1"/>
      <protection hidden="1"/>
    </xf>
    <xf numFmtId="0" fontId="2" fillId="0" borderId="9" xfId="0" applyFont="1" applyFill="1" applyBorder="1" applyAlignment="1" applyProtection="1">
      <alignment horizontal="center" vertical="center" shrinkToFit="1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5" fillId="0" borderId="4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9" xfId="0" applyFont="1" applyBorder="1" applyAlignment="1" applyProtection="1">
      <alignment horizontal="center" vertical="center"/>
      <protection hidden="1"/>
    </xf>
    <xf numFmtId="176" fontId="38" fillId="3" borderId="2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8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36" fillId="7" borderId="54" xfId="0" applyFont="1" applyFill="1" applyBorder="1" applyAlignment="1" applyProtection="1">
      <alignment horizontal="center" vertical="center" wrapText="1" shrinkToFit="1"/>
      <protection locked="0"/>
    </xf>
    <xf numFmtId="0" fontId="36" fillId="7" borderId="7" xfId="0" applyFont="1" applyFill="1" applyBorder="1" applyAlignment="1" applyProtection="1">
      <alignment horizontal="center" vertical="center" wrapText="1" shrinkToFit="1"/>
      <protection locked="0"/>
    </xf>
    <xf numFmtId="0" fontId="36" fillId="7" borderId="58" xfId="0" applyFont="1" applyFill="1" applyBorder="1" applyAlignment="1" applyProtection="1">
      <alignment horizontal="center" vertical="center" wrapText="1" shrinkToFit="1"/>
      <protection locked="0"/>
    </xf>
    <xf numFmtId="0" fontId="36" fillId="7" borderId="56" xfId="0" applyFont="1" applyFill="1" applyBorder="1" applyAlignment="1" applyProtection="1">
      <alignment horizontal="center" vertical="center" wrapText="1" shrinkToFit="1"/>
      <protection locked="0"/>
    </xf>
    <xf numFmtId="0" fontId="37" fillId="7" borderId="7" xfId="0" applyFont="1" applyFill="1" applyBorder="1" applyAlignment="1" applyProtection="1">
      <alignment horizontal="center" vertical="center" shrinkToFit="1"/>
      <protection locked="0"/>
    </xf>
    <xf numFmtId="0" fontId="37" fillId="7" borderId="56" xfId="0" applyFont="1" applyFill="1" applyBorder="1" applyAlignment="1" applyProtection="1">
      <alignment horizontal="center" vertical="center" shrinkToFit="1"/>
      <protection locked="0"/>
    </xf>
    <xf numFmtId="0" fontId="37" fillId="7" borderId="55" xfId="0" applyFont="1" applyFill="1" applyBorder="1" applyAlignment="1" applyProtection="1">
      <alignment horizontal="center" vertical="center" shrinkToFit="1"/>
      <protection locked="0"/>
    </xf>
    <xf numFmtId="0" fontId="37" fillId="7" borderId="57" xfId="0" applyFont="1" applyFill="1" applyBorder="1" applyAlignment="1" applyProtection="1">
      <alignment horizontal="center" vertical="center" shrinkToFit="1"/>
      <protection locked="0"/>
    </xf>
    <xf numFmtId="0" fontId="29" fillId="0" borderId="26" xfId="0" applyFont="1" applyBorder="1" applyAlignment="1" applyProtection="1">
      <alignment horizontal="right" vertical="center" shrinkToFit="1"/>
      <protection hidden="1"/>
    </xf>
    <xf numFmtId="0" fontId="6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30" fillId="0" borderId="51" xfId="0" applyFont="1" applyBorder="1" applyAlignment="1" applyProtection="1">
      <alignment horizontal="center" vertical="center" wrapText="1" shrinkToFit="1"/>
      <protection hidden="1"/>
    </xf>
    <xf numFmtId="0" fontId="30" fillId="0" borderId="52" xfId="0" applyFont="1" applyBorder="1" applyAlignment="1" applyProtection="1">
      <alignment horizontal="center" vertical="center" wrapText="1" shrinkToFit="1"/>
      <protection hidden="1"/>
    </xf>
    <xf numFmtId="0" fontId="30" fillId="0" borderId="54" xfId="0" applyFont="1" applyBorder="1" applyAlignment="1" applyProtection="1">
      <alignment horizontal="center" vertical="center" wrapText="1" shrinkToFit="1"/>
      <protection hidden="1"/>
    </xf>
    <xf numFmtId="0" fontId="30" fillId="0" borderId="7" xfId="0" applyFont="1" applyBorder="1" applyAlignment="1" applyProtection="1">
      <alignment horizontal="center" vertical="center" wrapText="1" shrinkToFit="1"/>
      <protection hidden="1"/>
    </xf>
    <xf numFmtId="0" fontId="31" fillId="0" borderId="52" xfId="0" applyFont="1" applyFill="1" applyBorder="1" applyAlignment="1" applyProtection="1">
      <alignment horizontal="center" vertical="center" wrapText="1" shrinkToFit="1"/>
      <protection hidden="1"/>
    </xf>
    <xf numFmtId="0" fontId="31" fillId="0" borderId="7" xfId="0" applyFont="1" applyFill="1" applyBorder="1" applyAlignment="1" applyProtection="1">
      <alignment horizontal="center" vertical="center" wrapText="1" shrinkToFit="1"/>
      <protection hidden="1"/>
    </xf>
    <xf numFmtId="0" fontId="27" fillId="0" borderId="52" xfId="0" applyFont="1" applyFill="1" applyBorder="1" applyAlignment="1" applyProtection="1">
      <alignment horizontal="center" vertical="center" wrapText="1" shrinkToFit="1"/>
      <protection hidden="1"/>
    </xf>
    <xf numFmtId="0" fontId="27" fillId="0" borderId="7" xfId="0" applyFont="1" applyFill="1" applyBorder="1" applyAlignment="1" applyProtection="1">
      <alignment horizontal="center" vertical="center" wrapText="1" shrinkToFit="1"/>
      <protection hidden="1"/>
    </xf>
    <xf numFmtId="0" fontId="27" fillId="0" borderId="53" xfId="0" applyFont="1" applyFill="1" applyBorder="1" applyAlignment="1" applyProtection="1">
      <alignment horizontal="center" vertical="center" wrapText="1" shrinkToFit="1"/>
      <protection hidden="1"/>
    </xf>
    <xf numFmtId="0" fontId="27" fillId="0" borderId="55" xfId="0" applyFont="1" applyFill="1" applyBorder="1" applyAlignment="1" applyProtection="1">
      <alignment horizontal="center" vertical="center" wrapText="1" shrinkToFit="1"/>
      <protection hidden="1"/>
    </xf>
    <xf numFmtId="0" fontId="35" fillId="5" borderId="2" xfId="0" applyFont="1" applyFill="1" applyBorder="1" applyAlignment="1" applyProtection="1">
      <alignment horizontal="center" vertical="center"/>
      <protection hidden="1"/>
    </xf>
    <xf numFmtId="0" fontId="35" fillId="5" borderId="3" xfId="0" applyFont="1" applyFill="1" applyBorder="1" applyAlignment="1" applyProtection="1">
      <alignment horizontal="center" vertical="center"/>
      <protection hidden="1"/>
    </xf>
    <xf numFmtId="0" fontId="35" fillId="5" borderId="39" xfId="0" applyFont="1" applyFill="1" applyBorder="1" applyAlignment="1" applyProtection="1">
      <alignment horizontal="center" vertical="center"/>
      <protection hidden="1"/>
    </xf>
    <xf numFmtId="0" fontId="35" fillId="5" borderId="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Border="1" applyAlignment="1" applyProtection="1">
      <alignment horizontal="center" vertical="center"/>
      <protection hidden="1"/>
    </xf>
    <xf numFmtId="0" fontId="35" fillId="5" borderId="43" xfId="0" applyFont="1" applyFill="1" applyBorder="1" applyAlignment="1" applyProtection="1">
      <alignment horizontal="center" vertical="center"/>
      <protection hidden="1"/>
    </xf>
    <xf numFmtId="0" fontId="35" fillId="5" borderId="45" xfId="0" applyFont="1" applyFill="1" applyBorder="1" applyAlignment="1" applyProtection="1">
      <alignment horizontal="center" vertical="center"/>
      <protection hidden="1"/>
    </xf>
    <xf numFmtId="0" fontId="35" fillId="5" borderId="46" xfId="0" applyFont="1" applyFill="1" applyBorder="1" applyAlignment="1" applyProtection="1">
      <alignment horizontal="center" vertical="center"/>
      <protection hidden="1"/>
    </xf>
    <xf numFmtId="0" fontId="35" fillId="5" borderId="47" xfId="0" applyFont="1" applyFill="1" applyBorder="1" applyAlignment="1" applyProtection="1">
      <alignment horizontal="center" vertical="center"/>
      <protection hidden="1"/>
    </xf>
    <xf numFmtId="182" fontId="20" fillId="5" borderId="40" xfId="1" applyNumberFormat="1" applyFont="1" applyFill="1" applyBorder="1" applyAlignment="1" applyProtection="1">
      <alignment horizontal="right" vertical="center"/>
      <protection hidden="1"/>
    </xf>
    <xf numFmtId="182" fontId="20" fillId="5" borderId="41" xfId="1" applyNumberFormat="1" applyFont="1" applyFill="1" applyBorder="1" applyAlignment="1" applyProtection="1">
      <alignment horizontal="right" vertical="center"/>
      <protection hidden="1"/>
    </xf>
    <xf numFmtId="182" fontId="20" fillId="5" borderId="44" xfId="1" applyNumberFormat="1" applyFont="1" applyFill="1" applyBorder="1" applyAlignment="1" applyProtection="1">
      <alignment horizontal="right" vertical="center"/>
      <protection hidden="1"/>
    </xf>
    <xf numFmtId="182" fontId="20" fillId="5" borderId="0" xfId="1" applyNumberFormat="1" applyFont="1" applyFill="1" applyBorder="1" applyAlignment="1" applyProtection="1">
      <alignment horizontal="right" vertical="center"/>
      <protection hidden="1"/>
    </xf>
    <xf numFmtId="182" fontId="20" fillId="5" borderId="48" xfId="1" applyNumberFormat="1" applyFont="1" applyFill="1" applyBorder="1" applyAlignment="1" applyProtection="1">
      <alignment horizontal="right" vertical="center"/>
      <protection hidden="1"/>
    </xf>
    <xf numFmtId="182" fontId="20" fillId="5" borderId="49" xfId="1" applyNumberFormat="1" applyFont="1" applyFill="1" applyBorder="1" applyAlignment="1" applyProtection="1">
      <alignment horizontal="right" vertical="center"/>
      <protection hidden="1"/>
    </xf>
    <xf numFmtId="38" fontId="2" fillId="5" borderId="41" xfId="1" applyFont="1" applyFill="1" applyBorder="1" applyAlignment="1" applyProtection="1">
      <alignment horizontal="center" vertical="center"/>
      <protection hidden="1"/>
    </xf>
    <xf numFmtId="38" fontId="2" fillId="5" borderId="42" xfId="1" applyFont="1" applyFill="1" applyBorder="1" applyAlignment="1" applyProtection="1">
      <alignment horizontal="center" vertical="center"/>
      <protection hidden="1"/>
    </xf>
    <xf numFmtId="38" fontId="2" fillId="5" borderId="0" xfId="1" applyFont="1" applyFill="1" applyBorder="1" applyAlignment="1" applyProtection="1">
      <alignment horizontal="center" vertical="center"/>
      <protection hidden="1"/>
    </xf>
    <xf numFmtId="38" fontId="2" fillId="5" borderId="43" xfId="1" applyFont="1" applyFill="1" applyBorder="1" applyAlignment="1" applyProtection="1">
      <alignment horizontal="center" vertical="center"/>
      <protection hidden="1"/>
    </xf>
    <xf numFmtId="38" fontId="2" fillId="5" borderId="49" xfId="1" applyFont="1" applyFill="1" applyBorder="1" applyAlignment="1" applyProtection="1">
      <alignment horizontal="center" vertical="center"/>
      <protection hidden="1"/>
    </xf>
    <xf numFmtId="38" fontId="2" fillId="5" borderId="50" xfId="1" applyFont="1" applyFill="1" applyBorder="1" applyAlignment="1" applyProtection="1">
      <alignment horizontal="center" vertical="center"/>
      <protection hidden="1"/>
    </xf>
    <xf numFmtId="0" fontId="33" fillId="7" borderId="54" xfId="0" applyFont="1" applyFill="1" applyBorder="1" applyAlignment="1" applyProtection="1">
      <alignment horizontal="center" vertical="center" wrapText="1" shrinkToFit="1"/>
      <protection locked="0"/>
    </xf>
    <xf numFmtId="0" fontId="33" fillId="7" borderId="7" xfId="0" applyFont="1" applyFill="1" applyBorder="1" applyAlignment="1" applyProtection="1">
      <alignment horizontal="center" vertical="center" wrapText="1" shrinkToFit="1"/>
      <protection locked="0"/>
    </xf>
    <xf numFmtId="0" fontId="33" fillId="7" borderId="58" xfId="0" applyFont="1" applyFill="1" applyBorder="1" applyAlignment="1" applyProtection="1">
      <alignment horizontal="center" vertical="center" wrapText="1" shrinkToFit="1"/>
      <protection locked="0"/>
    </xf>
    <xf numFmtId="0" fontId="33" fillId="7" borderId="56" xfId="0" applyFont="1" applyFill="1" applyBorder="1" applyAlignment="1" applyProtection="1">
      <alignment horizontal="center" vertical="center" wrapText="1" shrinkToFit="1"/>
      <protection locked="0"/>
    </xf>
    <xf numFmtId="0" fontId="28" fillId="7" borderId="7" xfId="0" applyFont="1" applyFill="1" applyBorder="1" applyAlignment="1" applyProtection="1">
      <alignment horizontal="center" vertical="center" shrinkToFit="1"/>
      <protection locked="0"/>
    </xf>
    <xf numFmtId="0" fontId="28" fillId="7" borderId="56" xfId="0" applyFont="1" applyFill="1" applyBorder="1" applyAlignment="1" applyProtection="1">
      <alignment horizontal="center" vertical="center" shrinkToFit="1"/>
      <protection locked="0"/>
    </xf>
    <xf numFmtId="0" fontId="28" fillId="7" borderId="55" xfId="0" applyFont="1" applyFill="1" applyBorder="1" applyAlignment="1" applyProtection="1">
      <alignment horizontal="center" vertical="center" shrinkToFit="1"/>
      <protection locked="0"/>
    </xf>
    <xf numFmtId="0" fontId="28" fillId="7" borderId="57" xfId="0" applyFont="1" applyFill="1" applyBorder="1" applyAlignment="1" applyProtection="1">
      <alignment horizontal="center" vertical="center" shrinkToFit="1"/>
      <protection locked="0"/>
    </xf>
    <xf numFmtId="182" fontId="9" fillId="3" borderId="2" xfId="1" applyNumberFormat="1" applyFont="1" applyFill="1" applyBorder="1" applyAlignment="1" applyProtection="1">
      <alignment horizontal="center" vertical="center"/>
      <protection locked="0"/>
    </xf>
    <xf numFmtId="182" fontId="9" fillId="3" borderId="3" xfId="1" applyNumberFormat="1" applyFont="1" applyFill="1" applyBorder="1" applyAlignment="1" applyProtection="1">
      <alignment horizontal="center" vertical="center"/>
      <protection locked="0"/>
    </xf>
    <xf numFmtId="182" fontId="9" fillId="3" borderId="8" xfId="1" applyNumberFormat="1" applyFont="1" applyFill="1" applyBorder="1" applyAlignment="1" applyProtection="1">
      <alignment horizontal="center" vertical="center"/>
      <protection locked="0"/>
    </xf>
    <xf numFmtId="182" fontId="9" fillId="3" borderId="1" xfId="1" applyNumberFormat="1" applyFont="1" applyFill="1" applyBorder="1" applyAlignment="1" applyProtection="1">
      <alignment horizontal="center" vertical="center"/>
      <protection locked="0"/>
    </xf>
    <xf numFmtId="38" fontId="12" fillId="0" borderId="4" xfId="1" applyFont="1" applyFill="1" applyBorder="1" applyAlignment="1" applyProtection="1">
      <alignment horizontal="center" vertical="center" shrinkToFit="1"/>
      <protection hidden="1"/>
    </xf>
    <xf numFmtId="38" fontId="12" fillId="0" borderId="9" xfId="1" applyFont="1" applyFill="1" applyBorder="1" applyAlignment="1" applyProtection="1">
      <alignment horizontal="center" vertical="center" shrinkToFit="1"/>
      <protection hidden="1"/>
    </xf>
    <xf numFmtId="38" fontId="15" fillId="0" borderId="4" xfId="1" applyFont="1" applyFill="1" applyBorder="1" applyAlignment="1" applyProtection="1">
      <alignment horizontal="center" vertical="center" shrinkToFit="1"/>
      <protection hidden="1"/>
    </xf>
    <xf numFmtId="38" fontId="15" fillId="0" borderId="9" xfId="1" applyFont="1" applyFill="1" applyBorder="1" applyAlignment="1" applyProtection="1">
      <alignment horizontal="center" vertical="center" shrinkToFit="1"/>
      <protection hidden="1"/>
    </xf>
    <xf numFmtId="0" fontId="2" fillId="6" borderId="38" xfId="0" applyFont="1" applyFill="1" applyBorder="1" applyAlignment="1" applyProtection="1">
      <alignment horizontal="center" vertical="center"/>
      <protection hidden="1"/>
    </xf>
    <xf numFmtId="0" fontId="2" fillId="6" borderId="5" xfId="0" applyFont="1" applyFill="1" applyBorder="1" applyAlignment="1" applyProtection="1">
      <alignment horizontal="center" vertical="center"/>
      <protection hidden="1"/>
    </xf>
    <xf numFmtId="0" fontId="2" fillId="6" borderId="29" xfId="0" applyFont="1" applyFill="1" applyBorder="1" applyAlignment="1" applyProtection="1">
      <alignment horizontal="center" vertical="center"/>
      <protection hidden="1"/>
    </xf>
    <xf numFmtId="0" fontId="2" fillId="6" borderId="8" xfId="0" applyFont="1" applyFill="1" applyBorder="1" applyAlignment="1" applyProtection="1">
      <alignment horizontal="center" vertical="center"/>
      <protection hidden="1"/>
    </xf>
    <xf numFmtId="0" fontId="2" fillId="6" borderId="31" xfId="0" applyFont="1" applyFill="1" applyBorder="1" applyAlignment="1" applyProtection="1">
      <alignment horizontal="center" vertical="center"/>
      <protection hidden="1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2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6D0ABEAF-D925-438F-A25A-744351B07790}"/>
            </a:ext>
          </a:extLst>
        </xdr:cNvPr>
        <xdr:cNvSpPr/>
      </xdr:nvSpPr>
      <xdr:spPr>
        <a:xfrm>
          <a:off x="5769769" y="792480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43</xdr:row>
      <xdr:rowOff>57150</xdr:rowOff>
    </xdr:from>
    <xdr:to>
      <xdr:col>22</xdr:col>
      <xdr:colOff>202407</xdr:colOff>
      <xdr:row>44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EAAB251A-0785-4357-9A8E-9A7854FC2199}"/>
            </a:ext>
          </a:extLst>
        </xdr:cNvPr>
        <xdr:cNvSpPr/>
      </xdr:nvSpPr>
      <xdr:spPr>
        <a:xfrm>
          <a:off x="5769769" y="141827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61</xdr:row>
      <xdr:rowOff>57150</xdr:rowOff>
    </xdr:from>
    <xdr:to>
      <xdr:col>22</xdr:col>
      <xdr:colOff>202407</xdr:colOff>
      <xdr:row>62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3AF8268F-D63F-4032-9C60-D8237796D3CA}"/>
            </a:ext>
          </a:extLst>
        </xdr:cNvPr>
        <xdr:cNvSpPr/>
      </xdr:nvSpPr>
      <xdr:spPr>
        <a:xfrm>
          <a:off x="5769769" y="199929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161925</xdr:colOff>
      <xdr:row>1</xdr:row>
      <xdr:rowOff>114300</xdr:rowOff>
    </xdr:from>
    <xdr:to>
      <xdr:col>43</xdr:col>
      <xdr:colOff>121228</xdr:colOff>
      <xdr:row>3</xdr:row>
      <xdr:rowOff>252845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B7C1F3A-85DA-4A92-8133-2B4E75539304}"/>
            </a:ext>
          </a:extLst>
        </xdr:cNvPr>
        <xdr:cNvSpPr txBox="1"/>
      </xdr:nvSpPr>
      <xdr:spPr>
        <a:xfrm>
          <a:off x="9801225" y="485775"/>
          <a:ext cx="1892878" cy="101484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4400" b="1">
              <a:solidFill>
                <a:srgbClr val="FF0000"/>
              </a:solidFill>
            </a:rPr>
            <a:t>記載例</a:t>
          </a:r>
          <a:endParaRPr kumimoji="1" lang="en-US" altLang="ja-JP" sz="4400" b="1">
            <a:solidFill>
              <a:srgbClr val="FF0000"/>
            </a:solidFill>
          </a:endParaRPr>
        </a:p>
      </xdr:txBody>
    </xdr:sp>
    <xdr:clientData/>
  </xdr:twoCellAnchor>
  <xdr:twoCellAnchor>
    <xdr:from>
      <xdr:col>23</xdr:col>
      <xdr:colOff>61590</xdr:colOff>
      <xdr:row>10</xdr:row>
      <xdr:rowOff>52953</xdr:rowOff>
    </xdr:from>
    <xdr:to>
      <xdr:col>44</xdr:col>
      <xdr:colOff>51858</xdr:colOff>
      <xdr:row>14</xdr:row>
      <xdr:rowOff>25038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55CB541-BC9F-4652-8B22-55EDC4761C7F}"/>
            </a:ext>
          </a:extLst>
        </xdr:cNvPr>
        <xdr:cNvSpPr/>
      </xdr:nvSpPr>
      <xdr:spPr>
        <a:xfrm>
          <a:off x="6296135" y="3360726"/>
          <a:ext cx="5705268" cy="941903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入力が必要な欄はすべて朱色で表示されて</a:t>
          </a:r>
          <a:endParaRPr kumimoji="1" lang="en-US" altLang="ja-JP" sz="1600" b="1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　　います。またそれ以外の欄は入力できません。</a:t>
          </a:r>
        </a:p>
      </xdr:txBody>
    </xdr:sp>
    <xdr:clientData/>
  </xdr:twoCellAnchor>
  <xdr:twoCellAnchor>
    <xdr:from>
      <xdr:col>24</xdr:col>
      <xdr:colOff>225872</xdr:colOff>
      <xdr:row>10</xdr:row>
      <xdr:rowOff>207373</xdr:rowOff>
    </xdr:from>
    <xdr:to>
      <xdr:col>28</xdr:col>
      <xdr:colOff>10669</xdr:colOff>
      <xdr:row>13</xdr:row>
      <xdr:rowOff>179788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B5270E8-4C10-463F-8794-6D4E8EC7EA94}"/>
            </a:ext>
          </a:extLst>
        </xdr:cNvPr>
        <xdr:cNvSpPr/>
      </xdr:nvSpPr>
      <xdr:spPr>
        <a:xfrm>
          <a:off x="6720190" y="3515146"/>
          <a:ext cx="823888" cy="578551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200" b="1"/>
        </a:p>
      </xdr:txBody>
    </xdr:sp>
    <xdr:clientData/>
  </xdr:twoCellAnchor>
  <xdr:twoCellAnchor>
    <xdr:from>
      <xdr:col>6</xdr:col>
      <xdr:colOff>1</xdr:colOff>
      <xdr:row>7</xdr:row>
      <xdr:rowOff>155864</xdr:rowOff>
    </xdr:from>
    <xdr:to>
      <xdr:col>22</xdr:col>
      <xdr:colOff>220311</xdr:colOff>
      <xdr:row>10</xdr:row>
      <xdr:rowOff>231320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57B24930-142A-4B40-8952-9B2888022270}"/>
            </a:ext>
          </a:extLst>
        </xdr:cNvPr>
        <xdr:cNvSpPr/>
      </xdr:nvSpPr>
      <xdr:spPr>
        <a:xfrm>
          <a:off x="1823358" y="2809257"/>
          <a:ext cx="4356882" cy="1136813"/>
        </a:xfrm>
        <a:prstGeom prst="wedgeRectCallout">
          <a:avLst>
            <a:gd name="adj1" fmla="val 20219"/>
            <a:gd name="adj2" fmla="val -7291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入居する大規模施設運営事業者に、大規模施設ＩＤ、テナント申請用認証番号と合わせて確認してください。</a:t>
          </a:r>
        </a:p>
      </xdr:txBody>
    </xdr:sp>
    <xdr:clientData/>
  </xdr:twoCellAnchor>
  <xdr:twoCellAnchor>
    <xdr:from>
      <xdr:col>3</xdr:col>
      <xdr:colOff>225137</xdr:colOff>
      <xdr:row>233</xdr:row>
      <xdr:rowOff>34637</xdr:rowOff>
    </xdr:from>
    <xdr:to>
      <xdr:col>14</xdr:col>
      <xdr:colOff>251113</xdr:colOff>
      <xdr:row>244</xdr:row>
      <xdr:rowOff>7427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28A3DF0B-DEBC-4140-916A-1975B0506B16}"/>
            </a:ext>
          </a:extLst>
        </xdr:cNvPr>
        <xdr:cNvSpPr/>
      </xdr:nvSpPr>
      <xdr:spPr>
        <a:xfrm>
          <a:off x="1160319" y="35398364"/>
          <a:ext cx="2987385" cy="1496790"/>
        </a:xfrm>
        <a:prstGeom prst="wedgeRectCallout">
          <a:avLst>
            <a:gd name="adj1" fmla="val 1123"/>
            <a:gd name="adj2" fmla="val -10554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▼を押すと「〇」「定」「</a:t>
          </a:r>
          <a:r>
            <a:rPr kumimoji="1" lang="en-US" altLang="ja-JP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」「－」の選択肢が表示されますので、要請に応じた状況を選択してください。</a:t>
          </a:r>
        </a:p>
      </xdr:txBody>
    </xdr:sp>
    <xdr:clientData/>
  </xdr:twoCellAnchor>
  <xdr:twoCellAnchor>
    <xdr:from>
      <xdr:col>16</xdr:col>
      <xdr:colOff>68036</xdr:colOff>
      <xdr:row>234</xdr:row>
      <xdr:rowOff>136072</xdr:rowOff>
    </xdr:from>
    <xdr:to>
      <xdr:col>33</xdr:col>
      <xdr:colOff>55664</xdr:colOff>
      <xdr:row>244</xdr:row>
      <xdr:rowOff>128654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3FAEBC5C-89C8-4C04-9A21-655DFA7207E3}"/>
            </a:ext>
          </a:extLst>
        </xdr:cNvPr>
        <xdr:cNvSpPr/>
      </xdr:nvSpPr>
      <xdr:spPr>
        <a:xfrm>
          <a:off x="4484172" y="35638345"/>
          <a:ext cx="4438401" cy="1378036"/>
        </a:xfrm>
        <a:prstGeom prst="wedgeRectCallout">
          <a:avLst>
            <a:gd name="adj1" fmla="val -53518"/>
            <a:gd name="adj2" fmla="val -133937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対象店舗面積は、前ページで入力した数値が自動入力されます。日によって変更がある場合は、ここに直接入力して変更してください。</a:t>
          </a:r>
        </a:p>
      </xdr:txBody>
    </xdr:sp>
    <xdr:clientData/>
  </xdr:twoCellAnchor>
  <xdr:twoCellAnchor>
    <xdr:from>
      <xdr:col>19</xdr:col>
      <xdr:colOff>17317</xdr:colOff>
      <xdr:row>253</xdr:row>
      <xdr:rowOff>17319</xdr:rowOff>
    </xdr:from>
    <xdr:to>
      <xdr:col>35</xdr:col>
      <xdr:colOff>220186</xdr:colOff>
      <xdr:row>258</xdr:row>
      <xdr:rowOff>74220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795AF143-8EE1-4EC6-895C-BD4D0F7CAF58}"/>
            </a:ext>
          </a:extLst>
        </xdr:cNvPr>
        <xdr:cNvSpPr/>
      </xdr:nvSpPr>
      <xdr:spPr>
        <a:xfrm>
          <a:off x="5212772" y="38151955"/>
          <a:ext cx="4428505" cy="749629"/>
        </a:xfrm>
        <a:prstGeom prst="wedgeRectCallout">
          <a:avLst>
            <a:gd name="adj1" fmla="val -17471"/>
            <a:gd name="adj2" fmla="val -89998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パターン１以外の場合は、変更してください。</a:t>
          </a:r>
        </a:p>
      </xdr:txBody>
    </xdr:sp>
    <xdr:clientData/>
  </xdr:twoCellAnchor>
  <xdr:twoCellAnchor>
    <xdr:from>
      <xdr:col>17</xdr:col>
      <xdr:colOff>69274</xdr:colOff>
      <xdr:row>291</xdr:row>
      <xdr:rowOff>0</xdr:rowOff>
    </xdr:from>
    <xdr:to>
      <xdr:col>33</xdr:col>
      <xdr:colOff>259216</xdr:colOff>
      <xdr:row>295</xdr:row>
      <xdr:rowOff>15216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43AF5509-0B01-44FF-B86F-BCE6D311007D}"/>
            </a:ext>
          </a:extLst>
        </xdr:cNvPr>
        <xdr:cNvSpPr/>
      </xdr:nvSpPr>
      <xdr:spPr>
        <a:xfrm>
          <a:off x="4745183" y="45789273"/>
          <a:ext cx="4380942" cy="569398"/>
        </a:xfrm>
        <a:prstGeom prst="wedgeRectCallout">
          <a:avLst>
            <a:gd name="adj1" fmla="val 30590"/>
            <a:gd name="adj2" fmla="val 103184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申請フォームで入力いただく数値となります。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83344</xdr:colOff>
      <xdr:row>25</xdr:row>
      <xdr:rowOff>57150</xdr:rowOff>
    </xdr:from>
    <xdr:to>
      <xdr:col>22</xdr:col>
      <xdr:colOff>202407</xdr:colOff>
      <xdr:row>26</xdr:row>
      <xdr:rowOff>188799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4FA5E31E-D718-492A-990D-318038ADB081}"/>
            </a:ext>
          </a:extLst>
        </xdr:cNvPr>
        <xdr:cNvSpPr/>
      </xdr:nvSpPr>
      <xdr:spPr>
        <a:xfrm>
          <a:off x="5769769" y="22498050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43</xdr:row>
      <xdr:rowOff>57150</xdr:rowOff>
    </xdr:from>
    <xdr:to>
      <xdr:col>22</xdr:col>
      <xdr:colOff>202407</xdr:colOff>
      <xdr:row>44</xdr:row>
      <xdr:rowOff>188799</xdr:rowOff>
    </xdr:to>
    <xdr:sp macro="" textlink="">
      <xdr:nvSpPr>
        <xdr:cNvPr id="3" name="下矢印 1">
          <a:extLst>
            <a:ext uri="{FF2B5EF4-FFF2-40B4-BE49-F238E27FC236}">
              <a16:creationId xmlns:a16="http://schemas.microsoft.com/office/drawing/2014/main" id="{CB7DECCE-7B91-4E96-829F-27DDC63CB7EF}"/>
            </a:ext>
          </a:extLst>
        </xdr:cNvPr>
        <xdr:cNvSpPr/>
      </xdr:nvSpPr>
      <xdr:spPr>
        <a:xfrm>
          <a:off x="5769769" y="2875597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83344</xdr:colOff>
      <xdr:row>61</xdr:row>
      <xdr:rowOff>57150</xdr:rowOff>
    </xdr:from>
    <xdr:to>
      <xdr:col>22</xdr:col>
      <xdr:colOff>202407</xdr:colOff>
      <xdr:row>62</xdr:row>
      <xdr:rowOff>188799</xdr:rowOff>
    </xdr:to>
    <xdr:sp macro="" textlink="">
      <xdr:nvSpPr>
        <xdr:cNvPr id="4" name="下矢印 1">
          <a:extLst>
            <a:ext uri="{FF2B5EF4-FFF2-40B4-BE49-F238E27FC236}">
              <a16:creationId xmlns:a16="http://schemas.microsoft.com/office/drawing/2014/main" id="{7377E930-DB87-4475-A888-21D3C651AEE0}"/>
            </a:ext>
          </a:extLst>
        </xdr:cNvPr>
        <xdr:cNvSpPr/>
      </xdr:nvSpPr>
      <xdr:spPr>
        <a:xfrm>
          <a:off x="5769769" y="34566225"/>
          <a:ext cx="376238" cy="45549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65433-8035-48FB-A43A-5DB42FB80ED6}">
  <sheetPr>
    <pageSetUpPr fitToPage="1"/>
  </sheetPr>
  <dimension ref="A1:BG301"/>
  <sheetViews>
    <sheetView showZeros="0" tabSelected="1" view="pageBreakPreview" zoomScale="70" zoomScaleNormal="100" zoomScaleSheetLayoutView="70" zoomScalePageLayoutView="40" workbookViewId="0">
      <selection activeCell="A2" sqref="A2:H2"/>
    </sheetView>
  </sheetViews>
  <sheetFormatPr defaultColWidth="9" defaultRowHeight="18.75" x14ac:dyDescent="0.15"/>
  <cols>
    <col min="1" max="3" width="4.125" style="1" customWidth="1"/>
    <col min="4" max="4" width="4.125" style="71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31" hidden="1" customWidth="1"/>
    <col min="56" max="58" width="9" style="3"/>
    <col min="59" max="16384" width="9" style="1"/>
  </cols>
  <sheetData>
    <row r="1" spans="1:59" ht="29.25" customHeight="1" x14ac:dyDescent="0.15">
      <c r="D1" s="2"/>
    </row>
    <row r="2" spans="1:59" ht="35.1" customHeight="1" x14ac:dyDescent="0.15">
      <c r="A2" s="294" t="s">
        <v>99</v>
      </c>
      <c r="B2" s="294"/>
      <c r="C2" s="294"/>
      <c r="D2" s="294"/>
      <c r="E2" s="294"/>
      <c r="F2" s="294"/>
      <c r="G2" s="294"/>
      <c r="H2" s="294"/>
      <c r="I2" s="295" t="s">
        <v>81</v>
      </c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6">
        <v>4</v>
      </c>
      <c r="AL2" s="296"/>
      <c r="AM2" s="296"/>
      <c r="AN2" s="296"/>
      <c r="AO2" s="296"/>
      <c r="AP2" s="296"/>
      <c r="AQ2" s="296"/>
      <c r="AR2" s="296"/>
      <c r="AS2" s="296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295" t="s">
        <v>82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93"/>
      <c r="AT4" s="105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 spans="1:59" ht="27.75" customHeight="1" x14ac:dyDescent="0.15">
      <c r="A5" s="297" t="s">
        <v>85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301" t="s">
        <v>86</v>
      </c>
      <c r="M5" s="301"/>
      <c r="N5" s="301"/>
      <c r="O5" s="301"/>
      <c r="P5" s="301"/>
      <c r="Q5" s="301"/>
      <c r="R5" s="301"/>
      <c r="S5" s="301"/>
      <c r="T5" s="301"/>
      <c r="U5" s="303" t="s">
        <v>87</v>
      </c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 t="s">
        <v>88</v>
      </c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5"/>
      <c r="AT5" s="105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 spans="1:59" ht="27.75" customHeight="1" x14ac:dyDescent="0.15">
      <c r="A6" s="299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2"/>
      <c r="M6" s="302"/>
      <c r="N6" s="302"/>
      <c r="O6" s="302"/>
      <c r="P6" s="302"/>
      <c r="Q6" s="302"/>
      <c r="R6" s="302"/>
      <c r="S6" s="302"/>
      <c r="T6" s="302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6"/>
      <c r="AT6" s="105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 spans="1:59" ht="27.75" customHeight="1" x14ac:dyDescent="0.15">
      <c r="A7" s="285" t="s">
        <v>101</v>
      </c>
      <c r="B7" s="286"/>
      <c r="C7" s="286"/>
      <c r="D7" s="286"/>
      <c r="E7" s="286"/>
      <c r="F7" s="286"/>
      <c r="G7" s="286"/>
      <c r="H7" s="286"/>
      <c r="I7" s="286"/>
      <c r="J7" s="286"/>
      <c r="K7" s="286"/>
      <c r="L7" s="289">
        <v>5</v>
      </c>
      <c r="M7" s="289"/>
      <c r="N7" s="289"/>
      <c r="O7" s="289"/>
      <c r="P7" s="289"/>
      <c r="Q7" s="289"/>
      <c r="R7" s="289"/>
      <c r="S7" s="289"/>
      <c r="T7" s="289"/>
      <c r="U7" s="289" t="s">
        <v>102</v>
      </c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 t="s">
        <v>103</v>
      </c>
      <c r="AG7" s="289"/>
      <c r="AH7" s="289"/>
      <c r="AI7" s="289"/>
      <c r="AJ7" s="289"/>
      <c r="AK7" s="289"/>
      <c r="AL7" s="289"/>
      <c r="AM7" s="289"/>
      <c r="AN7" s="289"/>
      <c r="AO7" s="289"/>
      <c r="AP7" s="289"/>
      <c r="AQ7" s="289"/>
      <c r="AR7" s="289"/>
      <c r="AS7" s="291"/>
      <c r="AT7" s="105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 spans="1:59" ht="27.75" customHeight="1" thickBot="1" x14ac:dyDescent="0.2">
      <c r="A8" s="287"/>
      <c r="B8" s="288"/>
      <c r="C8" s="288"/>
      <c r="D8" s="288"/>
      <c r="E8" s="288"/>
      <c r="F8" s="288"/>
      <c r="G8" s="288"/>
      <c r="H8" s="288"/>
      <c r="I8" s="288"/>
      <c r="J8" s="288"/>
      <c r="K8" s="288"/>
      <c r="L8" s="290"/>
      <c r="M8" s="290"/>
      <c r="N8" s="290"/>
      <c r="O8" s="290"/>
      <c r="P8" s="290"/>
      <c r="Q8" s="290"/>
      <c r="R8" s="290"/>
      <c r="S8" s="290"/>
      <c r="T8" s="290"/>
      <c r="U8" s="290"/>
      <c r="V8" s="290"/>
      <c r="W8" s="290"/>
      <c r="X8" s="290"/>
      <c r="Y8" s="290"/>
      <c r="Z8" s="290"/>
      <c r="AA8" s="290"/>
      <c r="AB8" s="290"/>
      <c r="AC8" s="290"/>
      <c r="AD8" s="290"/>
      <c r="AE8" s="290"/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290"/>
      <c r="AQ8" s="290"/>
      <c r="AR8" s="290"/>
      <c r="AS8" s="292"/>
      <c r="AT8" s="105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 spans="1:59" ht="27.75" customHeight="1" x14ac:dyDescent="0.15">
      <c r="A9" s="105"/>
      <c r="B9" s="293" t="s">
        <v>84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105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 spans="1:59" ht="27.75" customHeigh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93"/>
      <c r="AT10" s="108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 spans="1:59" s="10" customFormat="1" ht="28.5" customHeight="1" x14ac:dyDescent="0.15">
      <c r="A11" s="5" t="s">
        <v>79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9"/>
      <c r="BE11" s="9"/>
      <c r="BF11" s="9"/>
    </row>
    <row r="12" spans="1:59" s="11" customFormat="1" ht="15" customHeight="1" x14ac:dyDescent="0.15">
      <c r="D12" s="12"/>
      <c r="U12" s="10"/>
      <c r="V12" s="10"/>
      <c r="W12" s="10"/>
      <c r="X12" s="13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14"/>
      <c r="BE12" s="14"/>
      <c r="BF12" s="14"/>
    </row>
    <row r="13" spans="1:59" s="17" customFormat="1" ht="4.5" customHeight="1" x14ac:dyDescent="0.15">
      <c r="A13" s="15"/>
      <c r="B13" s="15"/>
      <c r="C13" s="16"/>
      <c r="F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1</v>
      </c>
      <c r="D14" s="20"/>
      <c r="X14" s="13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9"/>
      <c r="BE14" s="9"/>
      <c r="BF14" s="9"/>
    </row>
    <row r="15" spans="1:59" s="10" customFormat="1" ht="28.5" customHeight="1" x14ac:dyDescent="0.15">
      <c r="A15" s="18"/>
      <c r="B15" s="19" t="s">
        <v>2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28.5" customHeight="1" x14ac:dyDescent="0.15">
      <c r="A16" s="18"/>
      <c r="B16" s="19" t="s">
        <v>3</v>
      </c>
      <c r="D16" s="20"/>
      <c r="X16" s="13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39" customHeight="1" x14ac:dyDescent="0.15">
      <c r="A17" s="18"/>
      <c r="B17" s="194" t="s">
        <v>4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0" customFormat="1" ht="28.5" customHeight="1" x14ac:dyDescent="0.15">
      <c r="A18" s="18"/>
      <c r="B18" s="19"/>
      <c r="D18" s="20"/>
      <c r="X18" s="1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s="17" customFormat="1" ht="4.5" customHeight="1" x14ac:dyDescent="0.15">
      <c r="A19" s="15"/>
      <c r="B19" s="15"/>
      <c r="C19" s="16"/>
      <c r="F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U19" s="34"/>
      <c r="AV19" s="34"/>
      <c r="AW19" s="34"/>
      <c r="AX19" s="34"/>
      <c r="AY19" s="34"/>
      <c r="AZ19" s="34"/>
      <c r="BA19" s="34"/>
      <c r="BB19" s="34"/>
      <c r="BC19" s="34"/>
      <c r="BD19" s="21"/>
      <c r="BE19" s="21"/>
      <c r="BF19" s="21"/>
    </row>
    <row r="20" spans="1:58" ht="25.5" customHeight="1" x14ac:dyDescent="0.15">
      <c r="A20" s="275" t="s">
        <v>5</v>
      </c>
      <c r="B20" s="276"/>
      <c r="C20" s="276"/>
      <c r="D20" s="276"/>
      <c r="E20" s="276"/>
      <c r="F20" s="276"/>
      <c r="G20" s="276"/>
      <c r="H20" s="276"/>
      <c r="I20" s="277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U20" s="31" t="s">
        <v>6</v>
      </c>
      <c r="AV20" s="34"/>
      <c r="AW20" s="34"/>
      <c r="AX20" s="34"/>
      <c r="AY20" s="34"/>
      <c r="BA20" s="34"/>
      <c r="BB20" s="34"/>
      <c r="BC20" s="34"/>
      <c r="BD20" s="21"/>
      <c r="BE20" s="21"/>
      <c r="BF20" s="21"/>
    </row>
    <row r="21" spans="1:58" ht="17.25" customHeight="1" x14ac:dyDescent="0.15">
      <c r="A21" s="278"/>
      <c r="B21" s="279"/>
      <c r="C21" s="279"/>
      <c r="D21" s="279"/>
      <c r="E21" s="279"/>
      <c r="F21" s="279"/>
      <c r="G21" s="279"/>
      <c r="H21" s="279"/>
      <c r="I21" s="280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5"/>
      <c r="AC21" s="25"/>
      <c r="AD21" s="25"/>
      <c r="AE21" s="26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7"/>
      <c r="AQ21" s="27"/>
      <c r="AR21" s="27"/>
      <c r="AS21" s="27"/>
    </row>
    <row r="22" spans="1:58" ht="28.5" customHeight="1" x14ac:dyDescent="0.15">
      <c r="A22" s="28"/>
      <c r="B22" s="29" t="s">
        <v>7</v>
      </c>
      <c r="C22" s="30"/>
      <c r="D22" s="30"/>
      <c r="E22" s="30"/>
      <c r="F22" s="31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4"/>
      <c r="AC22" s="34"/>
      <c r="AD22" s="34"/>
      <c r="AE22" s="29" t="s">
        <v>8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V22" s="31" t="s">
        <v>9</v>
      </c>
      <c r="AY22" s="31" t="s">
        <v>10</v>
      </c>
    </row>
    <row r="23" spans="1:58" ht="25.5" customHeight="1" x14ac:dyDescent="0.15">
      <c r="A23" s="28"/>
      <c r="B23" s="170" t="s">
        <v>110</v>
      </c>
      <c r="C23" s="264"/>
      <c r="D23" s="264"/>
      <c r="E23" s="265"/>
      <c r="F23" s="269" t="s">
        <v>11</v>
      </c>
      <c r="G23" s="269"/>
      <c r="H23" s="282">
        <v>9</v>
      </c>
      <c r="I23" s="282"/>
      <c r="J23" s="247" t="s">
        <v>12</v>
      </c>
      <c r="K23" s="247"/>
      <c r="L23" s="282">
        <v>0</v>
      </c>
      <c r="M23" s="282"/>
      <c r="N23" s="247" t="s">
        <v>13</v>
      </c>
      <c r="O23" s="248"/>
      <c r="P23" s="257" t="s">
        <v>14</v>
      </c>
      <c r="Q23" s="248"/>
      <c r="R23" s="258" t="s">
        <v>15</v>
      </c>
      <c r="S23" s="258"/>
      <c r="T23" s="282">
        <v>23</v>
      </c>
      <c r="U23" s="282"/>
      <c r="V23" s="247" t="s">
        <v>12</v>
      </c>
      <c r="W23" s="247"/>
      <c r="X23" s="282">
        <v>0</v>
      </c>
      <c r="Y23" s="282"/>
      <c r="Z23" s="247" t="s">
        <v>13</v>
      </c>
      <c r="AA23" s="248"/>
      <c r="AB23" s="31"/>
      <c r="AC23" s="31"/>
      <c r="AD23" s="31"/>
      <c r="AE23" s="233" t="s">
        <v>16</v>
      </c>
      <c r="AF23" s="270"/>
      <c r="AG23" s="270"/>
      <c r="AH23" s="270"/>
      <c r="AI23" s="271"/>
      <c r="AJ23" s="254">
        <f>ROUNDDOWN(AY23/60,0)</f>
        <v>14</v>
      </c>
      <c r="AK23" s="254"/>
      <c r="AL23" s="270" t="s">
        <v>17</v>
      </c>
      <c r="AM23" s="270"/>
      <c r="AN23" s="254">
        <f>AY23-AJ23*60</f>
        <v>0</v>
      </c>
      <c r="AO23" s="254"/>
      <c r="AP23" s="247" t="s">
        <v>13</v>
      </c>
      <c r="AQ23" s="248"/>
      <c r="AR23" s="34"/>
      <c r="AS23" s="31"/>
      <c r="AT23" s="222"/>
      <c r="AU23" s="222" t="s">
        <v>18</v>
      </c>
      <c r="AV23" s="223">
        <f>T23*60+X23</f>
        <v>1380</v>
      </c>
      <c r="AX23" s="222" t="s">
        <v>19</v>
      </c>
      <c r="AY23" s="223">
        <f>(T23*60+X23)-(H23*60+L23)</f>
        <v>840</v>
      </c>
    </row>
    <row r="24" spans="1:58" ht="35.25" customHeight="1" x14ac:dyDescent="0.15">
      <c r="A24" s="28"/>
      <c r="B24" s="266"/>
      <c r="C24" s="267"/>
      <c r="D24" s="267"/>
      <c r="E24" s="268"/>
      <c r="F24" s="269"/>
      <c r="G24" s="269"/>
      <c r="H24" s="284"/>
      <c r="I24" s="284"/>
      <c r="J24" s="249"/>
      <c r="K24" s="249"/>
      <c r="L24" s="284"/>
      <c r="M24" s="284"/>
      <c r="N24" s="249"/>
      <c r="O24" s="250"/>
      <c r="P24" s="252"/>
      <c r="Q24" s="250"/>
      <c r="R24" s="259"/>
      <c r="S24" s="259"/>
      <c r="T24" s="284"/>
      <c r="U24" s="284"/>
      <c r="V24" s="249"/>
      <c r="W24" s="249"/>
      <c r="X24" s="284"/>
      <c r="Y24" s="284"/>
      <c r="Z24" s="249"/>
      <c r="AA24" s="250"/>
      <c r="AB24" s="31"/>
      <c r="AC24" s="31"/>
      <c r="AD24" s="31"/>
      <c r="AE24" s="272"/>
      <c r="AF24" s="273"/>
      <c r="AG24" s="273"/>
      <c r="AH24" s="273"/>
      <c r="AI24" s="274"/>
      <c r="AJ24" s="256"/>
      <c r="AK24" s="256"/>
      <c r="AL24" s="273"/>
      <c r="AM24" s="273"/>
      <c r="AN24" s="256"/>
      <c r="AO24" s="256"/>
      <c r="AP24" s="249"/>
      <c r="AQ24" s="250"/>
      <c r="AR24" s="34"/>
      <c r="AS24" s="31"/>
      <c r="AT24" s="222"/>
      <c r="AU24" s="222"/>
      <c r="AV24" s="223"/>
      <c r="AX24" s="222"/>
      <c r="AY24" s="223"/>
    </row>
    <row r="25" spans="1:58" ht="17.25" customHeight="1" x14ac:dyDescent="0.15">
      <c r="A25" s="28"/>
      <c r="B25" s="35"/>
      <c r="C25" s="35"/>
      <c r="D25" s="35"/>
      <c r="E25" s="35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9" t="s">
        <v>20</v>
      </c>
      <c r="AK25" s="38"/>
      <c r="AL25" s="38"/>
      <c r="AM25" s="38"/>
      <c r="AN25" s="38"/>
      <c r="AO25" s="38"/>
      <c r="AP25" s="38"/>
      <c r="AQ25" s="38"/>
      <c r="AR25" s="34"/>
      <c r="AS25" s="31"/>
    </row>
    <row r="26" spans="1:58" s="31" customFormat="1" ht="25.5" customHeight="1" x14ac:dyDescent="0.15">
      <c r="A26" s="28"/>
      <c r="B26" s="29"/>
      <c r="C26" s="30"/>
      <c r="D26" s="30"/>
      <c r="E26" s="3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  <c r="X26" s="34"/>
      <c r="Y26" s="34"/>
      <c r="Z26" s="32"/>
      <c r="AA26" s="33"/>
      <c r="AB26" s="34"/>
      <c r="AC26" s="34"/>
      <c r="AD26" s="34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4"/>
      <c r="AV26" s="43" t="s">
        <v>21</v>
      </c>
      <c r="AY26" s="31" t="s">
        <v>22</v>
      </c>
      <c r="BB26" s="31" t="s">
        <v>23</v>
      </c>
      <c r="BD26" s="3"/>
      <c r="BE26" s="3"/>
      <c r="BF26" s="3"/>
    </row>
    <row r="27" spans="1:58" s="48" customFormat="1" ht="25.5" customHeight="1" x14ac:dyDescent="0.15">
      <c r="A27" s="41"/>
      <c r="B27" s="42" t="s">
        <v>100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2"/>
      <c r="Q27" s="42"/>
      <c r="R27" s="42"/>
      <c r="S27" s="42"/>
      <c r="T27" s="42"/>
      <c r="U27" s="13"/>
      <c r="V27" s="42"/>
      <c r="W27" s="42"/>
      <c r="X27" s="34"/>
      <c r="Y27" s="34"/>
      <c r="Z27" s="32"/>
      <c r="AA27" s="33"/>
      <c r="AB27" s="34"/>
      <c r="AC27" s="34"/>
      <c r="AD27" s="34"/>
      <c r="AE27" s="44" t="s">
        <v>24</v>
      </c>
      <c r="AF27" s="45"/>
      <c r="AG27" s="46"/>
      <c r="AH27" s="46"/>
      <c r="AI27" s="46"/>
      <c r="AJ27" s="46"/>
      <c r="AK27" s="46"/>
      <c r="AL27" s="46"/>
      <c r="AM27" s="46"/>
      <c r="AN27" s="38"/>
      <c r="AO27" s="38"/>
      <c r="AP27" s="38"/>
      <c r="AQ27" s="47"/>
      <c r="AR27" s="34"/>
      <c r="AS27" s="31"/>
      <c r="AT27" s="43"/>
      <c r="AU27" s="43"/>
      <c r="AV27" s="43" t="s">
        <v>25</v>
      </c>
      <c r="AW27" s="43"/>
      <c r="AX27" s="43"/>
      <c r="AY27" s="31" t="s">
        <v>26</v>
      </c>
      <c r="AZ27" s="43"/>
      <c r="BA27" s="31"/>
      <c r="BB27" s="31" t="s">
        <v>27</v>
      </c>
      <c r="BC27" s="43"/>
      <c r="BD27" s="3"/>
      <c r="BE27" s="40"/>
      <c r="BF27" s="40"/>
    </row>
    <row r="28" spans="1:58" ht="25.5" customHeight="1" x14ac:dyDescent="0.15">
      <c r="A28" s="28"/>
      <c r="B28" s="170" t="s">
        <v>110</v>
      </c>
      <c r="C28" s="264"/>
      <c r="D28" s="264"/>
      <c r="E28" s="265"/>
      <c r="F28" s="269" t="s">
        <v>11</v>
      </c>
      <c r="G28" s="269"/>
      <c r="H28" s="281">
        <v>9</v>
      </c>
      <c r="I28" s="282"/>
      <c r="J28" s="247" t="s">
        <v>12</v>
      </c>
      <c r="K28" s="247"/>
      <c r="L28" s="282">
        <v>0</v>
      </c>
      <c r="M28" s="282"/>
      <c r="N28" s="247" t="s">
        <v>13</v>
      </c>
      <c r="O28" s="248"/>
      <c r="P28" s="257" t="s">
        <v>14</v>
      </c>
      <c r="Q28" s="248"/>
      <c r="R28" s="258" t="s">
        <v>15</v>
      </c>
      <c r="S28" s="258"/>
      <c r="T28" s="281">
        <v>21</v>
      </c>
      <c r="U28" s="282"/>
      <c r="V28" s="247" t="s">
        <v>12</v>
      </c>
      <c r="W28" s="247"/>
      <c r="X28" s="282">
        <v>0</v>
      </c>
      <c r="Y28" s="282"/>
      <c r="Z28" s="247" t="s">
        <v>13</v>
      </c>
      <c r="AA28" s="248"/>
      <c r="AB28" s="34"/>
      <c r="AC28" s="34"/>
      <c r="AD28" s="34"/>
      <c r="AE28" s="251" t="s">
        <v>107</v>
      </c>
      <c r="AF28" s="247"/>
      <c r="AG28" s="247"/>
      <c r="AH28" s="247"/>
      <c r="AI28" s="248"/>
      <c r="AJ28" s="253">
        <f>ROUNDDOWN(AV33/60,0)</f>
        <v>2</v>
      </c>
      <c r="AK28" s="254"/>
      <c r="AL28" s="247" t="s">
        <v>12</v>
      </c>
      <c r="AM28" s="247"/>
      <c r="AN28" s="254">
        <f>AV33-AJ28*60</f>
        <v>0</v>
      </c>
      <c r="AO28" s="254"/>
      <c r="AP28" s="247" t="s">
        <v>13</v>
      </c>
      <c r="AQ28" s="248"/>
      <c r="AR28" s="34"/>
      <c r="AS28" s="49"/>
      <c r="AU28" s="222" t="s">
        <v>28</v>
      </c>
      <c r="AV28" s="223">
        <f>IF(AY28&lt;=BB28,BB28,AV23)</f>
        <v>1260</v>
      </c>
      <c r="AW28" s="156"/>
      <c r="AX28" s="222" t="s">
        <v>29</v>
      </c>
      <c r="AY28" s="223">
        <f>T28*60+X28</f>
        <v>1260</v>
      </c>
      <c r="AZ28" s="156"/>
      <c r="BA28" s="222" t="s">
        <v>30</v>
      </c>
      <c r="BB28" s="223">
        <v>1260</v>
      </c>
    </row>
    <row r="29" spans="1:58" ht="35.25" customHeight="1" x14ac:dyDescent="0.15">
      <c r="A29" s="28"/>
      <c r="B29" s="266"/>
      <c r="C29" s="267"/>
      <c r="D29" s="267"/>
      <c r="E29" s="268"/>
      <c r="F29" s="269"/>
      <c r="G29" s="269"/>
      <c r="H29" s="283"/>
      <c r="I29" s="284"/>
      <c r="J29" s="249"/>
      <c r="K29" s="249"/>
      <c r="L29" s="284"/>
      <c r="M29" s="284"/>
      <c r="N29" s="249"/>
      <c r="O29" s="250"/>
      <c r="P29" s="252"/>
      <c r="Q29" s="250"/>
      <c r="R29" s="259"/>
      <c r="S29" s="259"/>
      <c r="T29" s="283"/>
      <c r="U29" s="284"/>
      <c r="V29" s="249"/>
      <c r="W29" s="249"/>
      <c r="X29" s="284"/>
      <c r="Y29" s="284"/>
      <c r="Z29" s="249"/>
      <c r="AA29" s="250"/>
      <c r="AB29" s="31"/>
      <c r="AC29" s="31"/>
      <c r="AD29" s="31"/>
      <c r="AE29" s="252"/>
      <c r="AF29" s="249"/>
      <c r="AG29" s="249"/>
      <c r="AH29" s="249"/>
      <c r="AI29" s="250"/>
      <c r="AJ29" s="255"/>
      <c r="AK29" s="256"/>
      <c r="AL29" s="249"/>
      <c r="AM29" s="249"/>
      <c r="AN29" s="256"/>
      <c r="AO29" s="256"/>
      <c r="AP29" s="249"/>
      <c r="AQ29" s="250"/>
      <c r="AR29" s="34"/>
      <c r="AS29" s="49"/>
      <c r="AU29" s="222"/>
      <c r="AV29" s="223"/>
      <c r="AW29" s="156"/>
      <c r="AX29" s="222"/>
      <c r="AY29" s="223"/>
      <c r="AZ29" s="156"/>
      <c r="BA29" s="222"/>
      <c r="BB29" s="223"/>
    </row>
    <row r="30" spans="1:58" ht="17.25" customHeight="1" x14ac:dyDescent="0.15">
      <c r="A30" s="50"/>
      <c r="B30" s="35"/>
      <c r="C30" s="35"/>
      <c r="D30" s="35"/>
      <c r="E30" s="35"/>
      <c r="F30" s="31"/>
      <c r="G30" s="35"/>
      <c r="H30" s="37"/>
      <c r="I30" s="35"/>
      <c r="J30" s="35"/>
      <c r="K30" s="35"/>
      <c r="L30" s="35"/>
      <c r="M30" s="35"/>
      <c r="N30" s="35"/>
      <c r="O30" s="35"/>
      <c r="P30" s="51"/>
      <c r="Q30" s="35"/>
      <c r="R30" s="35"/>
      <c r="S30" s="35"/>
      <c r="T30" s="35"/>
      <c r="U30" s="35"/>
      <c r="V30" s="35"/>
      <c r="W30" s="35"/>
      <c r="X30" s="34"/>
      <c r="Y30" s="34"/>
      <c r="Z30" s="32"/>
      <c r="AA30" s="31"/>
      <c r="AB30" s="31"/>
      <c r="AC30" s="31"/>
      <c r="AD30" s="31"/>
      <c r="AE30" s="47"/>
      <c r="AF30" s="47"/>
      <c r="AG30" s="47"/>
      <c r="AH30" s="47"/>
      <c r="AI30" s="47"/>
      <c r="AJ30" s="39" t="s">
        <v>20</v>
      </c>
      <c r="AK30" s="47"/>
      <c r="AL30" s="47"/>
      <c r="AM30" s="47"/>
      <c r="AN30" s="47"/>
      <c r="AO30" s="47"/>
      <c r="AP30" s="47"/>
      <c r="AQ30" s="47"/>
      <c r="AR30" s="31"/>
      <c r="AS30" s="31"/>
      <c r="AY30" s="62" t="s">
        <v>31</v>
      </c>
    </row>
    <row r="31" spans="1:58" ht="25.5" customHeight="1" x14ac:dyDescent="0.2">
      <c r="A31" s="50"/>
      <c r="B31" s="31"/>
      <c r="C31" s="224" t="s">
        <v>93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6"/>
      <c r="AD31" s="31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Y31" s="98" t="s">
        <v>32</v>
      </c>
    </row>
    <row r="32" spans="1:58" ht="25.5" customHeight="1" x14ac:dyDescent="0.15">
      <c r="A32" s="50"/>
      <c r="B32" s="31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9"/>
      <c r="AD32" s="31"/>
      <c r="AE32" s="44" t="s">
        <v>33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31"/>
      <c r="AS32" s="31"/>
      <c r="AV32" s="31" t="s">
        <v>34</v>
      </c>
      <c r="AY32" s="31" t="s">
        <v>35</v>
      </c>
      <c r="AZ32" s="99"/>
    </row>
    <row r="33" spans="1:58" s="48" customFormat="1" ht="25.5" customHeight="1" x14ac:dyDescent="0.15">
      <c r="A33" s="50"/>
      <c r="B33" s="31"/>
      <c r="C33" s="227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9"/>
      <c r="AC33" s="1"/>
      <c r="AD33" s="31"/>
      <c r="AE33" s="233" t="s">
        <v>36</v>
      </c>
      <c r="AF33" s="234"/>
      <c r="AG33" s="234"/>
      <c r="AH33" s="234"/>
      <c r="AI33" s="234"/>
      <c r="AJ33" s="234"/>
      <c r="AK33" s="235"/>
      <c r="AL33" s="239">
        <f>IF(AY23=0,0,ROUNDUP(AV33/AY23,3))</f>
        <v>0.14299999999999999</v>
      </c>
      <c r="AM33" s="240"/>
      <c r="AN33" s="240"/>
      <c r="AO33" s="240"/>
      <c r="AP33" s="240"/>
      <c r="AQ33" s="241"/>
      <c r="AR33" s="31"/>
      <c r="AS33" s="31"/>
      <c r="AT33" s="43"/>
      <c r="AU33" s="222" t="s">
        <v>37</v>
      </c>
      <c r="AV33" s="245">
        <f>IF(AV23-AV28&gt;0,IF(AV23-AV28&gt;AY23,AY23,AV23-AV28),0)</f>
        <v>120</v>
      </c>
      <c r="AW33" s="246" t="s">
        <v>38</v>
      </c>
      <c r="AX33" s="246"/>
      <c r="AY33" s="99"/>
      <c r="AZ33" s="99"/>
      <c r="BA33" s="43"/>
      <c r="BB33" s="43"/>
      <c r="BC33" s="43"/>
      <c r="BD33" s="40"/>
      <c r="BE33" s="40"/>
      <c r="BF33" s="40"/>
    </row>
    <row r="34" spans="1:58" ht="35.25" customHeight="1" x14ac:dyDescent="0.15">
      <c r="A34" s="50"/>
      <c r="B34" s="31"/>
      <c r="C34" s="227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9"/>
      <c r="AD34" s="31"/>
      <c r="AE34" s="236"/>
      <c r="AF34" s="237"/>
      <c r="AG34" s="237"/>
      <c r="AH34" s="237"/>
      <c r="AI34" s="237"/>
      <c r="AJ34" s="237"/>
      <c r="AK34" s="238"/>
      <c r="AL34" s="242"/>
      <c r="AM34" s="243"/>
      <c r="AN34" s="243"/>
      <c r="AO34" s="243"/>
      <c r="AP34" s="243"/>
      <c r="AQ34" s="244"/>
      <c r="AR34" s="31"/>
      <c r="AS34" s="31"/>
      <c r="AT34" s="222"/>
      <c r="AU34" s="222"/>
      <c r="AV34" s="245"/>
      <c r="AW34" s="246"/>
      <c r="AX34" s="246"/>
    </row>
    <row r="35" spans="1:58" ht="25.5" customHeight="1" x14ac:dyDescent="0.15">
      <c r="A35" s="50"/>
      <c r="B35" s="31"/>
      <c r="C35" s="230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2"/>
      <c r="AD35" s="31"/>
      <c r="AE35" s="31"/>
      <c r="AF35" s="31"/>
      <c r="AG35" s="31"/>
      <c r="AH35" s="31"/>
      <c r="AI35" s="31"/>
      <c r="AJ35" s="31"/>
      <c r="AK35" s="54" t="s">
        <v>20</v>
      </c>
      <c r="AL35" s="31"/>
      <c r="AM35" s="34"/>
      <c r="AN35" s="34"/>
      <c r="AO35" s="34"/>
      <c r="AP35" s="31"/>
      <c r="AQ35" s="31"/>
      <c r="AR35" s="31"/>
      <c r="AS35" s="31"/>
      <c r="AT35" s="222"/>
    </row>
    <row r="36" spans="1:58" ht="25.5" customHeight="1" x14ac:dyDescent="0.15">
      <c r="A36" s="50"/>
      <c r="B36" s="31"/>
      <c r="C36" s="31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D36" s="31"/>
      <c r="AE36" s="31"/>
      <c r="AF36" s="31"/>
      <c r="AG36" s="31"/>
      <c r="AH36" s="31"/>
      <c r="AI36" s="31"/>
      <c r="AJ36" s="31"/>
      <c r="AK36" s="55" t="s">
        <v>39</v>
      </c>
      <c r="AL36" s="31"/>
      <c r="AM36" s="34"/>
      <c r="AN36" s="34"/>
      <c r="AO36" s="34"/>
      <c r="AP36" s="31"/>
      <c r="AQ36" s="31"/>
      <c r="AR36" s="31"/>
      <c r="AS36" s="31"/>
    </row>
    <row r="37" spans="1:58" ht="17.25" customHeight="1" x14ac:dyDescent="0.15">
      <c r="A37" s="36"/>
      <c r="B37" s="36"/>
      <c r="C37" s="36"/>
      <c r="D37" s="36"/>
      <c r="E37" s="36"/>
      <c r="F37" s="62"/>
      <c r="G37" s="36"/>
      <c r="H37" s="36"/>
      <c r="I37" s="36"/>
      <c r="J37" s="36"/>
      <c r="AK37" s="63"/>
      <c r="AM37" s="10"/>
      <c r="AN37" s="10"/>
      <c r="AO37" s="10"/>
    </row>
    <row r="38" spans="1:58" ht="25.5" customHeight="1" x14ac:dyDescent="0.15">
      <c r="A38" s="275" t="s">
        <v>40</v>
      </c>
      <c r="B38" s="276"/>
      <c r="C38" s="276"/>
      <c r="D38" s="276"/>
      <c r="E38" s="276"/>
      <c r="F38" s="276"/>
      <c r="G38" s="276"/>
      <c r="H38" s="276"/>
      <c r="I38" s="277"/>
      <c r="J38" s="23"/>
      <c r="K38" s="64" t="s">
        <v>41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23"/>
      <c r="AP38" s="23"/>
      <c r="AQ38" s="23"/>
      <c r="AR38" s="23"/>
      <c r="AS38" s="23"/>
      <c r="AU38" s="31" t="s">
        <v>6</v>
      </c>
      <c r="AV38" s="34"/>
      <c r="AW38" s="34"/>
      <c r="AX38" s="34"/>
      <c r="AY38" s="34"/>
      <c r="BA38" s="34"/>
      <c r="BB38" s="34"/>
      <c r="BC38" s="34"/>
      <c r="BD38" s="21"/>
      <c r="BE38" s="21"/>
      <c r="BF38" s="21"/>
    </row>
    <row r="39" spans="1:58" ht="17.25" customHeight="1" x14ac:dyDescent="0.15">
      <c r="A39" s="278"/>
      <c r="B39" s="279"/>
      <c r="C39" s="279"/>
      <c r="D39" s="279"/>
      <c r="E39" s="279"/>
      <c r="F39" s="279"/>
      <c r="G39" s="279"/>
      <c r="H39" s="279"/>
      <c r="I39" s="280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5"/>
      <c r="AC39" s="25"/>
      <c r="AD39" s="25"/>
      <c r="AE39" s="26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7"/>
      <c r="AQ39" s="27"/>
      <c r="AR39" s="27"/>
      <c r="AS39" s="27"/>
    </row>
    <row r="40" spans="1:58" ht="28.5" customHeight="1" x14ac:dyDescent="0.15">
      <c r="A40" s="28"/>
      <c r="B40" s="29" t="s">
        <v>7</v>
      </c>
      <c r="C40" s="30"/>
      <c r="D40" s="30"/>
      <c r="E40" s="30"/>
      <c r="F40" s="31"/>
      <c r="G40" s="32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  <c r="AB40" s="34"/>
      <c r="AC40" s="34"/>
      <c r="AD40" s="34"/>
      <c r="AE40" s="29" t="s">
        <v>8</v>
      </c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V40" s="31" t="s">
        <v>9</v>
      </c>
      <c r="AY40" s="31" t="s">
        <v>10</v>
      </c>
    </row>
    <row r="41" spans="1:58" ht="25.5" customHeight="1" x14ac:dyDescent="0.15">
      <c r="A41" s="28"/>
      <c r="B41" s="170" t="s">
        <v>110</v>
      </c>
      <c r="C41" s="264"/>
      <c r="D41" s="264"/>
      <c r="E41" s="265"/>
      <c r="F41" s="269" t="s">
        <v>11</v>
      </c>
      <c r="G41" s="269"/>
      <c r="H41" s="282">
        <v>9</v>
      </c>
      <c r="I41" s="282"/>
      <c r="J41" s="247" t="s">
        <v>12</v>
      </c>
      <c r="K41" s="247"/>
      <c r="L41" s="282">
        <v>0</v>
      </c>
      <c r="M41" s="282"/>
      <c r="N41" s="247" t="s">
        <v>13</v>
      </c>
      <c r="O41" s="248"/>
      <c r="P41" s="257" t="s">
        <v>14</v>
      </c>
      <c r="Q41" s="248"/>
      <c r="R41" s="258" t="s">
        <v>15</v>
      </c>
      <c r="S41" s="258"/>
      <c r="T41" s="282">
        <v>24</v>
      </c>
      <c r="U41" s="282"/>
      <c r="V41" s="247" t="s">
        <v>12</v>
      </c>
      <c r="W41" s="247"/>
      <c r="X41" s="282">
        <v>0</v>
      </c>
      <c r="Y41" s="282"/>
      <c r="Z41" s="247" t="s">
        <v>13</v>
      </c>
      <c r="AA41" s="248"/>
      <c r="AB41" s="31"/>
      <c r="AC41" s="31"/>
      <c r="AD41" s="31"/>
      <c r="AE41" s="233" t="s">
        <v>108</v>
      </c>
      <c r="AF41" s="270"/>
      <c r="AG41" s="270"/>
      <c r="AH41" s="270"/>
      <c r="AI41" s="271"/>
      <c r="AJ41" s="254">
        <f>ROUNDDOWN(AY41/60,0)</f>
        <v>15</v>
      </c>
      <c r="AK41" s="254"/>
      <c r="AL41" s="270" t="s">
        <v>17</v>
      </c>
      <c r="AM41" s="270"/>
      <c r="AN41" s="254">
        <f>AY41-AJ41*60</f>
        <v>0</v>
      </c>
      <c r="AO41" s="254"/>
      <c r="AP41" s="247" t="s">
        <v>13</v>
      </c>
      <c r="AQ41" s="248"/>
      <c r="AR41" s="34"/>
      <c r="AS41" s="31"/>
      <c r="AT41" s="222"/>
      <c r="AU41" s="222" t="s">
        <v>18</v>
      </c>
      <c r="AV41" s="223">
        <f>T41*60+X41</f>
        <v>1440</v>
      </c>
      <c r="AX41" s="222" t="s">
        <v>19</v>
      </c>
      <c r="AY41" s="223">
        <f>(T41*60+X41)-(H41*60+L41)</f>
        <v>900</v>
      </c>
    </row>
    <row r="42" spans="1:58" ht="35.25" customHeight="1" x14ac:dyDescent="0.15">
      <c r="A42" s="28"/>
      <c r="B42" s="266"/>
      <c r="C42" s="267"/>
      <c r="D42" s="267"/>
      <c r="E42" s="268"/>
      <c r="F42" s="269"/>
      <c r="G42" s="269"/>
      <c r="H42" s="284"/>
      <c r="I42" s="284"/>
      <c r="J42" s="249"/>
      <c r="K42" s="249"/>
      <c r="L42" s="284"/>
      <c r="M42" s="284"/>
      <c r="N42" s="249"/>
      <c r="O42" s="250"/>
      <c r="P42" s="252"/>
      <c r="Q42" s="250"/>
      <c r="R42" s="259"/>
      <c r="S42" s="259"/>
      <c r="T42" s="284"/>
      <c r="U42" s="284"/>
      <c r="V42" s="249"/>
      <c r="W42" s="249"/>
      <c r="X42" s="284"/>
      <c r="Y42" s="284"/>
      <c r="Z42" s="249"/>
      <c r="AA42" s="250"/>
      <c r="AB42" s="31"/>
      <c r="AC42" s="31"/>
      <c r="AD42" s="31"/>
      <c r="AE42" s="272"/>
      <c r="AF42" s="273"/>
      <c r="AG42" s="273"/>
      <c r="AH42" s="273"/>
      <c r="AI42" s="274"/>
      <c r="AJ42" s="256"/>
      <c r="AK42" s="256"/>
      <c r="AL42" s="273"/>
      <c r="AM42" s="273"/>
      <c r="AN42" s="256"/>
      <c r="AO42" s="256"/>
      <c r="AP42" s="249"/>
      <c r="AQ42" s="250"/>
      <c r="AR42" s="34"/>
      <c r="AS42" s="31"/>
      <c r="AT42" s="222"/>
      <c r="AU42" s="222"/>
      <c r="AV42" s="223"/>
      <c r="AX42" s="222"/>
      <c r="AY42" s="223"/>
    </row>
    <row r="43" spans="1:58" ht="17.25" customHeight="1" x14ac:dyDescent="0.15">
      <c r="A43" s="28"/>
      <c r="B43" s="35"/>
      <c r="C43" s="35"/>
      <c r="D43" s="35"/>
      <c r="E43" s="35"/>
      <c r="F43" s="36"/>
      <c r="G43" s="36"/>
      <c r="H43" s="37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4"/>
      <c r="Y43" s="34"/>
      <c r="Z43" s="32"/>
      <c r="AA43" s="33"/>
      <c r="AB43" s="34"/>
      <c r="AC43" s="34"/>
      <c r="AD43" s="34"/>
      <c r="AE43" s="38"/>
      <c r="AF43" s="38"/>
      <c r="AG43" s="38"/>
      <c r="AH43" s="38"/>
      <c r="AI43" s="38"/>
      <c r="AJ43" s="39" t="s">
        <v>20</v>
      </c>
      <c r="AK43" s="38"/>
      <c r="AL43" s="38"/>
      <c r="AM43" s="38"/>
      <c r="AN43" s="38"/>
      <c r="AO43" s="38"/>
      <c r="AP43" s="38"/>
      <c r="AQ43" s="38"/>
      <c r="AR43" s="34"/>
      <c r="AS43" s="31"/>
    </row>
    <row r="44" spans="1:58" s="31" customFormat="1" ht="25.5" customHeight="1" x14ac:dyDescent="0.15">
      <c r="A44" s="28"/>
      <c r="B44" s="29"/>
      <c r="C44" s="30"/>
      <c r="D44" s="30"/>
      <c r="E44" s="30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3"/>
      <c r="X44" s="34"/>
      <c r="Y44" s="34"/>
      <c r="Z44" s="32"/>
      <c r="AA44" s="33"/>
      <c r="AB44" s="34"/>
      <c r="AC44" s="34"/>
      <c r="AD44" s="34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4"/>
      <c r="AV44" s="43" t="s">
        <v>21</v>
      </c>
      <c r="AY44" s="31" t="s">
        <v>22</v>
      </c>
      <c r="BB44" s="31" t="s">
        <v>23</v>
      </c>
      <c r="BD44" s="3"/>
      <c r="BE44" s="3"/>
      <c r="BF44" s="3"/>
    </row>
    <row r="45" spans="1:58" s="48" customFormat="1" ht="25.5" customHeight="1" x14ac:dyDescent="0.15">
      <c r="A45" s="41"/>
      <c r="B45" s="42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2"/>
      <c r="Q45" s="42"/>
      <c r="R45" s="42"/>
      <c r="S45" s="42"/>
      <c r="T45" s="42"/>
      <c r="U45" s="13"/>
      <c r="V45" s="42"/>
      <c r="W45" s="42"/>
      <c r="X45" s="34"/>
      <c r="Y45" s="34"/>
      <c r="Z45" s="32"/>
      <c r="AA45" s="33"/>
      <c r="AB45" s="34"/>
      <c r="AC45" s="34"/>
      <c r="AD45" s="34"/>
      <c r="AE45" s="44" t="s">
        <v>24</v>
      </c>
      <c r="AF45" s="45"/>
      <c r="AG45" s="46"/>
      <c r="AH45" s="46"/>
      <c r="AI45" s="46"/>
      <c r="AJ45" s="46"/>
      <c r="AK45" s="46"/>
      <c r="AL45" s="46"/>
      <c r="AM45" s="46"/>
      <c r="AN45" s="38"/>
      <c r="AO45" s="38"/>
      <c r="AP45" s="38"/>
      <c r="AQ45" s="47"/>
      <c r="AR45" s="34"/>
      <c r="AS45" s="31"/>
      <c r="AT45" s="43"/>
      <c r="AU45" s="43"/>
      <c r="AV45" s="43" t="s">
        <v>25</v>
      </c>
      <c r="AW45" s="43"/>
      <c r="AX45" s="43"/>
      <c r="AY45" s="31" t="s">
        <v>26</v>
      </c>
      <c r="AZ45" s="43"/>
      <c r="BA45" s="31"/>
      <c r="BB45" s="31" t="s">
        <v>27</v>
      </c>
      <c r="BC45" s="43"/>
      <c r="BD45" s="3"/>
      <c r="BE45" s="40"/>
      <c r="BF45" s="40"/>
    </row>
    <row r="46" spans="1:58" ht="25.5" customHeight="1" x14ac:dyDescent="0.15">
      <c r="A46" s="28"/>
      <c r="B46" s="170" t="s">
        <v>110</v>
      </c>
      <c r="C46" s="264"/>
      <c r="D46" s="264"/>
      <c r="E46" s="265"/>
      <c r="F46" s="269" t="s">
        <v>11</v>
      </c>
      <c r="G46" s="269"/>
      <c r="H46" s="281">
        <v>9</v>
      </c>
      <c r="I46" s="282"/>
      <c r="J46" s="247" t="s">
        <v>12</v>
      </c>
      <c r="K46" s="247"/>
      <c r="L46" s="282">
        <v>0</v>
      </c>
      <c r="M46" s="282"/>
      <c r="N46" s="247" t="s">
        <v>13</v>
      </c>
      <c r="O46" s="248"/>
      <c r="P46" s="257" t="s">
        <v>14</v>
      </c>
      <c r="Q46" s="248"/>
      <c r="R46" s="258" t="s">
        <v>15</v>
      </c>
      <c r="S46" s="258"/>
      <c r="T46" s="281">
        <v>21</v>
      </c>
      <c r="U46" s="282"/>
      <c r="V46" s="247" t="s">
        <v>12</v>
      </c>
      <c r="W46" s="247"/>
      <c r="X46" s="282">
        <v>0</v>
      </c>
      <c r="Y46" s="282"/>
      <c r="Z46" s="247" t="s">
        <v>13</v>
      </c>
      <c r="AA46" s="248"/>
      <c r="AB46" s="34"/>
      <c r="AC46" s="34"/>
      <c r="AD46" s="34"/>
      <c r="AE46" s="251" t="s">
        <v>34</v>
      </c>
      <c r="AF46" s="247"/>
      <c r="AG46" s="247"/>
      <c r="AH46" s="247"/>
      <c r="AI46" s="248"/>
      <c r="AJ46" s="253">
        <f>ROUNDDOWN(AV51/60,0)</f>
        <v>3</v>
      </c>
      <c r="AK46" s="254"/>
      <c r="AL46" s="247" t="s">
        <v>12</v>
      </c>
      <c r="AM46" s="247"/>
      <c r="AN46" s="254">
        <f>AV51-AJ46*60</f>
        <v>0</v>
      </c>
      <c r="AO46" s="254"/>
      <c r="AP46" s="247" t="s">
        <v>13</v>
      </c>
      <c r="AQ46" s="248"/>
      <c r="AR46" s="34"/>
      <c r="AS46" s="49"/>
      <c r="AU46" s="222" t="s">
        <v>28</v>
      </c>
      <c r="AV46" s="223">
        <f>IF(AY46&lt;=BB46,BB46,AV41)</f>
        <v>1260</v>
      </c>
      <c r="AW46" s="156"/>
      <c r="AX46" s="222" t="s">
        <v>29</v>
      </c>
      <c r="AY46" s="223">
        <f>T46*60+X46</f>
        <v>1260</v>
      </c>
      <c r="AZ46" s="156"/>
      <c r="BA46" s="222" t="s">
        <v>30</v>
      </c>
      <c r="BB46" s="223">
        <v>1260</v>
      </c>
    </row>
    <row r="47" spans="1:58" ht="35.25" customHeight="1" x14ac:dyDescent="0.15">
      <c r="A47" s="28"/>
      <c r="B47" s="266"/>
      <c r="C47" s="267"/>
      <c r="D47" s="267"/>
      <c r="E47" s="268"/>
      <c r="F47" s="269"/>
      <c r="G47" s="269"/>
      <c r="H47" s="283"/>
      <c r="I47" s="284"/>
      <c r="J47" s="249"/>
      <c r="K47" s="249"/>
      <c r="L47" s="284"/>
      <c r="M47" s="284"/>
      <c r="N47" s="249"/>
      <c r="O47" s="250"/>
      <c r="P47" s="252"/>
      <c r="Q47" s="250"/>
      <c r="R47" s="259"/>
      <c r="S47" s="259"/>
      <c r="T47" s="283"/>
      <c r="U47" s="284"/>
      <c r="V47" s="249"/>
      <c r="W47" s="249"/>
      <c r="X47" s="284"/>
      <c r="Y47" s="284"/>
      <c r="Z47" s="249"/>
      <c r="AA47" s="250"/>
      <c r="AB47" s="31"/>
      <c r="AC47" s="31"/>
      <c r="AD47" s="31"/>
      <c r="AE47" s="252"/>
      <c r="AF47" s="249"/>
      <c r="AG47" s="249"/>
      <c r="AH47" s="249"/>
      <c r="AI47" s="250"/>
      <c r="AJ47" s="255"/>
      <c r="AK47" s="256"/>
      <c r="AL47" s="249"/>
      <c r="AM47" s="249"/>
      <c r="AN47" s="256"/>
      <c r="AO47" s="256"/>
      <c r="AP47" s="249"/>
      <c r="AQ47" s="250"/>
      <c r="AR47" s="34"/>
      <c r="AS47" s="49"/>
      <c r="AU47" s="222"/>
      <c r="AV47" s="223"/>
      <c r="AW47" s="156"/>
      <c r="AX47" s="222"/>
      <c r="AY47" s="223"/>
      <c r="AZ47" s="156"/>
      <c r="BA47" s="222"/>
      <c r="BB47" s="223"/>
    </row>
    <row r="48" spans="1:58" ht="17.25" customHeight="1" x14ac:dyDescent="0.15">
      <c r="A48" s="50"/>
      <c r="B48" s="35"/>
      <c r="C48" s="35"/>
      <c r="D48" s="35"/>
      <c r="E48" s="35"/>
      <c r="F48" s="31"/>
      <c r="G48" s="35"/>
      <c r="H48" s="37"/>
      <c r="I48" s="35"/>
      <c r="J48" s="35"/>
      <c r="K48" s="35"/>
      <c r="L48" s="35"/>
      <c r="M48" s="35"/>
      <c r="N48" s="35"/>
      <c r="O48" s="35"/>
      <c r="P48" s="51"/>
      <c r="Q48" s="35"/>
      <c r="R48" s="35"/>
      <c r="S48" s="35"/>
      <c r="T48" s="35"/>
      <c r="U48" s="35"/>
      <c r="V48" s="35"/>
      <c r="W48" s="35"/>
      <c r="X48" s="34"/>
      <c r="Y48" s="34"/>
      <c r="Z48" s="32"/>
      <c r="AA48" s="31"/>
      <c r="AB48" s="31"/>
      <c r="AC48" s="31"/>
      <c r="AD48" s="31"/>
      <c r="AE48" s="47"/>
      <c r="AF48" s="47"/>
      <c r="AG48" s="47"/>
      <c r="AH48" s="47"/>
      <c r="AI48" s="47"/>
      <c r="AJ48" s="39" t="s">
        <v>20</v>
      </c>
      <c r="AK48" s="47"/>
      <c r="AL48" s="47"/>
      <c r="AM48" s="47"/>
      <c r="AN48" s="47"/>
      <c r="AO48" s="47"/>
      <c r="AP48" s="47"/>
      <c r="AQ48" s="47"/>
      <c r="AR48" s="31"/>
      <c r="AS48" s="31"/>
      <c r="AY48" s="62" t="s">
        <v>31</v>
      </c>
    </row>
    <row r="49" spans="1:58" ht="25.5" customHeight="1" x14ac:dyDescent="0.2">
      <c r="A49" s="50"/>
      <c r="B49" s="31"/>
      <c r="C49" s="224" t="s">
        <v>93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6"/>
      <c r="AC49" s="31"/>
      <c r="AD49" s="31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31"/>
      <c r="AS49" s="31"/>
      <c r="AY49" s="98" t="s">
        <v>32</v>
      </c>
    </row>
    <row r="50" spans="1:58" ht="25.5" customHeight="1" x14ac:dyDescent="0.15">
      <c r="A50" s="50"/>
      <c r="B50" s="31"/>
      <c r="C50" s="227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9"/>
      <c r="AC50" s="31"/>
      <c r="AD50" s="31"/>
      <c r="AE50" s="44" t="s">
        <v>33</v>
      </c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31"/>
      <c r="AS50" s="31"/>
      <c r="AV50" s="31" t="s">
        <v>34</v>
      </c>
      <c r="AY50" s="31" t="s">
        <v>35</v>
      </c>
      <c r="AZ50" s="99"/>
    </row>
    <row r="51" spans="1:58" s="48" customFormat="1" ht="25.5" customHeight="1" x14ac:dyDescent="0.15">
      <c r="A51" s="50"/>
      <c r="B51" s="31"/>
      <c r="C51" s="227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9"/>
      <c r="AC51" s="34"/>
      <c r="AD51" s="34"/>
      <c r="AE51" s="233" t="s">
        <v>109</v>
      </c>
      <c r="AF51" s="234"/>
      <c r="AG51" s="234"/>
      <c r="AH51" s="234"/>
      <c r="AI51" s="234"/>
      <c r="AJ51" s="234"/>
      <c r="AK51" s="235"/>
      <c r="AL51" s="239">
        <f>IF(AY41=0,0,ROUNDUP(AV51/AY41,3))</f>
        <v>0.2</v>
      </c>
      <c r="AM51" s="240"/>
      <c r="AN51" s="240"/>
      <c r="AO51" s="240"/>
      <c r="AP51" s="240"/>
      <c r="AQ51" s="241"/>
      <c r="AR51" s="31"/>
      <c r="AS51" s="31"/>
      <c r="AT51" s="43"/>
      <c r="AU51" s="222" t="s">
        <v>37</v>
      </c>
      <c r="AV51" s="245">
        <f>IF(AV41-AV46&gt;0,IF(AV41-AV46&gt;AY41,AY41,AV41-AV46),0)</f>
        <v>180</v>
      </c>
      <c r="AW51" s="246" t="s">
        <v>38</v>
      </c>
      <c r="AX51" s="246"/>
      <c r="AY51" s="99"/>
      <c r="AZ51" s="99"/>
      <c r="BA51" s="43"/>
      <c r="BB51" s="43"/>
      <c r="BC51" s="43"/>
      <c r="BD51" s="40"/>
      <c r="BE51" s="40"/>
      <c r="BF51" s="40"/>
    </row>
    <row r="52" spans="1:58" ht="35.25" customHeight="1" x14ac:dyDescent="0.15">
      <c r="A52" s="65"/>
      <c r="B52" s="31"/>
      <c r="C52" s="227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9"/>
      <c r="AC52" s="31"/>
      <c r="AD52" s="31"/>
      <c r="AE52" s="236"/>
      <c r="AF52" s="237"/>
      <c r="AG52" s="237"/>
      <c r="AH52" s="237"/>
      <c r="AI52" s="237"/>
      <c r="AJ52" s="237"/>
      <c r="AK52" s="238"/>
      <c r="AL52" s="242"/>
      <c r="AM52" s="243"/>
      <c r="AN52" s="243"/>
      <c r="AO52" s="243"/>
      <c r="AP52" s="243"/>
      <c r="AQ52" s="244"/>
      <c r="AR52" s="31"/>
      <c r="AS52" s="31"/>
      <c r="AT52" s="222"/>
      <c r="AU52" s="222"/>
      <c r="AV52" s="245"/>
      <c r="AW52" s="246"/>
      <c r="AX52" s="246"/>
    </row>
    <row r="53" spans="1:58" ht="25.5" customHeight="1" x14ac:dyDescent="0.15">
      <c r="A53" s="65"/>
      <c r="B53" s="31"/>
      <c r="C53" s="230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2"/>
      <c r="AC53" s="31"/>
      <c r="AD53" s="31"/>
      <c r="AE53" s="31"/>
      <c r="AF53" s="31"/>
      <c r="AG53" s="31"/>
      <c r="AH53" s="31"/>
      <c r="AI53" s="31"/>
      <c r="AJ53" s="31"/>
      <c r="AK53" s="54" t="s">
        <v>20</v>
      </c>
      <c r="AL53" s="31"/>
      <c r="AM53" s="34"/>
      <c r="AN53" s="34"/>
      <c r="AO53" s="34"/>
      <c r="AP53" s="31"/>
      <c r="AQ53" s="31"/>
      <c r="AR53" s="31"/>
      <c r="AS53" s="31"/>
      <c r="AT53" s="222"/>
    </row>
    <row r="54" spans="1:58" ht="25.5" customHeight="1" x14ac:dyDescent="0.15">
      <c r="A54" s="50"/>
      <c r="B54" s="30"/>
      <c r="C54" s="31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31"/>
      <c r="AD54" s="31"/>
      <c r="AE54" s="31"/>
      <c r="AF54" s="31"/>
      <c r="AG54" s="31"/>
      <c r="AH54" s="31"/>
      <c r="AI54" s="31"/>
      <c r="AJ54" s="31"/>
      <c r="AK54" s="55" t="s">
        <v>39</v>
      </c>
      <c r="AL54" s="31"/>
      <c r="AM54" s="34"/>
      <c r="AN54" s="34"/>
      <c r="AO54" s="34"/>
      <c r="AP54" s="31"/>
      <c r="AQ54" s="31"/>
      <c r="AR54" s="31"/>
      <c r="AS54" s="31"/>
    </row>
    <row r="55" spans="1:58" s="17" customFormat="1" ht="16.5" customHeight="1" x14ac:dyDescent="0.15">
      <c r="A55" s="15"/>
      <c r="B55" s="15"/>
      <c r="C55" s="16"/>
      <c r="F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U55" s="34"/>
      <c r="AV55" s="34"/>
      <c r="AW55" s="34"/>
      <c r="AX55" s="34"/>
      <c r="AY55" s="34"/>
      <c r="AZ55" s="34"/>
      <c r="BA55" s="34"/>
      <c r="BB55" s="34"/>
      <c r="BC55" s="34"/>
      <c r="BD55" s="21"/>
      <c r="BE55" s="21"/>
      <c r="BF55" s="21"/>
    </row>
    <row r="56" spans="1:58" ht="25.5" customHeight="1" x14ac:dyDescent="0.15">
      <c r="A56" s="275" t="s">
        <v>42</v>
      </c>
      <c r="B56" s="276"/>
      <c r="C56" s="276"/>
      <c r="D56" s="276"/>
      <c r="E56" s="276"/>
      <c r="F56" s="276"/>
      <c r="G56" s="276"/>
      <c r="H56" s="276"/>
      <c r="I56" s="277"/>
      <c r="J56" s="23"/>
      <c r="K56" s="64" t="s">
        <v>43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23"/>
      <c r="AP56" s="23"/>
      <c r="AQ56" s="23"/>
      <c r="AR56" s="23"/>
      <c r="AS56" s="23"/>
      <c r="AU56" s="31" t="s">
        <v>6</v>
      </c>
      <c r="AV56" s="34"/>
      <c r="AW56" s="34"/>
      <c r="AX56" s="34"/>
      <c r="AY56" s="34"/>
      <c r="BA56" s="34"/>
      <c r="BB56" s="34"/>
      <c r="BC56" s="34"/>
      <c r="BD56" s="21"/>
      <c r="BE56" s="21"/>
      <c r="BF56" s="21"/>
    </row>
    <row r="57" spans="1:58" ht="17.25" customHeight="1" x14ac:dyDescent="0.15">
      <c r="A57" s="278"/>
      <c r="B57" s="279"/>
      <c r="C57" s="279"/>
      <c r="D57" s="279"/>
      <c r="E57" s="279"/>
      <c r="F57" s="279"/>
      <c r="G57" s="279"/>
      <c r="H57" s="279"/>
      <c r="I57" s="280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5"/>
      <c r="Y57" s="25"/>
      <c r="Z57" s="25"/>
      <c r="AA57" s="25"/>
      <c r="AB57" s="25"/>
      <c r="AC57" s="25"/>
      <c r="AD57" s="25"/>
      <c r="AE57" s="26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7"/>
      <c r="AQ57" s="27"/>
      <c r="AR57" s="27"/>
      <c r="AS57" s="27"/>
    </row>
    <row r="58" spans="1:58" ht="28.5" customHeight="1" x14ac:dyDescent="0.15">
      <c r="A58" s="28"/>
      <c r="B58" s="29" t="s">
        <v>7</v>
      </c>
      <c r="C58" s="30"/>
      <c r="D58" s="30"/>
      <c r="E58" s="30"/>
      <c r="F58" s="31"/>
      <c r="G58" s="32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3"/>
      <c r="AB58" s="34"/>
      <c r="AC58" s="34"/>
      <c r="AD58" s="34"/>
      <c r="AE58" s="29" t="s">
        <v>8</v>
      </c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V58" s="31" t="s">
        <v>9</v>
      </c>
      <c r="AY58" s="31" t="s">
        <v>10</v>
      </c>
    </row>
    <row r="59" spans="1:58" ht="25.5" customHeight="1" x14ac:dyDescent="0.15">
      <c r="A59" s="28"/>
      <c r="B59" s="170" t="s">
        <v>110</v>
      </c>
      <c r="C59" s="264"/>
      <c r="D59" s="264"/>
      <c r="E59" s="265"/>
      <c r="F59" s="269" t="s">
        <v>11</v>
      </c>
      <c r="G59" s="269"/>
      <c r="H59" s="261"/>
      <c r="I59" s="261"/>
      <c r="J59" s="247" t="s">
        <v>12</v>
      </c>
      <c r="K59" s="247"/>
      <c r="L59" s="261"/>
      <c r="M59" s="261"/>
      <c r="N59" s="247" t="s">
        <v>13</v>
      </c>
      <c r="O59" s="248"/>
      <c r="P59" s="257" t="s">
        <v>14</v>
      </c>
      <c r="Q59" s="248"/>
      <c r="R59" s="258" t="s">
        <v>15</v>
      </c>
      <c r="S59" s="258"/>
      <c r="T59" s="261"/>
      <c r="U59" s="261"/>
      <c r="V59" s="247" t="s">
        <v>12</v>
      </c>
      <c r="W59" s="247"/>
      <c r="X59" s="261"/>
      <c r="Y59" s="261"/>
      <c r="Z59" s="247" t="s">
        <v>13</v>
      </c>
      <c r="AA59" s="248"/>
      <c r="AB59" s="31"/>
      <c r="AC59" s="31"/>
      <c r="AD59" s="31"/>
      <c r="AE59" s="233" t="s">
        <v>108</v>
      </c>
      <c r="AF59" s="270"/>
      <c r="AG59" s="270"/>
      <c r="AH59" s="270"/>
      <c r="AI59" s="271"/>
      <c r="AJ59" s="254">
        <f>ROUNDDOWN(AY59/60,0)</f>
        <v>0</v>
      </c>
      <c r="AK59" s="254"/>
      <c r="AL59" s="270" t="s">
        <v>17</v>
      </c>
      <c r="AM59" s="270"/>
      <c r="AN59" s="254">
        <f>AY59-AJ59*60</f>
        <v>0</v>
      </c>
      <c r="AO59" s="254"/>
      <c r="AP59" s="247" t="s">
        <v>13</v>
      </c>
      <c r="AQ59" s="248"/>
      <c r="AR59" s="34"/>
      <c r="AS59" s="31"/>
      <c r="AT59" s="222"/>
      <c r="AU59" s="222" t="s">
        <v>18</v>
      </c>
      <c r="AV59" s="223">
        <f>T59*60+X59</f>
        <v>0</v>
      </c>
      <c r="AX59" s="222" t="s">
        <v>19</v>
      </c>
      <c r="AY59" s="223">
        <f>(T59*60+X59)-(H59*60+L59)</f>
        <v>0</v>
      </c>
    </row>
    <row r="60" spans="1:58" ht="35.25" customHeight="1" x14ac:dyDescent="0.15">
      <c r="A60" s="28"/>
      <c r="B60" s="266"/>
      <c r="C60" s="267"/>
      <c r="D60" s="267"/>
      <c r="E60" s="268"/>
      <c r="F60" s="269"/>
      <c r="G60" s="269"/>
      <c r="H60" s="263"/>
      <c r="I60" s="263"/>
      <c r="J60" s="249"/>
      <c r="K60" s="249"/>
      <c r="L60" s="263"/>
      <c r="M60" s="263"/>
      <c r="N60" s="249"/>
      <c r="O60" s="250"/>
      <c r="P60" s="252"/>
      <c r="Q60" s="250"/>
      <c r="R60" s="259"/>
      <c r="S60" s="259"/>
      <c r="T60" s="263"/>
      <c r="U60" s="263"/>
      <c r="V60" s="249"/>
      <c r="W60" s="249"/>
      <c r="X60" s="263"/>
      <c r="Y60" s="263"/>
      <c r="Z60" s="249"/>
      <c r="AA60" s="250"/>
      <c r="AB60" s="31"/>
      <c r="AC60" s="31"/>
      <c r="AD60" s="31"/>
      <c r="AE60" s="272"/>
      <c r="AF60" s="273"/>
      <c r="AG60" s="273"/>
      <c r="AH60" s="273"/>
      <c r="AI60" s="274"/>
      <c r="AJ60" s="256"/>
      <c r="AK60" s="256"/>
      <c r="AL60" s="273"/>
      <c r="AM60" s="273"/>
      <c r="AN60" s="256"/>
      <c r="AO60" s="256"/>
      <c r="AP60" s="249"/>
      <c r="AQ60" s="250"/>
      <c r="AR60" s="34"/>
      <c r="AS60" s="31"/>
      <c r="AT60" s="222"/>
      <c r="AU60" s="222"/>
      <c r="AV60" s="223"/>
      <c r="AX60" s="222"/>
      <c r="AY60" s="223"/>
    </row>
    <row r="61" spans="1:58" ht="17.25" customHeight="1" x14ac:dyDescent="0.15">
      <c r="A61" s="28"/>
      <c r="B61" s="35"/>
      <c r="C61" s="35"/>
      <c r="D61" s="35"/>
      <c r="E61" s="35"/>
      <c r="F61" s="36"/>
      <c r="G61" s="36"/>
      <c r="H61" s="37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4"/>
      <c r="Y61" s="34"/>
      <c r="Z61" s="32"/>
      <c r="AA61" s="33"/>
      <c r="AB61" s="34"/>
      <c r="AC61" s="34"/>
      <c r="AD61" s="34"/>
      <c r="AE61" s="38"/>
      <c r="AF61" s="38"/>
      <c r="AG61" s="38"/>
      <c r="AH61" s="38"/>
      <c r="AI61" s="38"/>
      <c r="AJ61" s="39" t="s">
        <v>20</v>
      </c>
      <c r="AK61" s="38"/>
      <c r="AL61" s="38"/>
      <c r="AM61" s="38"/>
      <c r="AN61" s="38"/>
      <c r="AO61" s="38"/>
      <c r="AP61" s="38"/>
      <c r="AQ61" s="38"/>
      <c r="AR61" s="34"/>
      <c r="AS61" s="31"/>
    </row>
    <row r="62" spans="1:58" s="31" customFormat="1" ht="25.5" customHeight="1" x14ac:dyDescent="0.15">
      <c r="A62" s="28"/>
      <c r="B62" s="29"/>
      <c r="C62" s="30"/>
      <c r="D62" s="30"/>
      <c r="E62" s="30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3"/>
      <c r="X62" s="34"/>
      <c r="Y62" s="34"/>
      <c r="Z62" s="32"/>
      <c r="AA62" s="33"/>
      <c r="AB62" s="34"/>
      <c r="AC62" s="34"/>
      <c r="AD62" s="34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4"/>
      <c r="AV62" s="43" t="s">
        <v>21</v>
      </c>
      <c r="AY62" s="31" t="s">
        <v>22</v>
      </c>
      <c r="BB62" s="31" t="s">
        <v>44</v>
      </c>
      <c r="BD62" s="3"/>
      <c r="BE62" s="3"/>
      <c r="BF62" s="3"/>
    </row>
    <row r="63" spans="1:58" s="48" customFormat="1" ht="25.5" customHeight="1" x14ac:dyDescent="0.15">
      <c r="A63" s="41"/>
      <c r="B63" s="42" t="s">
        <v>100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3"/>
      <c r="P63" s="42"/>
      <c r="Q63" s="42"/>
      <c r="R63" s="42"/>
      <c r="S63" s="42"/>
      <c r="T63" s="42"/>
      <c r="U63" s="13"/>
      <c r="V63" s="42"/>
      <c r="W63" s="42"/>
      <c r="X63" s="34"/>
      <c r="Y63" s="34"/>
      <c r="Z63" s="32"/>
      <c r="AA63" s="33"/>
      <c r="AB63" s="34"/>
      <c r="AC63" s="34"/>
      <c r="AD63" s="34"/>
      <c r="AE63" s="44" t="s">
        <v>24</v>
      </c>
      <c r="AF63" s="45"/>
      <c r="AG63" s="46"/>
      <c r="AH63" s="46"/>
      <c r="AI63" s="46"/>
      <c r="AJ63" s="46"/>
      <c r="AK63" s="46"/>
      <c r="AL63" s="46"/>
      <c r="AM63" s="46"/>
      <c r="AN63" s="38"/>
      <c r="AO63" s="38"/>
      <c r="AP63" s="38"/>
      <c r="AQ63" s="47"/>
      <c r="AR63" s="34"/>
      <c r="AS63" s="31"/>
      <c r="AT63" s="43"/>
      <c r="AU63" s="43"/>
      <c r="AV63" s="43" t="s">
        <v>25</v>
      </c>
      <c r="AW63" s="43"/>
      <c r="AX63" s="43"/>
      <c r="AY63" s="31" t="s">
        <v>26</v>
      </c>
      <c r="AZ63" s="43"/>
      <c r="BA63" s="31"/>
      <c r="BB63" s="31"/>
      <c r="BC63" s="43"/>
      <c r="BD63" s="3"/>
      <c r="BE63" s="40"/>
      <c r="BF63" s="40"/>
    </row>
    <row r="64" spans="1:58" ht="25.5" customHeight="1" x14ac:dyDescent="0.15">
      <c r="A64" s="28"/>
      <c r="B64" s="170" t="s">
        <v>110</v>
      </c>
      <c r="C64" s="264"/>
      <c r="D64" s="264"/>
      <c r="E64" s="265"/>
      <c r="F64" s="269" t="s">
        <v>11</v>
      </c>
      <c r="G64" s="269"/>
      <c r="H64" s="261"/>
      <c r="I64" s="261"/>
      <c r="J64" s="247" t="s">
        <v>12</v>
      </c>
      <c r="K64" s="247"/>
      <c r="L64" s="261"/>
      <c r="M64" s="261"/>
      <c r="N64" s="247" t="s">
        <v>13</v>
      </c>
      <c r="O64" s="248"/>
      <c r="P64" s="257" t="s">
        <v>14</v>
      </c>
      <c r="Q64" s="248"/>
      <c r="R64" s="258" t="s">
        <v>15</v>
      </c>
      <c r="S64" s="258"/>
      <c r="T64" s="260"/>
      <c r="U64" s="261"/>
      <c r="V64" s="247" t="s">
        <v>12</v>
      </c>
      <c r="W64" s="247"/>
      <c r="X64" s="261"/>
      <c r="Y64" s="261"/>
      <c r="Z64" s="247" t="s">
        <v>13</v>
      </c>
      <c r="AA64" s="248"/>
      <c r="AB64" s="34"/>
      <c r="AC64" s="34"/>
      <c r="AD64" s="34"/>
      <c r="AE64" s="251" t="s">
        <v>34</v>
      </c>
      <c r="AF64" s="247"/>
      <c r="AG64" s="247"/>
      <c r="AH64" s="247"/>
      <c r="AI64" s="248"/>
      <c r="AJ64" s="253">
        <f>ROUNDDOWN(AV69/60,0)</f>
        <v>0</v>
      </c>
      <c r="AK64" s="254"/>
      <c r="AL64" s="247" t="s">
        <v>12</v>
      </c>
      <c r="AM64" s="247"/>
      <c r="AN64" s="254">
        <f>AV69-AJ64*60</f>
        <v>0</v>
      </c>
      <c r="AO64" s="254"/>
      <c r="AP64" s="247" t="s">
        <v>13</v>
      </c>
      <c r="AQ64" s="248"/>
      <c r="AR64" s="34"/>
      <c r="AS64" s="49"/>
      <c r="AU64" s="222" t="s">
        <v>28</v>
      </c>
      <c r="AV64" s="223">
        <f>IF(AY64&lt;=BB64,BB64,AV59)</f>
        <v>1260</v>
      </c>
      <c r="AW64" s="156"/>
      <c r="AX64" s="222" t="s">
        <v>29</v>
      </c>
      <c r="AY64" s="223">
        <f>T64*60+X64</f>
        <v>0</v>
      </c>
      <c r="AZ64" s="156"/>
      <c r="BA64" s="222" t="s">
        <v>30</v>
      </c>
      <c r="BB64" s="223">
        <f>21*60</f>
        <v>1260</v>
      </c>
    </row>
    <row r="65" spans="1:58" ht="35.25" customHeight="1" x14ac:dyDescent="0.15">
      <c r="A65" s="28"/>
      <c r="B65" s="266"/>
      <c r="C65" s="267"/>
      <c r="D65" s="267"/>
      <c r="E65" s="268"/>
      <c r="F65" s="269"/>
      <c r="G65" s="269"/>
      <c r="H65" s="263"/>
      <c r="I65" s="263"/>
      <c r="J65" s="249"/>
      <c r="K65" s="249"/>
      <c r="L65" s="263"/>
      <c r="M65" s="263"/>
      <c r="N65" s="249"/>
      <c r="O65" s="250"/>
      <c r="P65" s="252"/>
      <c r="Q65" s="250"/>
      <c r="R65" s="259"/>
      <c r="S65" s="259"/>
      <c r="T65" s="262"/>
      <c r="U65" s="263"/>
      <c r="V65" s="249"/>
      <c r="W65" s="249"/>
      <c r="X65" s="263"/>
      <c r="Y65" s="263"/>
      <c r="Z65" s="249"/>
      <c r="AA65" s="250"/>
      <c r="AB65" s="31"/>
      <c r="AC65" s="31"/>
      <c r="AD65" s="31"/>
      <c r="AE65" s="252"/>
      <c r="AF65" s="249"/>
      <c r="AG65" s="249"/>
      <c r="AH65" s="249"/>
      <c r="AI65" s="250"/>
      <c r="AJ65" s="255"/>
      <c r="AK65" s="256"/>
      <c r="AL65" s="249"/>
      <c r="AM65" s="249"/>
      <c r="AN65" s="256"/>
      <c r="AO65" s="256"/>
      <c r="AP65" s="249"/>
      <c r="AQ65" s="250"/>
      <c r="AR65" s="34"/>
      <c r="AS65" s="49"/>
      <c r="AU65" s="222"/>
      <c r="AV65" s="223"/>
      <c r="AW65" s="156"/>
      <c r="AX65" s="222"/>
      <c r="AY65" s="223"/>
      <c r="AZ65" s="156"/>
      <c r="BA65" s="222"/>
      <c r="BB65" s="223"/>
    </row>
    <row r="66" spans="1:58" ht="17.25" customHeight="1" x14ac:dyDescent="0.15">
      <c r="A66" s="50"/>
      <c r="B66" s="35"/>
      <c r="C66" s="35"/>
      <c r="D66" s="35"/>
      <c r="E66" s="35"/>
      <c r="F66" s="31"/>
      <c r="G66" s="35"/>
      <c r="H66" s="37"/>
      <c r="I66" s="35"/>
      <c r="J66" s="35"/>
      <c r="K66" s="35"/>
      <c r="L66" s="35"/>
      <c r="M66" s="35"/>
      <c r="N66" s="35"/>
      <c r="O66" s="35"/>
      <c r="P66" s="51"/>
      <c r="Q66" s="35"/>
      <c r="R66" s="35"/>
      <c r="S66" s="35"/>
      <c r="T66" s="35"/>
      <c r="U66" s="35"/>
      <c r="V66" s="35"/>
      <c r="W66" s="35"/>
      <c r="X66" s="34"/>
      <c r="Y66" s="34"/>
      <c r="Z66" s="32"/>
      <c r="AA66" s="31"/>
      <c r="AB66" s="31"/>
      <c r="AC66" s="31"/>
      <c r="AD66" s="31"/>
      <c r="AE66" s="47"/>
      <c r="AF66" s="47"/>
      <c r="AG66" s="47"/>
      <c r="AH66" s="47"/>
      <c r="AI66" s="47"/>
      <c r="AJ66" s="39" t="s">
        <v>20</v>
      </c>
      <c r="AK66" s="47"/>
      <c r="AL66" s="47"/>
      <c r="AM66" s="47"/>
      <c r="AN66" s="47"/>
      <c r="AO66" s="47"/>
      <c r="AP66" s="47"/>
      <c r="AQ66" s="47"/>
      <c r="AR66" s="31"/>
      <c r="AS66" s="31"/>
      <c r="AY66" s="62" t="s">
        <v>31</v>
      </c>
    </row>
    <row r="67" spans="1:58" ht="25.5" customHeight="1" x14ac:dyDescent="0.2">
      <c r="A67" s="50"/>
      <c r="B67" s="31"/>
      <c r="C67" s="224" t="s">
        <v>93</v>
      </c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6"/>
      <c r="AD67" s="31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31"/>
      <c r="AS67" s="31"/>
      <c r="AY67" s="98" t="s">
        <v>90</v>
      </c>
    </row>
    <row r="68" spans="1:58" ht="25.5" customHeight="1" x14ac:dyDescent="0.15">
      <c r="A68" s="50"/>
      <c r="B68" s="31"/>
      <c r="C68" s="227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9"/>
      <c r="AD68" s="31"/>
      <c r="AE68" s="44" t="s">
        <v>33</v>
      </c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31"/>
      <c r="AS68" s="31"/>
      <c r="AV68" s="31" t="s">
        <v>34</v>
      </c>
      <c r="AY68" s="31" t="s">
        <v>35</v>
      </c>
      <c r="AZ68" s="99"/>
    </row>
    <row r="69" spans="1:58" s="48" customFormat="1" ht="25.5" customHeight="1" x14ac:dyDescent="0.15">
      <c r="A69" s="50"/>
      <c r="B69" s="31"/>
      <c r="C69" s="227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9"/>
      <c r="AC69" s="1"/>
      <c r="AD69" s="31"/>
      <c r="AE69" s="233" t="s">
        <v>109</v>
      </c>
      <c r="AF69" s="234"/>
      <c r="AG69" s="234"/>
      <c r="AH69" s="234"/>
      <c r="AI69" s="234"/>
      <c r="AJ69" s="234"/>
      <c r="AK69" s="235"/>
      <c r="AL69" s="239">
        <f>IF(AY59=0,0,ROUNDUP(AV69/AY59,3))</f>
        <v>0</v>
      </c>
      <c r="AM69" s="240"/>
      <c r="AN69" s="240"/>
      <c r="AO69" s="240"/>
      <c r="AP69" s="240"/>
      <c r="AQ69" s="241"/>
      <c r="AR69" s="31"/>
      <c r="AS69" s="31"/>
      <c r="AT69" s="43"/>
      <c r="AU69" s="222" t="s">
        <v>37</v>
      </c>
      <c r="AV69" s="245">
        <f>IF(AV59-AV64&gt;0,IF(AV59-AV64&gt;AY59,AY59,AV59-AV64),0)</f>
        <v>0</v>
      </c>
      <c r="AW69" s="246" t="s">
        <v>38</v>
      </c>
      <c r="AX69" s="246"/>
      <c r="AY69" s="99"/>
      <c r="AZ69" s="99"/>
      <c r="BA69" s="43"/>
      <c r="BB69" s="43"/>
      <c r="BC69" s="43"/>
      <c r="BD69" s="40"/>
      <c r="BE69" s="40"/>
      <c r="BF69" s="40"/>
    </row>
    <row r="70" spans="1:58" ht="35.25" customHeight="1" x14ac:dyDescent="0.15">
      <c r="A70" s="50"/>
      <c r="B70" s="31"/>
      <c r="C70" s="227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9"/>
      <c r="AD70" s="31"/>
      <c r="AE70" s="236"/>
      <c r="AF70" s="237"/>
      <c r="AG70" s="237"/>
      <c r="AH70" s="237"/>
      <c r="AI70" s="237"/>
      <c r="AJ70" s="237"/>
      <c r="AK70" s="238"/>
      <c r="AL70" s="242"/>
      <c r="AM70" s="243"/>
      <c r="AN70" s="243"/>
      <c r="AO70" s="243"/>
      <c r="AP70" s="243"/>
      <c r="AQ70" s="244"/>
      <c r="AR70" s="31"/>
      <c r="AS70" s="31"/>
      <c r="AT70" s="222"/>
      <c r="AU70" s="222"/>
      <c r="AV70" s="245"/>
      <c r="AW70" s="246"/>
      <c r="AX70" s="246"/>
    </row>
    <row r="71" spans="1:58" ht="25.5" customHeight="1" x14ac:dyDescent="0.15">
      <c r="A71" s="50"/>
      <c r="B71" s="31"/>
      <c r="C71" s="230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2"/>
      <c r="AD71" s="31"/>
      <c r="AE71" s="31"/>
      <c r="AF71" s="31"/>
      <c r="AG71" s="31"/>
      <c r="AH71" s="31"/>
      <c r="AI71" s="31"/>
      <c r="AJ71" s="31"/>
      <c r="AK71" s="54" t="s">
        <v>20</v>
      </c>
      <c r="AL71" s="31"/>
      <c r="AM71" s="34"/>
      <c r="AN71" s="34"/>
      <c r="AO71" s="34"/>
      <c r="AP71" s="31"/>
      <c r="AQ71" s="31"/>
      <c r="AR71" s="31"/>
      <c r="AS71" s="31"/>
      <c r="AT71" s="222"/>
    </row>
    <row r="72" spans="1:58" ht="25.5" customHeight="1" x14ac:dyDescent="0.15">
      <c r="A72" s="50"/>
      <c r="B72" s="31"/>
      <c r="C72" s="52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D72" s="31"/>
      <c r="AE72" s="31"/>
      <c r="AF72" s="31"/>
      <c r="AG72" s="31"/>
      <c r="AH72" s="31"/>
      <c r="AI72" s="31"/>
      <c r="AJ72" s="31"/>
      <c r="AK72" s="55" t="s">
        <v>39</v>
      </c>
      <c r="AL72" s="31"/>
      <c r="AM72" s="34"/>
      <c r="AN72" s="34"/>
      <c r="AO72" s="34"/>
      <c r="AP72" s="31"/>
      <c r="AQ72" s="31"/>
      <c r="AR72" s="31"/>
      <c r="AS72" s="31"/>
    </row>
    <row r="73" spans="1:58" ht="17.25" hidden="1" customHeight="1" x14ac:dyDescent="0.15">
      <c r="A73" s="56"/>
      <c r="B73" s="57"/>
      <c r="C73" s="57"/>
      <c r="D73" s="57"/>
      <c r="E73" s="57"/>
      <c r="F73" s="58"/>
      <c r="G73" s="57"/>
      <c r="H73" s="57"/>
      <c r="I73" s="57"/>
      <c r="J73" s="57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59"/>
      <c r="AM73" s="61"/>
      <c r="AN73" s="61"/>
      <c r="AO73" s="61"/>
      <c r="AP73" s="59"/>
      <c r="AQ73" s="59"/>
      <c r="AR73" s="59"/>
      <c r="AS73" s="59"/>
    </row>
    <row r="74" spans="1:58" ht="17.25" hidden="1" customHeight="1" x14ac:dyDescent="0.15">
      <c r="A74" s="36"/>
      <c r="B74" s="36"/>
      <c r="C74" s="36"/>
      <c r="D74" s="36"/>
      <c r="E74" s="36"/>
      <c r="F74" s="62"/>
      <c r="G74" s="36"/>
      <c r="H74" s="36"/>
      <c r="I74" s="36"/>
      <c r="J74" s="36"/>
      <c r="AK74" s="63"/>
      <c r="AM74" s="10"/>
      <c r="AN74" s="10"/>
      <c r="AO74" s="10"/>
    </row>
    <row r="75" spans="1:58" ht="25.5" hidden="1" customHeight="1" x14ac:dyDescent="0.15">
      <c r="A75" s="275" t="s">
        <v>45</v>
      </c>
      <c r="B75" s="276"/>
      <c r="C75" s="276"/>
      <c r="D75" s="276"/>
      <c r="E75" s="276"/>
      <c r="F75" s="276"/>
      <c r="G75" s="276"/>
      <c r="H75" s="276"/>
      <c r="I75" s="277"/>
      <c r="J75" s="23"/>
      <c r="K75" s="64" t="s">
        <v>43</v>
      </c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23"/>
      <c r="AP75" s="23"/>
      <c r="AQ75" s="23"/>
      <c r="AR75" s="23"/>
      <c r="AS75" s="23"/>
      <c r="AU75" s="31" t="s">
        <v>6</v>
      </c>
      <c r="AV75" s="34"/>
      <c r="AW75" s="34"/>
      <c r="AX75" s="34"/>
      <c r="AY75" s="34"/>
      <c r="BA75" s="34"/>
      <c r="BB75" s="34"/>
      <c r="BC75" s="34"/>
      <c r="BD75" s="21"/>
      <c r="BE75" s="21"/>
      <c r="BF75" s="21"/>
    </row>
    <row r="76" spans="1:58" ht="17.25" hidden="1" customHeight="1" x14ac:dyDescent="0.15">
      <c r="A76" s="278"/>
      <c r="B76" s="279"/>
      <c r="C76" s="279"/>
      <c r="D76" s="279"/>
      <c r="E76" s="279"/>
      <c r="F76" s="279"/>
      <c r="G76" s="279"/>
      <c r="H76" s="279"/>
      <c r="I76" s="280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5"/>
      <c r="Y76" s="25"/>
      <c r="Z76" s="25"/>
      <c r="AA76" s="25"/>
      <c r="AB76" s="25"/>
      <c r="AC76" s="25"/>
      <c r="AD76" s="25"/>
      <c r="AE76" s="26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7"/>
      <c r="AQ76" s="27"/>
      <c r="AR76" s="27"/>
      <c r="AS76" s="27"/>
    </row>
    <row r="77" spans="1:58" ht="28.5" hidden="1" customHeight="1" x14ac:dyDescent="0.15">
      <c r="A77" s="28"/>
      <c r="B77" s="29" t="s">
        <v>7</v>
      </c>
      <c r="C77" s="30"/>
      <c r="D77" s="30"/>
      <c r="E77" s="30"/>
      <c r="F77" s="31"/>
      <c r="G77" s="32"/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3"/>
      <c r="AB77" s="34"/>
      <c r="AC77" s="34"/>
      <c r="AD77" s="34"/>
      <c r="AE77" s="29" t="s">
        <v>8</v>
      </c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V77" s="31" t="s">
        <v>9</v>
      </c>
      <c r="AY77" s="31" t="s">
        <v>10</v>
      </c>
    </row>
    <row r="78" spans="1:58" ht="25.5" hidden="1" customHeight="1" x14ac:dyDescent="0.15">
      <c r="A78" s="28"/>
      <c r="B78" s="170" t="s">
        <v>110</v>
      </c>
      <c r="C78" s="264"/>
      <c r="D78" s="264"/>
      <c r="E78" s="265"/>
      <c r="F78" s="269" t="s">
        <v>11</v>
      </c>
      <c r="G78" s="269"/>
      <c r="H78" s="261"/>
      <c r="I78" s="261"/>
      <c r="J78" s="247" t="s">
        <v>12</v>
      </c>
      <c r="K78" s="247"/>
      <c r="L78" s="261"/>
      <c r="M78" s="261"/>
      <c r="N78" s="247" t="s">
        <v>13</v>
      </c>
      <c r="O78" s="248"/>
      <c r="P78" s="257" t="s">
        <v>14</v>
      </c>
      <c r="Q78" s="248"/>
      <c r="R78" s="258" t="s">
        <v>15</v>
      </c>
      <c r="S78" s="258"/>
      <c r="T78" s="261"/>
      <c r="U78" s="261"/>
      <c r="V78" s="247" t="s">
        <v>12</v>
      </c>
      <c r="W78" s="247"/>
      <c r="X78" s="261"/>
      <c r="Y78" s="261"/>
      <c r="Z78" s="247" t="s">
        <v>13</v>
      </c>
      <c r="AA78" s="248"/>
      <c r="AB78" s="31"/>
      <c r="AC78" s="31"/>
      <c r="AD78" s="31"/>
      <c r="AE78" s="233" t="s">
        <v>108</v>
      </c>
      <c r="AF78" s="270"/>
      <c r="AG78" s="270"/>
      <c r="AH78" s="270"/>
      <c r="AI78" s="271"/>
      <c r="AJ78" s="254">
        <f>ROUNDDOWN(AY78/60,0)</f>
        <v>0</v>
      </c>
      <c r="AK78" s="254"/>
      <c r="AL78" s="270" t="s">
        <v>17</v>
      </c>
      <c r="AM78" s="270"/>
      <c r="AN78" s="254">
        <f>AY78-AJ78*60</f>
        <v>0</v>
      </c>
      <c r="AO78" s="254"/>
      <c r="AP78" s="247" t="s">
        <v>13</v>
      </c>
      <c r="AQ78" s="248"/>
      <c r="AR78" s="34"/>
      <c r="AS78" s="31"/>
      <c r="AT78" s="222"/>
      <c r="AU78" s="222" t="s">
        <v>18</v>
      </c>
      <c r="AV78" s="223">
        <f>T78*60+X78</f>
        <v>0</v>
      </c>
      <c r="AX78" s="222" t="s">
        <v>19</v>
      </c>
      <c r="AY78" s="223">
        <f>(T78*60+X78)-(H78*60+L78)</f>
        <v>0</v>
      </c>
    </row>
    <row r="79" spans="1:58" ht="35.25" hidden="1" customHeight="1" x14ac:dyDescent="0.15">
      <c r="A79" s="28"/>
      <c r="B79" s="266"/>
      <c r="C79" s="267"/>
      <c r="D79" s="267"/>
      <c r="E79" s="268"/>
      <c r="F79" s="269"/>
      <c r="G79" s="269"/>
      <c r="H79" s="263"/>
      <c r="I79" s="263"/>
      <c r="J79" s="249"/>
      <c r="K79" s="249"/>
      <c r="L79" s="263"/>
      <c r="M79" s="263"/>
      <c r="N79" s="249"/>
      <c r="O79" s="250"/>
      <c r="P79" s="252"/>
      <c r="Q79" s="250"/>
      <c r="R79" s="259"/>
      <c r="S79" s="259"/>
      <c r="T79" s="263"/>
      <c r="U79" s="263"/>
      <c r="V79" s="249"/>
      <c r="W79" s="249"/>
      <c r="X79" s="263"/>
      <c r="Y79" s="263"/>
      <c r="Z79" s="249"/>
      <c r="AA79" s="250"/>
      <c r="AB79" s="31"/>
      <c r="AC79" s="31"/>
      <c r="AD79" s="31"/>
      <c r="AE79" s="272"/>
      <c r="AF79" s="273"/>
      <c r="AG79" s="273"/>
      <c r="AH79" s="273"/>
      <c r="AI79" s="274"/>
      <c r="AJ79" s="256"/>
      <c r="AK79" s="256"/>
      <c r="AL79" s="273"/>
      <c r="AM79" s="273"/>
      <c r="AN79" s="256"/>
      <c r="AO79" s="256"/>
      <c r="AP79" s="249"/>
      <c r="AQ79" s="250"/>
      <c r="AR79" s="34"/>
      <c r="AS79" s="31"/>
      <c r="AT79" s="222"/>
      <c r="AU79" s="222"/>
      <c r="AV79" s="223"/>
      <c r="AX79" s="222"/>
      <c r="AY79" s="223"/>
    </row>
    <row r="80" spans="1:58" ht="17.25" hidden="1" customHeight="1" x14ac:dyDescent="0.15">
      <c r="A80" s="28"/>
      <c r="B80" s="35"/>
      <c r="C80" s="35"/>
      <c r="D80" s="35"/>
      <c r="E80" s="35"/>
      <c r="F80" s="36"/>
      <c r="G80" s="36"/>
      <c r="H80" s="37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4"/>
      <c r="Y80" s="34"/>
      <c r="Z80" s="32"/>
      <c r="AA80" s="33"/>
      <c r="AB80" s="34"/>
      <c r="AC80" s="34"/>
      <c r="AD80" s="34"/>
      <c r="AE80" s="38"/>
      <c r="AF80" s="38"/>
      <c r="AG80" s="38"/>
      <c r="AH80" s="38"/>
      <c r="AI80" s="38"/>
      <c r="AJ80" s="39" t="s">
        <v>20</v>
      </c>
      <c r="AK80" s="38"/>
      <c r="AL80" s="38"/>
      <c r="AM80" s="38"/>
      <c r="AN80" s="38"/>
      <c r="AO80" s="38"/>
      <c r="AP80" s="38"/>
      <c r="AQ80" s="38"/>
      <c r="AR80" s="34"/>
      <c r="AS80" s="31"/>
    </row>
    <row r="81" spans="1:58" s="31" customFormat="1" ht="25.5" hidden="1" customHeight="1" x14ac:dyDescent="0.15">
      <c r="A81" s="28"/>
      <c r="B81" s="29"/>
      <c r="C81" s="30"/>
      <c r="D81" s="30"/>
      <c r="E81" s="30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3"/>
      <c r="X81" s="34"/>
      <c r="Y81" s="34"/>
      <c r="Z81" s="32"/>
      <c r="AA81" s="33"/>
      <c r="AB81" s="34"/>
      <c r="AC81" s="34"/>
      <c r="AD81" s="34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4"/>
      <c r="AV81" s="43" t="s">
        <v>21</v>
      </c>
      <c r="AY81" s="31" t="s">
        <v>22</v>
      </c>
      <c r="BB81" s="31" t="s">
        <v>44</v>
      </c>
      <c r="BD81" s="3"/>
      <c r="BE81" s="3"/>
      <c r="BF81" s="3"/>
    </row>
    <row r="82" spans="1:58" s="48" customFormat="1" ht="25.5" hidden="1" customHeight="1" x14ac:dyDescent="0.15">
      <c r="A82" s="41"/>
      <c r="B82" s="42" t="s">
        <v>100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  <c r="P82" s="42"/>
      <c r="Q82" s="42"/>
      <c r="R82" s="42"/>
      <c r="S82" s="42"/>
      <c r="T82" s="42"/>
      <c r="U82" s="13"/>
      <c r="V82" s="42"/>
      <c r="W82" s="42"/>
      <c r="X82" s="34"/>
      <c r="Y82" s="34"/>
      <c r="Z82" s="32"/>
      <c r="AA82" s="33"/>
      <c r="AB82" s="34"/>
      <c r="AC82" s="34"/>
      <c r="AD82" s="34"/>
      <c r="AE82" s="44" t="s">
        <v>24</v>
      </c>
      <c r="AF82" s="45"/>
      <c r="AG82" s="46"/>
      <c r="AH82" s="46"/>
      <c r="AI82" s="46"/>
      <c r="AJ82" s="46"/>
      <c r="AK82" s="46"/>
      <c r="AL82" s="46"/>
      <c r="AM82" s="46"/>
      <c r="AN82" s="38"/>
      <c r="AO82" s="38"/>
      <c r="AP82" s="38"/>
      <c r="AQ82" s="47"/>
      <c r="AR82" s="34"/>
      <c r="AS82" s="31"/>
      <c r="AT82" s="43"/>
      <c r="AU82" s="43"/>
      <c r="AV82" s="43" t="s">
        <v>25</v>
      </c>
      <c r="AW82" s="43"/>
      <c r="AX82" s="43"/>
      <c r="AY82" s="31" t="s">
        <v>26</v>
      </c>
      <c r="AZ82" s="43"/>
      <c r="BA82" s="31"/>
      <c r="BB82" s="31"/>
      <c r="BC82" s="43"/>
      <c r="BD82" s="3"/>
      <c r="BE82" s="40"/>
      <c r="BF82" s="40"/>
    </row>
    <row r="83" spans="1:58" ht="25.5" hidden="1" customHeight="1" x14ac:dyDescent="0.15">
      <c r="A83" s="28"/>
      <c r="B83" s="170" t="s">
        <v>110</v>
      </c>
      <c r="C83" s="264"/>
      <c r="D83" s="264"/>
      <c r="E83" s="265"/>
      <c r="F83" s="269" t="s">
        <v>11</v>
      </c>
      <c r="G83" s="269"/>
      <c r="H83" s="261"/>
      <c r="I83" s="261"/>
      <c r="J83" s="247" t="s">
        <v>12</v>
      </c>
      <c r="K83" s="247"/>
      <c r="L83" s="261"/>
      <c r="M83" s="261"/>
      <c r="N83" s="247" t="s">
        <v>13</v>
      </c>
      <c r="O83" s="248"/>
      <c r="P83" s="257" t="s">
        <v>14</v>
      </c>
      <c r="Q83" s="248"/>
      <c r="R83" s="258" t="s">
        <v>15</v>
      </c>
      <c r="S83" s="258"/>
      <c r="T83" s="260"/>
      <c r="U83" s="261"/>
      <c r="V83" s="247" t="s">
        <v>12</v>
      </c>
      <c r="W83" s="247"/>
      <c r="X83" s="261"/>
      <c r="Y83" s="261"/>
      <c r="Z83" s="247" t="s">
        <v>13</v>
      </c>
      <c r="AA83" s="248"/>
      <c r="AB83" s="34"/>
      <c r="AC83" s="34"/>
      <c r="AD83" s="34"/>
      <c r="AE83" s="251" t="s">
        <v>34</v>
      </c>
      <c r="AF83" s="247"/>
      <c r="AG83" s="247"/>
      <c r="AH83" s="247"/>
      <c r="AI83" s="248"/>
      <c r="AJ83" s="253">
        <f>ROUNDDOWN(AV88/60,0)</f>
        <v>0</v>
      </c>
      <c r="AK83" s="254"/>
      <c r="AL83" s="247" t="s">
        <v>12</v>
      </c>
      <c r="AM83" s="247"/>
      <c r="AN83" s="254">
        <f>AV88-AJ83*60</f>
        <v>0</v>
      </c>
      <c r="AO83" s="254"/>
      <c r="AP83" s="247" t="s">
        <v>13</v>
      </c>
      <c r="AQ83" s="248"/>
      <c r="AR83" s="34"/>
      <c r="AS83" s="49"/>
      <c r="AU83" s="222" t="s">
        <v>28</v>
      </c>
      <c r="AV83" s="223">
        <f>IF(AY83&lt;=BB83,BB83,AV78)</f>
        <v>1260</v>
      </c>
      <c r="AW83" s="156"/>
      <c r="AX83" s="222" t="s">
        <v>29</v>
      </c>
      <c r="AY83" s="223">
        <f>T83*60+X83</f>
        <v>0</v>
      </c>
      <c r="AZ83" s="156"/>
      <c r="BA83" s="222" t="s">
        <v>30</v>
      </c>
      <c r="BB83" s="223">
        <f>21*60</f>
        <v>1260</v>
      </c>
    </row>
    <row r="84" spans="1:58" ht="35.25" hidden="1" customHeight="1" x14ac:dyDescent="0.15">
      <c r="A84" s="28"/>
      <c r="B84" s="266"/>
      <c r="C84" s="267"/>
      <c r="D84" s="267"/>
      <c r="E84" s="268"/>
      <c r="F84" s="269"/>
      <c r="G84" s="269"/>
      <c r="H84" s="263"/>
      <c r="I84" s="263"/>
      <c r="J84" s="249"/>
      <c r="K84" s="249"/>
      <c r="L84" s="263"/>
      <c r="M84" s="263"/>
      <c r="N84" s="249"/>
      <c r="O84" s="250"/>
      <c r="P84" s="252"/>
      <c r="Q84" s="250"/>
      <c r="R84" s="259"/>
      <c r="S84" s="259"/>
      <c r="T84" s="262"/>
      <c r="U84" s="263"/>
      <c r="V84" s="249"/>
      <c r="W84" s="249"/>
      <c r="X84" s="263"/>
      <c r="Y84" s="263"/>
      <c r="Z84" s="249"/>
      <c r="AA84" s="250"/>
      <c r="AB84" s="31"/>
      <c r="AC84" s="31"/>
      <c r="AD84" s="31"/>
      <c r="AE84" s="252"/>
      <c r="AF84" s="249"/>
      <c r="AG84" s="249"/>
      <c r="AH84" s="249"/>
      <c r="AI84" s="250"/>
      <c r="AJ84" s="255"/>
      <c r="AK84" s="256"/>
      <c r="AL84" s="249"/>
      <c r="AM84" s="249"/>
      <c r="AN84" s="256"/>
      <c r="AO84" s="256"/>
      <c r="AP84" s="249"/>
      <c r="AQ84" s="250"/>
      <c r="AR84" s="34"/>
      <c r="AS84" s="49"/>
      <c r="AU84" s="222"/>
      <c r="AV84" s="223"/>
      <c r="AW84" s="156"/>
      <c r="AX84" s="222"/>
      <c r="AY84" s="223"/>
      <c r="AZ84" s="156"/>
      <c r="BA84" s="222"/>
      <c r="BB84" s="223"/>
    </row>
    <row r="85" spans="1:58" ht="17.25" hidden="1" customHeight="1" x14ac:dyDescent="0.15">
      <c r="A85" s="50"/>
      <c r="B85" s="35"/>
      <c r="C85" s="35"/>
      <c r="D85" s="35"/>
      <c r="E85" s="35"/>
      <c r="F85" s="31"/>
      <c r="G85" s="35"/>
      <c r="H85" s="37"/>
      <c r="I85" s="35"/>
      <c r="J85" s="35"/>
      <c r="K85" s="35"/>
      <c r="L85" s="35"/>
      <c r="M85" s="35"/>
      <c r="N85" s="35"/>
      <c r="O85" s="35"/>
      <c r="P85" s="51"/>
      <c r="Q85" s="35"/>
      <c r="R85" s="35"/>
      <c r="S85" s="35"/>
      <c r="T85" s="35"/>
      <c r="U85" s="35"/>
      <c r="V85" s="35"/>
      <c r="W85" s="35"/>
      <c r="X85" s="34"/>
      <c r="Y85" s="34"/>
      <c r="Z85" s="32"/>
      <c r="AA85" s="31"/>
      <c r="AB85" s="31"/>
      <c r="AC85" s="31"/>
      <c r="AD85" s="31"/>
      <c r="AE85" s="47"/>
      <c r="AF85" s="47"/>
      <c r="AG85" s="47"/>
      <c r="AH85" s="47"/>
      <c r="AI85" s="47"/>
      <c r="AJ85" s="39" t="s">
        <v>20</v>
      </c>
      <c r="AK85" s="47"/>
      <c r="AL85" s="47"/>
      <c r="AM85" s="47"/>
      <c r="AN85" s="47"/>
      <c r="AO85" s="47"/>
      <c r="AP85" s="47"/>
      <c r="AQ85" s="47"/>
      <c r="AR85" s="31"/>
      <c r="AS85" s="31"/>
      <c r="AY85" s="62" t="s">
        <v>31</v>
      </c>
    </row>
    <row r="86" spans="1:58" ht="25.5" hidden="1" customHeight="1" x14ac:dyDescent="0.2">
      <c r="A86" s="50"/>
      <c r="B86" s="31"/>
      <c r="C86" s="224" t="s">
        <v>93</v>
      </c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6"/>
      <c r="AC86" s="31"/>
      <c r="AD86" s="31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31"/>
      <c r="AS86" s="31"/>
      <c r="AY86" s="98" t="s">
        <v>90</v>
      </c>
    </row>
    <row r="87" spans="1:58" ht="25.5" hidden="1" customHeight="1" x14ac:dyDescent="0.15">
      <c r="A87" s="50"/>
      <c r="B87" s="31"/>
      <c r="C87" s="227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9"/>
      <c r="AC87" s="31"/>
      <c r="AD87" s="31"/>
      <c r="AE87" s="44" t="s">
        <v>33</v>
      </c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31"/>
      <c r="AS87" s="31"/>
      <c r="AV87" s="31" t="s">
        <v>34</v>
      </c>
      <c r="AY87" s="31" t="s">
        <v>35</v>
      </c>
      <c r="AZ87" s="99"/>
    </row>
    <row r="88" spans="1:58" s="48" customFormat="1" ht="25.5" hidden="1" customHeight="1" x14ac:dyDescent="0.15">
      <c r="A88" s="50"/>
      <c r="B88" s="31"/>
      <c r="C88" s="227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9"/>
      <c r="AD88" s="34"/>
      <c r="AE88" s="233" t="s">
        <v>109</v>
      </c>
      <c r="AF88" s="234"/>
      <c r="AG88" s="234"/>
      <c r="AH88" s="234"/>
      <c r="AI88" s="234"/>
      <c r="AJ88" s="234"/>
      <c r="AK88" s="235"/>
      <c r="AL88" s="239">
        <f>IF(AY78=0,0,ROUNDUP(AV88/AY78,3))</f>
        <v>0</v>
      </c>
      <c r="AM88" s="240"/>
      <c r="AN88" s="240"/>
      <c r="AO88" s="240"/>
      <c r="AP88" s="240"/>
      <c r="AQ88" s="241"/>
      <c r="AR88" s="31"/>
      <c r="AS88" s="31"/>
      <c r="AT88" s="43"/>
      <c r="AU88" s="222" t="s">
        <v>37</v>
      </c>
      <c r="AV88" s="245">
        <f>IF(AV78-AV83&gt;0,IF(AV78-AV83&gt;AY78,AY78,AV78-AV83),0)</f>
        <v>0</v>
      </c>
      <c r="AW88" s="246" t="s">
        <v>38</v>
      </c>
      <c r="AX88" s="246"/>
      <c r="AY88" s="99"/>
      <c r="AZ88" s="99"/>
      <c r="BA88" s="43"/>
      <c r="BB88" s="43"/>
      <c r="BC88" s="43"/>
      <c r="BD88" s="40"/>
      <c r="BE88" s="40"/>
      <c r="BF88" s="40"/>
    </row>
    <row r="89" spans="1:58" ht="35.25" hidden="1" customHeight="1" x14ac:dyDescent="0.15">
      <c r="A89" s="65"/>
      <c r="B89" s="31"/>
      <c r="C89" s="227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9"/>
      <c r="AC89" s="34"/>
      <c r="AD89" s="31"/>
      <c r="AE89" s="236"/>
      <c r="AF89" s="237"/>
      <c r="AG89" s="237"/>
      <c r="AH89" s="237"/>
      <c r="AI89" s="237"/>
      <c r="AJ89" s="237"/>
      <c r="AK89" s="238"/>
      <c r="AL89" s="242"/>
      <c r="AM89" s="243"/>
      <c r="AN89" s="243"/>
      <c r="AO89" s="243"/>
      <c r="AP89" s="243"/>
      <c r="AQ89" s="244"/>
      <c r="AR89" s="31"/>
      <c r="AS89" s="31"/>
      <c r="AT89" s="222"/>
      <c r="AU89" s="222"/>
      <c r="AV89" s="245"/>
      <c r="AW89" s="246"/>
      <c r="AX89" s="246"/>
    </row>
    <row r="90" spans="1:58" ht="25.5" hidden="1" customHeight="1" x14ac:dyDescent="0.15">
      <c r="A90" s="65"/>
      <c r="B90" s="31"/>
      <c r="C90" s="230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2"/>
      <c r="AC90" s="31"/>
      <c r="AD90" s="31"/>
      <c r="AE90" s="31"/>
      <c r="AF90" s="31"/>
      <c r="AG90" s="31"/>
      <c r="AH90" s="31"/>
      <c r="AI90" s="31"/>
      <c r="AJ90" s="31"/>
      <c r="AK90" s="54" t="s">
        <v>20</v>
      </c>
      <c r="AL90" s="31"/>
      <c r="AM90" s="34"/>
      <c r="AN90" s="34"/>
      <c r="AO90" s="34"/>
      <c r="AP90" s="31"/>
      <c r="AQ90" s="31"/>
      <c r="AR90" s="31"/>
      <c r="AS90" s="31"/>
      <c r="AT90" s="222"/>
    </row>
    <row r="91" spans="1:58" ht="25.5" hidden="1" customHeight="1" x14ac:dyDescent="0.15">
      <c r="A91" s="50"/>
      <c r="B91" s="30"/>
      <c r="C91" s="52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31"/>
      <c r="AD91" s="31"/>
      <c r="AE91" s="31"/>
      <c r="AF91" s="31"/>
      <c r="AG91" s="31"/>
      <c r="AH91" s="31"/>
      <c r="AI91" s="31"/>
      <c r="AJ91" s="31"/>
      <c r="AK91" s="55" t="s">
        <v>39</v>
      </c>
      <c r="AL91" s="31"/>
      <c r="AM91" s="34"/>
      <c r="AN91" s="34"/>
      <c r="AO91" s="34"/>
      <c r="AP91" s="31"/>
      <c r="AQ91" s="31"/>
      <c r="AR91" s="31"/>
      <c r="AS91" s="31"/>
    </row>
    <row r="92" spans="1:58" ht="17.25" hidden="1" customHeight="1" x14ac:dyDescent="0.15">
      <c r="A92" s="36"/>
      <c r="B92" s="36"/>
      <c r="C92" s="36"/>
      <c r="D92" s="36"/>
      <c r="E92" s="36"/>
      <c r="F92" s="62"/>
      <c r="G92" s="36"/>
      <c r="H92" s="36"/>
      <c r="I92" s="36"/>
      <c r="J92" s="36"/>
      <c r="AK92" s="63"/>
      <c r="AM92" s="10"/>
      <c r="AN92" s="10"/>
      <c r="AO92" s="10"/>
    </row>
    <row r="93" spans="1:58" ht="25.5" hidden="1" customHeight="1" x14ac:dyDescent="0.15">
      <c r="A93" s="275" t="s">
        <v>46</v>
      </c>
      <c r="B93" s="276"/>
      <c r="C93" s="276"/>
      <c r="D93" s="276"/>
      <c r="E93" s="276"/>
      <c r="F93" s="276"/>
      <c r="G93" s="276"/>
      <c r="H93" s="276"/>
      <c r="I93" s="277"/>
      <c r="J93" s="23"/>
      <c r="K93" s="64" t="s">
        <v>43</v>
      </c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23"/>
      <c r="AP93" s="23"/>
      <c r="AQ93" s="23"/>
      <c r="AR93" s="23"/>
      <c r="AS93" s="23"/>
      <c r="AU93" s="31" t="s">
        <v>6</v>
      </c>
      <c r="AV93" s="34"/>
      <c r="AW93" s="34"/>
      <c r="AX93" s="34"/>
      <c r="AY93" s="34"/>
      <c r="BA93" s="34"/>
      <c r="BB93" s="34"/>
      <c r="BC93" s="34"/>
      <c r="BD93" s="21"/>
      <c r="BE93" s="21"/>
      <c r="BF93" s="21"/>
    </row>
    <row r="94" spans="1:58" ht="17.25" hidden="1" customHeight="1" x14ac:dyDescent="0.15">
      <c r="A94" s="278"/>
      <c r="B94" s="279"/>
      <c r="C94" s="279"/>
      <c r="D94" s="279"/>
      <c r="E94" s="279"/>
      <c r="F94" s="279"/>
      <c r="G94" s="279"/>
      <c r="H94" s="279"/>
      <c r="I94" s="280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5"/>
      <c r="Y94" s="25"/>
      <c r="Z94" s="25"/>
      <c r="AA94" s="25"/>
      <c r="AB94" s="25"/>
      <c r="AC94" s="25"/>
      <c r="AD94" s="25"/>
      <c r="AE94" s="26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7"/>
      <c r="AQ94" s="27"/>
      <c r="AR94" s="27"/>
      <c r="AS94" s="27"/>
    </row>
    <row r="95" spans="1:58" ht="28.5" hidden="1" customHeight="1" x14ac:dyDescent="0.15">
      <c r="A95" s="28"/>
      <c r="B95" s="29" t="s">
        <v>7</v>
      </c>
      <c r="C95" s="30"/>
      <c r="D95" s="30"/>
      <c r="E95" s="30"/>
      <c r="F95" s="31"/>
      <c r="G95" s="32"/>
      <c r="H95" s="31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3"/>
      <c r="AB95" s="34"/>
      <c r="AC95" s="34"/>
      <c r="AD95" s="34"/>
      <c r="AE95" s="29" t="s">
        <v>8</v>
      </c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V95" s="31" t="s">
        <v>9</v>
      </c>
      <c r="AY95" s="31" t="s">
        <v>10</v>
      </c>
    </row>
    <row r="96" spans="1:58" ht="25.5" hidden="1" customHeight="1" x14ac:dyDescent="0.15">
      <c r="A96" s="28"/>
      <c r="B96" s="170" t="s">
        <v>110</v>
      </c>
      <c r="C96" s="264"/>
      <c r="D96" s="264"/>
      <c r="E96" s="265"/>
      <c r="F96" s="269" t="s">
        <v>11</v>
      </c>
      <c r="G96" s="269"/>
      <c r="H96" s="261"/>
      <c r="I96" s="261"/>
      <c r="J96" s="247" t="s">
        <v>12</v>
      </c>
      <c r="K96" s="247"/>
      <c r="L96" s="261"/>
      <c r="M96" s="261"/>
      <c r="N96" s="247" t="s">
        <v>13</v>
      </c>
      <c r="O96" s="248"/>
      <c r="P96" s="257" t="s">
        <v>14</v>
      </c>
      <c r="Q96" s="248"/>
      <c r="R96" s="258" t="s">
        <v>15</v>
      </c>
      <c r="S96" s="258"/>
      <c r="T96" s="261"/>
      <c r="U96" s="261"/>
      <c r="V96" s="247" t="s">
        <v>12</v>
      </c>
      <c r="W96" s="247"/>
      <c r="X96" s="261"/>
      <c r="Y96" s="261"/>
      <c r="Z96" s="247" t="s">
        <v>13</v>
      </c>
      <c r="AA96" s="248"/>
      <c r="AB96" s="31"/>
      <c r="AC96" s="31"/>
      <c r="AD96" s="31"/>
      <c r="AE96" s="233" t="s">
        <v>108</v>
      </c>
      <c r="AF96" s="270"/>
      <c r="AG96" s="270"/>
      <c r="AH96" s="270"/>
      <c r="AI96" s="271"/>
      <c r="AJ96" s="254">
        <f>ROUNDDOWN(AY96/60,0)</f>
        <v>0</v>
      </c>
      <c r="AK96" s="254"/>
      <c r="AL96" s="270" t="s">
        <v>17</v>
      </c>
      <c r="AM96" s="270"/>
      <c r="AN96" s="254">
        <f>AY96-AJ96*60</f>
        <v>0</v>
      </c>
      <c r="AO96" s="254"/>
      <c r="AP96" s="247" t="s">
        <v>13</v>
      </c>
      <c r="AQ96" s="248"/>
      <c r="AR96" s="34"/>
      <c r="AS96" s="31"/>
      <c r="AT96" s="222"/>
      <c r="AU96" s="222" t="s">
        <v>18</v>
      </c>
      <c r="AV96" s="223">
        <f>T96*60+X96</f>
        <v>0</v>
      </c>
      <c r="AX96" s="222" t="s">
        <v>19</v>
      </c>
      <c r="AY96" s="223">
        <f>(T96*60+X96)-(H96*60+L96)</f>
        <v>0</v>
      </c>
    </row>
    <row r="97" spans="1:58" ht="35.25" hidden="1" customHeight="1" x14ac:dyDescent="0.15">
      <c r="A97" s="28"/>
      <c r="B97" s="266"/>
      <c r="C97" s="267"/>
      <c r="D97" s="267"/>
      <c r="E97" s="268"/>
      <c r="F97" s="269"/>
      <c r="G97" s="269"/>
      <c r="H97" s="263"/>
      <c r="I97" s="263"/>
      <c r="J97" s="249"/>
      <c r="K97" s="249"/>
      <c r="L97" s="263"/>
      <c r="M97" s="263"/>
      <c r="N97" s="249"/>
      <c r="O97" s="250"/>
      <c r="P97" s="252"/>
      <c r="Q97" s="250"/>
      <c r="R97" s="259"/>
      <c r="S97" s="259"/>
      <c r="T97" s="263"/>
      <c r="U97" s="263"/>
      <c r="V97" s="249"/>
      <c r="W97" s="249"/>
      <c r="X97" s="263"/>
      <c r="Y97" s="263"/>
      <c r="Z97" s="249"/>
      <c r="AA97" s="250"/>
      <c r="AB97" s="31"/>
      <c r="AC97" s="31"/>
      <c r="AD97" s="31"/>
      <c r="AE97" s="272"/>
      <c r="AF97" s="273"/>
      <c r="AG97" s="273"/>
      <c r="AH97" s="273"/>
      <c r="AI97" s="274"/>
      <c r="AJ97" s="256"/>
      <c r="AK97" s="256"/>
      <c r="AL97" s="273"/>
      <c r="AM97" s="273"/>
      <c r="AN97" s="256"/>
      <c r="AO97" s="256"/>
      <c r="AP97" s="249"/>
      <c r="AQ97" s="250"/>
      <c r="AR97" s="34"/>
      <c r="AS97" s="31"/>
      <c r="AT97" s="222"/>
      <c r="AU97" s="222"/>
      <c r="AV97" s="223"/>
      <c r="AX97" s="222"/>
      <c r="AY97" s="223"/>
    </row>
    <row r="98" spans="1:58" ht="17.25" hidden="1" customHeight="1" x14ac:dyDescent="0.15">
      <c r="A98" s="28"/>
      <c r="B98" s="35"/>
      <c r="C98" s="35"/>
      <c r="D98" s="35"/>
      <c r="E98" s="35"/>
      <c r="F98" s="36"/>
      <c r="G98" s="36"/>
      <c r="H98" s="37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4"/>
      <c r="Y98" s="34"/>
      <c r="Z98" s="32"/>
      <c r="AA98" s="33"/>
      <c r="AB98" s="34"/>
      <c r="AC98" s="34"/>
      <c r="AD98" s="34"/>
      <c r="AE98" s="38"/>
      <c r="AF98" s="38"/>
      <c r="AG98" s="38"/>
      <c r="AH98" s="38"/>
      <c r="AI98" s="38"/>
      <c r="AJ98" s="39" t="s">
        <v>20</v>
      </c>
      <c r="AK98" s="38"/>
      <c r="AL98" s="38"/>
      <c r="AM98" s="38"/>
      <c r="AN98" s="38"/>
      <c r="AO98" s="38"/>
      <c r="AP98" s="38"/>
      <c r="AQ98" s="38"/>
      <c r="AR98" s="34"/>
      <c r="AS98" s="31"/>
    </row>
    <row r="99" spans="1:58" s="31" customFormat="1" ht="25.5" hidden="1" customHeight="1" x14ac:dyDescent="0.15">
      <c r="A99" s="28"/>
      <c r="B99" s="29"/>
      <c r="C99" s="30"/>
      <c r="D99" s="30"/>
      <c r="E99" s="30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3"/>
      <c r="X99" s="34"/>
      <c r="Y99" s="34"/>
      <c r="Z99" s="32"/>
      <c r="AA99" s="33"/>
      <c r="AB99" s="34"/>
      <c r="AC99" s="34"/>
      <c r="AD99" s="34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4"/>
      <c r="AV99" s="43" t="s">
        <v>21</v>
      </c>
      <c r="AY99" s="31" t="s">
        <v>22</v>
      </c>
      <c r="BB99" s="31" t="s">
        <v>44</v>
      </c>
      <c r="BD99" s="3"/>
      <c r="BE99" s="3"/>
      <c r="BF99" s="3"/>
    </row>
    <row r="100" spans="1:58" s="48" customFormat="1" ht="25.5" hidden="1" customHeight="1" x14ac:dyDescent="0.15">
      <c r="A100" s="41"/>
      <c r="B100" s="42" t="s">
        <v>100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3"/>
      <c r="P100" s="42"/>
      <c r="Q100" s="42"/>
      <c r="R100" s="42"/>
      <c r="S100" s="42"/>
      <c r="T100" s="42"/>
      <c r="U100" s="13"/>
      <c r="V100" s="42"/>
      <c r="W100" s="42"/>
      <c r="X100" s="34"/>
      <c r="Y100" s="34"/>
      <c r="Z100" s="32"/>
      <c r="AA100" s="33"/>
      <c r="AB100" s="34"/>
      <c r="AC100" s="34"/>
      <c r="AD100" s="34"/>
      <c r="AE100" s="44" t="s">
        <v>24</v>
      </c>
      <c r="AF100" s="45"/>
      <c r="AG100" s="46"/>
      <c r="AH100" s="46"/>
      <c r="AI100" s="46"/>
      <c r="AJ100" s="46"/>
      <c r="AK100" s="46"/>
      <c r="AL100" s="46"/>
      <c r="AM100" s="46"/>
      <c r="AN100" s="38"/>
      <c r="AO100" s="38"/>
      <c r="AP100" s="38"/>
      <c r="AQ100" s="47"/>
      <c r="AR100" s="34"/>
      <c r="AS100" s="31"/>
      <c r="AT100" s="43"/>
      <c r="AU100" s="43"/>
      <c r="AV100" s="43" t="s">
        <v>25</v>
      </c>
      <c r="AW100" s="43"/>
      <c r="AX100" s="43"/>
      <c r="AY100" s="31" t="s">
        <v>26</v>
      </c>
      <c r="AZ100" s="43"/>
      <c r="BA100" s="31"/>
      <c r="BB100" s="31"/>
      <c r="BC100" s="43"/>
      <c r="BD100" s="3"/>
      <c r="BE100" s="40"/>
      <c r="BF100" s="40"/>
    </row>
    <row r="101" spans="1:58" ht="25.5" hidden="1" customHeight="1" x14ac:dyDescent="0.15">
      <c r="A101" s="28"/>
      <c r="B101" s="170" t="s">
        <v>110</v>
      </c>
      <c r="C101" s="264"/>
      <c r="D101" s="264"/>
      <c r="E101" s="265"/>
      <c r="F101" s="269" t="s">
        <v>11</v>
      </c>
      <c r="G101" s="269"/>
      <c r="H101" s="261"/>
      <c r="I101" s="261"/>
      <c r="J101" s="247" t="s">
        <v>12</v>
      </c>
      <c r="K101" s="247"/>
      <c r="L101" s="261"/>
      <c r="M101" s="261"/>
      <c r="N101" s="247" t="s">
        <v>13</v>
      </c>
      <c r="O101" s="248"/>
      <c r="P101" s="257" t="s">
        <v>14</v>
      </c>
      <c r="Q101" s="248"/>
      <c r="R101" s="258" t="s">
        <v>15</v>
      </c>
      <c r="S101" s="258"/>
      <c r="T101" s="260"/>
      <c r="U101" s="261"/>
      <c r="V101" s="247" t="s">
        <v>12</v>
      </c>
      <c r="W101" s="247"/>
      <c r="X101" s="261"/>
      <c r="Y101" s="261"/>
      <c r="Z101" s="247" t="s">
        <v>13</v>
      </c>
      <c r="AA101" s="248"/>
      <c r="AB101" s="34"/>
      <c r="AC101" s="34"/>
      <c r="AD101" s="34"/>
      <c r="AE101" s="251" t="s">
        <v>34</v>
      </c>
      <c r="AF101" s="247"/>
      <c r="AG101" s="247"/>
      <c r="AH101" s="247"/>
      <c r="AI101" s="248"/>
      <c r="AJ101" s="253">
        <f>ROUNDDOWN(AV106/60,0)</f>
        <v>0</v>
      </c>
      <c r="AK101" s="254"/>
      <c r="AL101" s="247" t="s">
        <v>12</v>
      </c>
      <c r="AM101" s="247"/>
      <c r="AN101" s="254">
        <f>AV106-AJ101*60</f>
        <v>0</v>
      </c>
      <c r="AO101" s="254"/>
      <c r="AP101" s="247" t="s">
        <v>13</v>
      </c>
      <c r="AQ101" s="248"/>
      <c r="AR101" s="34"/>
      <c r="AS101" s="49"/>
      <c r="AU101" s="222" t="s">
        <v>28</v>
      </c>
      <c r="AV101" s="223">
        <f>IF(AY101&lt;=BB101,BB101,AV96)</f>
        <v>1260</v>
      </c>
      <c r="AW101" s="156"/>
      <c r="AX101" s="222" t="s">
        <v>29</v>
      </c>
      <c r="AY101" s="223">
        <f>T101*60+X101</f>
        <v>0</v>
      </c>
      <c r="AZ101" s="156"/>
      <c r="BA101" s="222" t="s">
        <v>30</v>
      </c>
      <c r="BB101" s="223">
        <f>21*60</f>
        <v>1260</v>
      </c>
    </row>
    <row r="102" spans="1:58" ht="35.25" hidden="1" customHeight="1" x14ac:dyDescent="0.15">
      <c r="A102" s="28"/>
      <c r="B102" s="266"/>
      <c r="C102" s="267"/>
      <c r="D102" s="267"/>
      <c r="E102" s="268"/>
      <c r="F102" s="269"/>
      <c r="G102" s="269"/>
      <c r="H102" s="263"/>
      <c r="I102" s="263"/>
      <c r="J102" s="249"/>
      <c r="K102" s="249"/>
      <c r="L102" s="263"/>
      <c r="M102" s="263"/>
      <c r="N102" s="249"/>
      <c r="O102" s="250"/>
      <c r="P102" s="252"/>
      <c r="Q102" s="250"/>
      <c r="R102" s="259"/>
      <c r="S102" s="259"/>
      <c r="T102" s="262"/>
      <c r="U102" s="263"/>
      <c r="V102" s="249"/>
      <c r="W102" s="249"/>
      <c r="X102" s="263"/>
      <c r="Y102" s="263"/>
      <c r="Z102" s="249"/>
      <c r="AA102" s="250"/>
      <c r="AB102" s="31"/>
      <c r="AC102" s="31"/>
      <c r="AD102" s="31"/>
      <c r="AE102" s="252"/>
      <c r="AF102" s="249"/>
      <c r="AG102" s="249"/>
      <c r="AH102" s="249"/>
      <c r="AI102" s="250"/>
      <c r="AJ102" s="255"/>
      <c r="AK102" s="256"/>
      <c r="AL102" s="249"/>
      <c r="AM102" s="249"/>
      <c r="AN102" s="256"/>
      <c r="AO102" s="256"/>
      <c r="AP102" s="249"/>
      <c r="AQ102" s="250"/>
      <c r="AR102" s="34"/>
      <c r="AS102" s="49"/>
      <c r="AU102" s="222"/>
      <c r="AV102" s="223"/>
      <c r="AW102" s="156"/>
      <c r="AX102" s="222"/>
      <c r="AY102" s="223"/>
      <c r="AZ102" s="156"/>
      <c r="BA102" s="222"/>
      <c r="BB102" s="223"/>
    </row>
    <row r="103" spans="1:58" ht="17.25" hidden="1" customHeight="1" x14ac:dyDescent="0.15">
      <c r="A103" s="50"/>
      <c r="B103" s="35"/>
      <c r="C103" s="35"/>
      <c r="D103" s="35"/>
      <c r="E103" s="35"/>
      <c r="F103" s="31"/>
      <c r="G103" s="35"/>
      <c r="H103" s="37"/>
      <c r="I103" s="35"/>
      <c r="J103" s="35"/>
      <c r="K103" s="35"/>
      <c r="L103" s="35"/>
      <c r="M103" s="35"/>
      <c r="N103" s="35"/>
      <c r="O103" s="35"/>
      <c r="P103" s="51"/>
      <c r="Q103" s="35"/>
      <c r="R103" s="35"/>
      <c r="S103" s="35"/>
      <c r="T103" s="35"/>
      <c r="U103" s="35"/>
      <c r="V103" s="35"/>
      <c r="W103" s="35"/>
      <c r="X103" s="34"/>
      <c r="Y103" s="34"/>
      <c r="Z103" s="32"/>
      <c r="AA103" s="31"/>
      <c r="AB103" s="31"/>
      <c r="AC103" s="31"/>
      <c r="AD103" s="31"/>
      <c r="AE103" s="47"/>
      <c r="AF103" s="47"/>
      <c r="AG103" s="47"/>
      <c r="AH103" s="47"/>
      <c r="AI103" s="47"/>
      <c r="AJ103" s="39" t="s">
        <v>20</v>
      </c>
      <c r="AK103" s="47"/>
      <c r="AL103" s="47"/>
      <c r="AM103" s="47"/>
      <c r="AN103" s="47"/>
      <c r="AO103" s="47"/>
      <c r="AP103" s="47"/>
      <c r="AQ103" s="47"/>
      <c r="AR103" s="31"/>
      <c r="AS103" s="31"/>
      <c r="AY103" s="62" t="s">
        <v>31</v>
      </c>
    </row>
    <row r="104" spans="1:58" ht="25.5" hidden="1" customHeight="1" x14ac:dyDescent="0.2">
      <c r="A104" s="50"/>
      <c r="B104" s="31"/>
      <c r="C104" s="224" t="s">
        <v>93</v>
      </c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6"/>
      <c r="AC104" s="31"/>
      <c r="AD104" s="3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31"/>
      <c r="AS104" s="31"/>
      <c r="AY104" s="98" t="s">
        <v>90</v>
      </c>
    </row>
    <row r="105" spans="1:58" ht="25.5" hidden="1" customHeight="1" x14ac:dyDescent="0.15">
      <c r="A105" s="50"/>
      <c r="B105" s="31"/>
      <c r="C105" s="227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9"/>
      <c r="AC105" s="31"/>
      <c r="AD105" s="31"/>
      <c r="AE105" s="44" t="s">
        <v>33</v>
      </c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31"/>
      <c r="AS105" s="31"/>
      <c r="AV105" s="31" t="s">
        <v>34</v>
      </c>
      <c r="AY105" s="31" t="s">
        <v>35</v>
      </c>
      <c r="AZ105" s="99"/>
    </row>
    <row r="106" spans="1:58" s="48" customFormat="1" ht="25.5" hidden="1" customHeight="1" x14ac:dyDescent="0.15">
      <c r="A106" s="50"/>
      <c r="B106" s="31"/>
      <c r="C106" s="227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9"/>
      <c r="AD106" s="34"/>
      <c r="AE106" s="233" t="s">
        <v>109</v>
      </c>
      <c r="AF106" s="234"/>
      <c r="AG106" s="234"/>
      <c r="AH106" s="234"/>
      <c r="AI106" s="234"/>
      <c r="AJ106" s="234"/>
      <c r="AK106" s="235"/>
      <c r="AL106" s="239">
        <f>IF(AY96=0,0,ROUNDUP(AV106/AY96,3))</f>
        <v>0</v>
      </c>
      <c r="AM106" s="240"/>
      <c r="AN106" s="240"/>
      <c r="AO106" s="240"/>
      <c r="AP106" s="240"/>
      <c r="AQ106" s="241"/>
      <c r="AR106" s="31"/>
      <c r="AS106" s="31"/>
      <c r="AT106" s="43"/>
      <c r="AU106" s="222" t="s">
        <v>37</v>
      </c>
      <c r="AV106" s="245">
        <f>IF(AV96-AV101&gt;0,IF(AV96-AV101&gt;AY96,AY96,AV96-AV101),0)</f>
        <v>0</v>
      </c>
      <c r="AW106" s="246" t="s">
        <v>38</v>
      </c>
      <c r="AX106" s="246"/>
      <c r="AY106" s="99"/>
      <c r="AZ106" s="99"/>
      <c r="BA106" s="43"/>
      <c r="BB106" s="43"/>
      <c r="BC106" s="43"/>
      <c r="BD106" s="40"/>
      <c r="BE106" s="40"/>
      <c r="BF106" s="40"/>
    </row>
    <row r="107" spans="1:58" ht="35.25" hidden="1" customHeight="1" x14ac:dyDescent="0.15">
      <c r="A107" s="65"/>
      <c r="B107" s="31"/>
      <c r="C107" s="227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9"/>
      <c r="AC107" s="34"/>
      <c r="AD107" s="31"/>
      <c r="AE107" s="236"/>
      <c r="AF107" s="237"/>
      <c r="AG107" s="237"/>
      <c r="AH107" s="237"/>
      <c r="AI107" s="237"/>
      <c r="AJ107" s="237"/>
      <c r="AK107" s="238"/>
      <c r="AL107" s="242"/>
      <c r="AM107" s="243"/>
      <c r="AN107" s="243"/>
      <c r="AO107" s="243"/>
      <c r="AP107" s="243"/>
      <c r="AQ107" s="244"/>
      <c r="AR107" s="31"/>
      <c r="AS107" s="31"/>
      <c r="AT107" s="222"/>
      <c r="AU107" s="222"/>
      <c r="AV107" s="245"/>
      <c r="AW107" s="246"/>
      <c r="AX107" s="246"/>
    </row>
    <row r="108" spans="1:58" ht="25.5" hidden="1" customHeight="1" x14ac:dyDescent="0.15">
      <c r="A108" s="65"/>
      <c r="B108" s="31"/>
      <c r="C108" s="230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2"/>
      <c r="AC108" s="31"/>
      <c r="AD108" s="31"/>
      <c r="AE108" s="31"/>
      <c r="AF108" s="31"/>
      <c r="AG108" s="31"/>
      <c r="AH108" s="31"/>
      <c r="AI108" s="31"/>
      <c r="AJ108" s="31"/>
      <c r="AK108" s="54" t="s">
        <v>20</v>
      </c>
      <c r="AL108" s="31"/>
      <c r="AM108" s="34"/>
      <c r="AN108" s="34"/>
      <c r="AO108" s="34"/>
      <c r="AP108" s="31"/>
      <c r="AQ108" s="31"/>
      <c r="AR108" s="31"/>
      <c r="AS108" s="31"/>
      <c r="AT108" s="222"/>
    </row>
    <row r="109" spans="1:58" ht="25.5" hidden="1" customHeight="1" x14ac:dyDescent="0.15">
      <c r="A109" s="50"/>
      <c r="B109" s="30"/>
      <c r="C109" s="52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31"/>
      <c r="AD109" s="31"/>
      <c r="AE109" s="31"/>
      <c r="AF109" s="31"/>
      <c r="AG109" s="31"/>
      <c r="AH109" s="31"/>
      <c r="AI109" s="31"/>
      <c r="AJ109" s="31"/>
      <c r="AK109" s="55" t="s">
        <v>39</v>
      </c>
      <c r="AL109" s="31"/>
      <c r="AM109" s="34"/>
      <c r="AN109" s="34"/>
      <c r="AO109" s="34"/>
      <c r="AP109" s="31"/>
      <c r="AQ109" s="31"/>
      <c r="AR109" s="31"/>
      <c r="AS109" s="31"/>
    </row>
    <row r="110" spans="1:58" s="17" customFormat="1" ht="16.5" hidden="1" customHeight="1" x14ac:dyDescent="0.15">
      <c r="A110" s="15"/>
      <c r="B110" s="15"/>
      <c r="C110" s="16"/>
      <c r="F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U110" s="34"/>
      <c r="AV110" s="34"/>
      <c r="AW110" s="34"/>
      <c r="AX110" s="34"/>
      <c r="AY110" s="34"/>
      <c r="AZ110" s="34"/>
      <c r="BA110" s="34"/>
      <c r="BB110" s="34"/>
      <c r="BC110" s="34"/>
      <c r="BD110" s="21"/>
      <c r="BE110" s="21"/>
      <c r="BF110" s="21"/>
    </row>
    <row r="111" spans="1:58" ht="25.5" hidden="1" customHeight="1" x14ac:dyDescent="0.15">
      <c r="A111" s="275" t="s">
        <v>47</v>
      </c>
      <c r="B111" s="276"/>
      <c r="C111" s="276"/>
      <c r="D111" s="276"/>
      <c r="E111" s="276"/>
      <c r="F111" s="276"/>
      <c r="G111" s="276"/>
      <c r="H111" s="276"/>
      <c r="I111" s="277"/>
      <c r="J111" s="23"/>
      <c r="K111" s="64" t="s">
        <v>43</v>
      </c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23"/>
      <c r="AP111" s="23"/>
      <c r="AQ111" s="23"/>
      <c r="AR111" s="23"/>
      <c r="AS111" s="23"/>
      <c r="AU111" s="31" t="s">
        <v>6</v>
      </c>
      <c r="AV111" s="34"/>
      <c r="AW111" s="34"/>
      <c r="AX111" s="34"/>
      <c r="AY111" s="34"/>
      <c r="BA111" s="34"/>
      <c r="BB111" s="34"/>
      <c r="BC111" s="34"/>
      <c r="BD111" s="21"/>
      <c r="BE111" s="21"/>
      <c r="BF111" s="21"/>
    </row>
    <row r="112" spans="1:58" ht="17.25" hidden="1" customHeight="1" x14ac:dyDescent="0.15">
      <c r="A112" s="278"/>
      <c r="B112" s="279"/>
      <c r="C112" s="279"/>
      <c r="D112" s="279"/>
      <c r="E112" s="279"/>
      <c r="F112" s="279"/>
      <c r="G112" s="279"/>
      <c r="H112" s="279"/>
      <c r="I112" s="280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5"/>
      <c r="Y112" s="25"/>
      <c r="Z112" s="25"/>
      <c r="AA112" s="25"/>
      <c r="AB112" s="25"/>
      <c r="AC112" s="25"/>
      <c r="AD112" s="25"/>
      <c r="AE112" s="26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7"/>
      <c r="AQ112" s="27"/>
      <c r="AR112" s="27"/>
      <c r="AS112" s="27"/>
    </row>
    <row r="113" spans="1:58" ht="28.5" hidden="1" customHeight="1" x14ac:dyDescent="0.15">
      <c r="A113" s="28"/>
      <c r="B113" s="29" t="s">
        <v>7</v>
      </c>
      <c r="C113" s="30"/>
      <c r="D113" s="30"/>
      <c r="E113" s="30"/>
      <c r="F113" s="31"/>
      <c r="G113" s="32"/>
      <c r="H113" s="31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3"/>
      <c r="AB113" s="34"/>
      <c r="AC113" s="34"/>
      <c r="AD113" s="34"/>
      <c r="AE113" s="29" t="s">
        <v>8</v>
      </c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V113" s="31" t="s">
        <v>9</v>
      </c>
      <c r="AY113" s="31" t="s">
        <v>10</v>
      </c>
    </row>
    <row r="114" spans="1:58" ht="25.5" hidden="1" customHeight="1" x14ac:dyDescent="0.15">
      <c r="A114" s="28"/>
      <c r="B114" s="170" t="s">
        <v>110</v>
      </c>
      <c r="C114" s="264"/>
      <c r="D114" s="264"/>
      <c r="E114" s="265"/>
      <c r="F114" s="269" t="s">
        <v>11</v>
      </c>
      <c r="G114" s="269"/>
      <c r="H114" s="261"/>
      <c r="I114" s="261"/>
      <c r="J114" s="247" t="s">
        <v>12</v>
      </c>
      <c r="K114" s="247"/>
      <c r="L114" s="261"/>
      <c r="M114" s="261"/>
      <c r="N114" s="247" t="s">
        <v>13</v>
      </c>
      <c r="O114" s="248"/>
      <c r="P114" s="257" t="s">
        <v>14</v>
      </c>
      <c r="Q114" s="248"/>
      <c r="R114" s="258" t="s">
        <v>15</v>
      </c>
      <c r="S114" s="258"/>
      <c r="T114" s="261"/>
      <c r="U114" s="261"/>
      <c r="V114" s="247" t="s">
        <v>12</v>
      </c>
      <c r="W114" s="247"/>
      <c r="X114" s="261"/>
      <c r="Y114" s="261"/>
      <c r="Z114" s="247" t="s">
        <v>13</v>
      </c>
      <c r="AA114" s="248"/>
      <c r="AB114" s="31"/>
      <c r="AC114" s="31"/>
      <c r="AD114" s="31"/>
      <c r="AE114" s="233" t="s">
        <v>108</v>
      </c>
      <c r="AF114" s="270"/>
      <c r="AG114" s="270"/>
      <c r="AH114" s="270"/>
      <c r="AI114" s="271"/>
      <c r="AJ114" s="254">
        <f>ROUNDDOWN(AY114/60,0)</f>
        <v>0</v>
      </c>
      <c r="AK114" s="254"/>
      <c r="AL114" s="270" t="s">
        <v>17</v>
      </c>
      <c r="AM114" s="270"/>
      <c r="AN114" s="254">
        <f>AY114-AJ114*60</f>
        <v>0</v>
      </c>
      <c r="AO114" s="254"/>
      <c r="AP114" s="247" t="s">
        <v>13</v>
      </c>
      <c r="AQ114" s="248"/>
      <c r="AR114" s="34"/>
      <c r="AS114" s="31"/>
      <c r="AT114" s="222"/>
      <c r="AU114" s="222" t="s">
        <v>18</v>
      </c>
      <c r="AV114" s="223">
        <f>T114*60+X114</f>
        <v>0</v>
      </c>
      <c r="AX114" s="222" t="s">
        <v>19</v>
      </c>
      <c r="AY114" s="223">
        <f>(T114*60+X114)-(H114*60+L114)</f>
        <v>0</v>
      </c>
    </row>
    <row r="115" spans="1:58" ht="35.25" hidden="1" customHeight="1" x14ac:dyDescent="0.15">
      <c r="A115" s="28"/>
      <c r="B115" s="266"/>
      <c r="C115" s="267"/>
      <c r="D115" s="267"/>
      <c r="E115" s="268"/>
      <c r="F115" s="269"/>
      <c r="G115" s="269"/>
      <c r="H115" s="263"/>
      <c r="I115" s="263"/>
      <c r="J115" s="249"/>
      <c r="K115" s="249"/>
      <c r="L115" s="263"/>
      <c r="M115" s="263"/>
      <c r="N115" s="249"/>
      <c r="O115" s="250"/>
      <c r="P115" s="252"/>
      <c r="Q115" s="250"/>
      <c r="R115" s="259"/>
      <c r="S115" s="259"/>
      <c r="T115" s="263"/>
      <c r="U115" s="263"/>
      <c r="V115" s="249"/>
      <c r="W115" s="249"/>
      <c r="X115" s="263"/>
      <c r="Y115" s="263"/>
      <c r="Z115" s="249"/>
      <c r="AA115" s="250"/>
      <c r="AB115" s="31"/>
      <c r="AC115" s="31"/>
      <c r="AD115" s="31"/>
      <c r="AE115" s="272"/>
      <c r="AF115" s="273"/>
      <c r="AG115" s="273"/>
      <c r="AH115" s="273"/>
      <c r="AI115" s="274"/>
      <c r="AJ115" s="256"/>
      <c r="AK115" s="256"/>
      <c r="AL115" s="273"/>
      <c r="AM115" s="273"/>
      <c r="AN115" s="256"/>
      <c r="AO115" s="256"/>
      <c r="AP115" s="249"/>
      <c r="AQ115" s="250"/>
      <c r="AR115" s="34"/>
      <c r="AS115" s="31"/>
      <c r="AT115" s="222"/>
      <c r="AU115" s="222"/>
      <c r="AV115" s="223"/>
      <c r="AX115" s="222"/>
      <c r="AY115" s="223"/>
    </row>
    <row r="116" spans="1:58" ht="17.25" hidden="1" customHeight="1" x14ac:dyDescent="0.15">
      <c r="A116" s="28"/>
      <c r="B116" s="35"/>
      <c r="C116" s="35"/>
      <c r="D116" s="35"/>
      <c r="E116" s="35"/>
      <c r="F116" s="36"/>
      <c r="G116" s="36"/>
      <c r="H116" s="37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4"/>
      <c r="Y116" s="34"/>
      <c r="Z116" s="32"/>
      <c r="AA116" s="33"/>
      <c r="AB116" s="34"/>
      <c r="AC116" s="34"/>
      <c r="AD116" s="34"/>
      <c r="AE116" s="38"/>
      <c r="AF116" s="38"/>
      <c r="AG116" s="38"/>
      <c r="AH116" s="38"/>
      <c r="AI116" s="38"/>
      <c r="AJ116" s="39" t="s">
        <v>20</v>
      </c>
      <c r="AK116" s="38"/>
      <c r="AL116" s="38"/>
      <c r="AM116" s="38"/>
      <c r="AN116" s="38"/>
      <c r="AO116" s="38"/>
      <c r="AP116" s="38"/>
      <c r="AQ116" s="38"/>
      <c r="AR116" s="34"/>
      <c r="AS116" s="31"/>
    </row>
    <row r="117" spans="1:58" s="31" customFormat="1" ht="25.5" hidden="1" customHeight="1" x14ac:dyDescent="0.15">
      <c r="A117" s="28"/>
      <c r="B117" s="29"/>
      <c r="C117" s="30"/>
      <c r="D117" s="30"/>
      <c r="E117" s="30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3"/>
      <c r="X117" s="34"/>
      <c r="Y117" s="34"/>
      <c r="Z117" s="32"/>
      <c r="AA117" s="33"/>
      <c r="AB117" s="34"/>
      <c r="AC117" s="34"/>
      <c r="AD117" s="34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4"/>
      <c r="AV117" s="43" t="s">
        <v>21</v>
      </c>
      <c r="AY117" s="31" t="s">
        <v>22</v>
      </c>
      <c r="BB117" s="31" t="s">
        <v>44</v>
      </c>
      <c r="BD117" s="3"/>
      <c r="BE117" s="3"/>
      <c r="BF117" s="3"/>
    </row>
    <row r="118" spans="1:58" s="48" customFormat="1" ht="25.5" hidden="1" customHeight="1" x14ac:dyDescent="0.15">
      <c r="A118" s="41"/>
      <c r="B118" s="42" t="s">
        <v>100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3"/>
      <c r="P118" s="42"/>
      <c r="Q118" s="42"/>
      <c r="R118" s="42"/>
      <c r="S118" s="42"/>
      <c r="T118" s="42"/>
      <c r="U118" s="13"/>
      <c r="V118" s="42"/>
      <c r="W118" s="42"/>
      <c r="X118" s="34"/>
      <c r="Y118" s="34"/>
      <c r="Z118" s="32"/>
      <c r="AA118" s="33"/>
      <c r="AB118" s="34"/>
      <c r="AC118" s="34"/>
      <c r="AD118" s="34"/>
      <c r="AE118" s="44" t="s">
        <v>24</v>
      </c>
      <c r="AF118" s="45"/>
      <c r="AG118" s="46"/>
      <c r="AH118" s="46"/>
      <c r="AI118" s="46"/>
      <c r="AJ118" s="46"/>
      <c r="AK118" s="46"/>
      <c r="AL118" s="46"/>
      <c r="AM118" s="46"/>
      <c r="AN118" s="38"/>
      <c r="AO118" s="38"/>
      <c r="AP118" s="38"/>
      <c r="AQ118" s="47"/>
      <c r="AR118" s="34"/>
      <c r="AS118" s="31"/>
      <c r="AT118" s="43"/>
      <c r="AU118" s="43"/>
      <c r="AV118" s="43" t="s">
        <v>25</v>
      </c>
      <c r="AW118" s="43"/>
      <c r="AX118" s="43"/>
      <c r="AY118" s="31" t="s">
        <v>26</v>
      </c>
      <c r="AZ118" s="43"/>
      <c r="BA118" s="31"/>
      <c r="BB118" s="31"/>
      <c r="BC118" s="43"/>
      <c r="BD118" s="3"/>
      <c r="BE118" s="40"/>
      <c r="BF118" s="40"/>
    </row>
    <row r="119" spans="1:58" ht="25.5" hidden="1" customHeight="1" x14ac:dyDescent="0.15">
      <c r="A119" s="28"/>
      <c r="B119" s="170" t="s">
        <v>110</v>
      </c>
      <c r="C119" s="264"/>
      <c r="D119" s="264"/>
      <c r="E119" s="265"/>
      <c r="F119" s="269" t="s">
        <v>11</v>
      </c>
      <c r="G119" s="269"/>
      <c r="H119" s="261"/>
      <c r="I119" s="261"/>
      <c r="J119" s="247" t="s">
        <v>12</v>
      </c>
      <c r="K119" s="247"/>
      <c r="L119" s="261"/>
      <c r="M119" s="261"/>
      <c r="N119" s="247" t="s">
        <v>13</v>
      </c>
      <c r="O119" s="248"/>
      <c r="P119" s="257" t="s">
        <v>14</v>
      </c>
      <c r="Q119" s="248"/>
      <c r="R119" s="258" t="s">
        <v>15</v>
      </c>
      <c r="S119" s="258"/>
      <c r="T119" s="260"/>
      <c r="U119" s="261"/>
      <c r="V119" s="247" t="s">
        <v>12</v>
      </c>
      <c r="W119" s="247"/>
      <c r="X119" s="261"/>
      <c r="Y119" s="261"/>
      <c r="Z119" s="247" t="s">
        <v>13</v>
      </c>
      <c r="AA119" s="248"/>
      <c r="AB119" s="34"/>
      <c r="AC119" s="34"/>
      <c r="AD119" s="34"/>
      <c r="AE119" s="251" t="s">
        <v>34</v>
      </c>
      <c r="AF119" s="247"/>
      <c r="AG119" s="247"/>
      <c r="AH119" s="247"/>
      <c r="AI119" s="248"/>
      <c r="AJ119" s="253">
        <f>ROUNDDOWN(AV124/60,0)</f>
        <v>0</v>
      </c>
      <c r="AK119" s="254"/>
      <c r="AL119" s="247" t="s">
        <v>12</v>
      </c>
      <c r="AM119" s="247"/>
      <c r="AN119" s="254">
        <f>AV124-AJ119*60</f>
        <v>0</v>
      </c>
      <c r="AO119" s="254"/>
      <c r="AP119" s="247" t="s">
        <v>13</v>
      </c>
      <c r="AQ119" s="248"/>
      <c r="AR119" s="34"/>
      <c r="AS119" s="49"/>
      <c r="AU119" s="222" t="s">
        <v>28</v>
      </c>
      <c r="AV119" s="223">
        <f>IF(AY119&lt;=BB119,BB119,AV114)</f>
        <v>1260</v>
      </c>
      <c r="AW119" s="156"/>
      <c r="AX119" s="222" t="s">
        <v>29</v>
      </c>
      <c r="AY119" s="223">
        <f>T119*60+X119</f>
        <v>0</v>
      </c>
      <c r="AZ119" s="156"/>
      <c r="BA119" s="222" t="s">
        <v>30</v>
      </c>
      <c r="BB119" s="223">
        <f>21*60</f>
        <v>1260</v>
      </c>
    </row>
    <row r="120" spans="1:58" ht="35.25" hidden="1" customHeight="1" x14ac:dyDescent="0.15">
      <c r="A120" s="28"/>
      <c r="B120" s="266"/>
      <c r="C120" s="267"/>
      <c r="D120" s="267"/>
      <c r="E120" s="268"/>
      <c r="F120" s="269"/>
      <c r="G120" s="269"/>
      <c r="H120" s="263"/>
      <c r="I120" s="263"/>
      <c r="J120" s="249"/>
      <c r="K120" s="249"/>
      <c r="L120" s="263"/>
      <c r="M120" s="263"/>
      <c r="N120" s="249"/>
      <c r="O120" s="250"/>
      <c r="P120" s="252"/>
      <c r="Q120" s="250"/>
      <c r="R120" s="259"/>
      <c r="S120" s="259"/>
      <c r="T120" s="262"/>
      <c r="U120" s="263"/>
      <c r="V120" s="249"/>
      <c r="W120" s="249"/>
      <c r="X120" s="263"/>
      <c r="Y120" s="263"/>
      <c r="Z120" s="249"/>
      <c r="AA120" s="250"/>
      <c r="AB120" s="31"/>
      <c r="AC120" s="31"/>
      <c r="AD120" s="31"/>
      <c r="AE120" s="252"/>
      <c r="AF120" s="249"/>
      <c r="AG120" s="249"/>
      <c r="AH120" s="249"/>
      <c r="AI120" s="250"/>
      <c r="AJ120" s="255"/>
      <c r="AK120" s="256"/>
      <c r="AL120" s="249"/>
      <c r="AM120" s="249"/>
      <c r="AN120" s="256"/>
      <c r="AO120" s="256"/>
      <c r="AP120" s="249"/>
      <c r="AQ120" s="250"/>
      <c r="AR120" s="34"/>
      <c r="AS120" s="49"/>
      <c r="AU120" s="222"/>
      <c r="AV120" s="223"/>
      <c r="AW120" s="156"/>
      <c r="AX120" s="222"/>
      <c r="AY120" s="223"/>
      <c r="AZ120" s="156"/>
      <c r="BA120" s="222"/>
      <c r="BB120" s="223"/>
    </row>
    <row r="121" spans="1:58" ht="17.25" hidden="1" customHeight="1" x14ac:dyDescent="0.15">
      <c r="A121" s="50"/>
      <c r="B121" s="35"/>
      <c r="C121" s="35"/>
      <c r="D121" s="35"/>
      <c r="E121" s="35"/>
      <c r="F121" s="31"/>
      <c r="G121" s="35"/>
      <c r="H121" s="37"/>
      <c r="I121" s="35"/>
      <c r="J121" s="35"/>
      <c r="K121" s="35"/>
      <c r="L121" s="35"/>
      <c r="M121" s="35"/>
      <c r="N121" s="35"/>
      <c r="O121" s="35"/>
      <c r="P121" s="51"/>
      <c r="Q121" s="35"/>
      <c r="R121" s="35"/>
      <c r="S121" s="35"/>
      <c r="T121" s="35"/>
      <c r="U121" s="35"/>
      <c r="V121" s="35"/>
      <c r="W121" s="35"/>
      <c r="X121" s="34"/>
      <c r="Y121" s="34"/>
      <c r="Z121" s="32"/>
      <c r="AA121" s="31"/>
      <c r="AB121" s="31"/>
      <c r="AC121" s="31"/>
      <c r="AD121" s="31"/>
      <c r="AE121" s="47"/>
      <c r="AF121" s="47"/>
      <c r="AG121" s="47"/>
      <c r="AH121" s="47"/>
      <c r="AI121" s="47"/>
      <c r="AJ121" s="39" t="s">
        <v>20</v>
      </c>
      <c r="AK121" s="47"/>
      <c r="AL121" s="47"/>
      <c r="AM121" s="47"/>
      <c r="AN121" s="47"/>
      <c r="AO121" s="47"/>
      <c r="AP121" s="47"/>
      <c r="AQ121" s="47"/>
      <c r="AR121" s="31"/>
      <c r="AS121" s="31"/>
      <c r="AY121" s="62" t="s">
        <v>31</v>
      </c>
    </row>
    <row r="122" spans="1:58" ht="25.5" hidden="1" customHeight="1" x14ac:dyDescent="0.2">
      <c r="A122" s="50"/>
      <c r="B122" s="31"/>
      <c r="C122" s="224" t="s">
        <v>93</v>
      </c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5"/>
      <c r="X122" s="225"/>
      <c r="Y122" s="225"/>
      <c r="Z122" s="225"/>
      <c r="AA122" s="225"/>
      <c r="AB122" s="226"/>
      <c r="AD122" s="3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31"/>
      <c r="AS122" s="31"/>
      <c r="AY122" s="98" t="s">
        <v>90</v>
      </c>
    </row>
    <row r="123" spans="1:58" ht="25.5" hidden="1" customHeight="1" x14ac:dyDescent="0.15">
      <c r="A123" s="50"/>
      <c r="B123" s="31"/>
      <c r="C123" s="227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9"/>
      <c r="AD123" s="31"/>
      <c r="AE123" s="44" t="s">
        <v>33</v>
      </c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31"/>
      <c r="AS123" s="31"/>
      <c r="AV123" s="31" t="s">
        <v>34</v>
      </c>
      <c r="AY123" s="31" t="s">
        <v>35</v>
      </c>
      <c r="AZ123" s="99"/>
    </row>
    <row r="124" spans="1:58" s="48" customFormat="1" ht="25.5" hidden="1" customHeight="1" x14ac:dyDescent="0.15">
      <c r="A124" s="50"/>
      <c r="B124" s="31"/>
      <c r="C124" s="227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9"/>
      <c r="AC124" s="1"/>
      <c r="AD124" s="31"/>
      <c r="AE124" s="233" t="s">
        <v>109</v>
      </c>
      <c r="AF124" s="234"/>
      <c r="AG124" s="234"/>
      <c r="AH124" s="234"/>
      <c r="AI124" s="234"/>
      <c r="AJ124" s="234"/>
      <c r="AK124" s="235"/>
      <c r="AL124" s="239">
        <f>IF(AY114=0,0,ROUNDUP(AV124/AY114,3))</f>
        <v>0</v>
      </c>
      <c r="AM124" s="240"/>
      <c r="AN124" s="240"/>
      <c r="AO124" s="240"/>
      <c r="AP124" s="240"/>
      <c r="AQ124" s="241"/>
      <c r="AR124" s="31"/>
      <c r="AS124" s="31"/>
      <c r="AT124" s="43"/>
      <c r="AU124" s="222" t="s">
        <v>37</v>
      </c>
      <c r="AV124" s="245">
        <f>IF(AV114-AV119&gt;0,IF(AV114-AV119&gt;AY114,AY114,AV114-AV119),0)</f>
        <v>0</v>
      </c>
      <c r="AW124" s="246" t="s">
        <v>38</v>
      </c>
      <c r="AX124" s="246"/>
      <c r="AY124" s="99"/>
      <c r="AZ124" s="99"/>
      <c r="BA124" s="43"/>
      <c r="BB124" s="43"/>
      <c r="BC124" s="43"/>
      <c r="BD124" s="40"/>
      <c r="BE124" s="40"/>
      <c r="BF124" s="40"/>
    </row>
    <row r="125" spans="1:58" ht="35.25" hidden="1" customHeight="1" x14ac:dyDescent="0.15">
      <c r="A125" s="50"/>
      <c r="B125" s="31"/>
      <c r="C125" s="227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9"/>
      <c r="AD125" s="31"/>
      <c r="AE125" s="236"/>
      <c r="AF125" s="237"/>
      <c r="AG125" s="237"/>
      <c r="AH125" s="237"/>
      <c r="AI125" s="237"/>
      <c r="AJ125" s="237"/>
      <c r="AK125" s="238"/>
      <c r="AL125" s="242"/>
      <c r="AM125" s="243"/>
      <c r="AN125" s="243"/>
      <c r="AO125" s="243"/>
      <c r="AP125" s="243"/>
      <c r="AQ125" s="244"/>
      <c r="AR125" s="31"/>
      <c r="AS125" s="31"/>
      <c r="AT125" s="222"/>
      <c r="AU125" s="222"/>
      <c r="AV125" s="245"/>
      <c r="AW125" s="246"/>
      <c r="AX125" s="246"/>
    </row>
    <row r="126" spans="1:58" ht="25.5" hidden="1" customHeight="1" x14ac:dyDescent="0.15">
      <c r="A126" s="50"/>
      <c r="B126" s="31"/>
      <c r="C126" s="230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  <c r="AA126" s="231"/>
      <c r="AB126" s="232"/>
      <c r="AD126" s="31"/>
      <c r="AE126" s="31"/>
      <c r="AF126" s="31"/>
      <c r="AG126" s="31"/>
      <c r="AH126" s="31"/>
      <c r="AI126" s="31"/>
      <c r="AJ126" s="31"/>
      <c r="AK126" s="54" t="s">
        <v>20</v>
      </c>
      <c r="AL126" s="31"/>
      <c r="AM126" s="34"/>
      <c r="AN126" s="34"/>
      <c r="AO126" s="34"/>
      <c r="AP126" s="31"/>
      <c r="AQ126" s="31"/>
      <c r="AR126" s="31"/>
      <c r="AS126" s="31"/>
      <c r="AT126" s="222"/>
    </row>
    <row r="127" spans="1:58" ht="25.5" hidden="1" customHeight="1" x14ac:dyDescent="0.15">
      <c r="A127" s="50"/>
      <c r="B127" s="31"/>
      <c r="C127" s="52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D127" s="31"/>
      <c r="AE127" s="31"/>
      <c r="AF127" s="31"/>
      <c r="AG127" s="31"/>
      <c r="AH127" s="31"/>
      <c r="AI127" s="31"/>
      <c r="AJ127" s="31"/>
      <c r="AK127" s="55" t="s">
        <v>39</v>
      </c>
      <c r="AL127" s="31"/>
      <c r="AM127" s="34"/>
      <c r="AN127" s="34"/>
      <c r="AO127" s="34"/>
      <c r="AP127" s="31"/>
      <c r="AQ127" s="31"/>
      <c r="AR127" s="31"/>
      <c r="AS127" s="31"/>
    </row>
    <row r="128" spans="1:58" ht="17.25" hidden="1" customHeight="1" x14ac:dyDescent="0.15">
      <c r="A128" s="56"/>
      <c r="B128" s="57"/>
      <c r="C128" s="57"/>
      <c r="D128" s="57"/>
      <c r="E128" s="57"/>
      <c r="F128" s="58"/>
      <c r="G128" s="57"/>
      <c r="H128" s="57"/>
      <c r="I128" s="57"/>
      <c r="J128" s="57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60"/>
      <c r="AL128" s="59"/>
      <c r="AM128" s="61"/>
      <c r="AN128" s="61"/>
      <c r="AO128" s="61"/>
      <c r="AP128" s="59"/>
      <c r="AQ128" s="59"/>
      <c r="AR128" s="59"/>
      <c r="AS128" s="59"/>
    </row>
    <row r="129" spans="1:58" ht="17.25" hidden="1" customHeight="1" x14ac:dyDescent="0.15">
      <c r="A129" s="36"/>
      <c r="B129" s="36"/>
      <c r="C129" s="36"/>
      <c r="D129" s="36"/>
      <c r="E129" s="36"/>
      <c r="F129" s="62"/>
      <c r="G129" s="36"/>
      <c r="H129" s="36"/>
      <c r="I129" s="36"/>
      <c r="J129" s="36"/>
      <c r="AK129" s="63"/>
      <c r="AM129" s="10"/>
      <c r="AN129" s="10"/>
      <c r="AO129" s="10"/>
    </row>
    <row r="130" spans="1:58" ht="25.5" hidden="1" customHeight="1" x14ac:dyDescent="0.15">
      <c r="A130" s="275" t="s">
        <v>48</v>
      </c>
      <c r="B130" s="276"/>
      <c r="C130" s="276"/>
      <c r="D130" s="276"/>
      <c r="E130" s="276"/>
      <c r="F130" s="276"/>
      <c r="G130" s="276"/>
      <c r="H130" s="276"/>
      <c r="I130" s="277"/>
      <c r="J130" s="23"/>
      <c r="K130" s="64" t="s">
        <v>43</v>
      </c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23"/>
      <c r="AP130" s="23"/>
      <c r="AQ130" s="23"/>
      <c r="AR130" s="23"/>
      <c r="AS130" s="23"/>
      <c r="AU130" s="31" t="s">
        <v>6</v>
      </c>
      <c r="AV130" s="34"/>
      <c r="AW130" s="34"/>
      <c r="AX130" s="34"/>
      <c r="AY130" s="34"/>
      <c r="BA130" s="34"/>
      <c r="BB130" s="34"/>
      <c r="BC130" s="34"/>
      <c r="BD130" s="21"/>
      <c r="BE130" s="21"/>
      <c r="BF130" s="21"/>
    </row>
    <row r="131" spans="1:58" ht="17.25" hidden="1" customHeight="1" x14ac:dyDescent="0.15">
      <c r="A131" s="278"/>
      <c r="B131" s="279"/>
      <c r="C131" s="279"/>
      <c r="D131" s="279"/>
      <c r="E131" s="279"/>
      <c r="F131" s="279"/>
      <c r="G131" s="279"/>
      <c r="H131" s="279"/>
      <c r="I131" s="280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5"/>
      <c r="Y131" s="25"/>
      <c r="Z131" s="25"/>
      <c r="AA131" s="25"/>
      <c r="AB131" s="25"/>
      <c r="AC131" s="25"/>
      <c r="AD131" s="25"/>
      <c r="AE131" s="26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7"/>
      <c r="AQ131" s="27"/>
      <c r="AR131" s="27"/>
      <c r="AS131" s="27"/>
    </row>
    <row r="132" spans="1:58" ht="28.5" hidden="1" customHeight="1" x14ac:dyDescent="0.15">
      <c r="A132" s="28"/>
      <c r="B132" s="29" t="s">
        <v>7</v>
      </c>
      <c r="C132" s="30"/>
      <c r="D132" s="30"/>
      <c r="E132" s="30"/>
      <c r="F132" s="31"/>
      <c r="G132" s="32"/>
      <c r="H132" s="31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3"/>
      <c r="AB132" s="34"/>
      <c r="AC132" s="34"/>
      <c r="AD132" s="34"/>
      <c r="AE132" s="29" t="s">
        <v>8</v>
      </c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V132" s="31" t="s">
        <v>9</v>
      </c>
      <c r="AY132" s="31" t="s">
        <v>10</v>
      </c>
    </row>
    <row r="133" spans="1:58" ht="25.5" hidden="1" customHeight="1" x14ac:dyDescent="0.15">
      <c r="A133" s="28"/>
      <c r="B133" s="170" t="s">
        <v>110</v>
      </c>
      <c r="C133" s="264"/>
      <c r="D133" s="264"/>
      <c r="E133" s="265"/>
      <c r="F133" s="269" t="s">
        <v>11</v>
      </c>
      <c r="G133" s="269"/>
      <c r="H133" s="261"/>
      <c r="I133" s="261"/>
      <c r="J133" s="247" t="s">
        <v>12</v>
      </c>
      <c r="K133" s="247"/>
      <c r="L133" s="261"/>
      <c r="M133" s="261"/>
      <c r="N133" s="247" t="s">
        <v>13</v>
      </c>
      <c r="O133" s="248"/>
      <c r="P133" s="257" t="s">
        <v>14</v>
      </c>
      <c r="Q133" s="248"/>
      <c r="R133" s="258" t="s">
        <v>15</v>
      </c>
      <c r="S133" s="258"/>
      <c r="T133" s="261"/>
      <c r="U133" s="261"/>
      <c r="V133" s="247" t="s">
        <v>12</v>
      </c>
      <c r="W133" s="247"/>
      <c r="X133" s="261"/>
      <c r="Y133" s="261"/>
      <c r="Z133" s="247" t="s">
        <v>13</v>
      </c>
      <c r="AA133" s="248"/>
      <c r="AB133" s="31"/>
      <c r="AC133" s="31"/>
      <c r="AD133" s="31"/>
      <c r="AE133" s="233" t="s">
        <v>108</v>
      </c>
      <c r="AF133" s="270"/>
      <c r="AG133" s="270"/>
      <c r="AH133" s="270"/>
      <c r="AI133" s="271"/>
      <c r="AJ133" s="254">
        <f>ROUNDDOWN(AY133/60,0)</f>
        <v>0</v>
      </c>
      <c r="AK133" s="254"/>
      <c r="AL133" s="270" t="s">
        <v>17</v>
      </c>
      <c r="AM133" s="270"/>
      <c r="AN133" s="254">
        <f>AY133-AJ133*60</f>
        <v>0</v>
      </c>
      <c r="AO133" s="254"/>
      <c r="AP133" s="247" t="s">
        <v>13</v>
      </c>
      <c r="AQ133" s="248"/>
      <c r="AR133" s="34"/>
      <c r="AS133" s="31"/>
      <c r="AT133" s="222"/>
      <c r="AU133" s="222" t="s">
        <v>18</v>
      </c>
      <c r="AV133" s="223">
        <f>T133*60+X133</f>
        <v>0</v>
      </c>
      <c r="AX133" s="222" t="s">
        <v>19</v>
      </c>
      <c r="AY133" s="223">
        <f>(T133*60+X133)-(H133*60+L133)</f>
        <v>0</v>
      </c>
    </row>
    <row r="134" spans="1:58" ht="35.25" hidden="1" customHeight="1" x14ac:dyDescent="0.15">
      <c r="A134" s="28"/>
      <c r="B134" s="266"/>
      <c r="C134" s="267"/>
      <c r="D134" s="267"/>
      <c r="E134" s="268"/>
      <c r="F134" s="269"/>
      <c r="G134" s="269"/>
      <c r="H134" s="263"/>
      <c r="I134" s="263"/>
      <c r="J134" s="249"/>
      <c r="K134" s="249"/>
      <c r="L134" s="263"/>
      <c r="M134" s="263"/>
      <c r="N134" s="249"/>
      <c r="O134" s="250"/>
      <c r="P134" s="252"/>
      <c r="Q134" s="250"/>
      <c r="R134" s="259"/>
      <c r="S134" s="259"/>
      <c r="T134" s="263"/>
      <c r="U134" s="263"/>
      <c r="V134" s="249"/>
      <c r="W134" s="249"/>
      <c r="X134" s="263"/>
      <c r="Y134" s="263"/>
      <c r="Z134" s="249"/>
      <c r="AA134" s="250"/>
      <c r="AB134" s="31"/>
      <c r="AC134" s="31"/>
      <c r="AD134" s="31"/>
      <c r="AE134" s="272"/>
      <c r="AF134" s="273"/>
      <c r="AG134" s="273"/>
      <c r="AH134" s="273"/>
      <c r="AI134" s="274"/>
      <c r="AJ134" s="256"/>
      <c r="AK134" s="256"/>
      <c r="AL134" s="273"/>
      <c r="AM134" s="273"/>
      <c r="AN134" s="256"/>
      <c r="AO134" s="256"/>
      <c r="AP134" s="249"/>
      <c r="AQ134" s="250"/>
      <c r="AR134" s="34"/>
      <c r="AS134" s="31"/>
      <c r="AT134" s="222"/>
      <c r="AU134" s="222"/>
      <c r="AV134" s="223"/>
      <c r="AX134" s="222"/>
      <c r="AY134" s="223"/>
    </row>
    <row r="135" spans="1:58" ht="17.25" hidden="1" customHeight="1" x14ac:dyDescent="0.15">
      <c r="A135" s="28"/>
      <c r="B135" s="35"/>
      <c r="C135" s="35"/>
      <c r="D135" s="35"/>
      <c r="E135" s="35"/>
      <c r="F135" s="36"/>
      <c r="G135" s="36"/>
      <c r="H135" s="37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4"/>
      <c r="Y135" s="34"/>
      <c r="Z135" s="32"/>
      <c r="AA135" s="33"/>
      <c r="AB135" s="34"/>
      <c r="AC135" s="34"/>
      <c r="AD135" s="34"/>
      <c r="AE135" s="38"/>
      <c r="AF135" s="38"/>
      <c r="AG135" s="38"/>
      <c r="AH135" s="38"/>
      <c r="AI135" s="38"/>
      <c r="AJ135" s="39" t="s">
        <v>20</v>
      </c>
      <c r="AK135" s="38"/>
      <c r="AL135" s="38"/>
      <c r="AM135" s="38"/>
      <c r="AN135" s="38"/>
      <c r="AO135" s="38"/>
      <c r="AP135" s="38"/>
      <c r="AQ135" s="38"/>
      <c r="AR135" s="34"/>
      <c r="AS135" s="31"/>
    </row>
    <row r="136" spans="1:58" s="31" customFormat="1" ht="25.5" hidden="1" customHeight="1" x14ac:dyDescent="0.15">
      <c r="A136" s="28"/>
      <c r="B136" s="29"/>
      <c r="C136" s="30"/>
      <c r="D136" s="30"/>
      <c r="E136" s="30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3"/>
      <c r="X136" s="34"/>
      <c r="Y136" s="34"/>
      <c r="Z136" s="32"/>
      <c r="AA136" s="33"/>
      <c r="AB136" s="34"/>
      <c r="AC136" s="34"/>
      <c r="AD136" s="34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4"/>
      <c r="AV136" s="43" t="s">
        <v>21</v>
      </c>
      <c r="AY136" s="31" t="s">
        <v>22</v>
      </c>
      <c r="BB136" s="31" t="s">
        <v>44</v>
      </c>
      <c r="BD136" s="3"/>
      <c r="BE136" s="3"/>
      <c r="BF136" s="3"/>
    </row>
    <row r="137" spans="1:58" s="48" customFormat="1" ht="25.5" hidden="1" customHeight="1" x14ac:dyDescent="0.15">
      <c r="A137" s="41"/>
      <c r="B137" s="42" t="s">
        <v>100</v>
      </c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3"/>
      <c r="P137" s="42"/>
      <c r="Q137" s="42"/>
      <c r="R137" s="42"/>
      <c r="S137" s="42"/>
      <c r="T137" s="42"/>
      <c r="U137" s="13"/>
      <c r="V137" s="42"/>
      <c r="W137" s="42"/>
      <c r="X137" s="34"/>
      <c r="Y137" s="34"/>
      <c r="Z137" s="32"/>
      <c r="AA137" s="33"/>
      <c r="AB137" s="34"/>
      <c r="AC137" s="34"/>
      <c r="AD137" s="34"/>
      <c r="AE137" s="44" t="s">
        <v>24</v>
      </c>
      <c r="AF137" s="45"/>
      <c r="AG137" s="46"/>
      <c r="AH137" s="46"/>
      <c r="AI137" s="46"/>
      <c r="AJ137" s="46"/>
      <c r="AK137" s="46"/>
      <c r="AL137" s="46"/>
      <c r="AM137" s="46"/>
      <c r="AN137" s="38"/>
      <c r="AO137" s="38"/>
      <c r="AP137" s="38"/>
      <c r="AQ137" s="47"/>
      <c r="AR137" s="34"/>
      <c r="AS137" s="31"/>
      <c r="AT137" s="43"/>
      <c r="AU137" s="43"/>
      <c r="AV137" s="43" t="s">
        <v>25</v>
      </c>
      <c r="AW137" s="43"/>
      <c r="AX137" s="43"/>
      <c r="AY137" s="31" t="s">
        <v>26</v>
      </c>
      <c r="AZ137" s="43"/>
      <c r="BA137" s="31"/>
      <c r="BB137" s="31"/>
      <c r="BC137" s="43"/>
      <c r="BD137" s="3"/>
      <c r="BE137" s="40"/>
      <c r="BF137" s="40"/>
    </row>
    <row r="138" spans="1:58" ht="25.5" hidden="1" customHeight="1" x14ac:dyDescent="0.15">
      <c r="A138" s="28"/>
      <c r="B138" s="170" t="s">
        <v>110</v>
      </c>
      <c r="C138" s="264"/>
      <c r="D138" s="264"/>
      <c r="E138" s="265"/>
      <c r="F138" s="269" t="s">
        <v>11</v>
      </c>
      <c r="G138" s="269"/>
      <c r="H138" s="261"/>
      <c r="I138" s="261"/>
      <c r="J138" s="247" t="s">
        <v>12</v>
      </c>
      <c r="K138" s="247"/>
      <c r="L138" s="261"/>
      <c r="M138" s="261"/>
      <c r="N138" s="247" t="s">
        <v>13</v>
      </c>
      <c r="O138" s="248"/>
      <c r="P138" s="257" t="s">
        <v>14</v>
      </c>
      <c r="Q138" s="248"/>
      <c r="R138" s="258" t="s">
        <v>15</v>
      </c>
      <c r="S138" s="258"/>
      <c r="T138" s="260"/>
      <c r="U138" s="261"/>
      <c r="V138" s="247" t="s">
        <v>12</v>
      </c>
      <c r="W138" s="247"/>
      <c r="X138" s="261"/>
      <c r="Y138" s="261"/>
      <c r="Z138" s="247" t="s">
        <v>13</v>
      </c>
      <c r="AA138" s="248"/>
      <c r="AB138" s="34"/>
      <c r="AC138" s="34"/>
      <c r="AD138" s="34"/>
      <c r="AE138" s="251" t="s">
        <v>34</v>
      </c>
      <c r="AF138" s="247"/>
      <c r="AG138" s="247"/>
      <c r="AH138" s="247"/>
      <c r="AI138" s="248"/>
      <c r="AJ138" s="253">
        <f>ROUNDDOWN(AV143/60,0)</f>
        <v>0</v>
      </c>
      <c r="AK138" s="254"/>
      <c r="AL138" s="247" t="s">
        <v>12</v>
      </c>
      <c r="AM138" s="247"/>
      <c r="AN138" s="254">
        <f>AV143-AJ138*60</f>
        <v>0</v>
      </c>
      <c r="AO138" s="254"/>
      <c r="AP138" s="247" t="s">
        <v>13</v>
      </c>
      <c r="AQ138" s="248"/>
      <c r="AR138" s="34"/>
      <c r="AS138" s="49"/>
      <c r="AU138" s="222" t="s">
        <v>28</v>
      </c>
      <c r="AV138" s="223">
        <f>IF(AY138&lt;=BB138,BB138,AV133)</f>
        <v>1260</v>
      </c>
      <c r="AW138" s="156"/>
      <c r="AX138" s="222" t="s">
        <v>29</v>
      </c>
      <c r="AY138" s="223">
        <f>T138*60+X138</f>
        <v>0</v>
      </c>
      <c r="AZ138" s="156"/>
      <c r="BA138" s="222" t="s">
        <v>30</v>
      </c>
      <c r="BB138" s="223">
        <f>21*60</f>
        <v>1260</v>
      </c>
    </row>
    <row r="139" spans="1:58" ht="35.25" hidden="1" customHeight="1" x14ac:dyDescent="0.15">
      <c r="A139" s="28"/>
      <c r="B139" s="266"/>
      <c r="C139" s="267"/>
      <c r="D139" s="267"/>
      <c r="E139" s="268"/>
      <c r="F139" s="269"/>
      <c r="G139" s="269"/>
      <c r="H139" s="263"/>
      <c r="I139" s="263"/>
      <c r="J139" s="249"/>
      <c r="K139" s="249"/>
      <c r="L139" s="263"/>
      <c r="M139" s="263"/>
      <c r="N139" s="249"/>
      <c r="O139" s="250"/>
      <c r="P139" s="252"/>
      <c r="Q139" s="250"/>
      <c r="R139" s="259"/>
      <c r="S139" s="259"/>
      <c r="T139" s="262"/>
      <c r="U139" s="263"/>
      <c r="V139" s="249"/>
      <c r="W139" s="249"/>
      <c r="X139" s="263"/>
      <c r="Y139" s="263"/>
      <c r="Z139" s="249"/>
      <c r="AA139" s="250"/>
      <c r="AB139" s="31"/>
      <c r="AC139" s="31"/>
      <c r="AD139" s="31"/>
      <c r="AE139" s="252"/>
      <c r="AF139" s="249"/>
      <c r="AG139" s="249"/>
      <c r="AH139" s="249"/>
      <c r="AI139" s="250"/>
      <c r="AJ139" s="255"/>
      <c r="AK139" s="256"/>
      <c r="AL139" s="249"/>
      <c r="AM139" s="249"/>
      <c r="AN139" s="256"/>
      <c r="AO139" s="256"/>
      <c r="AP139" s="249"/>
      <c r="AQ139" s="250"/>
      <c r="AR139" s="34"/>
      <c r="AS139" s="49"/>
      <c r="AU139" s="222"/>
      <c r="AV139" s="223"/>
      <c r="AW139" s="156"/>
      <c r="AX139" s="222"/>
      <c r="AY139" s="223"/>
      <c r="AZ139" s="156"/>
      <c r="BA139" s="222"/>
      <c r="BB139" s="223"/>
    </row>
    <row r="140" spans="1:58" ht="17.25" hidden="1" customHeight="1" x14ac:dyDescent="0.15">
      <c r="A140" s="50"/>
      <c r="B140" s="35"/>
      <c r="C140" s="35"/>
      <c r="D140" s="35"/>
      <c r="E140" s="35"/>
      <c r="F140" s="31"/>
      <c r="G140" s="35"/>
      <c r="H140" s="37"/>
      <c r="I140" s="35"/>
      <c r="J140" s="35"/>
      <c r="K140" s="35"/>
      <c r="L140" s="35"/>
      <c r="M140" s="35"/>
      <c r="N140" s="35"/>
      <c r="O140" s="35"/>
      <c r="P140" s="51"/>
      <c r="Q140" s="35"/>
      <c r="R140" s="35"/>
      <c r="S140" s="35"/>
      <c r="T140" s="35"/>
      <c r="U140" s="35"/>
      <c r="V140" s="35"/>
      <c r="W140" s="35"/>
      <c r="X140" s="34"/>
      <c r="Y140" s="34"/>
      <c r="Z140" s="32"/>
      <c r="AA140" s="31"/>
      <c r="AB140" s="31"/>
      <c r="AC140" s="31"/>
      <c r="AD140" s="31"/>
      <c r="AE140" s="47"/>
      <c r="AF140" s="47"/>
      <c r="AG140" s="47"/>
      <c r="AH140" s="47"/>
      <c r="AI140" s="47"/>
      <c r="AJ140" s="39" t="s">
        <v>20</v>
      </c>
      <c r="AK140" s="47"/>
      <c r="AL140" s="47"/>
      <c r="AM140" s="47"/>
      <c r="AN140" s="47"/>
      <c r="AO140" s="47"/>
      <c r="AP140" s="47"/>
      <c r="AQ140" s="47"/>
      <c r="AR140" s="31"/>
      <c r="AS140" s="31"/>
      <c r="AY140" s="62" t="s">
        <v>31</v>
      </c>
    </row>
    <row r="141" spans="1:58" ht="25.5" hidden="1" customHeight="1" x14ac:dyDescent="0.2">
      <c r="A141" s="50"/>
      <c r="B141" s="31"/>
      <c r="C141" s="224" t="s">
        <v>93</v>
      </c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6"/>
      <c r="AC141" s="31"/>
      <c r="AD141" s="3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31"/>
      <c r="AS141" s="31"/>
      <c r="AY141" s="98" t="s">
        <v>90</v>
      </c>
    </row>
    <row r="142" spans="1:58" ht="25.5" hidden="1" customHeight="1" x14ac:dyDescent="0.15">
      <c r="A142" s="50"/>
      <c r="B142" s="31"/>
      <c r="C142" s="227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9"/>
      <c r="AC142" s="31"/>
      <c r="AD142" s="31"/>
      <c r="AE142" s="44" t="s">
        <v>33</v>
      </c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31"/>
      <c r="AS142" s="31"/>
      <c r="AV142" s="31" t="s">
        <v>34</v>
      </c>
      <c r="AY142" s="31" t="s">
        <v>35</v>
      </c>
      <c r="AZ142" s="99"/>
    </row>
    <row r="143" spans="1:58" s="48" customFormat="1" ht="25.5" hidden="1" customHeight="1" x14ac:dyDescent="0.15">
      <c r="A143" s="50"/>
      <c r="B143" s="31"/>
      <c r="C143" s="227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9"/>
      <c r="AD143" s="34"/>
      <c r="AE143" s="233" t="s">
        <v>109</v>
      </c>
      <c r="AF143" s="234"/>
      <c r="AG143" s="234"/>
      <c r="AH143" s="234"/>
      <c r="AI143" s="234"/>
      <c r="AJ143" s="234"/>
      <c r="AK143" s="235"/>
      <c r="AL143" s="239">
        <f>IF(AY133=0,0,ROUNDUP(AV143/AY133,3))</f>
        <v>0</v>
      </c>
      <c r="AM143" s="240"/>
      <c r="AN143" s="240"/>
      <c r="AO143" s="240"/>
      <c r="AP143" s="240"/>
      <c r="AQ143" s="241"/>
      <c r="AR143" s="31"/>
      <c r="AS143" s="31"/>
      <c r="AT143" s="43"/>
      <c r="AU143" s="222" t="s">
        <v>37</v>
      </c>
      <c r="AV143" s="245">
        <f>IF(AV133-AV138&gt;0,IF(AV133-AV138&gt;AY133,AY133,AV133-AV138),0)</f>
        <v>0</v>
      </c>
      <c r="AW143" s="246" t="s">
        <v>38</v>
      </c>
      <c r="AX143" s="246"/>
      <c r="AY143" s="99"/>
      <c r="AZ143" s="99"/>
      <c r="BA143" s="43"/>
      <c r="BB143" s="43"/>
      <c r="BC143" s="43"/>
      <c r="BD143" s="40"/>
      <c r="BE143" s="40"/>
      <c r="BF143" s="40"/>
    </row>
    <row r="144" spans="1:58" ht="35.25" hidden="1" customHeight="1" x14ac:dyDescent="0.15">
      <c r="A144" s="65"/>
      <c r="B144" s="31"/>
      <c r="C144" s="227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9"/>
      <c r="AC144" s="34"/>
      <c r="AD144" s="31"/>
      <c r="AE144" s="236"/>
      <c r="AF144" s="237"/>
      <c r="AG144" s="237"/>
      <c r="AH144" s="237"/>
      <c r="AI144" s="237"/>
      <c r="AJ144" s="237"/>
      <c r="AK144" s="238"/>
      <c r="AL144" s="242"/>
      <c r="AM144" s="243"/>
      <c r="AN144" s="243"/>
      <c r="AO144" s="243"/>
      <c r="AP144" s="243"/>
      <c r="AQ144" s="244"/>
      <c r="AR144" s="31"/>
      <c r="AS144" s="31"/>
      <c r="AT144" s="222"/>
      <c r="AU144" s="222"/>
      <c r="AV144" s="245"/>
      <c r="AW144" s="246"/>
      <c r="AX144" s="246"/>
    </row>
    <row r="145" spans="1:58" ht="25.5" hidden="1" customHeight="1" x14ac:dyDescent="0.15">
      <c r="A145" s="65"/>
      <c r="B145" s="31"/>
      <c r="C145" s="230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  <c r="AA145" s="231"/>
      <c r="AB145" s="232"/>
      <c r="AC145" s="31"/>
      <c r="AD145" s="31"/>
      <c r="AE145" s="31"/>
      <c r="AF145" s="31"/>
      <c r="AG145" s="31"/>
      <c r="AH145" s="31"/>
      <c r="AI145" s="31"/>
      <c r="AJ145" s="31"/>
      <c r="AK145" s="54" t="s">
        <v>20</v>
      </c>
      <c r="AL145" s="31"/>
      <c r="AM145" s="34"/>
      <c r="AN145" s="34"/>
      <c r="AO145" s="34"/>
      <c r="AP145" s="31"/>
      <c r="AQ145" s="31"/>
      <c r="AR145" s="31"/>
      <c r="AS145" s="31"/>
      <c r="AT145" s="222"/>
    </row>
    <row r="146" spans="1:58" ht="25.5" hidden="1" customHeight="1" x14ac:dyDescent="0.15">
      <c r="A146" s="50"/>
      <c r="B146" s="30"/>
      <c r="C146" s="52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31"/>
      <c r="AD146" s="31"/>
      <c r="AE146" s="31"/>
      <c r="AF146" s="31"/>
      <c r="AG146" s="31"/>
      <c r="AH146" s="31"/>
      <c r="AI146" s="31"/>
      <c r="AJ146" s="31"/>
      <c r="AK146" s="55" t="s">
        <v>39</v>
      </c>
      <c r="AL146" s="31"/>
      <c r="AM146" s="34"/>
      <c r="AN146" s="34"/>
      <c r="AO146" s="34"/>
      <c r="AP146" s="31"/>
      <c r="AQ146" s="31"/>
      <c r="AR146" s="31"/>
      <c r="AS146" s="31"/>
    </row>
    <row r="147" spans="1:58" ht="17.25" hidden="1" customHeight="1" x14ac:dyDescent="0.15">
      <c r="A147" s="36"/>
      <c r="B147" s="36"/>
      <c r="C147" s="36"/>
      <c r="D147" s="36"/>
      <c r="E147" s="36"/>
      <c r="F147" s="62"/>
      <c r="G147" s="36"/>
      <c r="H147" s="36"/>
      <c r="I147" s="36"/>
      <c r="J147" s="36"/>
      <c r="AK147" s="63"/>
      <c r="AM147" s="10"/>
      <c r="AN147" s="10"/>
      <c r="AO147" s="10"/>
    </row>
    <row r="148" spans="1:58" ht="25.5" hidden="1" customHeight="1" x14ac:dyDescent="0.15">
      <c r="A148" s="275" t="s">
        <v>49</v>
      </c>
      <c r="B148" s="276"/>
      <c r="C148" s="276"/>
      <c r="D148" s="276"/>
      <c r="E148" s="276"/>
      <c r="F148" s="276"/>
      <c r="G148" s="276"/>
      <c r="H148" s="276"/>
      <c r="I148" s="277"/>
      <c r="J148" s="23"/>
      <c r="K148" s="64" t="s">
        <v>43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23"/>
      <c r="AP148" s="23"/>
      <c r="AQ148" s="23"/>
      <c r="AR148" s="23"/>
      <c r="AS148" s="23"/>
      <c r="AU148" s="31" t="s">
        <v>6</v>
      </c>
      <c r="AV148" s="34"/>
      <c r="AW148" s="34"/>
      <c r="AX148" s="34"/>
      <c r="AY148" s="34"/>
      <c r="BA148" s="34"/>
      <c r="BB148" s="34"/>
      <c r="BC148" s="34"/>
      <c r="BD148" s="21"/>
      <c r="BE148" s="21"/>
      <c r="BF148" s="21"/>
    </row>
    <row r="149" spans="1:58" ht="17.25" hidden="1" customHeight="1" x14ac:dyDescent="0.15">
      <c r="A149" s="278"/>
      <c r="B149" s="279"/>
      <c r="C149" s="279"/>
      <c r="D149" s="279"/>
      <c r="E149" s="279"/>
      <c r="F149" s="279"/>
      <c r="G149" s="279"/>
      <c r="H149" s="279"/>
      <c r="I149" s="280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5"/>
      <c r="Y149" s="25"/>
      <c r="Z149" s="25"/>
      <c r="AA149" s="25"/>
      <c r="AB149" s="25"/>
      <c r="AC149" s="25"/>
      <c r="AD149" s="25"/>
      <c r="AE149" s="26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7"/>
      <c r="AQ149" s="27"/>
      <c r="AR149" s="27"/>
      <c r="AS149" s="27"/>
    </row>
    <row r="150" spans="1:58" ht="28.5" hidden="1" customHeight="1" x14ac:dyDescent="0.15">
      <c r="A150" s="28"/>
      <c r="B150" s="29" t="s">
        <v>7</v>
      </c>
      <c r="C150" s="30"/>
      <c r="D150" s="30"/>
      <c r="E150" s="30"/>
      <c r="F150" s="31"/>
      <c r="G150" s="32"/>
      <c r="H150" s="31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3"/>
      <c r="AB150" s="34"/>
      <c r="AC150" s="34"/>
      <c r="AD150" s="34"/>
      <c r="AE150" s="29" t="s">
        <v>8</v>
      </c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V150" s="31" t="s">
        <v>9</v>
      </c>
      <c r="AY150" s="31" t="s">
        <v>10</v>
      </c>
    </row>
    <row r="151" spans="1:58" ht="25.5" hidden="1" customHeight="1" x14ac:dyDescent="0.15">
      <c r="A151" s="28"/>
      <c r="B151" s="170" t="s">
        <v>110</v>
      </c>
      <c r="C151" s="264"/>
      <c r="D151" s="264"/>
      <c r="E151" s="265"/>
      <c r="F151" s="269" t="s">
        <v>11</v>
      </c>
      <c r="G151" s="269"/>
      <c r="H151" s="261"/>
      <c r="I151" s="261"/>
      <c r="J151" s="247" t="s">
        <v>12</v>
      </c>
      <c r="K151" s="247"/>
      <c r="L151" s="261"/>
      <c r="M151" s="261"/>
      <c r="N151" s="247" t="s">
        <v>13</v>
      </c>
      <c r="O151" s="248"/>
      <c r="P151" s="257" t="s">
        <v>14</v>
      </c>
      <c r="Q151" s="248"/>
      <c r="R151" s="258" t="s">
        <v>15</v>
      </c>
      <c r="S151" s="258"/>
      <c r="T151" s="261"/>
      <c r="U151" s="261"/>
      <c r="V151" s="247" t="s">
        <v>12</v>
      </c>
      <c r="W151" s="247"/>
      <c r="X151" s="261"/>
      <c r="Y151" s="261"/>
      <c r="Z151" s="247" t="s">
        <v>13</v>
      </c>
      <c r="AA151" s="248"/>
      <c r="AB151" s="31"/>
      <c r="AC151" s="31"/>
      <c r="AD151" s="31"/>
      <c r="AE151" s="233" t="s">
        <v>108</v>
      </c>
      <c r="AF151" s="270"/>
      <c r="AG151" s="270"/>
      <c r="AH151" s="270"/>
      <c r="AI151" s="271"/>
      <c r="AJ151" s="254">
        <f>ROUNDDOWN(AY151/60,0)</f>
        <v>0</v>
      </c>
      <c r="AK151" s="254"/>
      <c r="AL151" s="270" t="s">
        <v>17</v>
      </c>
      <c r="AM151" s="270"/>
      <c r="AN151" s="254">
        <f>AY151-AJ151*60</f>
        <v>0</v>
      </c>
      <c r="AO151" s="254"/>
      <c r="AP151" s="247" t="s">
        <v>13</v>
      </c>
      <c r="AQ151" s="248"/>
      <c r="AR151" s="34"/>
      <c r="AS151" s="31"/>
      <c r="AT151" s="222"/>
      <c r="AU151" s="222" t="s">
        <v>18</v>
      </c>
      <c r="AV151" s="223">
        <f>T151*60+X151</f>
        <v>0</v>
      </c>
      <c r="AX151" s="222" t="s">
        <v>19</v>
      </c>
      <c r="AY151" s="223">
        <f>(T151*60+X151)-(H151*60+L151)</f>
        <v>0</v>
      </c>
    </row>
    <row r="152" spans="1:58" ht="35.25" hidden="1" customHeight="1" x14ac:dyDescent="0.15">
      <c r="A152" s="28"/>
      <c r="B152" s="266"/>
      <c r="C152" s="267"/>
      <c r="D152" s="267"/>
      <c r="E152" s="268"/>
      <c r="F152" s="269"/>
      <c r="G152" s="269"/>
      <c r="H152" s="263"/>
      <c r="I152" s="263"/>
      <c r="J152" s="249"/>
      <c r="K152" s="249"/>
      <c r="L152" s="263"/>
      <c r="M152" s="263"/>
      <c r="N152" s="249"/>
      <c r="O152" s="250"/>
      <c r="P152" s="252"/>
      <c r="Q152" s="250"/>
      <c r="R152" s="259"/>
      <c r="S152" s="259"/>
      <c r="T152" s="263"/>
      <c r="U152" s="263"/>
      <c r="V152" s="249"/>
      <c r="W152" s="249"/>
      <c r="X152" s="263"/>
      <c r="Y152" s="263"/>
      <c r="Z152" s="249"/>
      <c r="AA152" s="250"/>
      <c r="AB152" s="31"/>
      <c r="AC152" s="31"/>
      <c r="AD152" s="31"/>
      <c r="AE152" s="272"/>
      <c r="AF152" s="273"/>
      <c r="AG152" s="273"/>
      <c r="AH152" s="273"/>
      <c r="AI152" s="274"/>
      <c r="AJ152" s="256"/>
      <c r="AK152" s="256"/>
      <c r="AL152" s="273"/>
      <c r="AM152" s="273"/>
      <c r="AN152" s="256"/>
      <c r="AO152" s="256"/>
      <c r="AP152" s="249"/>
      <c r="AQ152" s="250"/>
      <c r="AR152" s="34"/>
      <c r="AS152" s="31"/>
      <c r="AT152" s="222"/>
      <c r="AU152" s="222"/>
      <c r="AV152" s="223"/>
      <c r="AX152" s="222"/>
      <c r="AY152" s="223"/>
    </row>
    <row r="153" spans="1:58" ht="17.25" hidden="1" customHeight="1" x14ac:dyDescent="0.15">
      <c r="A153" s="28"/>
      <c r="B153" s="35"/>
      <c r="C153" s="35"/>
      <c r="D153" s="35"/>
      <c r="E153" s="35"/>
      <c r="F153" s="36"/>
      <c r="G153" s="36"/>
      <c r="H153" s="37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4"/>
      <c r="Y153" s="34"/>
      <c r="Z153" s="32"/>
      <c r="AA153" s="33"/>
      <c r="AB153" s="34"/>
      <c r="AC153" s="34"/>
      <c r="AD153" s="34"/>
      <c r="AE153" s="38"/>
      <c r="AF153" s="38"/>
      <c r="AG153" s="38"/>
      <c r="AH153" s="38"/>
      <c r="AI153" s="38"/>
      <c r="AJ153" s="39" t="s">
        <v>20</v>
      </c>
      <c r="AK153" s="38"/>
      <c r="AL153" s="38"/>
      <c r="AM153" s="38"/>
      <c r="AN153" s="38"/>
      <c r="AO153" s="38"/>
      <c r="AP153" s="38"/>
      <c r="AQ153" s="38"/>
      <c r="AR153" s="34"/>
      <c r="AS153" s="31"/>
    </row>
    <row r="154" spans="1:58" s="31" customFormat="1" ht="25.5" hidden="1" customHeight="1" x14ac:dyDescent="0.15">
      <c r="A154" s="28"/>
      <c r="B154" s="29"/>
      <c r="C154" s="30"/>
      <c r="D154" s="30"/>
      <c r="E154" s="30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3"/>
      <c r="X154" s="34"/>
      <c r="Y154" s="34"/>
      <c r="Z154" s="32"/>
      <c r="AA154" s="33"/>
      <c r="AB154" s="34"/>
      <c r="AC154" s="34"/>
      <c r="AD154" s="34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4"/>
      <c r="AV154" s="43" t="s">
        <v>21</v>
      </c>
      <c r="AY154" s="31" t="s">
        <v>22</v>
      </c>
      <c r="BB154" s="31" t="s">
        <v>44</v>
      </c>
      <c r="BD154" s="3"/>
      <c r="BE154" s="3"/>
      <c r="BF154" s="3"/>
    </row>
    <row r="155" spans="1:58" s="48" customFormat="1" ht="25.5" hidden="1" customHeight="1" x14ac:dyDescent="0.15">
      <c r="A155" s="41"/>
      <c r="B155" s="42" t="s">
        <v>100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3"/>
      <c r="P155" s="42"/>
      <c r="Q155" s="42"/>
      <c r="R155" s="42"/>
      <c r="S155" s="42"/>
      <c r="T155" s="42"/>
      <c r="U155" s="13"/>
      <c r="V155" s="42"/>
      <c r="W155" s="42"/>
      <c r="X155" s="34"/>
      <c r="Y155" s="34"/>
      <c r="Z155" s="32"/>
      <c r="AA155" s="33"/>
      <c r="AB155" s="34"/>
      <c r="AC155" s="34"/>
      <c r="AD155" s="34"/>
      <c r="AE155" s="44" t="s">
        <v>24</v>
      </c>
      <c r="AF155" s="45"/>
      <c r="AG155" s="46"/>
      <c r="AH155" s="46"/>
      <c r="AI155" s="46"/>
      <c r="AJ155" s="46"/>
      <c r="AK155" s="46"/>
      <c r="AL155" s="46"/>
      <c r="AM155" s="46"/>
      <c r="AN155" s="38"/>
      <c r="AO155" s="38"/>
      <c r="AP155" s="38"/>
      <c r="AQ155" s="47"/>
      <c r="AR155" s="34"/>
      <c r="AS155" s="31"/>
      <c r="AT155" s="43"/>
      <c r="AU155" s="43"/>
      <c r="AV155" s="43" t="s">
        <v>25</v>
      </c>
      <c r="AW155" s="43"/>
      <c r="AX155" s="43"/>
      <c r="AY155" s="31" t="s">
        <v>26</v>
      </c>
      <c r="AZ155" s="43"/>
      <c r="BA155" s="31"/>
      <c r="BB155" s="31"/>
      <c r="BC155" s="43"/>
      <c r="BD155" s="3"/>
      <c r="BE155" s="40"/>
      <c r="BF155" s="40"/>
    </row>
    <row r="156" spans="1:58" ht="25.5" hidden="1" customHeight="1" x14ac:dyDescent="0.15">
      <c r="A156" s="28"/>
      <c r="B156" s="170" t="s">
        <v>110</v>
      </c>
      <c r="C156" s="264"/>
      <c r="D156" s="264"/>
      <c r="E156" s="265"/>
      <c r="F156" s="269" t="s">
        <v>11</v>
      </c>
      <c r="G156" s="269"/>
      <c r="H156" s="261"/>
      <c r="I156" s="261"/>
      <c r="J156" s="247" t="s">
        <v>12</v>
      </c>
      <c r="K156" s="247"/>
      <c r="L156" s="261"/>
      <c r="M156" s="261"/>
      <c r="N156" s="247" t="s">
        <v>13</v>
      </c>
      <c r="O156" s="248"/>
      <c r="P156" s="257" t="s">
        <v>14</v>
      </c>
      <c r="Q156" s="248"/>
      <c r="R156" s="258" t="s">
        <v>15</v>
      </c>
      <c r="S156" s="258"/>
      <c r="T156" s="260"/>
      <c r="U156" s="261"/>
      <c r="V156" s="247" t="s">
        <v>12</v>
      </c>
      <c r="W156" s="247"/>
      <c r="X156" s="261"/>
      <c r="Y156" s="261"/>
      <c r="Z156" s="247" t="s">
        <v>13</v>
      </c>
      <c r="AA156" s="248"/>
      <c r="AB156" s="34"/>
      <c r="AC156" s="34"/>
      <c r="AD156" s="34"/>
      <c r="AE156" s="251" t="s">
        <v>34</v>
      </c>
      <c r="AF156" s="247"/>
      <c r="AG156" s="247"/>
      <c r="AH156" s="247"/>
      <c r="AI156" s="248"/>
      <c r="AJ156" s="253">
        <f>ROUNDDOWN(AV161/60,0)</f>
        <v>0</v>
      </c>
      <c r="AK156" s="254"/>
      <c r="AL156" s="247" t="s">
        <v>12</v>
      </c>
      <c r="AM156" s="247"/>
      <c r="AN156" s="254">
        <f>AV161-AJ156*60</f>
        <v>0</v>
      </c>
      <c r="AO156" s="254"/>
      <c r="AP156" s="247" t="s">
        <v>13</v>
      </c>
      <c r="AQ156" s="248"/>
      <c r="AR156" s="34"/>
      <c r="AS156" s="49"/>
      <c r="AU156" s="222" t="s">
        <v>28</v>
      </c>
      <c r="AV156" s="223">
        <f>IF(AY156&lt;=BB156,BB156,AV151)</f>
        <v>1260</v>
      </c>
      <c r="AW156" s="156"/>
      <c r="AX156" s="222" t="s">
        <v>29</v>
      </c>
      <c r="AY156" s="223">
        <f>T156*60+X156</f>
        <v>0</v>
      </c>
      <c r="AZ156" s="156"/>
      <c r="BA156" s="222" t="s">
        <v>30</v>
      </c>
      <c r="BB156" s="223">
        <f>21*60</f>
        <v>1260</v>
      </c>
    </row>
    <row r="157" spans="1:58" ht="35.25" hidden="1" customHeight="1" x14ac:dyDescent="0.15">
      <c r="A157" s="28"/>
      <c r="B157" s="266"/>
      <c r="C157" s="267"/>
      <c r="D157" s="267"/>
      <c r="E157" s="268"/>
      <c r="F157" s="269"/>
      <c r="G157" s="269"/>
      <c r="H157" s="263"/>
      <c r="I157" s="263"/>
      <c r="J157" s="249"/>
      <c r="K157" s="249"/>
      <c r="L157" s="263"/>
      <c r="M157" s="263"/>
      <c r="N157" s="249"/>
      <c r="O157" s="250"/>
      <c r="P157" s="252"/>
      <c r="Q157" s="250"/>
      <c r="R157" s="259"/>
      <c r="S157" s="259"/>
      <c r="T157" s="262"/>
      <c r="U157" s="263"/>
      <c r="V157" s="249"/>
      <c r="W157" s="249"/>
      <c r="X157" s="263"/>
      <c r="Y157" s="263"/>
      <c r="Z157" s="249"/>
      <c r="AA157" s="250"/>
      <c r="AB157" s="31"/>
      <c r="AC157" s="31"/>
      <c r="AD157" s="31"/>
      <c r="AE157" s="252"/>
      <c r="AF157" s="249"/>
      <c r="AG157" s="249"/>
      <c r="AH157" s="249"/>
      <c r="AI157" s="250"/>
      <c r="AJ157" s="255"/>
      <c r="AK157" s="256"/>
      <c r="AL157" s="249"/>
      <c r="AM157" s="249"/>
      <c r="AN157" s="256"/>
      <c r="AO157" s="256"/>
      <c r="AP157" s="249"/>
      <c r="AQ157" s="250"/>
      <c r="AR157" s="34"/>
      <c r="AS157" s="49"/>
      <c r="AU157" s="222"/>
      <c r="AV157" s="223"/>
      <c r="AW157" s="156"/>
      <c r="AX157" s="222"/>
      <c r="AY157" s="223"/>
      <c r="AZ157" s="156"/>
      <c r="BA157" s="222"/>
      <c r="BB157" s="223"/>
    </row>
    <row r="158" spans="1:58" ht="17.25" hidden="1" customHeight="1" x14ac:dyDescent="0.15">
      <c r="A158" s="50"/>
      <c r="B158" s="35"/>
      <c r="C158" s="35"/>
      <c r="D158" s="35"/>
      <c r="E158" s="35"/>
      <c r="F158" s="31"/>
      <c r="G158" s="35"/>
      <c r="H158" s="37"/>
      <c r="I158" s="35"/>
      <c r="J158" s="35"/>
      <c r="K158" s="35"/>
      <c r="L158" s="35"/>
      <c r="M158" s="35"/>
      <c r="N158" s="35"/>
      <c r="O158" s="35"/>
      <c r="P158" s="51"/>
      <c r="Q158" s="35"/>
      <c r="R158" s="35"/>
      <c r="S158" s="35"/>
      <c r="T158" s="35"/>
      <c r="U158" s="35"/>
      <c r="V158" s="35"/>
      <c r="W158" s="35"/>
      <c r="X158" s="34"/>
      <c r="Y158" s="34"/>
      <c r="Z158" s="32"/>
      <c r="AA158" s="31"/>
      <c r="AB158" s="31"/>
      <c r="AC158" s="31"/>
      <c r="AD158" s="31"/>
      <c r="AE158" s="47"/>
      <c r="AF158" s="47"/>
      <c r="AG158" s="47"/>
      <c r="AH158" s="47"/>
      <c r="AI158" s="47"/>
      <c r="AJ158" s="39" t="s">
        <v>20</v>
      </c>
      <c r="AK158" s="47"/>
      <c r="AL158" s="47"/>
      <c r="AM158" s="47"/>
      <c r="AN158" s="47"/>
      <c r="AO158" s="47"/>
      <c r="AP158" s="47"/>
      <c r="AQ158" s="47"/>
      <c r="AR158" s="31"/>
      <c r="AS158" s="31"/>
      <c r="AY158" s="62" t="s">
        <v>31</v>
      </c>
    </row>
    <row r="159" spans="1:58" ht="25.5" hidden="1" customHeight="1" x14ac:dyDescent="0.2">
      <c r="A159" s="50"/>
      <c r="B159" s="31"/>
      <c r="C159" s="224" t="s">
        <v>93</v>
      </c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6"/>
      <c r="AC159" s="31"/>
      <c r="AD159" s="3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31"/>
      <c r="AS159" s="31"/>
      <c r="AY159" s="98" t="s">
        <v>90</v>
      </c>
    </row>
    <row r="160" spans="1:58" ht="25.5" hidden="1" customHeight="1" x14ac:dyDescent="0.15">
      <c r="A160" s="50"/>
      <c r="B160" s="31"/>
      <c r="C160" s="227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9"/>
      <c r="AC160" s="31"/>
      <c r="AD160" s="31"/>
      <c r="AE160" s="44" t="s">
        <v>33</v>
      </c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31"/>
      <c r="AS160" s="31"/>
      <c r="AV160" s="31" t="s">
        <v>34</v>
      </c>
      <c r="AY160" s="31" t="s">
        <v>35</v>
      </c>
      <c r="AZ160" s="99"/>
    </row>
    <row r="161" spans="1:58" s="48" customFormat="1" ht="25.5" hidden="1" customHeight="1" x14ac:dyDescent="0.15">
      <c r="A161" s="50"/>
      <c r="B161" s="31"/>
      <c r="C161" s="227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9"/>
      <c r="AD161" s="34"/>
      <c r="AE161" s="233" t="s">
        <v>109</v>
      </c>
      <c r="AF161" s="234"/>
      <c r="AG161" s="234"/>
      <c r="AH161" s="234"/>
      <c r="AI161" s="234"/>
      <c r="AJ161" s="234"/>
      <c r="AK161" s="235"/>
      <c r="AL161" s="239">
        <f>IF(AY151=0,0,ROUNDUP(AV161/AY151,3))</f>
        <v>0</v>
      </c>
      <c r="AM161" s="240"/>
      <c r="AN161" s="240"/>
      <c r="AO161" s="240"/>
      <c r="AP161" s="240"/>
      <c r="AQ161" s="241"/>
      <c r="AR161" s="31"/>
      <c r="AS161" s="31"/>
      <c r="AT161" s="43"/>
      <c r="AU161" s="222" t="s">
        <v>37</v>
      </c>
      <c r="AV161" s="245">
        <f>IF(AV151-AV156&gt;0,IF(AV151-AV156&gt;AY151,AY151,AV151-AV156),0)</f>
        <v>0</v>
      </c>
      <c r="AW161" s="246" t="s">
        <v>38</v>
      </c>
      <c r="AX161" s="246"/>
      <c r="AY161" s="99"/>
      <c r="AZ161" s="99"/>
      <c r="BA161" s="43"/>
      <c r="BB161" s="43"/>
      <c r="BC161" s="43"/>
      <c r="BD161" s="40"/>
      <c r="BE161" s="40"/>
      <c r="BF161" s="40"/>
    </row>
    <row r="162" spans="1:58" ht="35.25" hidden="1" customHeight="1" x14ac:dyDescent="0.15">
      <c r="A162" s="65"/>
      <c r="B162" s="31"/>
      <c r="C162" s="227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9"/>
      <c r="AC162" s="34"/>
      <c r="AD162" s="31"/>
      <c r="AE162" s="236"/>
      <c r="AF162" s="237"/>
      <c r="AG162" s="237"/>
      <c r="AH162" s="237"/>
      <c r="AI162" s="237"/>
      <c r="AJ162" s="237"/>
      <c r="AK162" s="238"/>
      <c r="AL162" s="242"/>
      <c r="AM162" s="243"/>
      <c r="AN162" s="243"/>
      <c r="AO162" s="243"/>
      <c r="AP162" s="243"/>
      <c r="AQ162" s="244"/>
      <c r="AR162" s="31"/>
      <c r="AS162" s="31"/>
      <c r="AT162" s="222"/>
      <c r="AU162" s="222"/>
      <c r="AV162" s="245"/>
      <c r="AW162" s="246"/>
      <c r="AX162" s="246"/>
    </row>
    <row r="163" spans="1:58" ht="25.5" hidden="1" customHeight="1" x14ac:dyDescent="0.15">
      <c r="A163" s="65"/>
      <c r="B163" s="31"/>
      <c r="C163" s="230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  <c r="AA163" s="231"/>
      <c r="AB163" s="232"/>
      <c r="AC163" s="31"/>
      <c r="AD163" s="31"/>
      <c r="AE163" s="31"/>
      <c r="AF163" s="31"/>
      <c r="AG163" s="31"/>
      <c r="AH163" s="31"/>
      <c r="AI163" s="31"/>
      <c r="AJ163" s="31"/>
      <c r="AK163" s="54" t="s">
        <v>20</v>
      </c>
      <c r="AL163" s="31"/>
      <c r="AM163" s="34"/>
      <c r="AN163" s="34"/>
      <c r="AO163" s="34"/>
      <c r="AP163" s="31"/>
      <c r="AQ163" s="31"/>
      <c r="AR163" s="31"/>
      <c r="AS163" s="31"/>
      <c r="AT163" s="222"/>
    </row>
    <row r="164" spans="1:58" ht="25.5" hidden="1" customHeight="1" x14ac:dyDescent="0.15">
      <c r="A164" s="50"/>
      <c r="B164" s="30"/>
      <c r="C164" s="52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31"/>
      <c r="AD164" s="31"/>
      <c r="AE164" s="31"/>
      <c r="AF164" s="31"/>
      <c r="AG164" s="31"/>
      <c r="AH164" s="31"/>
      <c r="AI164" s="31"/>
      <c r="AJ164" s="31"/>
      <c r="AK164" s="55" t="s">
        <v>39</v>
      </c>
      <c r="AL164" s="31"/>
      <c r="AM164" s="34"/>
      <c r="AN164" s="34"/>
      <c r="AO164" s="34"/>
      <c r="AP164" s="31"/>
      <c r="AQ164" s="31"/>
      <c r="AR164" s="31"/>
      <c r="AS164" s="31"/>
    </row>
    <row r="165" spans="1:58" s="17" customFormat="1" ht="16.5" hidden="1" customHeight="1" x14ac:dyDescent="0.15">
      <c r="A165" s="15"/>
      <c r="B165" s="15"/>
      <c r="C165" s="16"/>
      <c r="F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U165" s="34"/>
      <c r="AV165" s="34"/>
      <c r="AW165" s="34"/>
      <c r="AX165" s="34"/>
      <c r="AY165" s="34"/>
      <c r="AZ165" s="34"/>
      <c r="BA165" s="34"/>
      <c r="BB165" s="34"/>
      <c r="BC165" s="34"/>
      <c r="BD165" s="21"/>
      <c r="BE165" s="21"/>
      <c r="BF165" s="21"/>
    </row>
    <row r="166" spans="1:58" ht="25.5" hidden="1" customHeight="1" x14ac:dyDescent="0.15">
      <c r="A166" s="275" t="s">
        <v>50</v>
      </c>
      <c r="B166" s="276"/>
      <c r="C166" s="276"/>
      <c r="D166" s="276"/>
      <c r="E166" s="276"/>
      <c r="F166" s="276"/>
      <c r="G166" s="276"/>
      <c r="H166" s="276"/>
      <c r="I166" s="277"/>
      <c r="J166" s="23"/>
      <c r="K166" s="64" t="s">
        <v>43</v>
      </c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23"/>
      <c r="AP166" s="23"/>
      <c r="AQ166" s="23"/>
      <c r="AR166" s="23"/>
      <c r="AS166" s="23"/>
      <c r="AU166" s="31" t="s">
        <v>6</v>
      </c>
      <c r="AV166" s="34"/>
      <c r="AW166" s="34"/>
      <c r="AX166" s="34"/>
      <c r="AY166" s="34"/>
      <c r="BA166" s="34"/>
      <c r="BB166" s="34"/>
      <c r="BC166" s="34"/>
      <c r="BD166" s="21"/>
      <c r="BE166" s="21"/>
      <c r="BF166" s="21"/>
    </row>
    <row r="167" spans="1:58" ht="17.25" hidden="1" customHeight="1" x14ac:dyDescent="0.15">
      <c r="A167" s="278"/>
      <c r="B167" s="279"/>
      <c r="C167" s="279"/>
      <c r="D167" s="279"/>
      <c r="E167" s="279"/>
      <c r="F167" s="279"/>
      <c r="G167" s="279"/>
      <c r="H167" s="279"/>
      <c r="I167" s="280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5"/>
      <c r="Y167" s="25"/>
      <c r="Z167" s="25"/>
      <c r="AA167" s="25"/>
      <c r="AB167" s="25"/>
      <c r="AC167" s="25"/>
      <c r="AD167" s="25"/>
      <c r="AE167" s="26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7"/>
      <c r="AQ167" s="27"/>
      <c r="AR167" s="27"/>
      <c r="AS167" s="27"/>
    </row>
    <row r="168" spans="1:58" ht="28.5" hidden="1" customHeight="1" x14ac:dyDescent="0.15">
      <c r="A168" s="28"/>
      <c r="B168" s="29" t="s">
        <v>7</v>
      </c>
      <c r="C168" s="30"/>
      <c r="D168" s="30"/>
      <c r="E168" s="30"/>
      <c r="F168" s="31"/>
      <c r="G168" s="32"/>
      <c r="H168" s="31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3"/>
      <c r="AB168" s="34"/>
      <c r="AC168" s="34"/>
      <c r="AD168" s="34"/>
      <c r="AE168" s="29" t="s">
        <v>8</v>
      </c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V168" s="31" t="s">
        <v>9</v>
      </c>
      <c r="AY168" s="31" t="s">
        <v>10</v>
      </c>
    </row>
    <row r="169" spans="1:58" ht="25.5" hidden="1" customHeight="1" x14ac:dyDescent="0.15">
      <c r="A169" s="28"/>
      <c r="B169" s="170" t="s">
        <v>110</v>
      </c>
      <c r="C169" s="264"/>
      <c r="D169" s="264"/>
      <c r="E169" s="265"/>
      <c r="F169" s="269" t="s">
        <v>11</v>
      </c>
      <c r="G169" s="269"/>
      <c r="H169" s="261"/>
      <c r="I169" s="261"/>
      <c r="J169" s="247" t="s">
        <v>12</v>
      </c>
      <c r="K169" s="247"/>
      <c r="L169" s="261"/>
      <c r="M169" s="261"/>
      <c r="N169" s="247" t="s">
        <v>13</v>
      </c>
      <c r="O169" s="248"/>
      <c r="P169" s="257" t="s">
        <v>14</v>
      </c>
      <c r="Q169" s="248"/>
      <c r="R169" s="258" t="s">
        <v>15</v>
      </c>
      <c r="S169" s="258"/>
      <c r="T169" s="261"/>
      <c r="U169" s="261"/>
      <c r="V169" s="247" t="s">
        <v>12</v>
      </c>
      <c r="W169" s="247"/>
      <c r="X169" s="261"/>
      <c r="Y169" s="261"/>
      <c r="Z169" s="247" t="s">
        <v>13</v>
      </c>
      <c r="AA169" s="248"/>
      <c r="AB169" s="31"/>
      <c r="AC169" s="31"/>
      <c r="AD169" s="31"/>
      <c r="AE169" s="233" t="s">
        <v>108</v>
      </c>
      <c r="AF169" s="270"/>
      <c r="AG169" s="270"/>
      <c r="AH169" s="270"/>
      <c r="AI169" s="271"/>
      <c r="AJ169" s="254">
        <f>ROUNDDOWN(AY169/60,0)</f>
        <v>0</v>
      </c>
      <c r="AK169" s="254"/>
      <c r="AL169" s="270" t="s">
        <v>17</v>
      </c>
      <c r="AM169" s="270"/>
      <c r="AN169" s="254">
        <f>AY169-AJ169*60</f>
        <v>0</v>
      </c>
      <c r="AO169" s="254"/>
      <c r="AP169" s="247" t="s">
        <v>13</v>
      </c>
      <c r="AQ169" s="248"/>
      <c r="AR169" s="34"/>
      <c r="AS169" s="31"/>
      <c r="AT169" s="222"/>
      <c r="AU169" s="222" t="s">
        <v>18</v>
      </c>
      <c r="AV169" s="223">
        <f>T169*60+X169</f>
        <v>0</v>
      </c>
      <c r="AX169" s="222" t="s">
        <v>19</v>
      </c>
      <c r="AY169" s="223">
        <f>(T169*60+X169)-(H169*60+L169)</f>
        <v>0</v>
      </c>
    </row>
    <row r="170" spans="1:58" ht="35.25" hidden="1" customHeight="1" x14ac:dyDescent="0.15">
      <c r="A170" s="28"/>
      <c r="B170" s="266"/>
      <c r="C170" s="267"/>
      <c r="D170" s="267"/>
      <c r="E170" s="268"/>
      <c r="F170" s="269"/>
      <c r="G170" s="269"/>
      <c r="H170" s="263"/>
      <c r="I170" s="263"/>
      <c r="J170" s="249"/>
      <c r="K170" s="249"/>
      <c r="L170" s="263"/>
      <c r="M170" s="263"/>
      <c r="N170" s="249"/>
      <c r="O170" s="250"/>
      <c r="P170" s="252"/>
      <c r="Q170" s="250"/>
      <c r="R170" s="259"/>
      <c r="S170" s="259"/>
      <c r="T170" s="263"/>
      <c r="U170" s="263"/>
      <c r="V170" s="249"/>
      <c r="W170" s="249"/>
      <c r="X170" s="263"/>
      <c r="Y170" s="263"/>
      <c r="Z170" s="249"/>
      <c r="AA170" s="250"/>
      <c r="AB170" s="31"/>
      <c r="AC170" s="31"/>
      <c r="AD170" s="31"/>
      <c r="AE170" s="272"/>
      <c r="AF170" s="273"/>
      <c r="AG170" s="273"/>
      <c r="AH170" s="273"/>
      <c r="AI170" s="274"/>
      <c r="AJ170" s="256"/>
      <c r="AK170" s="256"/>
      <c r="AL170" s="273"/>
      <c r="AM170" s="273"/>
      <c r="AN170" s="256"/>
      <c r="AO170" s="256"/>
      <c r="AP170" s="249"/>
      <c r="AQ170" s="250"/>
      <c r="AR170" s="34"/>
      <c r="AS170" s="31"/>
      <c r="AT170" s="222"/>
      <c r="AU170" s="222"/>
      <c r="AV170" s="223"/>
      <c r="AX170" s="222"/>
      <c r="AY170" s="223"/>
    </row>
    <row r="171" spans="1:58" ht="17.25" hidden="1" customHeight="1" x14ac:dyDescent="0.15">
      <c r="A171" s="28"/>
      <c r="B171" s="35"/>
      <c r="C171" s="35"/>
      <c r="D171" s="35"/>
      <c r="E171" s="35"/>
      <c r="F171" s="36"/>
      <c r="G171" s="36"/>
      <c r="H171" s="37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4"/>
      <c r="Y171" s="34"/>
      <c r="Z171" s="32"/>
      <c r="AA171" s="33"/>
      <c r="AB171" s="34"/>
      <c r="AC171" s="34"/>
      <c r="AD171" s="34"/>
      <c r="AE171" s="38"/>
      <c r="AF171" s="38"/>
      <c r="AG171" s="38"/>
      <c r="AH171" s="38"/>
      <c r="AI171" s="38"/>
      <c r="AJ171" s="39" t="s">
        <v>20</v>
      </c>
      <c r="AK171" s="38"/>
      <c r="AL171" s="38"/>
      <c r="AM171" s="38"/>
      <c r="AN171" s="38"/>
      <c r="AO171" s="38"/>
      <c r="AP171" s="38"/>
      <c r="AQ171" s="38"/>
      <c r="AR171" s="34"/>
      <c r="AS171" s="31"/>
    </row>
    <row r="172" spans="1:58" s="31" customFormat="1" ht="25.5" hidden="1" customHeight="1" x14ac:dyDescent="0.15">
      <c r="A172" s="28"/>
      <c r="B172" s="29"/>
      <c r="C172" s="30"/>
      <c r="D172" s="30"/>
      <c r="E172" s="30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3"/>
      <c r="X172" s="34"/>
      <c r="Y172" s="34"/>
      <c r="Z172" s="32"/>
      <c r="AA172" s="33"/>
      <c r="AB172" s="34"/>
      <c r="AC172" s="34"/>
      <c r="AD172" s="34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4"/>
      <c r="AV172" s="43" t="s">
        <v>21</v>
      </c>
      <c r="AY172" s="31" t="s">
        <v>22</v>
      </c>
      <c r="BB172" s="31" t="s">
        <v>44</v>
      </c>
      <c r="BD172" s="3"/>
      <c r="BE172" s="3"/>
      <c r="BF172" s="3"/>
    </row>
    <row r="173" spans="1:58" s="48" customFormat="1" ht="25.5" hidden="1" customHeight="1" x14ac:dyDescent="0.15">
      <c r="A173" s="41"/>
      <c r="B173" s="42" t="s">
        <v>100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3"/>
      <c r="P173" s="42"/>
      <c r="Q173" s="42"/>
      <c r="R173" s="42"/>
      <c r="S173" s="42"/>
      <c r="T173" s="42"/>
      <c r="U173" s="13"/>
      <c r="V173" s="42"/>
      <c r="W173" s="42"/>
      <c r="X173" s="34"/>
      <c r="Y173" s="34"/>
      <c r="Z173" s="32"/>
      <c r="AA173" s="33"/>
      <c r="AB173" s="34"/>
      <c r="AC173" s="34"/>
      <c r="AD173" s="34"/>
      <c r="AE173" s="44" t="s">
        <v>24</v>
      </c>
      <c r="AF173" s="45"/>
      <c r="AG173" s="46"/>
      <c r="AH173" s="46"/>
      <c r="AI173" s="46"/>
      <c r="AJ173" s="46"/>
      <c r="AK173" s="46"/>
      <c r="AL173" s="46"/>
      <c r="AM173" s="46"/>
      <c r="AN173" s="38"/>
      <c r="AO173" s="38"/>
      <c r="AP173" s="38"/>
      <c r="AQ173" s="47"/>
      <c r="AR173" s="34"/>
      <c r="AS173" s="31"/>
      <c r="AT173" s="43"/>
      <c r="AU173" s="43"/>
      <c r="AV173" s="43" t="s">
        <v>25</v>
      </c>
      <c r="AW173" s="43"/>
      <c r="AX173" s="43"/>
      <c r="AY173" s="31" t="s">
        <v>26</v>
      </c>
      <c r="AZ173" s="43"/>
      <c r="BA173" s="31"/>
      <c r="BB173" s="31"/>
      <c r="BC173" s="43"/>
      <c r="BD173" s="3"/>
      <c r="BE173" s="40"/>
      <c r="BF173" s="40"/>
    </row>
    <row r="174" spans="1:58" ht="25.5" hidden="1" customHeight="1" x14ac:dyDescent="0.15">
      <c r="A174" s="28"/>
      <c r="B174" s="170" t="s">
        <v>110</v>
      </c>
      <c r="C174" s="264"/>
      <c r="D174" s="264"/>
      <c r="E174" s="265"/>
      <c r="F174" s="269" t="s">
        <v>11</v>
      </c>
      <c r="G174" s="269"/>
      <c r="H174" s="261"/>
      <c r="I174" s="261"/>
      <c r="J174" s="247" t="s">
        <v>12</v>
      </c>
      <c r="K174" s="247"/>
      <c r="L174" s="261"/>
      <c r="M174" s="261"/>
      <c r="N174" s="247" t="s">
        <v>13</v>
      </c>
      <c r="O174" s="248"/>
      <c r="P174" s="257" t="s">
        <v>14</v>
      </c>
      <c r="Q174" s="248"/>
      <c r="R174" s="258" t="s">
        <v>15</v>
      </c>
      <c r="S174" s="258"/>
      <c r="T174" s="260"/>
      <c r="U174" s="261"/>
      <c r="V174" s="247" t="s">
        <v>12</v>
      </c>
      <c r="W174" s="247"/>
      <c r="X174" s="261"/>
      <c r="Y174" s="261"/>
      <c r="Z174" s="247" t="s">
        <v>13</v>
      </c>
      <c r="AA174" s="248"/>
      <c r="AB174" s="34"/>
      <c r="AC174" s="34"/>
      <c r="AD174" s="34"/>
      <c r="AE174" s="251" t="s">
        <v>34</v>
      </c>
      <c r="AF174" s="247"/>
      <c r="AG174" s="247"/>
      <c r="AH174" s="247"/>
      <c r="AI174" s="248"/>
      <c r="AJ174" s="253">
        <f>ROUNDDOWN(AV179/60,0)</f>
        <v>0</v>
      </c>
      <c r="AK174" s="254"/>
      <c r="AL174" s="247" t="s">
        <v>12</v>
      </c>
      <c r="AM174" s="247"/>
      <c r="AN174" s="254">
        <f>AV179-AJ174*60</f>
        <v>0</v>
      </c>
      <c r="AO174" s="254"/>
      <c r="AP174" s="247" t="s">
        <v>13</v>
      </c>
      <c r="AQ174" s="248"/>
      <c r="AR174" s="34"/>
      <c r="AS174" s="49"/>
      <c r="AU174" s="222" t="s">
        <v>28</v>
      </c>
      <c r="AV174" s="223">
        <f>IF(AY174&lt;=BB174,BB174,AV169)</f>
        <v>1260</v>
      </c>
      <c r="AW174" s="156"/>
      <c r="AX174" s="222" t="s">
        <v>29</v>
      </c>
      <c r="AY174" s="223">
        <f>T174*60+X174</f>
        <v>0</v>
      </c>
      <c r="AZ174" s="156"/>
      <c r="BA174" s="222" t="s">
        <v>30</v>
      </c>
      <c r="BB174" s="223">
        <f>21*60</f>
        <v>1260</v>
      </c>
    </row>
    <row r="175" spans="1:58" ht="35.25" hidden="1" customHeight="1" x14ac:dyDescent="0.15">
      <c r="A175" s="28"/>
      <c r="B175" s="266"/>
      <c r="C175" s="267"/>
      <c r="D175" s="267"/>
      <c r="E175" s="268"/>
      <c r="F175" s="269"/>
      <c r="G175" s="269"/>
      <c r="H175" s="263"/>
      <c r="I175" s="263"/>
      <c r="J175" s="249"/>
      <c r="K175" s="249"/>
      <c r="L175" s="263"/>
      <c r="M175" s="263"/>
      <c r="N175" s="249"/>
      <c r="O175" s="250"/>
      <c r="P175" s="252"/>
      <c r="Q175" s="250"/>
      <c r="R175" s="259"/>
      <c r="S175" s="259"/>
      <c r="T175" s="262"/>
      <c r="U175" s="263"/>
      <c r="V175" s="249"/>
      <c r="W175" s="249"/>
      <c r="X175" s="263"/>
      <c r="Y175" s="263"/>
      <c r="Z175" s="249"/>
      <c r="AA175" s="250"/>
      <c r="AB175" s="31"/>
      <c r="AC175" s="31"/>
      <c r="AD175" s="31"/>
      <c r="AE175" s="252"/>
      <c r="AF175" s="249"/>
      <c r="AG175" s="249"/>
      <c r="AH175" s="249"/>
      <c r="AI175" s="250"/>
      <c r="AJ175" s="255"/>
      <c r="AK175" s="256"/>
      <c r="AL175" s="249"/>
      <c r="AM175" s="249"/>
      <c r="AN175" s="256"/>
      <c r="AO175" s="256"/>
      <c r="AP175" s="249"/>
      <c r="AQ175" s="250"/>
      <c r="AR175" s="34"/>
      <c r="AS175" s="49"/>
      <c r="AU175" s="222"/>
      <c r="AV175" s="223"/>
      <c r="AW175" s="156"/>
      <c r="AX175" s="222"/>
      <c r="AY175" s="223"/>
      <c r="AZ175" s="156"/>
      <c r="BA175" s="222"/>
      <c r="BB175" s="223"/>
    </row>
    <row r="176" spans="1:58" ht="17.25" hidden="1" customHeight="1" x14ac:dyDescent="0.15">
      <c r="A176" s="50"/>
      <c r="B176" s="35"/>
      <c r="C176" s="35"/>
      <c r="D176" s="35"/>
      <c r="E176" s="35"/>
      <c r="F176" s="31"/>
      <c r="G176" s="35"/>
      <c r="H176" s="37"/>
      <c r="I176" s="35"/>
      <c r="J176" s="35"/>
      <c r="K176" s="35"/>
      <c r="L176" s="35"/>
      <c r="M176" s="35"/>
      <c r="N176" s="35"/>
      <c r="O176" s="35"/>
      <c r="P176" s="51"/>
      <c r="Q176" s="35"/>
      <c r="R176" s="35"/>
      <c r="S176" s="35"/>
      <c r="T176" s="35"/>
      <c r="U176" s="35"/>
      <c r="V176" s="35"/>
      <c r="W176" s="35"/>
      <c r="X176" s="34"/>
      <c r="Y176" s="34"/>
      <c r="Z176" s="32"/>
      <c r="AA176" s="31"/>
      <c r="AB176" s="31"/>
      <c r="AC176" s="31"/>
      <c r="AD176" s="31"/>
      <c r="AE176" s="47"/>
      <c r="AF176" s="47"/>
      <c r="AG176" s="47"/>
      <c r="AH176" s="47"/>
      <c r="AI176" s="47"/>
      <c r="AJ176" s="39" t="s">
        <v>20</v>
      </c>
      <c r="AK176" s="47"/>
      <c r="AL176" s="47"/>
      <c r="AM176" s="47"/>
      <c r="AN176" s="47"/>
      <c r="AO176" s="47"/>
      <c r="AP176" s="47"/>
      <c r="AQ176" s="47"/>
      <c r="AR176" s="31"/>
      <c r="AS176" s="31"/>
      <c r="AY176" s="62" t="s">
        <v>31</v>
      </c>
    </row>
    <row r="177" spans="1:58" ht="25.5" hidden="1" customHeight="1" x14ac:dyDescent="0.2">
      <c r="A177" s="50"/>
      <c r="B177" s="31"/>
      <c r="C177" s="224" t="s">
        <v>93</v>
      </c>
      <c r="D177" s="225"/>
      <c r="E177" s="225"/>
      <c r="F177" s="225"/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6"/>
      <c r="AD177" s="3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31"/>
      <c r="AS177" s="31"/>
      <c r="AY177" s="98" t="s">
        <v>90</v>
      </c>
    </row>
    <row r="178" spans="1:58" ht="25.5" hidden="1" customHeight="1" x14ac:dyDescent="0.15">
      <c r="A178" s="50"/>
      <c r="B178" s="31"/>
      <c r="C178" s="227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9"/>
      <c r="AD178" s="31"/>
      <c r="AE178" s="44" t="s">
        <v>33</v>
      </c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31"/>
      <c r="AS178" s="31"/>
      <c r="AV178" s="31" t="s">
        <v>34</v>
      </c>
      <c r="AY178" s="31" t="s">
        <v>35</v>
      </c>
      <c r="AZ178" s="99"/>
    </row>
    <row r="179" spans="1:58" s="48" customFormat="1" ht="25.5" hidden="1" customHeight="1" x14ac:dyDescent="0.15">
      <c r="A179" s="50"/>
      <c r="B179" s="31"/>
      <c r="C179" s="227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9"/>
      <c r="AC179" s="1"/>
      <c r="AD179" s="31"/>
      <c r="AE179" s="233" t="s">
        <v>109</v>
      </c>
      <c r="AF179" s="234"/>
      <c r="AG179" s="234"/>
      <c r="AH179" s="234"/>
      <c r="AI179" s="234"/>
      <c r="AJ179" s="234"/>
      <c r="AK179" s="235"/>
      <c r="AL179" s="239">
        <f>IF(AY169=0,0,ROUNDUP(AV179/AY169,3))</f>
        <v>0</v>
      </c>
      <c r="AM179" s="240"/>
      <c r="AN179" s="240"/>
      <c r="AO179" s="240"/>
      <c r="AP179" s="240"/>
      <c r="AQ179" s="241"/>
      <c r="AR179" s="31"/>
      <c r="AS179" s="31"/>
      <c r="AT179" s="43"/>
      <c r="AU179" s="222" t="s">
        <v>37</v>
      </c>
      <c r="AV179" s="245">
        <f>IF(AV169-AV174&gt;0,IF(AV169-AV174&gt;AY169,AY169,AV169-AV174),0)</f>
        <v>0</v>
      </c>
      <c r="AW179" s="246" t="s">
        <v>38</v>
      </c>
      <c r="AX179" s="246"/>
      <c r="AY179" s="99"/>
      <c r="AZ179" s="99"/>
      <c r="BA179" s="43"/>
      <c r="BB179" s="43"/>
      <c r="BC179" s="43"/>
      <c r="BD179" s="40"/>
      <c r="BE179" s="40"/>
      <c r="BF179" s="40"/>
    </row>
    <row r="180" spans="1:58" ht="35.25" hidden="1" customHeight="1" x14ac:dyDescent="0.15">
      <c r="A180" s="50"/>
      <c r="B180" s="31"/>
      <c r="C180" s="227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9"/>
      <c r="AD180" s="31"/>
      <c r="AE180" s="236"/>
      <c r="AF180" s="237"/>
      <c r="AG180" s="237"/>
      <c r="AH180" s="237"/>
      <c r="AI180" s="237"/>
      <c r="AJ180" s="237"/>
      <c r="AK180" s="238"/>
      <c r="AL180" s="242"/>
      <c r="AM180" s="243"/>
      <c r="AN180" s="243"/>
      <c r="AO180" s="243"/>
      <c r="AP180" s="243"/>
      <c r="AQ180" s="244"/>
      <c r="AR180" s="31"/>
      <c r="AS180" s="31"/>
      <c r="AT180" s="222"/>
      <c r="AU180" s="222"/>
      <c r="AV180" s="245"/>
      <c r="AW180" s="246"/>
      <c r="AX180" s="246"/>
    </row>
    <row r="181" spans="1:58" ht="25.5" hidden="1" customHeight="1" x14ac:dyDescent="0.15">
      <c r="A181" s="50"/>
      <c r="B181" s="31"/>
      <c r="C181" s="230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  <c r="AA181" s="231"/>
      <c r="AB181" s="232"/>
      <c r="AD181" s="31"/>
      <c r="AE181" s="31"/>
      <c r="AF181" s="31"/>
      <c r="AG181" s="31"/>
      <c r="AH181" s="31"/>
      <c r="AI181" s="31"/>
      <c r="AJ181" s="31"/>
      <c r="AK181" s="54" t="s">
        <v>20</v>
      </c>
      <c r="AL181" s="31"/>
      <c r="AM181" s="34"/>
      <c r="AN181" s="34"/>
      <c r="AO181" s="34"/>
      <c r="AP181" s="31"/>
      <c r="AQ181" s="31"/>
      <c r="AR181" s="31"/>
      <c r="AS181" s="31"/>
      <c r="AT181" s="222"/>
    </row>
    <row r="182" spans="1:58" ht="25.5" hidden="1" customHeight="1" x14ac:dyDescent="0.15">
      <c r="A182" s="50"/>
      <c r="B182" s="31"/>
      <c r="C182" s="52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D182" s="31"/>
      <c r="AE182" s="31"/>
      <c r="AF182" s="31"/>
      <c r="AG182" s="31"/>
      <c r="AH182" s="31"/>
      <c r="AI182" s="31"/>
      <c r="AJ182" s="31"/>
      <c r="AK182" s="55" t="s">
        <v>39</v>
      </c>
      <c r="AL182" s="31"/>
      <c r="AM182" s="34"/>
      <c r="AN182" s="34"/>
      <c r="AO182" s="34"/>
      <c r="AP182" s="31"/>
      <c r="AQ182" s="31"/>
      <c r="AR182" s="31"/>
      <c r="AS182" s="31"/>
    </row>
    <row r="183" spans="1:58" ht="17.25" hidden="1" customHeight="1" x14ac:dyDescent="0.15">
      <c r="A183" s="56"/>
      <c r="B183" s="57"/>
      <c r="C183" s="57"/>
      <c r="D183" s="57"/>
      <c r="E183" s="57"/>
      <c r="F183" s="58"/>
      <c r="G183" s="57"/>
      <c r="H183" s="57"/>
      <c r="I183" s="57"/>
      <c r="J183" s="57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60"/>
      <c r="AL183" s="59"/>
      <c r="AM183" s="61"/>
      <c r="AN183" s="61"/>
      <c r="AO183" s="61"/>
      <c r="AP183" s="59"/>
      <c r="AQ183" s="59"/>
      <c r="AR183" s="59"/>
      <c r="AS183" s="59"/>
    </row>
    <row r="184" spans="1:58" ht="17.25" hidden="1" customHeight="1" x14ac:dyDescent="0.15">
      <c r="A184" s="36"/>
      <c r="B184" s="36"/>
      <c r="C184" s="36"/>
      <c r="D184" s="36"/>
      <c r="E184" s="36"/>
      <c r="F184" s="62"/>
      <c r="G184" s="36"/>
      <c r="H184" s="36"/>
      <c r="I184" s="36"/>
      <c r="J184" s="36"/>
      <c r="AK184" s="63"/>
      <c r="AM184" s="10"/>
      <c r="AN184" s="10"/>
      <c r="AO184" s="10"/>
    </row>
    <row r="185" spans="1:58" ht="25.5" hidden="1" customHeight="1" x14ac:dyDescent="0.15">
      <c r="A185" s="275" t="s">
        <v>51</v>
      </c>
      <c r="B185" s="276"/>
      <c r="C185" s="276"/>
      <c r="D185" s="276"/>
      <c r="E185" s="276"/>
      <c r="F185" s="276"/>
      <c r="G185" s="276"/>
      <c r="H185" s="276"/>
      <c r="I185" s="277"/>
      <c r="J185" s="23"/>
      <c r="K185" s="64" t="s">
        <v>43</v>
      </c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23"/>
      <c r="AP185" s="23"/>
      <c r="AQ185" s="23"/>
      <c r="AR185" s="23"/>
      <c r="AS185" s="23"/>
      <c r="AU185" s="31" t="s">
        <v>6</v>
      </c>
      <c r="AV185" s="34"/>
      <c r="AW185" s="34"/>
      <c r="AX185" s="34"/>
      <c r="AY185" s="34"/>
      <c r="BA185" s="34"/>
      <c r="BB185" s="34"/>
      <c r="BC185" s="34"/>
      <c r="BD185" s="21"/>
      <c r="BE185" s="21"/>
      <c r="BF185" s="21"/>
    </row>
    <row r="186" spans="1:58" ht="17.25" hidden="1" customHeight="1" x14ac:dyDescent="0.15">
      <c r="A186" s="278"/>
      <c r="B186" s="279"/>
      <c r="C186" s="279"/>
      <c r="D186" s="279"/>
      <c r="E186" s="279"/>
      <c r="F186" s="279"/>
      <c r="G186" s="279"/>
      <c r="H186" s="279"/>
      <c r="I186" s="280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5"/>
      <c r="Y186" s="25"/>
      <c r="Z186" s="25"/>
      <c r="AA186" s="25"/>
      <c r="AB186" s="25"/>
      <c r="AC186" s="25"/>
      <c r="AD186" s="25"/>
      <c r="AE186" s="26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7"/>
      <c r="AQ186" s="27"/>
      <c r="AR186" s="27"/>
      <c r="AS186" s="27"/>
    </row>
    <row r="187" spans="1:58" ht="28.5" hidden="1" customHeight="1" x14ac:dyDescent="0.15">
      <c r="A187" s="28"/>
      <c r="B187" s="29" t="s">
        <v>7</v>
      </c>
      <c r="C187" s="30"/>
      <c r="D187" s="30"/>
      <c r="E187" s="30"/>
      <c r="F187" s="31"/>
      <c r="G187" s="32"/>
      <c r="H187" s="31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3"/>
      <c r="AB187" s="34"/>
      <c r="AC187" s="34"/>
      <c r="AD187" s="34"/>
      <c r="AE187" s="29" t="s">
        <v>8</v>
      </c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V187" s="31" t="s">
        <v>9</v>
      </c>
      <c r="AY187" s="31" t="s">
        <v>10</v>
      </c>
    </row>
    <row r="188" spans="1:58" ht="25.5" hidden="1" customHeight="1" x14ac:dyDescent="0.15">
      <c r="A188" s="28"/>
      <c r="B188" s="170" t="s">
        <v>110</v>
      </c>
      <c r="C188" s="264"/>
      <c r="D188" s="264"/>
      <c r="E188" s="265"/>
      <c r="F188" s="269" t="s">
        <v>11</v>
      </c>
      <c r="G188" s="269"/>
      <c r="H188" s="261"/>
      <c r="I188" s="261"/>
      <c r="J188" s="247" t="s">
        <v>12</v>
      </c>
      <c r="K188" s="247"/>
      <c r="L188" s="261"/>
      <c r="M188" s="261"/>
      <c r="N188" s="247" t="s">
        <v>13</v>
      </c>
      <c r="O188" s="248"/>
      <c r="P188" s="257" t="s">
        <v>14</v>
      </c>
      <c r="Q188" s="248"/>
      <c r="R188" s="258" t="s">
        <v>15</v>
      </c>
      <c r="S188" s="258"/>
      <c r="T188" s="261"/>
      <c r="U188" s="261"/>
      <c r="V188" s="247" t="s">
        <v>12</v>
      </c>
      <c r="W188" s="247"/>
      <c r="X188" s="261"/>
      <c r="Y188" s="261"/>
      <c r="Z188" s="247" t="s">
        <v>13</v>
      </c>
      <c r="AA188" s="248"/>
      <c r="AB188" s="31"/>
      <c r="AC188" s="31"/>
      <c r="AD188" s="31"/>
      <c r="AE188" s="233" t="s">
        <v>108</v>
      </c>
      <c r="AF188" s="270"/>
      <c r="AG188" s="270"/>
      <c r="AH188" s="270"/>
      <c r="AI188" s="271"/>
      <c r="AJ188" s="254">
        <f>ROUNDDOWN(AY188/60,0)</f>
        <v>0</v>
      </c>
      <c r="AK188" s="254"/>
      <c r="AL188" s="270" t="s">
        <v>17</v>
      </c>
      <c r="AM188" s="270"/>
      <c r="AN188" s="254">
        <f>AY188-AJ188*60</f>
        <v>0</v>
      </c>
      <c r="AO188" s="254"/>
      <c r="AP188" s="247" t="s">
        <v>13</v>
      </c>
      <c r="AQ188" s="248"/>
      <c r="AR188" s="34"/>
      <c r="AS188" s="31"/>
      <c r="AT188" s="222"/>
      <c r="AU188" s="222" t="s">
        <v>18</v>
      </c>
      <c r="AV188" s="223">
        <f>T188*60+X188</f>
        <v>0</v>
      </c>
      <c r="AX188" s="222" t="s">
        <v>19</v>
      </c>
      <c r="AY188" s="223">
        <f>(T188*60+X188)-(H188*60+L188)</f>
        <v>0</v>
      </c>
    </row>
    <row r="189" spans="1:58" ht="35.25" hidden="1" customHeight="1" x14ac:dyDescent="0.15">
      <c r="A189" s="28"/>
      <c r="B189" s="266"/>
      <c r="C189" s="267"/>
      <c r="D189" s="267"/>
      <c r="E189" s="268"/>
      <c r="F189" s="269"/>
      <c r="G189" s="269"/>
      <c r="H189" s="263"/>
      <c r="I189" s="263"/>
      <c r="J189" s="249"/>
      <c r="K189" s="249"/>
      <c r="L189" s="263"/>
      <c r="M189" s="263"/>
      <c r="N189" s="249"/>
      <c r="O189" s="250"/>
      <c r="P189" s="252"/>
      <c r="Q189" s="250"/>
      <c r="R189" s="259"/>
      <c r="S189" s="259"/>
      <c r="T189" s="263"/>
      <c r="U189" s="263"/>
      <c r="V189" s="249"/>
      <c r="W189" s="249"/>
      <c r="X189" s="263"/>
      <c r="Y189" s="263"/>
      <c r="Z189" s="249"/>
      <c r="AA189" s="250"/>
      <c r="AB189" s="31"/>
      <c r="AC189" s="31"/>
      <c r="AD189" s="31"/>
      <c r="AE189" s="272"/>
      <c r="AF189" s="273"/>
      <c r="AG189" s="273"/>
      <c r="AH189" s="273"/>
      <c r="AI189" s="274"/>
      <c r="AJ189" s="256"/>
      <c r="AK189" s="256"/>
      <c r="AL189" s="273"/>
      <c r="AM189" s="273"/>
      <c r="AN189" s="256"/>
      <c r="AO189" s="256"/>
      <c r="AP189" s="249"/>
      <c r="AQ189" s="250"/>
      <c r="AR189" s="34"/>
      <c r="AS189" s="31"/>
      <c r="AT189" s="222"/>
      <c r="AU189" s="222"/>
      <c r="AV189" s="223"/>
      <c r="AX189" s="222"/>
      <c r="AY189" s="223"/>
    </row>
    <row r="190" spans="1:58" ht="17.25" hidden="1" customHeight="1" x14ac:dyDescent="0.15">
      <c r="A190" s="28"/>
      <c r="B190" s="35"/>
      <c r="C190" s="35"/>
      <c r="D190" s="35"/>
      <c r="E190" s="35"/>
      <c r="F190" s="36"/>
      <c r="G190" s="36"/>
      <c r="H190" s="37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4"/>
      <c r="Y190" s="34"/>
      <c r="Z190" s="32"/>
      <c r="AA190" s="33"/>
      <c r="AB190" s="34"/>
      <c r="AC190" s="34"/>
      <c r="AD190" s="34"/>
      <c r="AE190" s="38"/>
      <c r="AF190" s="38"/>
      <c r="AG190" s="38"/>
      <c r="AH190" s="38"/>
      <c r="AI190" s="38"/>
      <c r="AJ190" s="39" t="s">
        <v>20</v>
      </c>
      <c r="AK190" s="38"/>
      <c r="AL190" s="38"/>
      <c r="AM190" s="38"/>
      <c r="AN190" s="38"/>
      <c r="AO190" s="38"/>
      <c r="AP190" s="38"/>
      <c r="AQ190" s="38"/>
      <c r="AR190" s="34"/>
      <c r="AS190" s="31"/>
    </row>
    <row r="191" spans="1:58" s="31" customFormat="1" ht="25.5" hidden="1" customHeight="1" x14ac:dyDescent="0.15">
      <c r="A191" s="28"/>
      <c r="B191" s="29"/>
      <c r="C191" s="30"/>
      <c r="D191" s="30"/>
      <c r="E191" s="30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3"/>
      <c r="X191" s="34"/>
      <c r="Y191" s="34"/>
      <c r="Z191" s="32"/>
      <c r="AA191" s="33"/>
      <c r="AB191" s="34"/>
      <c r="AC191" s="34"/>
      <c r="AD191" s="34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4"/>
      <c r="AV191" s="43" t="s">
        <v>21</v>
      </c>
      <c r="AY191" s="31" t="s">
        <v>22</v>
      </c>
      <c r="BB191" s="31" t="s">
        <v>44</v>
      </c>
      <c r="BD191" s="3"/>
      <c r="BE191" s="3"/>
      <c r="BF191" s="3"/>
    </row>
    <row r="192" spans="1:58" s="48" customFormat="1" ht="25.5" hidden="1" customHeight="1" x14ac:dyDescent="0.15">
      <c r="A192" s="41"/>
      <c r="B192" s="42" t="s">
        <v>100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3"/>
      <c r="P192" s="42"/>
      <c r="Q192" s="42"/>
      <c r="R192" s="42"/>
      <c r="S192" s="42"/>
      <c r="T192" s="42"/>
      <c r="U192" s="13"/>
      <c r="V192" s="42"/>
      <c r="W192" s="42"/>
      <c r="X192" s="34"/>
      <c r="Y192" s="34"/>
      <c r="Z192" s="32"/>
      <c r="AA192" s="33"/>
      <c r="AB192" s="34"/>
      <c r="AC192" s="34"/>
      <c r="AD192" s="34"/>
      <c r="AE192" s="44" t="s">
        <v>24</v>
      </c>
      <c r="AF192" s="45"/>
      <c r="AG192" s="46"/>
      <c r="AH192" s="46"/>
      <c r="AI192" s="46"/>
      <c r="AJ192" s="46"/>
      <c r="AK192" s="46"/>
      <c r="AL192" s="46"/>
      <c r="AM192" s="46"/>
      <c r="AN192" s="38"/>
      <c r="AO192" s="38"/>
      <c r="AP192" s="38"/>
      <c r="AQ192" s="47"/>
      <c r="AR192" s="34"/>
      <c r="AS192" s="31"/>
      <c r="AT192" s="43"/>
      <c r="AU192" s="43"/>
      <c r="AV192" s="43" t="s">
        <v>25</v>
      </c>
      <c r="AW192" s="43"/>
      <c r="AX192" s="43"/>
      <c r="AY192" s="31" t="s">
        <v>26</v>
      </c>
      <c r="AZ192" s="43"/>
      <c r="BA192" s="31"/>
      <c r="BB192" s="31"/>
      <c r="BC192" s="43"/>
      <c r="BD192" s="3"/>
      <c r="BE192" s="40"/>
      <c r="BF192" s="40"/>
    </row>
    <row r="193" spans="1:58" ht="25.5" hidden="1" customHeight="1" x14ac:dyDescent="0.15">
      <c r="A193" s="28"/>
      <c r="B193" s="170" t="s">
        <v>110</v>
      </c>
      <c r="C193" s="264"/>
      <c r="D193" s="264"/>
      <c r="E193" s="265"/>
      <c r="F193" s="269" t="s">
        <v>11</v>
      </c>
      <c r="G193" s="269"/>
      <c r="H193" s="261"/>
      <c r="I193" s="261"/>
      <c r="J193" s="247" t="s">
        <v>12</v>
      </c>
      <c r="K193" s="247"/>
      <c r="L193" s="261"/>
      <c r="M193" s="261"/>
      <c r="N193" s="247" t="s">
        <v>13</v>
      </c>
      <c r="O193" s="248"/>
      <c r="P193" s="257" t="s">
        <v>14</v>
      </c>
      <c r="Q193" s="248"/>
      <c r="R193" s="258" t="s">
        <v>15</v>
      </c>
      <c r="S193" s="258"/>
      <c r="T193" s="260"/>
      <c r="U193" s="261"/>
      <c r="V193" s="247" t="s">
        <v>12</v>
      </c>
      <c r="W193" s="247"/>
      <c r="X193" s="261"/>
      <c r="Y193" s="261"/>
      <c r="Z193" s="247" t="s">
        <v>13</v>
      </c>
      <c r="AA193" s="248"/>
      <c r="AB193" s="34"/>
      <c r="AC193" s="34"/>
      <c r="AD193" s="34"/>
      <c r="AE193" s="251" t="s">
        <v>34</v>
      </c>
      <c r="AF193" s="247"/>
      <c r="AG193" s="247"/>
      <c r="AH193" s="247"/>
      <c r="AI193" s="248"/>
      <c r="AJ193" s="253">
        <f>ROUNDDOWN(AV198/60,0)</f>
        <v>0</v>
      </c>
      <c r="AK193" s="254"/>
      <c r="AL193" s="247" t="s">
        <v>12</v>
      </c>
      <c r="AM193" s="247"/>
      <c r="AN193" s="254">
        <f>AV198-AJ193*60</f>
        <v>0</v>
      </c>
      <c r="AO193" s="254"/>
      <c r="AP193" s="247" t="s">
        <v>13</v>
      </c>
      <c r="AQ193" s="248"/>
      <c r="AR193" s="34"/>
      <c r="AS193" s="49"/>
      <c r="AU193" s="222" t="s">
        <v>28</v>
      </c>
      <c r="AV193" s="223">
        <f>IF(AY193&lt;=BB193,BB193,AV188)</f>
        <v>1260</v>
      </c>
      <c r="AW193" s="156"/>
      <c r="AX193" s="222" t="s">
        <v>29</v>
      </c>
      <c r="AY193" s="223">
        <f>T193*60+X193</f>
        <v>0</v>
      </c>
      <c r="AZ193" s="156"/>
      <c r="BA193" s="222" t="s">
        <v>30</v>
      </c>
      <c r="BB193" s="223">
        <f>21*60</f>
        <v>1260</v>
      </c>
    </row>
    <row r="194" spans="1:58" ht="35.25" hidden="1" customHeight="1" x14ac:dyDescent="0.15">
      <c r="A194" s="28"/>
      <c r="B194" s="266"/>
      <c r="C194" s="267"/>
      <c r="D194" s="267"/>
      <c r="E194" s="268"/>
      <c r="F194" s="269"/>
      <c r="G194" s="269"/>
      <c r="H194" s="263"/>
      <c r="I194" s="263"/>
      <c r="J194" s="249"/>
      <c r="K194" s="249"/>
      <c r="L194" s="263"/>
      <c r="M194" s="263"/>
      <c r="N194" s="249"/>
      <c r="O194" s="250"/>
      <c r="P194" s="252"/>
      <c r="Q194" s="250"/>
      <c r="R194" s="259"/>
      <c r="S194" s="259"/>
      <c r="T194" s="262"/>
      <c r="U194" s="263"/>
      <c r="V194" s="249"/>
      <c r="W194" s="249"/>
      <c r="X194" s="263"/>
      <c r="Y194" s="263"/>
      <c r="Z194" s="249"/>
      <c r="AA194" s="250"/>
      <c r="AB194" s="31"/>
      <c r="AC194" s="31"/>
      <c r="AD194" s="31"/>
      <c r="AE194" s="252"/>
      <c r="AF194" s="249"/>
      <c r="AG194" s="249"/>
      <c r="AH194" s="249"/>
      <c r="AI194" s="250"/>
      <c r="AJ194" s="255"/>
      <c r="AK194" s="256"/>
      <c r="AL194" s="249"/>
      <c r="AM194" s="249"/>
      <c r="AN194" s="256"/>
      <c r="AO194" s="256"/>
      <c r="AP194" s="249"/>
      <c r="AQ194" s="250"/>
      <c r="AR194" s="34"/>
      <c r="AS194" s="49"/>
      <c r="AU194" s="222"/>
      <c r="AV194" s="223"/>
      <c r="AW194" s="156"/>
      <c r="AX194" s="222"/>
      <c r="AY194" s="223"/>
      <c r="AZ194" s="156"/>
      <c r="BA194" s="222"/>
      <c r="BB194" s="223"/>
    </row>
    <row r="195" spans="1:58" ht="17.25" hidden="1" customHeight="1" x14ac:dyDescent="0.15">
      <c r="A195" s="50"/>
      <c r="B195" s="35"/>
      <c r="C195" s="35"/>
      <c r="D195" s="35"/>
      <c r="E195" s="35"/>
      <c r="F195" s="31"/>
      <c r="G195" s="35"/>
      <c r="H195" s="37"/>
      <c r="I195" s="35"/>
      <c r="J195" s="35"/>
      <c r="K195" s="35"/>
      <c r="L195" s="35"/>
      <c r="M195" s="35"/>
      <c r="N195" s="35"/>
      <c r="O195" s="35"/>
      <c r="P195" s="51"/>
      <c r="Q195" s="35"/>
      <c r="R195" s="35"/>
      <c r="S195" s="35"/>
      <c r="T195" s="35"/>
      <c r="U195" s="35"/>
      <c r="V195" s="35"/>
      <c r="W195" s="35"/>
      <c r="X195" s="34"/>
      <c r="Y195" s="34"/>
      <c r="Z195" s="32"/>
      <c r="AA195" s="31"/>
      <c r="AB195" s="31"/>
      <c r="AC195" s="31"/>
      <c r="AD195" s="31"/>
      <c r="AE195" s="47"/>
      <c r="AF195" s="47"/>
      <c r="AG195" s="47"/>
      <c r="AH195" s="47"/>
      <c r="AI195" s="47"/>
      <c r="AJ195" s="39" t="s">
        <v>20</v>
      </c>
      <c r="AK195" s="47"/>
      <c r="AL195" s="47"/>
      <c r="AM195" s="47"/>
      <c r="AN195" s="47"/>
      <c r="AO195" s="47"/>
      <c r="AP195" s="47"/>
      <c r="AQ195" s="47"/>
      <c r="AR195" s="31"/>
      <c r="AS195" s="31"/>
      <c r="AY195" s="62" t="s">
        <v>31</v>
      </c>
    </row>
    <row r="196" spans="1:58" ht="25.5" hidden="1" customHeight="1" x14ac:dyDescent="0.2">
      <c r="A196" s="50"/>
      <c r="B196" s="31"/>
      <c r="C196" s="224" t="s">
        <v>93</v>
      </c>
      <c r="D196" s="225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  <c r="Z196" s="225"/>
      <c r="AA196" s="225"/>
      <c r="AB196" s="226"/>
      <c r="AC196" s="31"/>
      <c r="AD196" s="3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31"/>
      <c r="AS196" s="31"/>
      <c r="AY196" s="98" t="s">
        <v>90</v>
      </c>
    </row>
    <row r="197" spans="1:58" ht="25.5" hidden="1" customHeight="1" x14ac:dyDescent="0.15">
      <c r="A197" s="50"/>
      <c r="B197" s="31"/>
      <c r="C197" s="227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9"/>
      <c r="AC197" s="31"/>
      <c r="AD197" s="31"/>
      <c r="AE197" s="44" t="s">
        <v>33</v>
      </c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31"/>
      <c r="AS197" s="31"/>
      <c r="AV197" s="31" t="s">
        <v>34</v>
      </c>
      <c r="AY197" s="31" t="s">
        <v>35</v>
      </c>
      <c r="AZ197" s="99"/>
    </row>
    <row r="198" spans="1:58" s="48" customFormat="1" ht="25.5" hidden="1" customHeight="1" x14ac:dyDescent="0.15">
      <c r="A198" s="50"/>
      <c r="B198" s="31"/>
      <c r="C198" s="227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9"/>
      <c r="AD198" s="34"/>
      <c r="AE198" s="233" t="s">
        <v>109</v>
      </c>
      <c r="AF198" s="234"/>
      <c r="AG198" s="234"/>
      <c r="AH198" s="234"/>
      <c r="AI198" s="234"/>
      <c r="AJ198" s="234"/>
      <c r="AK198" s="235"/>
      <c r="AL198" s="239">
        <f>IF(AY188=0,0,ROUNDUP(AV198/AY188,3))</f>
        <v>0</v>
      </c>
      <c r="AM198" s="240"/>
      <c r="AN198" s="240"/>
      <c r="AO198" s="240"/>
      <c r="AP198" s="240"/>
      <c r="AQ198" s="241"/>
      <c r="AR198" s="31"/>
      <c r="AS198" s="31"/>
      <c r="AT198" s="43"/>
      <c r="AU198" s="222" t="s">
        <v>37</v>
      </c>
      <c r="AV198" s="245">
        <f>IF(AV188-AV193&gt;0,IF(AV188-AV193&gt;AY188,AY188,AV188-AV193),0)</f>
        <v>0</v>
      </c>
      <c r="AW198" s="246" t="s">
        <v>38</v>
      </c>
      <c r="AX198" s="246"/>
      <c r="AY198" s="99"/>
      <c r="AZ198" s="99"/>
      <c r="BA198" s="43"/>
      <c r="BB198" s="43"/>
      <c r="BC198" s="43"/>
      <c r="BD198" s="40"/>
      <c r="BE198" s="40"/>
      <c r="BF198" s="40"/>
    </row>
    <row r="199" spans="1:58" ht="35.25" hidden="1" customHeight="1" x14ac:dyDescent="0.15">
      <c r="A199" s="65"/>
      <c r="B199" s="31"/>
      <c r="C199" s="227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9"/>
      <c r="AC199" s="34"/>
      <c r="AD199" s="31"/>
      <c r="AE199" s="236"/>
      <c r="AF199" s="237"/>
      <c r="AG199" s="237"/>
      <c r="AH199" s="237"/>
      <c r="AI199" s="237"/>
      <c r="AJ199" s="237"/>
      <c r="AK199" s="238"/>
      <c r="AL199" s="242"/>
      <c r="AM199" s="243"/>
      <c r="AN199" s="243"/>
      <c r="AO199" s="243"/>
      <c r="AP199" s="243"/>
      <c r="AQ199" s="244"/>
      <c r="AR199" s="31"/>
      <c r="AS199" s="31"/>
      <c r="AT199" s="222"/>
      <c r="AU199" s="222"/>
      <c r="AV199" s="245"/>
      <c r="AW199" s="246"/>
      <c r="AX199" s="246"/>
    </row>
    <row r="200" spans="1:58" ht="25.5" hidden="1" customHeight="1" x14ac:dyDescent="0.15">
      <c r="A200" s="65"/>
      <c r="B200" s="31"/>
      <c r="C200" s="230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  <c r="AA200" s="231"/>
      <c r="AB200" s="232"/>
      <c r="AC200" s="31"/>
      <c r="AD200" s="31"/>
      <c r="AE200" s="31"/>
      <c r="AF200" s="31"/>
      <c r="AG200" s="31"/>
      <c r="AH200" s="31"/>
      <c r="AI200" s="31"/>
      <c r="AJ200" s="31"/>
      <c r="AK200" s="54" t="s">
        <v>20</v>
      </c>
      <c r="AL200" s="31"/>
      <c r="AM200" s="34"/>
      <c r="AN200" s="34"/>
      <c r="AO200" s="34"/>
      <c r="AP200" s="31"/>
      <c r="AQ200" s="31"/>
      <c r="AR200" s="31"/>
      <c r="AS200" s="31"/>
      <c r="AT200" s="222"/>
    </row>
    <row r="201" spans="1:58" ht="25.5" hidden="1" customHeight="1" x14ac:dyDescent="0.15">
      <c r="A201" s="50"/>
      <c r="B201" s="30"/>
      <c r="C201" s="52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31"/>
      <c r="AD201" s="31"/>
      <c r="AE201" s="31"/>
      <c r="AF201" s="31"/>
      <c r="AG201" s="31"/>
      <c r="AH201" s="31"/>
      <c r="AI201" s="31"/>
      <c r="AJ201" s="31"/>
      <c r="AK201" s="55" t="s">
        <v>39</v>
      </c>
      <c r="AL201" s="31"/>
      <c r="AM201" s="34"/>
      <c r="AN201" s="34"/>
      <c r="AO201" s="34"/>
      <c r="AP201" s="31"/>
      <c r="AQ201" s="31"/>
      <c r="AR201" s="31"/>
      <c r="AS201" s="31"/>
    </row>
    <row r="202" spans="1:58" s="31" customFormat="1" ht="55.5" customHeight="1" x14ac:dyDescent="0.15">
      <c r="A202" s="57"/>
      <c r="B202" s="199" t="s">
        <v>52</v>
      </c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9"/>
      <c r="AD202" s="199"/>
      <c r="AE202" s="199"/>
      <c r="AF202" s="199"/>
      <c r="AG202" s="199"/>
      <c r="AH202" s="199"/>
      <c r="AI202" s="199"/>
      <c r="AJ202" s="199"/>
      <c r="AK202" s="199"/>
      <c r="AL202" s="199"/>
      <c r="AM202" s="199"/>
      <c r="AN202" s="199"/>
      <c r="AO202" s="199"/>
      <c r="AP202" s="199"/>
      <c r="AQ202" s="59"/>
      <c r="AR202" s="59"/>
      <c r="AS202" s="59"/>
      <c r="BD202" s="3"/>
      <c r="BE202" s="3"/>
      <c r="BF202" s="3"/>
    </row>
    <row r="203" spans="1:58" ht="17.25" customHeight="1" x14ac:dyDescent="0.15">
      <c r="A203" s="56"/>
      <c r="B203" s="57"/>
      <c r="C203" s="57"/>
      <c r="D203" s="57"/>
      <c r="E203" s="57"/>
      <c r="F203" s="58"/>
      <c r="G203" s="57"/>
      <c r="H203" s="57"/>
      <c r="I203" s="57"/>
      <c r="J203" s="57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60"/>
      <c r="AL203" s="59"/>
      <c r="AM203" s="61"/>
      <c r="AN203" s="61"/>
      <c r="AO203" s="61"/>
      <c r="AP203" s="59"/>
      <c r="AQ203" s="59"/>
      <c r="AR203" s="59"/>
      <c r="AS203" s="59"/>
    </row>
    <row r="204" spans="1:58" s="10" customFormat="1" ht="28.5" customHeight="1" x14ac:dyDescent="0.15">
      <c r="A204" s="5" t="s">
        <v>80</v>
      </c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7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8"/>
      <c r="AF204" s="68"/>
      <c r="AG204" s="68"/>
      <c r="AH204" s="68"/>
      <c r="AI204" s="68"/>
      <c r="AJ204" s="68"/>
      <c r="AK204" s="6"/>
      <c r="AL204" s="68"/>
      <c r="AM204" s="6"/>
      <c r="AN204" s="6"/>
      <c r="AO204" s="6"/>
      <c r="AP204" s="68"/>
      <c r="AQ204" s="68"/>
      <c r="AR204" s="68"/>
      <c r="AS204" s="1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21"/>
      <c r="BE204" s="21"/>
      <c r="BF204" s="21"/>
    </row>
    <row r="205" spans="1:58" x14ac:dyDescent="0.15">
      <c r="AH205" s="62"/>
      <c r="AI205" s="62"/>
      <c r="AJ205" s="62"/>
      <c r="AK205" s="62"/>
      <c r="AL205" s="62"/>
      <c r="AM205" s="62"/>
      <c r="AN205" s="62"/>
      <c r="AO205" s="62"/>
      <c r="AR205" s="106"/>
    </row>
    <row r="206" spans="1:58" x14ac:dyDescent="0.15">
      <c r="C206" s="1" t="s">
        <v>53</v>
      </c>
      <c r="AG206" s="62"/>
      <c r="AH206" s="62"/>
      <c r="AI206" s="62"/>
      <c r="AJ206" s="62"/>
      <c r="AK206" s="62"/>
      <c r="AL206" s="62"/>
      <c r="AM206" s="62"/>
      <c r="AN206" s="62"/>
      <c r="AO206" s="62"/>
      <c r="AV206" s="107"/>
      <c r="AW206" s="107"/>
      <c r="AX206" s="107"/>
      <c r="AY206" s="107"/>
      <c r="AZ206" s="107"/>
      <c r="BA206" s="107"/>
      <c r="BB206" s="107"/>
    </row>
    <row r="207" spans="1:58" ht="37.5" customHeight="1" x14ac:dyDescent="0.15">
      <c r="C207" s="184" t="s">
        <v>92</v>
      </c>
      <c r="D207" s="185"/>
      <c r="E207" s="186" t="s">
        <v>54</v>
      </c>
      <c r="F207" s="187"/>
      <c r="G207" s="187"/>
      <c r="H207" s="187"/>
      <c r="I207" s="187"/>
      <c r="J207" s="187"/>
      <c r="K207" s="187"/>
      <c r="L207" s="187"/>
      <c r="M207" s="187"/>
      <c r="N207" s="190" t="s">
        <v>91</v>
      </c>
      <c r="O207" s="191"/>
      <c r="P207" s="191"/>
      <c r="Q207" s="191"/>
      <c r="R207" s="191"/>
      <c r="S207" s="191"/>
      <c r="T207" s="191"/>
      <c r="U207" s="191"/>
      <c r="V207" s="191"/>
      <c r="W207" s="191"/>
      <c r="X207" s="191"/>
      <c r="Y207" s="191"/>
      <c r="Z207" s="191"/>
      <c r="AA207" s="191"/>
      <c r="AB207" s="191"/>
      <c r="AC207" s="191"/>
      <c r="AD207" s="191"/>
      <c r="AE207" s="191"/>
      <c r="AF207" s="191"/>
      <c r="AG207" s="191"/>
      <c r="AH207" s="191"/>
      <c r="AI207" s="191"/>
      <c r="AJ207" s="191"/>
      <c r="AK207" s="191"/>
      <c r="AL207" s="191"/>
      <c r="AM207" s="191"/>
      <c r="AN207" s="191"/>
      <c r="AO207" s="192"/>
      <c r="AP207" s="31"/>
      <c r="AQ207" s="177"/>
      <c r="AR207" s="177"/>
      <c r="AS207" s="177"/>
      <c r="AT207" s="177"/>
      <c r="AU207" s="177"/>
      <c r="AV207" s="177"/>
      <c r="AW207" s="177"/>
      <c r="AY207" s="3"/>
      <c r="AZ207" s="3"/>
      <c r="BA207" s="3"/>
      <c r="BB207" s="1"/>
      <c r="BC207" s="1"/>
      <c r="BD207" s="1"/>
      <c r="BE207" s="1"/>
      <c r="BF207" s="1"/>
    </row>
    <row r="208" spans="1:58" ht="18.75" customHeight="1" x14ac:dyDescent="0.15">
      <c r="C208" s="185"/>
      <c r="D208" s="185"/>
      <c r="E208" s="188"/>
      <c r="F208" s="189"/>
      <c r="G208" s="189"/>
      <c r="H208" s="189"/>
      <c r="I208" s="189"/>
      <c r="J208" s="189"/>
      <c r="K208" s="189"/>
      <c r="L208" s="189"/>
      <c r="M208" s="189"/>
      <c r="N208" s="193"/>
      <c r="O208" s="194"/>
      <c r="P208" s="194"/>
      <c r="Q208" s="194"/>
      <c r="R208" s="194"/>
      <c r="S208" s="194"/>
      <c r="T208" s="194"/>
      <c r="U208" s="194"/>
      <c r="V208" s="194"/>
      <c r="W208" s="194"/>
      <c r="X208" s="194"/>
      <c r="Y208" s="194"/>
      <c r="Z208" s="194"/>
      <c r="AA208" s="194"/>
      <c r="AB208" s="194"/>
      <c r="AC208" s="194"/>
      <c r="AD208" s="194"/>
      <c r="AE208" s="194"/>
      <c r="AF208" s="194"/>
      <c r="AG208" s="194"/>
      <c r="AH208" s="194"/>
      <c r="AI208" s="194"/>
      <c r="AJ208" s="194"/>
      <c r="AK208" s="194"/>
      <c r="AL208" s="194"/>
      <c r="AM208" s="194"/>
      <c r="AN208" s="194"/>
      <c r="AO208" s="195"/>
      <c r="AP208" s="31"/>
      <c r="AQ208" s="177"/>
      <c r="AR208" s="177"/>
      <c r="AS208" s="177"/>
      <c r="AT208" s="177"/>
      <c r="AU208" s="177"/>
      <c r="AV208" s="177"/>
      <c r="AW208" s="177"/>
      <c r="AY208" s="3"/>
      <c r="AZ208" s="3"/>
      <c r="BA208" s="3"/>
      <c r="BB208" s="1"/>
      <c r="BC208" s="1"/>
      <c r="BD208" s="1"/>
      <c r="BE208" s="1"/>
      <c r="BF208" s="1"/>
    </row>
    <row r="209" spans="2:58" ht="32.25" customHeight="1" x14ac:dyDescent="0.15">
      <c r="C209" s="185"/>
      <c r="D209" s="185"/>
      <c r="E209" s="178">
        <v>150</v>
      </c>
      <c r="F209" s="179"/>
      <c r="G209" s="179"/>
      <c r="H209" s="179"/>
      <c r="I209" s="179"/>
      <c r="J209" s="179"/>
      <c r="K209" s="179"/>
      <c r="L209" s="182" t="s">
        <v>0</v>
      </c>
      <c r="M209" s="182"/>
      <c r="N209" s="193"/>
      <c r="O209" s="194"/>
      <c r="P209" s="194"/>
      <c r="Q209" s="194"/>
      <c r="R209" s="194"/>
      <c r="S209" s="194"/>
      <c r="T209" s="194"/>
      <c r="U209" s="194"/>
      <c r="V209" s="194"/>
      <c r="W209" s="194"/>
      <c r="X209" s="194"/>
      <c r="Y209" s="194"/>
      <c r="Z209" s="194"/>
      <c r="AA209" s="194"/>
      <c r="AB209" s="194"/>
      <c r="AC209" s="194"/>
      <c r="AD209" s="194"/>
      <c r="AE209" s="194"/>
      <c r="AF209" s="194"/>
      <c r="AG209" s="194"/>
      <c r="AH209" s="194"/>
      <c r="AI209" s="194"/>
      <c r="AJ209" s="194"/>
      <c r="AK209" s="194"/>
      <c r="AL209" s="194"/>
      <c r="AM209" s="194"/>
      <c r="AN209" s="194"/>
      <c r="AO209" s="195"/>
      <c r="AP209" s="31"/>
      <c r="AQ209" s="156"/>
      <c r="AR209" s="156"/>
      <c r="AS209" s="156"/>
      <c r="AT209" s="156"/>
      <c r="AU209" s="156"/>
      <c r="AV209" s="156"/>
      <c r="AW209" s="156"/>
      <c r="AY209" s="3"/>
      <c r="AZ209" s="3"/>
      <c r="BA209" s="3"/>
      <c r="BB209" s="1"/>
      <c r="BC209" s="1"/>
      <c r="BD209" s="1"/>
      <c r="BE209" s="1"/>
      <c r="BF209" s="1"/>
    </row>
    <row r="210" spans="2:58" ht="32.25" customHeight="1" x14ac:dyDescent="0.15">
      <c r="C210" s="185"/>
      <c r="D210" s="185"/>
      <c r="E210" s="180"/>
      <c r="F210" s="181"/>
      <c r="G210" s="181"/>
      <c r="H210" s="181"/>
      <c r="I210" s="181"/>
      <c r="J210" s="181"/>
      <c r="K210" s="181"/>
      <c r="L210" s="183"/>
      <c r="M210" s="183"/>
      <c r="N210" s="196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8"/>
      <c r="AP210" s="107"/>
      <c r="AQ210" s="156"/>
      <c r="AR210" s="156"/>
      <c r="AS210" s="156"/>
      <c r="AT210" s="156"/>
      <c r="AU210" s="156"/>
      <c r="AV210" s="156"/>
      <c r="AW210" s="156"/>
      <c r="AY210" s="3"/>
      <c r="AZ210" s="3"/>
      <c r="BA210" s="3"/>
      <c r="BB210" s="1"/>
      <c r="BC210" s="1"/>
      <c r="BD210" s="1"/>
      <c r="BE210" s="1"/>
      <c r="BF210" s="1"/>
    </row>
    <row r="211" spans="2:58" ht="32.25" customHeight="1" x14ac:dyDescent="0.15">
      <c r="C211" s="72"/>
      <c r="D211" s="72"/>
      <c r="E211" s="107"/>
      <c r="F211" s="107"/>
      <c r="G211" s="107"/>
      <c r="H211" s="33"/>
      <c r="I211" s="33"/>
      <c r="J211" s="73"/>
      <c r="K211" s="73"/>
      <c r="L211" s="73"/>
      <c r="M211" s="73"/>
      <c r="N211" s="73"/>
      <c r="O211" s="73"/>
      <c r="P211" s="73"/>
      <c r="Q211" s="74"/>
      <c r="R211" s="7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  <c r="AC211" s="104"/>
      <c r="AD211" s="104"/>
      <c r="AE211" s="104"/>
      <c r="AF211" s="104"/>
      <c r="AG211" s="104"/>
      <c r="AH211" s="104"/>
      <c r="AI211" s="104"/>
      <c r="AJ211" s="104"/>
      <c r="AK211" s="104"/>
      <c r="AL211" s="104"/>
      <c r="AM211" s="104"/>
      <c r="AN211" s="104"/>
      <c r="AO211" s="104"/>
      <c r="AP211" s="104"/>
      <c r="AQ211" s="104"/>
      <c r="AR211" s="75" t="s">
        <v>55</v>
      </c>
      <c r="AV211" s="107"/>
      <c r="AW211" s="107"/>
      <c r="AX211" s="107"/>
      <c r="AY211" s="107"/>
      <c r="AZ211" s="107"/>
      <c r="BA211" s="107"/>
      <c r="BB211" s="107"/>
    </row>
    <row r="212" spans="2:58" s="77" customFormat="1" ht="18.75" customHeight="1" x14ac:dyDescent="0.15">
      <c r="C212" s="33"/>
      <c r="D212" s="33"/>
      <c r="E212" s="33"/>
      <c r="F212" s="33"/>
      <c r="G212" s="33"/>
      <c r="H212" s="33"/>
      <c r="I212" s="33"/>
      <c r="J212" s="76"/>
      <c r="K212" s="33"/>
      <c r="L212" s="33"/>
      <c r="M212" s="33"/>
      <c r="N212" s="33"/>
      <c r="O212" s="33"/>
      <c r="P212" s="74"/>
      <c r="Q212" s="74"/>
      <c r="R212" s="74"/>
      <c r="S212" s="74"/>
      <c r="T212" s="74"/>
      <c r="U212" s="74"/>
      <c r="V212" s="74"/>
      <c r="W212" s="74"/>
      <c r="X212" s="32"/>
      <c r="Y212" s="32"/>
      <c r="Z212" s="32"/>
      <c r="AA212" s="33"/>
      <c r="AB212" s="33"/>
      <c r="AC212" s="33"/>
      <c r="AD212" s="47"/>
      <c r="AE212" s="70"/>
      <c r="AF212" s="70"/>
      <c r="AG212" s="47"/>
      <c r="AH212" s="47"/>
      <c r="AI212" s="47"/>
      <c r="AJ212" s="47"/>
      <c r="AK212" s="47"/>
      <c r="AL212" s="47"/>
      <c r="AM212" s="47"/>
      <c r="AN212" s="47"/>
      <c r="AO212" s="47"/>
      <c r="AT212" s="47"/>
      <c r="AU212" s="47"/>
      <c r="AV212" s="31"/>
      <c r="AW212" s="31"/>
      <c r="AX212" s="31"/>
      <c r="AY212" s="31"/>
      <c r="AZ212" s="31"/>
      <c r="BA212" s="31"/>
      <c r="BB212" s="31"/>
      <c r="BC212" s="47"/>
      <c r="BD212" s="4"/>
      <c r="BE212" s="4"/>
      <c r="BF212" s="4"/>
    </row>
    <row r="213" spans="2:58" ht="33" customHeight="1" x14ac:dyDescent="0.15">
      <c r="C213" s="69" t="s">
        <v>56</v>
      </c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</row>
    <row r="214" spans="2:58" ht="24.95" customHeight="1" x14ac:dyDescent="0.15">
      <c r="C214" s="1" t="s">
        <v>57</v>
      </c>
      <c r="D214" s="79" t="s">
        <v>58</v>
      </c>
    </row>
    <row r="215" spans="2:58" s="82" customFormat="1" ht="25.5" customHeight="1" x14ac:dyDescent="0.15">
      <c r="B215" s="80"/>
      <c r="C215" s="95" t="s">
        <v>57</v>
      </c>
      <c r="D215" s="176" t="s">
        <v>94</v>
      </c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/>
      <c r="AF215" s="176"/>
      <c r="AG215" s="176"/>
      <c r="AH215" s="176"/>
      <c r="AI215" s="176"/>
      <c r="AJ215" s="176"/>
      <c r="AK215" s="176"/>
      <c r="AL215" s="176"/>
      <c r="AM215" s="176"/>
      <c r="AN215" s="176"/>
      <c r="AO215" s="176"/>
      <c r="AP215" s="176"/>
      <c r="AQ215" s="176"/>
      <c r="AR215" s="176"/>
      <c r="AS215" s="8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0"/>
      <c r="BD215" s="81"/>
      <c r="BE215" s="81"/>
      <c r="BF215" s="81"/>
    </row>
    <row r="216" spans="2:58" ht="23.25" customHeight="1" x14ac:dyDescent="0.15">
      <c r="B216" s="80"/>
      <c r="C216" s="95"/>
      <c r="D216" s="102" t="s">
        <v>95</v>
      </c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102"/>
    </row>
    <row r="217" spans="2:58" ht="23.25" customHeight="1" x14ac:dyDescent="0.15">
      <c r="B217" s="80"/>
      <c r="C217" s="95" t="s">
        <v>57</v>
      </c>
      <c r="D217" s="176" t="s">
        <v>96</v>
      </c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76"/>
      <c r="AJ217" s="176"/>
      <c r="AK217" s="176"/>
      <c r="AL217" s="176"/>
      <c r="AM217" s="176"/>
      <c r="AN217" s="176"/>
      <c r="AO217" s="176"/>
      <c r="AP217" s="176"/>
      <c r="AQ217" s="176"/>
      <c r="AR217" s="176"/>
      <c r="AS217" s="80"/>
    </row>
    <row r="218" spans="2:58" s="11" customFormat="1" ht="28.5" customHeight="1" x14ac:dyDescent="0.15">
      <c r="C218" s="95"/>
      <c r="D218" s="102" t="s">
        <v>97</v>
      </c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31"/>
      <c r="AU218" s="29"/>
      <c r="AV218" s="29"/>
      <c r="AW218" s="29"/>
      <c r="AX218" s="29"/>
      <c r="AY218" s="29"/>
      <c r="AZ218" s="29"/>
      <c r="BA218" s="29"/>
      <c r="BB218" s="29"/>
      <c r="BC218" s="29"/>
      <c r="BD218" s="86"/>
      <c r="BE218" s="86"/>
      <c r="BF218" s="86"/>
    </row>
    <row r="219" spans="2:58" s="11" customFormat="1" ht="28.5" customHeight="1" x14ac:dyDescent="0.15">
      <c r="C219" s="78" t="s">
        <v>57</v>
      </c>
      <c r="D219" s="103" t="s">
        <v>83</v>
      </c>
      <c r="E219" s="83"/>
      <c r="F219" s="22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5"/>
      <c r="AR219" s="85"/>
      <c r="AS219" s="1"/>
      <c r="AT219" s="31"/>
      <c r="AU219" s="29"/>
      <c r="AV219" s="29"/>
      <c r="AW219" s="29"/>
      <c r="AX219" s="29"/>
      <c r="AY219" s="29"/>
      <c r="AZ219" s="29"/>
      <c r="BA219" s="29"/>
      <c r="BB219" s="29"/>
      <c r="BC219" s="29"/>
      <c r="BD219" s="86"/>
      <c r="BE219" s="86"/>
      <c r="BF219" s="86"/>
    </row>
    <row r="220" spans="2:58" s="11" customFormat="1" ht="18.75" customHeight="1" thickBot="1" x14ac:dyDescent="0.2">
      <c r="D220" s="22"/>
      <c r="E220" s="87"/>
      <c r="L220" s="88"/>
      <c r="M220" s="88"/>
      <c r="N220" s="88"/>
      <c r="O220" s="88"/>
      <c r="P220" s="88"/>
      <c r="Q220" s="88"/>
      <c r="R220" s="89"/>
      <c r="S220" s="89"/>
      <c r="T220" s="89"/>
      <c r="U220" s="89"/>
      <c r="V220" s="89"/>
      <c r="W220" s="89"/>
      <c r="X220" s="90"/>
      <c r="Y220" s="90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91"/>
      <c r="AR220" s="91"/>
      <c r="AS220" s="77"/>
      <c r="AT220" s="31"/>
      <c r="AU220" s="54" t="s">
        <v>59</v>
      </c>
      <c r="AV220" s="29"/>
      <c r="AW220" s="29"/>
      <c r="AX220" s="29"/>
      <c r="AY220" s="29"/>
      <c r="AZ220" s="29"/>
      <c r="BA220" s="29"/>
      <c r="BB220" s="29"/>
      <c r="BC220" s="29"/>
      <c r="BD220" s="86"/>
      <c r="BE220" s="86"/>
      <c r="BF220" s="86"/>
    </row>
    <row r="221" spans="2:58" x14ac:dyDescent="0.15">
      <c r="C221" s="200" t="s">
        <v>60</v>
      </c>
      <c r="D221" s="201"/>
      <c r="E221" s="201"/>
      <c r="F221" s="201"/>
      <c r="G221" s="201"/>
      <c r="H221" s="201"/>
      <c r="I221" s="205" t="s">
        <v>106</v>
      </c>
      <c r="J221" s="206"/>
      <c r="K221" s="207"/>
      <c r="L221" s="208" t="s">
        <v>54</v>
      </c>
      <c r="M221" s="156"/>
      <c r="N221" s="156"/>
      <c r="O221" s="156"/>
      <c r="P221" s="156"/>
      <c r="Q221" s="209"/>
      <c r="R221" s="212" t="s">
        <v>89</v>
      </c>
      <c r="S221" s="213"/>
      <c r="T221" s="213"/>
      <c r="U221" s="213"/>
      <c r="V221" s="213"/>
      <c r="W221" s="214"/>
      <c r="X221" s="218" t="s">
        <v>61</v>
      </c>
      <c r="Y221" s="219"/>
      <c r="Z221" s="219"/>
      <c r="AA221" s="219"/>
      <c r="AB221" s="219"/>
      <c r="AC221" s="220"/>
      <c r="AD221" s="215" t="s">
        <v>62</v>
      </c>
      <c r="AE221" s="216"/>
      <c r="AF221" s="216"/>
      <c r="AG221" s="216"/>
      <c r="AH221" s="216"/>
      <c r="AI221" s="221"/>
      <c r="AJ221" s="62"/>
      <c r="BA221" s="160" t="s">
        <v>63</v>
      </c>
      <c r="BB221" s="160" t="s">
        <v>64</v>
      </c>
    </row>
    <row r="222" spans="2:58" x14ac:dyDescent="0.15">
      <c r="C222" s="202"/>
      <c r="D222" s="156"/>
      <c r="E222" s="156"/>
      <c r="F222" s="156"/>
      <c r="G222" s="156"/>
      <c r="H222" s="156"/>
      <c r="I222" s="208"/>
      <c r="J222" s="156"/>
      <c r="K222" s="209"/>
      <c r="L222" s="208"/>
      <c r="M222" s="156"/>
      <c r="N222" s="156"/>
      <c r="O222" s="156"/>
      <c r="P222" s="156"/>
      <c r="Q222" s="209"/>
      <c r="R222" s="215"/>
      <c r="S222" s="216"/>
      <c r="T222" s="216"/>
      <c r="U222" s="216"/>
      <c r="V222" s="216"/>
      <c r="W222" s="217"/>
      <c r="X222" s="161" t="s">
        <v>65</v>
      </c>
      <c r="Y222" s="162"/>
      <c r="Z222" s="163"/>
      <c r="AA222" s="170" t="s">
        <v>66</v>
      </c>
      <c r="AB222" s="162"/>
      <c r="AC222" s="171"/>
      <c r="AD222" s="215"/>
      <c r="AE222" s="216"/>
      <c r="AF222" s="216"/>
      <c r="AG222" s="216"/>
      <c r="AH222" s="216"/>
      <c r="AI222" s="221"/>
      <c r="AJ222" s="62"/>
      <c r="BA222" s="156"/>
      <c r="BB222" s="157"/>
    </row>
    <row r="223" spans="2:58" x14ac:dyDescent="0.15">
      <c r="C223" s="202"/>
      <c r="D223" s="156"/>
      <c r="E223" s="156"/>
      <c r="F223" s="156"/>
      <c r="G223" s="156"/>
      <c r="H223" s="156"/>
      <c r="I223" s="208"/>
      <c r="J223" s="156"/>
      <c r="K223" s="209"/>
      <c r="L223" s="208"/>
      <c r="M223" s="156"/>
      <c r="N223" s="156"/>
      <c r="O223" s="156"/>
      <c r="P223" s="156"/>
      <c r="Q223" s="209"/>
      <c r="R223" s="215"/>
      <c r="S223" s="216"/>
      <c r="T223" s="216"/>
      <c r="U223" s="216"/>
      <c r="V223" s="216"/>
      <c r="W223" s="217"/>
      <c r="X223" s="164"/>
      <c r="Y223" s="165"/>
      <c r="Z223" s="166"/>
      <c r="AA223" s="172"/>
      <c r="AB223" s="165"/>
      <c r="AC223" s="173"/>
      <c r="AD223" s="215"/>
      <c r="AE223" s="216"/>
      <c r="AF223" s="216"/>
      <c r="AG223" s="216"/>
      <c r="AH223" s="216"/>
      <c r="AI223" s="221"/>
      <c r="AJ223" s="62"/>
      <c r="BA223" s="156"/>
      <c r="BB223" s="157"/>
    </row>
    <row r="224" spans="2:58" x14ac:dyDescent="0.15">
      <c r="C224" s="203"/>
      <c r="D224" s="204"/>
      <c r="E224" s="204"/>
      <c r="F224" s="204"/>
      <c r="G224" s="204"/>
      <c r="H224" s="204"/>
      <c r="I224" s="210"/>
      <c r="J224" s="204"/>
      <c r="K224" s="211"/>
      <c r="L224" s="210"/>
      <c r="M224" s="204"/>
      <c r="N224" s="204"/>
      <c r="O224" s="204"/>
      <c r="P224" s="204"/>
      <c r="Q224" s="211"/>
      <c r="R224" s="215"/>
      <c r="S224" s="216"/>
      <c r="T224" s="216"/>
      <c r="U224" s="216"/>
      <c r="V224" s="216"/>
      <c r="W224" s="217"/>
      <c r="X224" s="167"/>
      <c r="Y224" s="168"/>
      <c r="Z224" s="169"/>
      <c r="AA224" s="174"/>
      <c r="AB224" s="168"/>
      <c r="AC224" s="175"/>
      <c r="AD224" s="215"/>
      <c r="AE224" s="216"/>
      <c r="AF224" s="216"/>
      <c r="AG224" s="216"/>
      <c r="AH224" s="216"/>
      <c r="AI224" s="221"/>
      <c r="AJ224" s="62"/>
      <c r="BA224" s="156"/>
      <c r="BB224" s="157"/>
    </row>
    <row r="225" spans="3:54" ht="10.9" customHeight="1" x14ac:dyDescent="0.15">
      <c r="C225" s="111">
        <v>9</v>
      </c>
      <c r="D225" s="114" t="s">
        <v>67</v>
      </c>
      <c r="E225" s="117">
        <v>13</v>
      </c>
      <c r="F225" s="117" t="s">
        <v>68</v>
      </c>
      <c r="G225" s="111" t="s">
        <v>69</v>
      </c>
      <c r="H225" s="117"/>
      <c r="I225" s="120" t="s">
        <v>104</v>
      </c>
      <c r="J225" s="121"/>
      <c r="K225" s="122"/>
      <c r="L225" s="129">
        <f>E$209</f>
        <v>150</v>
      </c>
      <c r="M225" s="130"/>
      <c r="N225" s="130"/>
      <c r="O225" s="130"/>
      <c r="P225" s="130"/>
      <c r="Q225" s="131"/>
      <c r="R225" s="138">
        <f>IF(AND(I225="○",BA225="●"),2+ROUNDDOWN(($L225-100)/100,0)*2,0)</f>
        <v>2</v>
      </c>
      <c r="S225" s="139"/>
      <c r="T225" s="139"/>
      <c r="U225" s="139"/>
      <c r="V225" s="139"/>
      <c r="W225" s="140"/>
      <c r="X225" s="141">
        <v>1</v>
      </c>
      <c r="Y225" s="142"/>
      <c r="Z225" s="143"/>
      <c r="AA225" s="147">
        <f>IF(X225=1,$AL$33,IF(X225=2,$AL$51,IF(X225=3,$AL$69,IF(X225=4,$AL$88,IF(X225=5,$AL$106,IF(X225=6,$AL$124,IF(X225=7,$AL$143,IF(X225=8,$AL$161,IF(X225=9,$AL$179,IF(X225=10,$AL$198,0))))))))))</f>
        <v>0.14299999999999999</v>
      </c>
      <c r="AB225" s="148"/>
      <c r="AC225" s="149"/>
      <c r="AD225" s="153">
        <f>IF(I225="○",ROUNDUP(R225*AA225,1),0)</f>
        <v>0.30000000000000004</v>
      </c>
      <c r="AE225" s="154"/>
      <c r="AF225" s="154"/>
      <c r="AG225" s="154"/>
      <c r="AH225" s="154"/>
      <c r="AI225" s="155"/>
      <c r="AJ225" s="62"/>
      <c r="BA225" s="156" t="str">
        <f>IF(OR(I225="×",BA229="×"),"×","●")</f>
        <v>●</v>
      </c>
      <c r="BB225" s="157" t="str">
        <f>IF(BA225="●",IF(I225="定","-",I225),"-")</f>
        <v>○</v>
      </c>
    </row>
    <row r="226" spans="3:54" ht="10.9" customHeight="1" x14ac:dyDescent="0.15">
      <c r="C226" s="112"/>
      <c r="D226" s="115"/>
      <c r="E226" s="118"/>
      <c r="F226" s="118"/>
      <c r="G226" s="112"/>
      <c r="H226" s="118"/>
      <c r="I226" s="123"/>
      <c r="J226" s="124"/>
      <c r="K226" s="125"/>
      <c r="L226" s="132"/>
      <c r="M226" s="133"/>
      <c r="N226" s="133"/>
      <c r="O226" s="133"/>
      <c r="P226" s="133"/>
      <c r="Q226" s="134"/>
      <c r="R226" s="138"/>
      <c r="S226" s="139"/>
      <c r="T226" s="139"/>
      <c r="U226" s="139"/>
      <c r="V226" s="139"/>
      <c r="W226" s="140"/>
      <c r="X226" s="141"/>
      <c r="Y226" s="142"/>
      <c r="Z226" s="143"/>
      <c r="AA226" s="147"/>
      <c r="AB226" s="148"/>
      <c r="AC226" s="149"/>
      <c r="AD226" s="153"/>
      <c r="AE226" s="154"/>
      <c r="AF226" s="154"/>
      <c r="AG226" s="154"/>
      <c r="AH226" s="154"/>
      <c r="AI226" s="155"/>
      <c r="AJ226" s="62"/>
      <c r="BA226" s="156"/>
      <c r="BB226" s="157"/>
    </row>
    <row r="227" spans="3:54" ht="10.9" customHeight="1" x14ac:dyDescent="0.15">
      <c r="C227" s="112"/>
      <c r="D227" s="115"/>
      <c r="E227" s="118"/>
      <c r="F227" s="118"/>
      <c r="G227" s="112"/>
      <c r="H227" s="118"/>
      <c r="I227" s="123"/>
      <c r="J227" s="124"/>
      <c r="K227" s="125"/>
      <c r="L227" s="132"/>
      <c r="M227" s="133"/>
      <c r="N227" s="133"/>
      <c r="O227" s="133"/>
      <c r="P227" s="133"/>
      <c r="Q227" s="134"/>
      <c r="R227" s="138"/>
      <c r="S227" s="139"/>
      <c r="T227" s="139"/>
      <c r="U227" s="139"/>
      <c r="V227" s="139"/>
      <c r="W227" s="140"/>
      <c r="X227" s="141"/>
      <c r="Y227" s="142"/>
      <c r="Z227" s="143"/>
      <c r="AA227" s="147"/>
      <c r="AB227" s="148"/>
      <c r="AC227" s="149"/>
      <c r="AD227" s="153"/>
      <c r="AE227" s="154"/>
      <c r="AF227" s="154"/>
      <c r="AG227" s="154"/>
      <c r="AH227" s="154"/>
      <c r="AI227" s="155"/>
      <c r="AJ227" s="62"/>
      <c r="BA227" s="156"/>
      <c r="BB227" s="157"/>
    </row>
    <row r="228" spans="3:54" ht="10.9" customHeight="1" x14ac:dyDescent="0.15">
      <c r="C228" s="113"/>
      <c r="D228" s="116"/>
      <c r="E228" s="119"/>
      <c r="F228" s="119"/>
      <c r="G228" s="113"/>
      <c r="H228" s="119"/>
      <c r="I228" s="126"/>
      <c r="J228" s="127"/>
      <c r="K228" s="128"/>
      <c r="L228" s="135"/>
      <c r="M228" s="136"/>
      <c r="N228" s="136"/>
      <c r="O228" s="136"/>
      <c r="P228" s="136"/>
      <c r="Q228" s="137"/>
      <c r="R228" s="138"/>
      <c r="S228" s="139"/>
      <c r="T228" s="139"/>
      <c r="U228" s="139"/>
      <c r="V228" s="139"/>
      <c r="W228" s="140"/>
      <c r="X228" s="144"/>
      <c r="Y228" s="145"/>
      <c r="Z228" s="146"/>
      <c r="AA228" s="150"/>
      <c r="AB228" s="151"/>
      <c r="AC228" s="152"/>
      <c r="AD228" s="153"/>
      <c r="AE228" s="154"/>
      <c r="AF228" s="154"/>
      <c r="AG228" s="154"/>
      <c r="AH228" s="154"/>
      <c r="AI228" s="155"/>
      <c r="AJ228" s="62"/>
      <c r="BA228" s="156"/>
      <c r="BB228" s="157"/>
    </row>
    <row r="229" spans="3:54" ht="10.9" customHeight="1" x14ac:dyDescent="0.15">
      <c r="C229" s="111">
        <v>9</v>
      </c>
      <c r="D229" s="114" t="s">
        <v>67</v>
      </c>
      <c r="E229" s="117">
        <v>14</v>
      </c>
      <c r="F229" s="117" t="s">
        <v>68</v>
      </c>
      <c r="G229" s="111" t="s">
        <v>70</v>
      </c>
      <c r="H229" s="117"/>
      <c r="I229" s="120" t="s">
        <v>104</v>
      </c>
      <c r="J229" s="121"/>
      <c r="K229" s="122"/>
      <c r="L229" s="129">
        <f>E$209</f>
        <v>150</v>
      </c>
      <c r="M229" s="130"/>
      <c r="N229" s="130"/>
      <c r="O229" s="130"/>
      <c r="P229" s="130"/>
      <c r="Q229" s="131"/>
      <c r="R229" s="138">
        <f t="shared" ref="R229" si="0">IF(AND(I229="○",BA229="●"),2+ROUNDDOWN(($L229-100)/100,0)*2,0)</f>
        <v>2</v>
      </c>
      <c r="S229" s="139"/>
      <c r="T229" s="139"/>
      <c r="U229" s="139"/>
      <c r="V229" s="139"/>
      <c r="W229" s="140"/>
      <c r="X229" s="141">
        <v>1</v>
      </c>
      <c r="Y229" s="142"/>
      <c r="Z229" s="143"/>
      <c r="AA229" s="147">
        <f>IF(X229=1,$AL$33,IF(X229=2,$AL$51,IF(X229=3,$AL$69,IF(X229=4,$AL$88,IF(X229=5,$AL$106,IF(X229=6,$AL$124,IF(X229=7,$AL$143,IF(X229=8,$AL$161,IF(X229=9,$AL$179,IF(X229=10,$AL$198,0))))))))))</f>
        <v>0.14299999999999999</v>
      </c>
      <c r="AB229" s="148"/>
      <c r="AC229" s="149"/>
      <c r="AD229" s="153">
        <f t="shared" ref="AD229" si="1">IF(I229="○",ROUNDUP(R229*AA229,1),0)</f>
        <v>0.30000000000000004</v>
      </c>
      <c r="AE229" s="154"/>
      <c r="AF229" s="154"/>
      <c r="AG229" s="154"/>
      <c r="AH229" s="154"/>
      <c r="AI229" s="155"/>
      <c r="AJ229" s="62"/>
      <c r="BA229" s="156" t="str">
        <f t="shared" ref="BA229" si="2">IF(OR(I229="×",BA233="×"),"×","●")</f>
        <v>●</v>
      </c>
      <c r="BB229" s="157" t="str">
        <f>IF(BA229="●",IF(I229="定","-",I229),"-")</f>
        <v>○</v>
      </c>
    </row>
    <row r="230" spans="3:54" ht="10.5" customHeight="1" x14ac:dyDescent="0.15">
      <c r="C230" s="112"/>
      <c r="D230" s="115"/>
      <c r="E230" s="118"/>
      <c r="F230" s="118"/>
      <c r="G230" s="112"/>
      <c r="H230" s="118"/>
      <c r="I230" s="123"/>
      <c r="J230" s="124"/>
      <c r="K230" s="125"/>
      <c r="L230" s="132"/>
      <c r="M230" s="133"/>
      <c r="N230" s="133"/>
      <c r="O230" s="133"/>
      <c r="P230" s="133"/>
      <c r="Q230" s="134"/>
      <c r="R230" s="138"/>
      <c r="S230" s="139"/>
      <c r="T230" s="139"/>
      <c r="U230" s="139"/>
      <c r="V230" s="139"/>
      <c r="W230" s="140"/>
      <c r="X230" s="141"/>
      <c r="Y230" s="142"/>
      <c r="Z230" s="143"/>
      <c r="AA230" s="147"/>
      <c r="AB230" s="148"/>
      <c r="AC230" s="149"/>
      <c r="AD230" s="153"/>
      <c r="AE230" s="154"/>
      <c r="AF230" s="154"/>
      <c r="AG230" s="154"/>
      <c r="AH230" s="154"/>
      <c r="AI230" s="155"/>
      <c r="AJ230" s="62"/>
      <c r="BA230" s="156"/>
      <c r="BB230" s="157"/>
    </row>
    <row r="231" spans="3:54" ht="10.9" customHeight="1" x14ac:dyDescent="0.15">
      <c r="C231" s="112"/>
      <c r="D231" s="115"/>
      <c r="E231" s="118"/>
      <c r="F231" s="118"/>
      <c r="G231" s="112"/>
      <c r="H231" s="118"/>
      <c r="I231" s="123"/>
      <c r="J231" s="124"/>
      <c r="K231" s="125"/>
      <c r="L231" s="132"/>
      <c r="M231" s="133"/>
      <c r="N231" s="133"/>
      <c r="O231" s="133"/>
      <c r="P231" s="133"/>
      <c r="Q231" s="134"/>
      <c r="R231" s="138"/>
      <c r="S231" s="139"/>
      <c r="T231" s="139"/>
      <c r="U231" s="139"/>
      <c r="V231" s="139"/>
      <c r="W231" s="140"/>
      <c r="X231" s="141"/>
      <c r="Y231" s="142"/>
      <c r="Z231" s="143"/>
      <c r="AA231" s="147"/>
      <c r="AB231" s="148"/>
      <c r="AC231" s="149"/>
      <c r="AD231" s="153"/>
      <c r="AE231" s="154"/>
      <c r="AF231" s="154"/>
      <c r="AG231" s="154"/>
      <c r="AH231" s="154"/>
      <c r="AI231" s="155"/>
      <c r="AJ231" s="62"/>
      <c r="BA231" s="156"/>
      <c r="BB231" s="157"/>
    </row>
    <row r="232" spans="3:54" ht="10.9" customHeight="1" x14ac:dyDescent="0.15">
      <c r="C232" s="113"/>
      <c r="D232" s="116"/>
      <c r="E232" s="119"/>
      <c r="F232" s="119"/>
      <c r="G232" s="113"/>
      <c r="H232" s="119"/>
      <c r="I232" s="126"/>
      <c r="J232" s="127"/>
      <c r="K232" s="128"/>
      <c r="L232" s="135"/>
      <c r="M232" s="136"/>
      <c r="N232" s="136"/>
      <c r="O232" s="136"/>
      <c r="P232" s="136"/>
      <c r="Q232" s="137"/>
      <c r="R232" s="138"/>
      <c r="S232" s="139"/>
      <c r="T232" s="139"/>
      <c r="U232" s="139"/>
      <c r="V232" s="139"/>
      <c r="W232" s="140"/>
      <c r="X232" s="144"/>
      <c r="Y232" s="145"/>
      <c r="Z232" s="146"/>
      <c r="AA232" s="150"/>
      <c r="AB232" s="151"/>
      <c r="AC232" s="152"/>
      <c r="AD232" s="153"/>
      <c r="AE232" s="154"/>
      <c r="AF232" s="154"/>
      <c r="AG232" s="154"/>
      <c r="AH232" s="154"/>
      <c r="AI232" s="155"/>
      <c r="AJ232" s="62"/>
      <c r="BA232" s="156"/>
      <c r="BB232" s="157"/>
    </row>
    <row r="233" spans="3:54" ht="10.9" customHeight="1" x14ac:dyDescent="0.15">
      <c r="C233" s="111">
        <v>9</v>
      </c>
      <c r="D233" s="114" t="s">
        <v>67</v>
      </c>
      <c r="E233" s="117">
        <v>15</v>
      </c>
      <c r="F233" s="117" t="s">
        <v>68</v>
      </c>
      <c r="G233" s="111" t="s">
        <v>71</v>
      </c>
      <c r="H233" s="117"/>
      <c r="I233" s="120" t="s">
        <v>104</v>
      </c>
      <c r="J233" s="121"/>
      <c r="K233" s="122"/>
      <c r="L233" s="129">
        <f>E$209</f>
        <v>150</v>
      </c>
      <c r="M233" s="130"/>
      <c r="N233" s="130"/>
      <c r="O233" s="130"/>
      <c r="P233" s="130"/>
      <c r="Q233" s="131"/>
      <c r="R233" s="138">
        <f t="shared" ref="R233" si="3">IF(AND(I233="○",BA233="●"),2+ROUNDDOWN(($L233-100)/100,0)*2,0)</f>
        <v>2</v>
      </c>
      <c r="S233" s="139"/>
      <c r="T233" s="139"/>
      <c r="U233" s="139"/>
      <c r="V233" s="139"/>
      <c r="W233" s="140"/>
      <c r="X233" s="141">
        <v>1</v>
      </c>
      <c r="Y233" s="142"/>
      <c r="Z233" s="143"/>
      <c r="AA233" s="147">
        <f>IF(X233=1,$AL$33,IF(X233=2,$AL$51,IF(X233=3,$AL$69,IF(X233=4,$AL$88,IF(X233=5,$AL$106,IF(X233=6,$AL$124,IF(X233=7,$AL$143,IF(X233=8,$AL$161,IF(X233=9,$AL$179,IF(X233=10,$AL$198,0))))))))))</f>
        <v>0.14299999999999999</v>
      </c>
      <c r="AB233" s="148"/>
      <c r="AC233" s="149"/>
      <c r="AD233" s="153">
        <f t="shared" ref="AD233" si="4">IF(I233="○",ROUNDUP(R233*AA233,1),0)</f>
        <v>0.30000000000000004</v>
      </c>
      <c r="AE233" s="154"/>
      <c r="AF233" s="154"/>
      <c r="AG233" s="154"/>
      <c r="AH233" s="154"/>
      <c r="AI233" s="155"/>
      <c r="AJ233" s="62"/>
      <c r="BA233" s="156" t="str">
        <f t="shared" ref="BA233" si="5">IF(OR(I233="×",BA237="×"),"×","●")</f>
        <v>●</v>
      </c>
      <c r="BB233" s="157" t="str">
        <f>IF(BA233="●",IF(I233="定","-",I233),"-")</f>
        <v>○</v>
      </c>
    </row>
    <row r="234" spans="3:54" ht="10.9" customHeight="1" x14ac:dyDescent="0.15">
      <c r="C234" s="112"/>
      <c r="D234" s="115"/>
      <c r="E234" s="118"/>
      <c r="F234" s="118"/>
      <c r="G234" s="112"/>
      <c r="H234" s="118"/>
      <c r="I234" s="123"/>
      <c r="J234" s="124"/>
      <c r="K234" s="125"/>
      <c r="L234" s="132"/>
      <c r="M234" s="133"/>
      <c r="N234" s="133"/>
      <c r="O234" s="133"/>
      <c r="P234" s="133"/>
      <c r="Q234" s="134"/>
      <c r="R234" s="138"/>
      <c r="S234" s="139"/>
      <c r="T234" s="139"/>
      <c r="U234" s="139"/>
      <c r="V234" s="139"/>
      <c r="W234" s="140"/>
      <c r="X234" s="141"/>
      <c r="Y234" s="142"/>
      <c r="Z234" s="143"/>
      <c r="AA234" s="147"/>
      <c r="AB234" s="148"/>
      <c r="AC234" s="149"/>
      <c r="AD234" s="153"/>
      <c r="AE234" s="154"/>
      <c r="AF234" s="154"/>
      <c r="AG234" s="154"/>
      <c r="AH234" s="154"/>
      <c r="AI234" s="155"/>
      <c r="AJ234" s="62"/>
      <c r="BA234" s="156"/>
      <c r="BB234" s="157"/>
    </row>
    <row r="235" spans="3:54" ht="10.9" customHeight="1" x14ac:dyDescent="0.15">
      <c r="C235" s="112"/>
      <c r="D235" s="115"/>
      <c r="E235" s="118"/>
      <c r="F235" s="118"/>
      <c r="G235" s="112"/>
      <c r="H235" s="118"/>
      <c r="I235" s="123"/>
      <c r="J235" s="124"/>
      <c r="K235" s="125"/>
      <c r="L235" s="132"/>
      <c r="M235" s="133"/>
      <c r="N235" s="133"/>
      <c r="O235" s="133"/>
      <c r="P235" s="133"/>
      <c r="Q235" s="134"/>
      <c r="R235" s="138"/>
      <c r="S235" s="139"/>
      <c r="T235" s="139"/>
      <c r="U235" s="139"/>
      <c r="V235" s="139"/>
      <c r="W235" s="140"/>
      <c r="X235" s="141"/>
      <c r="Y235" s="142"/>
      <c r="Z235" s="143"/>
      <c r="AA235" s="147"/>
      <c r="AB235" s="148"/>
      <c r="AC235" s="149"/>
      <c r="AD235" s="153"/>
      <c r="AE235" s="154"/>
      <c r="AF235" s="154"/>
      <c r="AG235" s="154"/>
      <c r="AH235" s="154"/>
      <c r="AI235" s="155"/>
      <c r="AJ235" s="62"/>
      <c r="BA235" s="156"/>
      <c r="BB235" s="157"/>
    </row>
    <row r="236" spans="3:54" ht="10.9" customHeight="1" x14ac:dyDescent="0.15">
      <c r="C236" s="113"/>
      <c r="D236" s="116"/>
      <c r="E236" s="119"/>
      <c r="F236" s="119"/>
      <c r="G236" s="113"/>
      <c r="H236" s="119"/>
      <c r="I236" s="126"/>
      <c r="J236" s="127"/>
      <c r="K236" s="128"/>
      <c r="L236" s="135"/>
      <c r="M236" s="136"/>
      <c r="N236" s="136"/>
      <c r="O236" s="136"/>
      <c r="P236" s="136"/>
      <c r="Q236" s="137"/>
      <c r="R236" s="138"/>
      <c r="S236" s="139"/>
      <c r="T236" s="139"/>
      <c r="U236" s="139"/>
      <c r="V236" s="139"/>
      <c r="W236" s="140"/>
      <c r="X236" s="144"/>
      <c r="Y236" s="145"/>
      <c r="Z236" s="146"/>
      <c r="AA236" s="150"/>
      <c r="AB236" s="151"/>
      <c r="AC236" s="152"/>
      <c r="AD236" s="153"/>
      <c r="AE236" s="154"/>
      <c r="AF236" s="154"/>
      <c r="AG236" s="154"/>
      <c r="AH236" s="154"/>
      <c r="AI236" s="155"/>
      <c r="AJ236" s="62"/>
      <c r="BA236" s="156"/>
      <c r="BB236" s="157"/>
    </row>
    <row r="237" spans="3:54" ht="10.9" customHeight="1" x14ac:dyDescent="0.15">
      <c r="C237" s="111">
        <v>9</v>
      </c>
      <c r="D237" s="114" t="s">
        <v>67</v>
      </c>
      <c r="E237" s="117">
        <v>16</v>
      </c>
      <c r="F237" s="117" t="s">
        <v>68</v>
      </c>
      <c r="G237" s="111" t="s">
        <v>72</v>
      </c>
      <c r="H237" s="117"/>
      <c r="I237" s="120" t="s">
        <v>104</v>
      </c>
      <c r="J237" s="121"/>
      <c r="K237" s="122"/>
      <c r="L237" s="129">
        <f>E$209</f>
        <v>150</v>
      </c>
      <c r="M237" s="130"/>
      <c r="N237" s="130"/>
      <c r="O237" s="130"/>
      <c r="P237" s="130"/>
      <c r="Q237" s="131"/>
      <c r="R237" s="138">
        <f t="shared" ref="R237" si="6">IF(AND(I237="○",BA237="●"),2+ROUNDDOWN(($L237-100)/100,0)*2,0)</f>
        <v>2</v>
      </c>
      <c r="S237" s="139"/>
      <c r="T237" s="139"/>
      <c r="U237" s="139"/>
      <c r="V237" s="139"/>
      <c r="W237" s="140"/>
      <c r="X237" s="141">
        <v>1</v>
      </c>
      <c r="Y237" s="142"/>
      <c r="Z237" s="143"/>
      <c r="AA237" s="147">
        <f>IF(X237=1,$AL$33,IF(X237=2,$AL$51,IF(X237=3,$AL$69,IF(X237=4,$AL$88,IF(X237=5,$AL$106,IF(X237=6,$AL$124,IF(X237=7,$AL$143,IF(X237=8,$AL$161,IF(X237=9,$AL$179,IF(X237=10,$AL$198,0))))))))))</f>
        <v>0.14299999999999999</v>
      </c>
      <c r="AB237" s="148"/>
      <c r="AC237" s="149"/>
      <c r="AD237" s="153">
        <f t="shared" ref="AD237" si="7">IF(I237="○",ROUNDUP(R237*AA237,1),0)</f>
        <v>0.30000000000000004</v>
      </c>
      <c r="AE237" s="154"/>
      <c r="AF237" s="154"/>
      <c r="AG237" s="154"/>
      <c r="AH237" s="154"/>
      <c r="AI237" s="155"/>
      <c r="AJ237" s="62"/>
      <c r="BA237" s="156" t="str">
        <f t="shared" ref="BA237" si="8">IF(OR(I237="×",BA241="×"),"×","●")</f>
        <v>●</v>
      </c>
      <c r="BB237" s="157" t="str">
        <f>IF(BA237="●",IF(I237="定","-",I237),"-")</f>
        <v>○</v>
      </c>
    </row>
    <row r="238" spans="3:54" ht="10.9" customHeight="1" x14ac:dyDescent="0.15">
      <c r="C238" s="112"/>
      <c r="D238" s="115"/>
      <c r="E238" s="118"/>
      <c r="F238" s="118"/>
      <c r="G238" s="112"/>
      <c r="H238" s="118"/>
      <c r="I238" s="123"/>
      <c r="J238" s="124"/>
      <c r="K238" s="125"/>
      <c r="L238" s="132"/>
      <c r="M238" s="133"/>
      <c r="N238" s="133"/>
      <c r="O238" s="133"/>
      <c r="P238" s="133"/>
      <c r="Q238" s="134"/>
      <c r="R238" s="138"/>
      <c r="S238" s="139"/>
      <c r="T238" s="139"/>
      <c r="U238" s="139"/>
      <c r="V238" s="139"/>
      <c r="W238" s="140"/>
      <c r="X238" s="141"/>
      <c r="Y238" s="142"/>
      <c r="Z238" s="143"/>
      <c r="AA238" s="147"/>
      <c r="AB238" s="148"/>
      <c r="AC238" s="149"/>
      <c r="AD238" s="153"/>
      <c r="AE238" s="154"/>
      <c r="AF238" s="154"/>
      <c r="AG238" s="154"/>
      <c r="AH238" s="154"/>
      <c r="AI238" s="155"/>
      <c r="AJ238" s="62"/>
      <c r="BA238" s="156"/>
      <c r="BB238" s="157"/>
    </row>
    <row r="239" spans="3:54" ht="10.9" customHeight="1" x14ac:dyDescent="0.15">
      <c r="C239" s="112"/>
      <c r="D239" s="115"/>
      <c r="E239" s="118"/>
      <c r="F239" s="118"/>
      <c r="G239" s="112"/>
      <c r="H239" s="118"/>
      <c r="I239" s="123"/>
      <c r="J239" s="124"/>
      <c r="K239" s="125"/>
      <c r="L239" s="132"/>
      <c r="M239" s="133"/>
      <c r="N239" s="133"/>
      <c r="O239" s="133"/>
      <c r="P239" s="133"/>
      <c r="Q239" s="134"/>
      <c r="R239" s="138"/>
      <c r="S239" s="139"/>
      <c r="T239" s="139"/>
      <c r="U239" s="139"/>
      <c r="V239" s="139"/>
      <c r="W239" s="140"/>
      <c r="X239" s="141"/>
      <c r="Y239" s="142"/>
      <c r="Z239" s="143"/>
      <c r="AA239" s="147"/>
      <c r="AB239" s="148"/>
      <c r="AC239" s="149"/>
      <c r="AD239" s="153"/>
      <c r="AE239" s="154"/>
      <c r="AF239" s="154"/>
      <c r="AG239" s="154"/>
      <c r="AH239" s="154"/>
      <c r="AI239" s="155"/>
      <c r="AJ239" s="62"/>
      <c r="BA239" s="156"/>
      <c r="BB239" s="157"/>
    </row>
    <row r="240" spans="3:54" ht="10.9" customHeight="1" x14ac:dyDescent="0.15">
      <c r="C240" s="113"/>
      <c r="D240" s="116"/>
      <c r="E240" s="119"/>
      <c r="F240" s="119"/>
      <c r="G240" s="113"/>
      <c r="H240" s="119"/>
      <c r="I240" s="126"/>
      <c r="J240" s="127"/>
      <c r="K240" s="128"/>
      <c r="L240" s="135"/>
      <c r="M240" s="136"/>
      <c r="N240" s="136"/>
      <c r="O240" s="136"/>
      <c r="P240" s="136"/>
      <c r="Q240" s="137"/>
      <c r="R240" s="138"/>
      <c r="S240" s="139"/>
      <c r="T240" s="139"/>
      <c r="U240" s="139"/>
      <c r="V240" s="139"/>
      <c r="W240" s="140"/>
      <c r="X240" s="144"/>
      <c r="Y240" s="145"/>
      <c r="Z240" s="146"/>
      <c r="AA240" s="150"/>
      <c r="AB240" s="151"/>
      <c r="AC240" s="152"/>
      <c r="AD240" s="153"/>
      <c r="AE240" s="154"/>
      <c r="AF240" s="154"/>
      <c r="AG240" s="154"/>
      <c r="AH240" s="154"/>
      <c r="AI240" s="155"/>
      <c r="AJ240" s="62"/>
      <c r="BA240" s="156"/>
      <c r="BB240" s="157"/>
    </row>
    <row r="241" spans="3:54" ht="10.9" customHeight="1" x14ac:dyDescent="0.15">
      <c r="C241" s="111">
        <v>9</v>
      </c>
      <c r="D241" s="114" t="s">
        <v>67</v>
      </c>
      <c r="E241" s="117">
        <v>17</v>
      </c>
      <c r="F241" s="117" t="s">
        <v>68</v>
      </c>
      <c r="G241" s="111" t="s">
        <v>73</v>
      </c>
      <c r="H241" s="117"/>
      <c r="I241" s="120" t="s">
        <v>104</v>
      </c>
      <c r="J241" s="121"/>
      <c r="K241" s="122"/>
      <c r="L241" s="129">
        <f>E$209</f>
        <v>150</v>
      </c>
      <c r="M241" s="130"/>
      <c r="N241" s="130"/>
      <c r="O241" s="130"/>
      <c r="P241" s="130"/>
      <c r="Q241" s="131"/>
      <c r="R241" s="138">
        <f t="shared" ref="R241" si="9">IF(AND(I241="○",BA241="●"),2+ROUNDDOWN(($L241-100)/100,0)*2,0)</f>
        <v>2</v>
      </c>
      <c r="S241" s="139"/>
      <c r="T241" s="139"/>
      <c r="U241" s="139"/>
      <c r="V241" s="139"/>
      <c r="W241" s="140"/>
      <c r="X241" s="141">
        <v>1</v>
      </c>
      <c r="Y241" s="142"/>
      <c r="Z241" s="143"/>
      <c r="AA241" s="147">
        <f>IF(X241=1,$AL$33,IF(X241=2,$AL$51,IF(X241=3,$AL$69,IF(X241=4,$AL$88,IF(X241=5,$AL$106,IF(X241=6,$AL$124,IF(X241=7,$AL$143,IF(X241=8,$AL$161,IF(X241=9,$AL$179,IF(X241=10,$AL$198,0))))))))))</f>
        <v>0.14299999999999999</v>
      </c>
      <c r="AB241" s="148"/>
      <c r="AC241" s="149"/>
      <c r="AD241" s="153">
        <f t="shared" ref="AD241" si="10">IF(I241="○",ROUNDUP(R241*AA241,1),0)</f>
        <v>0.30000000000000004</v>
      </c>
      <c r="AE241" s="154"/>
      <c r="AF241" s="154"/>
      <c r="AG241" s="154"/>
      <c r="AH241" s="154"/>
      <c r="AI241" s="155"/>
      <c r="AJ241" s="62"/>
      <c r="BA241" s="156" t="str">
        <f t="shared" ref="BA241" si="11">IF(OR(I241="×",BA245="×"),"×","●")</f>
        <v>●</v>
      </c>
      <c r="BB241" s="157" t="str">
        <f>IF(BA241="●",IF(I241="定","-",I241),"-")</f>
        <v>○</v>
      </c>
    </row>
    <row r="242" spans="3:54" ht="10.9" customHeight="1" x14ac:dyDescent="0.15">
      <c r="C242" s="112"/>
      <c r="D242" s="115"/>
      <c r="E242" s="118"/>
      <c r="F242" s="118"/>
      <c r="G242" s="112"/>
      <c r="H242" s="118"/>
      <c r="I242" s="123"/>
      <c r="J242" s="124"/>
      <c r="K242" s="125"/>
      <c r="L242" s="132"/>
      <c r="M242" s="133"/>
      <c r="N242" s="133"/>
      <c r="O242" s="133"/>
      <c r="P242" s="133"/>
      <c r="Q242" s="134"/>
      <c r="R242" s="138"/>
      <c r="S242" s="139"/>
      <c r="T242" s="139"/>
      <c r="U242" s="139"/>
      <c r="V242" s="139"/>
      <c r="W242" s="140"/>
      <c r="X242" s="141"/>
      <c r="Y242" s="142"/>
      <c r="Z242" s="143"/>
      <c r="AA242" s="147"/>
      <c r="AB242" s="148"/>
      <c r="AC242" s="149"/>
      <c r="AD242" s="153"/>
      <c r="AE242" s="154"/>
      <c r="AF242" s="154"/>
      <c r="AG242" s="154"/>
      <c r="AH242" s="154"/>
      <c r="AI242" s="155"/>
      <c r="AJ242" s="62"/>
      <c r="BA242" s="156"/>
      <c r="BB242" s="157"/>
    </row>
    <row r="243" spans="3:54" ht="10.9" customHeight="1" x14ac:dyDescent="0.15">
      <c r="C243" s="112"/>
      <c r="D243" s="115"/>
      <c r="E243" s="118"/>
      <c r="F243" s="118"/>
      <c r="G243" s="112"/>
      <c r="H243" s="118"/>
      <c r="I243" s="123"/>
      <c r="J243" s="124"/>
      <c r="K243" s="125"/>
      <c r="L243" s="132"/>
      <c r="M243" s="133"/>
      <c r="N243" s="133"/>
      <c r="O243" s="133"/>
      <c r="P243" s="133"/>
      <c r="Q243" s="134"/>
      <c r="R243" s="138"/>
      <c r="S243" s="139"/>
      <c r="T243" s="139"/>
      <c r="U243" s="139"/>
      <c r="V243" s="139"/>
      <c r="W243" s="140"/>
      <c r="X243" s="141"/>
      <c r="Y243" s="142"/>
      <c r="Z243" s="143"/>
      <c r="AA243" s="147"/>
      <c r="AB243" s="148"/>
      <c r="AC243" s="149"/>
      <c r="AD243" s="153"/>
      <c r="AE243" s="154"/>
      <c r="AF243" s="154"/>
      <c r="AG243" s="154"/>
      <c r="AH243" s="154"/>
      <c r="AI243" s="155"/>
      <c r="AJ243" s="62"/>
      <c r="BA243" s="156"/>
      <c r="BB243" s="157"/>
    </row>
    <row r="244" spans="3:54" ht="10.9" customHeight="1" x14ac:dyDescent="0.15">
      <c r="C244" s="113"/>
      <c r="D244" s="116"/>
      <c r="E244" s="119"/>
      <c r="F244" s="119"/>
      <c r="G244" s="113"/>
      <c r="H244" s="119"/>
      <c r="I244" s="126"/>
      <c r="J244" s="127"/>
      <c r="K244" s="128"/>
      <c r="L244" s="135"/>
      <c r="M244" s="136"/>
      <c r="N244" s="136"/>
      <c r="O244" s="136"/>
      <c r="P244" s="136"/>
      <c r="Q244" s="137"/>
      <c r="R244" s="138"/>
      <c r="S244" s="139"/>
      <c r="T244" s="139"/>
      <c r="U244" s="139"/>
      <c r="V244" s="139"/>
      <c r="W244" s="140"/>
      <c r="X244" s="144"/>
      <c r="Y244" s="145"/>
      <c r="Z244" s="146"/>
      <c r="AA244" s="150"/>
      <c r="AB244" s="151"/>
      <c r="AC244" s="152"/>
      <c r="AD244" s="153"/>
      <c r="AE244" s="154"/>
      <c r="AF244" s="154"/>
      <c r="AG244" s="154"/>
      <c r="AH244" s="154"/>
      <c r="AI244" s="155"/>
      <c r="AJ244" s="62"/>
      <c r="BA244" s="156"/>
      <c r="BB244" s="157"/>
    </row>
    <row r="245" spans="3:54" ht="10.9" customHeight="1" x14ac:dyDescent="0.15">
      <c r="C245" s="111">
        <v>9</v>
      </c>
      <c r="D245" s="114" t="s">
        <v>67</v>
      </c>
      <c r="E245" s="117">
        <v>18</v>
      </c>
      <c r="F245" s="117" t="s">
        <v>68</v>
      </c>
      <c r="G245" s="111" t="s">
        <v>74</v>
      </c>
      <c r="H245" s="117"/>
      <c r="I245" s="120" t="s">
        <v>104</v>
      </c>
      <c r="J245" s="121"/>
      <c r="K245" s="122"/>
      <c r="L245" s="129">
        <f>E$209</f>
        <v>150</v>
      </c>
      <c r="M245" s="130"/>
      <c r="N245" s="130"/>
      <c r="O245" s="130"/>
      <c r="P245" s="130"/>
      <c r="Q245" s="131"/>
      <c r="R245" s="138">
        <f t="shared" ref="R245" si="12">IF(AND(I245="○",BA245="●"),2+ROUNDDOWN(($L245-100)/100,0)*2,0)</f>
        <v>2</v>
      </c>
      <c r="S245" s="139"/>
      <c r="T245" s="139"/>
      <c r="U245" s="139"/>
      <c r="V245" s="139"/>
      <c r="W245" s="140"/>
      <c r="X245" s="123">
        <v>2</v>
      </c>
      <c r="Y245" s="124"/>
      <c r="Z245" s="158"/>
      <c r="AA245" s="147">
        <f>IF(X245=1,$AL$33,IF(X245=2,$AL$51,IF(X245=3,$AL$69,IF(X245=4,$AL$88,IF(X245=5,$AL$106,IF(X245=6,$AL$124,IF(X245=7,$AL$143,IF(X245=8,$AL$161,IF(X245=9,$AL$179,IF(X245=10,$AL$198,0))))))))))</f>
        <v>0.2</v>
      </c>
      <c r="AB245" s="148"/>
      <c r="AC245" s="149"/>
      <c r="AD245" s="153">
        <f t="shared" ref="AD245" si="13">IF(I245="○",ROUNDUP(R245*AA245,1),0)</f>
        <v>0.4</v>
      </c>
      <c r="AE245" s="154"/>
      <c r="AF245" s="154"/>
      <c r="AG245" s="154"/>
      <c r="AH245" s="154"/>
      <c r="AI245" s="155"/>
      <c r="AJ245" s="62"/>
      <c r="BA245" s="156" t="str">
        <f t="shared" ref="BA245" si="14">IF(OR(I245="×",BA249="×"),"×","●")</f>
        <v>●</v>
      </c>
      <c r="BB245" s="157" t="str">
        <f>IF(BA245="●",IF(I245="定","-",I245),"-")</f>
        <v>○</v>
      </c>
    </row>
    <row r="246" spans="3:54" ht="10.9" customHeight="1" x14ac:dyDescent="0.15">
      <c r="C246" s="112"/>
      <c r="D246" s="115"/>
      <c r="E246" s="118"/>
      <c r="F246" s="118"/>
      <c r="G246" s="112"/>
      <c r="H246" s="118"/>
      <c r="I246" s="123"/>
      <c r="J246" s="124"/>
      <c r="K246" s="125"/>
      <c r="L246" s="132"/>
      <c r="M246" s="133"/>
      <c r="N246" s="133"/>
      <c r="O246" s="133"/>
      <c r="P246" s="133"/>
      <c r="Q246" s="134"/>
      <c r="R246" s="138"/>
      <c r="S246" s="139"/>
      <c r="T246" s="139"/>
      <c r="U246" s="139"/>
      <c r="V246" s="139"/>
      <c r="W246" s="140"/>
      <c r="X246" s="123"/>
      <c r="Y246" s="124"/>
      <c r="Z246" s="158"/>
      <c r="AA246" s="147"/>
      <c r="AB246" s="148"/>
      <c r="AC246" s="149"/>
      <c r="AD246" s="153"/>
      <c r="AE246" s="154"/>
      <c r="AF246" s="154"/>
      <c r="AG246" s="154"/>
      <c r="AH246" s="154"/>
      <c r="AI246" s="155"/>
      <c r="AJ246" s="62"/>
      <c r="BA246" s="156"/>
      <c r="BB246" s="157"/>
    </row>
    <row r="247" spans="3:54" ht="10.9" customHeight="1" x14ac:dyDescent="0.15">
      <c r="C247" s="112"/>
      <c r="D247" s="115"/>
      <c r="E247" s="118"/>
      <c r="F247" s="118"/>
      <c r="G247" s="112"/>
      <c r="H247" s="118"/>
      <c r="I247" s="123"/>
      <c r="J247" s="124"/>
      <c r="K247" s="125"/>
      <c r="L247" s="132"/>
      <c r="M247" s="133"/>
      <c r="N247" s="133"/>
      <c r="O247" s="133"/>
      <c r="P247" s="133"/>
      <c r="Q247" s="134"/>
      <c r="R247" s="138"/>
      <c r="S247" s="139"/>
      <c r="T247" s="139"/>
      <c r="U247" s="139"/>
      <c r="V247" s="139"/>
      <c r="W247" s="140"/>
      <c r="X247" s="123"/>
      <c r="Y247" s="124"/>
      <c r="Z247" s="158"/>
      <c r="AA247" s="147"/>
      <c r="AB247" s="148"/>
      <c r="AC247" s="149"/>
      <c r="AD247" s="153"/>
      <c r="AE247" s="154"/>
      <c r="AF247" s="154"/>
      <c r="AG247" s="154"/>
      <c r="AH247" s="154"/>
      <c r="AI247" s="155"/>
      <c r="AJ247" s="62"/>
      <c r="BA247" s="156"/>
      <c r="BB247" s="157"/>
    </row>
    <row r="248" spans="3:54" ht="10.9" customHeight="1" x14ac:dyDescent="0.15">
      <c r="C248" s="113"/>
      <c r="D248" s="116"/>
      <c r="E248" s="119"/>
      <c r="F248" s="119"/>
      <c r="G248" s="113"/>
      <c r="H248" s="119"/>
      <c r="I248" s="126"/>
      <c r="J248" s="127"/>
      <c r="K248" s="128"/>
      <c r="L248" s="135"/>
      <c r="M248" s="136"/>
      <c r="N248" s="136"/>
      <c r="O248" s="136"/>
      <c r="P248" s="136"/>
      <c r="Q248" s="137"/>
      <c r="R248" s="138"/>
      <c r="S248" s="139"/>
      <c r="T248" s="139"/>
      <c r="U248" s="139"/>
      <c r="V248" s="139"/>
      <c r="W248" s="140"/>
      <c r="X248" s="126"/>
      <c r="Y248" s="127"/>
      <c r="Z248" s="159"/>
      <c r="AA248" s="150"/>
      <c r="AB248" s="151"/>
      <c r="AC248" s="152"/>
      <c r="AD248" s="153"/>
      <c r="AE248" s="154"/>
      <c r="AF248" s="154"/>
      <c r="AG248" s="154"/>
      <c r="AH248" s="154"/>
      <c r="AI248" s="155"/>
      <c r="AJ248" s="62"/>
      <c r="BA248" s="156"/>
      <c r="BB248" s="157"/>
    </row>
    <row r="249" spans="3:54" ht="10.9" customHeight="1" x14ac:dyDescent="0.15">
      <c r="C249" s="111">
        <v>9</v>
      </c>
      <c r="D249" s="114" t="s">
        <v>67</v>
      </c>
      <c r="E249" s="117">
        <v>19</v>
      </c>
      <c r="F249" s="117" t="s">
        <v>68</v>
      </c>
      <c r="G249" s="111" t="s">
        <v>75</v>
      </c>
      <c r="H249" s="117"/>
      <c r="I249" s="120" t="s">
        <v>104</v>
      </c>
      <c r="J249" s="121"/>
      <c r="K249" s="122"/>
      <c r="L249" s="129">
        <f>E$209</f>
        <v>150</v>
      </c>
      <c r="M249" s="130"/>
      <c r="N249" s="130"/>
      <c r="O249" s="130"/>
      <c r="P249" s="130"/>
      <c r="Q249" s="131"/>
      <c r="R249" s="138">
        <f t="shared" ref="R249" si="15">IF(AND(I249="○",BA249="●"),2+ROUNDDOWN(($L249-100)/100,0)*2,0)</f>
        <v>2</v>
      </c>
      <c r="S249" s="139"/>
      <c r="T249" s="139"/>
      <c r="U249" s="139"/>
      <c r="V249" s="139"/>
      <c r="W249" s="140"/>
      <c r="X249" s="123">
        <v>2</v>
      </c>
      <c r="Y249" s="124"/>
      <c r="Z249" s="158"/>
      <c r="AA249" s="147">
        <f>IF(X249=1,$AL$33,IF(X249=2,$AL$51,IF(X249=3,$AL$69,IF(X249=4,$AL$88,IF(X249=5,$AL$106,IF(X249=6,$AL$124,IF(X249=7,$AL$143,IF(X249=8,$AL$161,IF(X249=9,$AL$179,IF(X249=10,$AL$198,0))))))))))</f>
        <v>0.2</v>
      </c>
      <c r="AB249" s="148"/>
      <c r="AC249" s="149"/>
      <c r="AD249" s="153">
        <f t="shared" ref="AD249" si="16">IF(I249="○",ROUNDUP(R249*AA249,1),0)</f>
        <v>0.4</v>
      </c>
      <c r="AE249" s="154"/>
      <c r="AF249" s="154"/>
      <c r="AG249" s="154"/>
      <c r="AH249" s="154"/>
      <c r="AI249" s="155"/>
      <c r="AJ249" s="62"/>
      <c r="BA249" s="156" t="str">
        <f t="shared" ref="BA249" si="17">IF(OR(I249="×",BA253="×"),"×","●")</f>
        <v>●</v>
      </c>
      <c r="BB249" s="157" t="str">
        <f>IF(BA249="●",IF(I249="定","-",I249),"-")</f>
        <v>○</v>
      </c>
    </row>
    <row r="250" spans="3:54" ht="10.9" customHeight="1" x14ac:dyDescent="0.15">
      <c r="C250" s="112"/>
      <c r="D250" s="115"/>
      <c r="E250" s="118"/>
      <c r="F250" s="118"/>
      <c r="G250" s="112"/>
      <c r="H250" s="118"/>
      <c r="I250" s="123"/>
      <c r="J250" s="124"/>
      <c r="K250" s="125"/>
      <c r="L250" s="132"/>
      <c r="M250" s="133"/>
      <c r="N250" s="133"/>
      <c r="O250" s="133"/>
      <c r="P250" s="133"/>
      <c r="Q250" s="134"/>
      <c r="R250" s="138"/>
      <c r="S250" s="139"/>
      <c r="T250" s="139"/>
      <c r="U250" s="139"/>
      <c r="V250" s="139"/>
      <c r="W250" s="140"/>
      <c r="X250" s="123"/>
      <c r="Y250" s="124"/>
      <c r="Z250" s="158"/>
      <c r="AA250" s="147"/>
      <c r="AB250" s="148"/>
      <c r="AC250" s="149"/>
      <c r="AD250" s="153"/>
      <c r="AE250" s="154"/>
      <c r="AF250" s="154"/>
      <c r="AG250" s="154"/>
      <c r="AH250" s="154"/>
      <c r="AI250" s="155"/>
      <c r="AJ250" s="62"/>
      <c r="BA250" s="156"/>
      <c r="BB250" s="157"/>
    </row>
    <row r="251" spans="3:54" ht="10.9" customHeight="1" x14ac:dyDescent="0.15">
      <c r="C251" s="112"/>
      <c r="D251" s="115"/>
      <c r="E251" s="118"/>
      <c r="F251" s="118"/>
      <c r="G251" s="112"/>
      <c r="H251" s="118"/>
      <c r="I251" s="123"/>
      <c r="J251" s="124"/>
      <c r="K251" s="125"/>
      <c r="L251" s="132"/>
      <c r="M251" s="133"/>
      <c r="N251" s="133"/>
      <c r="O251" s="133"/>
      <c r="P251" s="133"/>
      <c r="Q251" s="134"/>
      <c r="R251" s="138"/>
      <c r="S251" s="139"/>
      <c r="T251" s="139"/>
      <c r="U251" s="139"/>
      <c r="V251" s="139"/>
      <c r="W251" s="140"/>
      <c r="X251" s="123"/>
      <c r="Y251" s="124"/>
      <c r="Z251" s="158"/>
      <c r="AA251" s="147"/>
      <c r="AB251" s="148"/>
      <c r="AC251" s="149"/>
      <c r="AD251" s="153"/>
      <c r="AE251" s="154"/>
      <c r="AF251" s="154"/>
      <c r="AG251" s="154"/>
      <c r="AH251" s="154"/>
      <c r="AI251" s="155"/>
      <c r="AJ251" s="62"/>
      <c r="BA251" s="156"/>
      <c r="BB251" s="157"/>
    </row>
    <row r="252" spans="3:54" ht="10.9" customHeight="1" x14ac:dyDescent="0.15">
      <c r="C252" s="113"/>
      <c r="D252" s="116"/>
      <c r="E252" s="119"/>
      <c r="F252" s="119"/>
      <c r="G252" s="113"/>
      <c r="H252" s="119"/>
      <c r="I252" s="126"/>
      <c r="J252" s="127"/>
      <c r="K252" s="128"/>
      <c r="L252" s="135"/>
      <c r="M252" s="136"/>
      <c r="N252" s="136"/>
      <c r="O252" s="136"/>
      <c r="P252" s="136"/>
      <c r="Q252" s="137"/>
      <c r="R252" s="138"/>
      <c r="S252" s="139"/>
      <c r="T252" s="139"/>
      <c r="U252" s="139"/>
      <c r="V252" s="139"/>
      <c r="W252" s="140"/>
      <c r="X252" s="126"/>
      <c r="Y252" s="127"/>
      <c r="Z252" s="159"/>
      <c r="AA252" s="150"/>
      <c r="AB252" s="151"/>
      <c r="AC252" s="152"/>
      <c r="AD252" s="153"/>
      <c r="AE252" s="154"/>
      <c r="AF252" s="154"/>
      <c r="AG252" s="154"/>
      <c r="AH252" s="154"/>
      <c r="AI252" s="155"/>
      <c r="AJ252" s="62"/>
      <c r="BA252" s="156"/>
      <c r="BB252" s="157"/>
    </row>
    <row r="253" spans="3:54" ht="10.9" customHeight="1" x14ac:dyDescent="0.15">
      <c r="C253" s="111">
        <v>9</v>
      </c>
      <c r="D253" s="114" t="s">
        <v>67</v>
      </c>
      <c r="E253" s="117">
        <v>20</v>
      </c>
      <c r="F253" s="117" t="s">
        <v>68</v>
      </c>
      <c r="G253" s="111" t="s">
        <v>76</v>
      </c>
      <c r="H253" s="117"/>
      <c r="I253" s="120" t="s">
        <v>104</v>
      </c>
      <c r="J253" s="121"/>
      <c r="K253" s="122"/>
      <c r="L253" s="129">
        <f>E$209</f>
        <v>150</v>
      </c>
      <c r="M253" s="130"/>
      <c r="N253" s="130"/>
      <c r="O253" s="130"/>
      <c r="P253" s="130"/>
      <c r="Q253" s="131"/>
      <c r="R253" s="138">
        <f t="shared" ref="R253" si="18">IF(AND(I253="○",BA253="●"),2+ROUNDDOWN(($L253-100)/100,0)*2,0)</f>
        <v>2</v>
      </c>
      <c r="S253" s="139"/>
      <c r="T253" s="139"/>
      <c r="U253" s="139"/>
      <c r="V253" s="139"/>
      <c r="W253" s="140"/>
      <c r="X253" s="141">
        <v>1</v>
      </c>
      <c r="Y253" s="142"/>
      <c r="Z253" s="143"/>
      <c r="AA253" s="147">
        <f>IF(X253=1,$AL$33,IF(X253=2,$AL$51,IF(X253=3,$AL$69,IF(X253=4,$AL$88,IF(X253=5,$AL$106,IF(X253=6,$AL$124,IF(X253=7,$AL$143,IF(X253=8,$AL$161,IF(X253=9,$AL$179,IF(X253=10,$AL$198,0))))))))))</f>
        <v>0.14299999999999999</v>
      </c>
      <c r="AB253" s="148"/>
      <c r="AC253" s="149"/>
      <c r="AD253" s="153">
        <f t="shared" ref="AD253" si="19">IF(I253="○",ROUNDUP(R253*AA253,1),0)</f>
        <v>0.30000000000000004</v>
      </c>
      <c r="AE253" s="154"/>
      <c r="AF253" s="154"/>
      <c r="AG253" s="154"/>
      <c r="AH253" s="154"/>
      <c r="AI253" s="155"/>
      <c r="AJ253" s="62"/>
      <c r="BA253" s="156" t="str">
        <f t="shared" ref="BA253" si="20">IF(OR(I253="×",BA257="×"),"×","●")</f>
        <v>●</v>
      </c>
      <c r="BB253" s="157" t="str">
        <f>IF(BA253="●",IF(I253="定","-",I253),"-")</f>
        <v>○</v>
      </c>
    </row>
    <row r="254" spans="3:54" ht="10.9" customHeight="1" x14ac:dyDescent="0.15">
      <c r="C254" s="112"/>
      <c r="D254" s="115"/>
      <c r="E254" s="118"/>
      <c r="F254" s="118"/>
      <c r="G254" s="112"/>
      <c r="H254" s="118"/>
      <c r="I254" s="123"/>
      <c r="J254" s="124"/>
      <c r="K254" s="125"/>
      <c r="L254" s="132"/>
      <c r="M254" s="133"/>
      <c r="N254" s="133"/>
      <c r="O254" s="133"/>
      <c r="P254" s="133"/>
      <c r="Q254" s="134"/>
      <c r="R254" s="138"/>
      <c r="S254" s="139"/>
      <c r="T254" s="139"/>
      <c r="U254" s="139"/>
      <c r="V254" s="139"/>
      <c r="W254" s="140"/>
      <c r="X254" s="141"/>
      <c r="Y254" s="142"/>
      <c r="Z254" s="143"/>
      <c r="AA254" s="147"/>
      <c r="AB254" s="148"/>
      <c r="AC254" s="149"/>
      <c r="AD254" s="153"/>
      <c r="AE254" s="154"/>
      <c r="AF254" s="154"/>
      <c r="AG254" s="154"/>
      <c r="AH254" s="154"/>
      <c r="AI254" s="155"/>
      <c r="AJ254" s="62"/>
      <c r="BA254" s="156"/>
      <c r="BB254" s="157"/>
    </row>
    <row r="255" spans="3:54" ht="10.9" customHeight="1" x14ac:dyDescent="0.15">
      <c r="C255" s="112"/>
      <c r="D255" s="115"/>
      <c r="E255" s="118"/>
      <c r="F255" s="118"/>
      <c r="G255" s="112"/>
      <c r="H255" s="118"/>
      <c r="I255" s="123"/>
      <c r="J255" s="124"/>
      <c r="K255" s="125"/>
      <c r="L255" s="132"/>
      <c r="M255" s="133"/>
      <c r="N255" s="133"/>
      <c r="O255" s="133"/>
      <c r="P255" s="133"/>
      <c r="Q255" s="134"/>
      <c r="R255" s="138"/>
      <c r="S255" s="139"/>
      <c r="T255" s="139"/>
      <c r="U255" s="139"/>
      <c r="V255" s="139"/>
      <c r="W255" s="140"/>
      <c r="X255" s="141"/>
      <c r="Y255" s="142"/>
      <c r="Z255" s="143"/>
      <c r="AA255" s="147"/>
      <c r="AB255" s="148"/>
      <c r="AC255" s="149"/>
      <c r="AD255" s="153"/>
      <c r="AE255" s="154"/>
      <c r="AF255" s="154"/>
      <c r="AG255" s="154"/>
      <c r="AH255" s="154"/>
      <c r="AI255" s="155"/>
      <c r="AJ255" s="62"/>
      <c r="BA255" s="156"/>
      <c r="BB255" s="157"/>
    </row>
    <row r="256" spans="3:54" ht="10.9" customHeight="1" x14ac:dyDescent="0.15">
      <c r="C256" s="113"/>
      <c r="D256" s="116"/>
      <c r="E256" s="119"/>
      <c r="F256" s="119"/>
      <c r="G256" s="113"/>
      <c r="H256" s="119"/>
      <c r="I256" s="126"/>
      <c r="J256" s="127"/>
      <c r="K256" s="128"/>
      <c r="L256" s="135"/>
      <c r="M256" s="136"/>
      <c r="N256" s="136"/>
      <c r="O256" s="136"/>
      <c r="P256" s="136"/>
      <c r="Q256" s="137"/>
      <c r="R256" s="138"/>
      <c r="S256" s="139"/>
      <c r="T256" s="139"/>
      <c r="U256" s="139"/>
      <c r="V256" s="139"/>
      <c r="W256" s="140"/>
      <c r="X256" s="144"/>
      <c r="Y256" s="145"/>
      <c r="Z256" s="146"/>
      <c r="AA256" s="150"/>
      <c r="AB256" s="151"/>
      <c r="AC256" s="152"/>
      <c r="AD256" s="153"/>
      <c r="AE256" s="154"/>
      <c r="AF256" s="154"/>
      <c r="AG256" s="154"/>
      <c r="AH256" s="154"/>
      <c r="AI256" s="155"/>
      <c r="AJ256" s="62"/>
      <c r="BA256" s="156"/>
      <c r="BB256" s="157"/>
    </row>
    <row r="257" spans="3:54" ht="10.9" customHeight="1" x14ac:dyDescent="0.15">
      <c r="C257" s="111">
        <v>9</v>
      </c>
      <c r="D257" s="114" t="s">
        <v>67</v>
      </c>
      <c r="E257" s="117">
        <v>21</v>
      </c>
      <c r="F257" s="117" t="s">
        <v>68</v>
      </c>
      <c r="G257" s="111" t="s">
        <v>77</v>
      </c>
      <c r="H257" s="117"/>
      <c r="I257" s="120" t="s">
        <v>104</v>
      </c>
      <c r="J257" s="121"/>
      <c r="K257" s="122"/>
      <c r="L257" s="129">
        <f>E$209</f>
        <v>150</v>
      </c>
      <c r="M257" s="130"/>
      <c r="N257" s="130"/>
      <c r="O257" s="130"/>
      <c r="P257" s="130"/>
      <c r="Q257" s="131"/>
      <c r="R257" s="138">
        <f t="shared" ref="R257" si="21">IF(AND(I257="○",BA257="●"),2+ROUNDDOWN(($L257-100)/100,0)*2,0)</f>
        <v>2</v>
      </c>
      <c r="S257" s="139"/>
      <c r="T257" s="139"/>
      <c r="U257" s="139"/>
      <c r="V257" s="139"/>
      <c r="W257" s="140"/>
      <c r="X257" s="141">
        <v>1</v>
      </c>
      <c r="Y257" s="142"/>
      <c r="Z257" s="143"/>
      <c r="AA257" s="147">
        <f>IF(X257=1,$AL$33,IF(X257=2,$AL$51,IF(X257=3,$AL$69,IF(X257=4,$AL$88,IF(X257=5,$AL$106,IF(X257=6,$AL$124,IF(X257=7,$AL$143,IF(X257=8,$AL$161,IF(X257=9,$AL$179,IF(X257=10,$AL$198,0))))))))))</f>
        <v>0.14299999999999999</v>
      </c>
      <c r="AB257" s="148"/>
      <c r="AC257" s="149"/>
      <c r="AD257" s="153">
        <f t="shared" ref="AD257" si="22">IF(I257="○",ROUNDUP(R257*AA257,1),0)</f>
        <v>0.30000000000000004</v>
      </c>
      <c r="AE257" s="154"/>
      <c r="AF257" s="154"/>
      <c r="AG257" s="154"/>
      <c r="AH257" s="154"/>
      <c r="AI257" s="155"/>
      <c r="AJ257" s="62"/>
      <c r="BA257" s="156" t="str">
        <f t="shared" ref="BA257" si="23">IF(OR(I257="×",BA261="×"),"×","●")</f>
        <v>●</v>
      </c>
      <c r="BB257" s="157" t="str">
        <f>IF(BA257="●",IF(I257="定","-",I257),"-")</f>
        <v>○</v>
      </c>
    </row>
    <row r="258" spans="3:54" ht="10.9" customHeight="1" x14ac:dyDescent="0.15">
      <c r="C258" s="112"/>
      <c r="D258" s="115"/>
      <c r="E258" s="118"/>
      <c r="F258" s="118"/>
      <c r="G258" s="112"/>
      <c r="H258" s="118"/>
      <c r="I258" s="123"/>
      <c r="J258" s="124"/>
      <c r="K258" s="125"/>
      <c r="L258" s="132"/>
      <c r="M258" s="133"/>
      <c r="N258" s="133"/>
      <c r="O258" s="133"/>
      <c r="P258" s="133"/>
      <c r="Q258" s="134"/>
      <c r="R258" s="138"/>
      <c r="S258" s="139"/>
      <c r="T258" s="139"/>
      <c r="U258" s="139"/>
      <c r="V258" s="139"/>
      <c r="W258" s="140"/>
      <c r="X258" s="141"/>
      <c r="Y258" s="142"/>
      <c r="Z258" s="143"/>
      <c r="AA258" s="147"/>
      <c r="AB258" s="148"/>
      <c r="AC258" s="149"/>
      <c r="AD258" s="153"/>
      <c r="AE258" s="154"/>
      <c r="AF258" s="154"/>
      <c r="AG258" s="154"/>
      <c r="AH258" s="154"/>
      <c r="AI258" s="155"/>
      <c r="AJ258" s="62"/>
      <c r="BA258" s="156"/>
      <c r="BB258" s="157"/>
    </row>
    <row r="259" spans="3:54" ht="10.9" customHeight="1" x14ac:dyDescent="0.15">
      <c r="C259" s="112"/>
      <c r="D259" s="115"/>
      <c r="E259" s="118"/>
      <c r="F259" s="118"/>
      <c r="G259" s="112"/>
      <c r="H259" s="118"/>
      <c r="I259" s="123"/>
      <c r="J259" s="124"/>
      <c r="K259" s="125"/>
      <c r="L259" s="132"/>
      <c r="M259" s="133"/>
      <c r="N259" s="133"/>
      <c r="O259" s="133"/>
      <c r="P259" s="133"/>
      <c r="Q259" s="134"/>
      <c r="R259" s="138"/>
      <c r="S259" s="139"/>
      <c r="T259" s="139"/>
      <c r="U259" s="139"/>
      <c r="V259" s="139"/>
      <c r="W259" s="140"/>
      <c r="X259" s="141"/>
      <c r="Y259" s="142"/>
      <c r="Z259" s="143"/>
      <c r="AA259" s="147"/>
      <c r="AB259" s="148"/>
      <c r="AC259" s="149"/>
      <c r="AD259" s="153"/>
      <c r="AE259" s="154"/>
      <c r="AF259" s="154"/>
      <c r="AG259" s="154"/>
      <c r="AH259" s="154"/>
      <c r="AI259" s="155"/>
      <c r="AJ259" s="62"/>
      <c r="BA259" s="156"/>
      <c r="BB259" s="157"/>
    </row>
    <row r="260" spans="3:54" ht="10.9" customHeight="1" x14ac:dyDescent="0.15">
      <c r="C260" s="113"/>
      <c r="D260" s="116"/>
      <c r="E260" s="119"/>
      <c r="F260" s="119"/>
      <c r="G260" s="113"/>
      <c r="H260" s="119"/>
      <c r="I260" s="126"/>
      <c r="J260" s="127"/>
      <c r="K260" s="128"/>
      <c r="L260" s="135"/>
      <c r="M260" s="136"/>
      <c r="N260" s="136"/>
      <c r="O260" s="136"/>
      <c r="P260" s="136"/>
      <c r="Q260" s="137"/>
      <c r="R260" s="138"/>
      <c r="S260" s="139"/>
      <c r="T260" s="139"/>
      <c r="U260" s="139"/>
      <c r="V260" s="139"/>
      <c r="W260" s="140"/>
      <c r="X260" s="144"/>
      <c r="Y260" s="145"/>
      <c r="Z260" s="146"/>
      <c r="AA260" s="150"/>
      <c r="AB260" s="151"/>
      <c r="AC260" s="152"/>
      <c r="AD260" s="153"/>
      <c r="AE260" s="154"/>
      <c r="AF260" s="154"/>
      <c r="AG260" s="154"/>
      <c r="AH260" s="154"/>
      <c r="AI260" s="155"/>
      <c r="AJ260" s="62"/>
      <c r="BA260" s="156"/>
      <c r="BB260" s="157"/>
    </row>
    <row r="261" spans="3:54" ht="10.9" customHeight="1" x14ac:dyDescent="0.15">
      <c r="C261" s="111">
        <v>9</v>
      </c>
      <c r="D261" s="114" t="s">
        <v>67</v>
      </c>
      <c r="E261" s="117">
        <v>22</v>
      </c>
      <c r="F261" s="117" t="s">
        <v>68</v>
      </c>
      <c r="G261" s="111" t="s">
        <v>71</v>
      </c>
      <c r="H261" s="117"/>
      <c r="I261" s="120" t="s">
        <v>104</v>
      </c>
      <c r="J261" s="121"/>
      <c r="K261" s="122"/>
      <c r="L261" s="129">
        <f>E$209</f>
        <v>150</v>
      </c>
      <c r="M261" s="130"/>
      <c r="N261" s="130"/>
      <c r="O261" s="130"/>
      <c r="P261" s="130"/>
      <c r="Q261" s="131"/>
      <c r="R261" s="138">
        <f t="shared" ref="R261" si="24">IF(AND(I261="○",BA261="●"),2+ROUNDDOWN(($L261-100)/100,0)*2,0)</f>
        <v>2</v>
      </c>
      <c r="S261" s="139"/>
      <c r="T261" s="139"/>
      <c r="U261" s="139"/>
      <c r="V261" s="139"/>
      <c r="W261" s="140"/>
      <c r="X261" s="141">
        <v>1</v>
      </c>
      <c r="Y261" s="142"/>
      <c r="Z261" s="143"/>
      <c r="AA261" s="147">
        <f>IF(X261=1,$AL$33,IF(X261=2,$AL$51,IF(X261=3,$AL$69,IF(X261=4,$AL$88,IF(X261=5,$AL$106,IF(X261=6,$AL$124,IF(X261=7,$AL$143,IF(X261=8,$AL$161,IF(X261=9,$AL$179,IF(X261=10,$AL$198,0))))))))))</f>
        <v>0.14299999999999999</v>
      </c>
      <c r="AB261" s="148"/>
      <c r="AC261" s="149"/>
      <c r="AD261" s="153">
        <f t="shared" ref="AD261" si="25">IF(I261="○",ROUNDUP(R261*AA261,1),0)</f>
        <v>0.30000000000000004</v>
      </c>
      <c r="AE261" s="154"/>
      <c r="AF261" s="154"/>
      <c r="AG261" s="154"/>
      <c r="AH261" s="154"/>
      <c r="AI261" s="155"/>
      <c r="AJ261" s="62"/>
      <c r="BA261" s="156" t="str">
        <f t="shared" ref="BA261" si="26">IF(OR(I261="×",BA265="×"),"×","●")</f>
        <v>●</v>
      </c>
      <c r="BB261" s="157" t="str">
        <f>IF(BA261="●",IF(I261="定","-",I261),"-")</f>
        <v>○</v>
      </c>
    </row>
    <row r="262" spans="3:54" ht="10.9" customHeight="1" x14ac:dyDescent="0.15">
      <c r="C262" s="112"/>
      <c r="D262" s="115"/>
      <c r="E262" s="118"/>
      <c r="F262" s="118"/>
      <c r="G262" s="112"/>
      <c r="H262" s="118"/>
      <c r="I262" s="123"/>
      <c r="J262" s="124"/>
      <c r="K262" s="125"/>
      <c r="L262" s="132"/>
      <c r="M262" s="133"/>
      <c r="N262" s="133"/>
      <c r="O262" s="133"/>
      <c r="P262" s="133"/>
      <c r="Q262" s="134"/>
      <c r="R262" s="138"/>
      <c r="S262" s="139"/>
      <c r="T262" s="139"/>
      <c r="U262" s="139"/>
      <c r="V262" s="139"/>
      <c r="W262" s="140"/>
      <c r="X262" s="141"/>
      <c r="Y262" s="142"/>
      <c r="Z262" s="143"/>
      <c r="AA262" s="147"/>
      <c r="AB262" s="148"/>
      <c r="AC262" s="149"/>
      <c r="AD262" s="153"/>
      <c r="AE262" s="154"/>
      <c r="AF262" s="154"/>
      <c r="AG262" s="154"/>
      <c r="AH262" s="154"/>
      <c r="AI262" s="155"/>
      <c r="AJ262" s="62"/>
      <c r="BA262" s="156"/>
      <c r="BB262" s="157"/>
    </row>
    <row r="263" spans="3:54" ht="10.9" customHeight="1" x14ac:dyDescent="0.15">
      <c r="C263" s="112"/>
      <c r="D263" s="115"/>
      <c r="E263" s="118"/>
      <c r="F263" s="118"/>
      <c r="G263" s="112"/>
      <c r="H263" s="118"/>
      <c r="I263" s="123"/>
      <c r="J263" s="124"/>
      <c r="K263" s="125"/>
      <c r="L263" s="132"/>
      <c r="M263" s="133"/>
      <c r="N263" s="133"/>
      <c r="O263" s="133"/>
      <c r="P263" s="133"/>
      <c r="Q263" s="134"/>
      <c r="R263" s="138"/>
      <c r="S263" s="139"/>
      <c r="T263" s="139"/>
      <c r="U263" s="139"/>
      <c r="V263" s="139"/>
      <c r="W263" s="140"/>
      <c r="X263" s="141"/>
      <c r="Y263" s="142"/>
      <c r="Z263" s="143"/>
      <c r="AA263" s="147"/>
      <c r="AB263" s="148"/>
      <c r="AC263" s="149"/>
      <c r="AD263" s="153"/>
      <c r="AE263" s="154"/>
      <c r="AF263" s="154"/>
      <c r="AG263" s="154"/>
      <c r="AH263" s="154"/>
      <c r="AI263" s="155"/>
      <c r="AJ263" s="62"/>
      <c r="BA263" s="156"/>
      <c r="BB263" s="157"/>
    </row>
    <row r="264" spans="3:54" ht="10.9" customHeight="1" x14ac:dyDescent="0.15">
      <c r="C264" s="113"/>
      <c r="D264" s="116"/>
      <c r="E264" s="119"/>
      <c r="F264" s="119"/>
      <c r="G264" s="113"/>
      <c r="H264" s="119"/>
      <c r="I264" s="126"/>
      <c r="J264" s="127"/>
      <c r="K264" s="128"/>
      <c r="L264" s="135"/>
      <c r="M264" s="136"/>
      <c r="N264" s="136"/>
      <c r="O264" s="136"/>
      <c r="P264" s="136"/>
      <c r="Q264" s="137"/>
      <c r="R264" s="138"/>
      <c r="S264" s="139"/>
      <c r="T264" s="139"/>
      <c r="U264" s="139"/>
      <c r="V264" s="139"/>
      <c r="W264" s="140"/>
      <c r="X264" s="144"/>
      <c r="Y264" s="145"/>
      <c r="Z264" s="146"/>
      <c r="AA264" s="150"/>
      <c r="AB264" s="151"/>
      <c r="AC264" s="152"/>
      <c r="AD264" s="153"/>
      <c r="AE264" s="154"/>
      <c r="AF264" s="154"/>
      <c r="AG264" s="154"/>
      <c r="AH264" s="154"/>
      <c r="AI264" s="155"/>
      <c r="AJ264" s="62"/>
      <c r="BA264" s="156"/>
      <c r="BB264" s="157"/>
    </row>
    <row r="265" spans="3:54" ht="10.9" customHeight="1" x14ac:dyDescent="0.15">
      <c r="C265" s="111">
        <v>9</v>
      </c>
      <c r="D265" s="114" t="s">
        <v>67</v>
      </c>
      <c r="E265" s="117">
        <v>23</v>
      </c>
      <c r="F265" s="117" t="s">
        <v>68</v>
      </c>
      <c r="G265" s="111" t="s">
        <v>72</v>
      </c>
      <c r="H265" s="117"/>
      <c r="I265" s="120" t="s">
        <v>104</v>
      </c>
      <c r="J265" s="121"/>
      <c r="K265" s="122"/>
      <c r="L265" s="129">
        <f>E$209</f>
        <v>150</v>
      </c>
      <c r="M265" s="130"/>
      <c r="N265" s="130"/>
      <c r="O265" s="130"/>
      <c r="P265" s="130"/>
      <c r="Q265" s="131"/>
      <c r="R265" s="138">
        <f t="shared" ref="R265" si="27">IF(AND(I265="○",BA265="●"),2+ROUNDDOWN(($L265-100)/100,0)*2,0)</f>
        <v>2</v>
      </c>
      <c r="S265" s="139"/>
      <c r="T265" s="139"/>
      <c r="U265" s="139"/>
      <c r="V265" s="139"/>
      <c r="W265" s="140"/>
      <c r="X265" s="141">
        <v>1</v>
      </c>
      <c r="Y265" s="142"/>
      <c r="Z265" s="143"/>
      <c r="AA265" s="147">
        <f>IF(X265=1,$AL$33,IF(X265=2,$AL$51,IF(X265=3,$AL$69,IF(X265=4,$AL$88,IF(X265=5,$AL$106,IF(X265=6,$AL$124,IF(X265=7,$AL$143,IF(X265=8,$AL$161,IF(X265=9,$AL$179,IF(X265=10,$AL$198,0))))))))))</f>
        <v>0.14299999999999999</v>
      </c>
      <c r="AB265" s="148"/>
      <c r="AC265" s="149"/>
      <c r="AD265" s="153">
        <f t="shared" ref="AD265" si="28">IF(I265="○",ROUNDUP(R265*AA265,1),0)</f>
        <v>0.30000000000000004</v>
      </c>
      <c r="AE265" s="154"/>
      <c r="AF265" s="154"/>
      <c r="AG265" s="154"/>
      <c r="AH265" s="154"/>
      <c r="AI265" s="155"/>
      <c r="AJ265" s="62"/>
      <c r="BA265" s="156" t="str">
        <f t="shared" ref="BA265" si="29">IF(OR(I265="×",BA269="×"),"×","●")</f>
        <v>●</v>
      </c>
      <c r="BB265" s="157" t="str">
        <f>IF(BA265="●",IF(I265="定","-",I265),"-")</f>
        <v>○</v>
      </c>
    </row>
    <row r="266" spans="3:54" ht="10.9" customHeight="1" x14ac:dyDescent="0.15">
      <c r="C266" s="112"/>
      <c r="D266" s="115"/>
      <c r="E266" s="118"/>
      <c r="F266" s="118"/>
      <c r="G266" s="112"/>
      <c r="H266" s="118"/>
      <c r="I266" s="123"/>
      <c r="J266" s="124"/>
      <c r="K266" s="125"/>
      <c r="L266" s="132"/>
      <c r="M266" s="133"/>
      <c r="N266" s="133"/>
      <c r="O266" s="133"/>
      <c r="P266" s="133"/>
      <c r="Q266" s="134"/>
      <c r="R266" s="138"/>
      <c r="S266" s="139"/>
      <c r="T266" s="139"/>
      <c r="U266" s="139"/>
      <c r="V266" s="139"/>
      <c r="W266" s="140"/>
      <c r="X266" s="141"/>
      <c r="Y266" s="142"/>
      <c r="Z266" s="143"/>
      <c r="AA266" s="147"/>
      <c r="AB266" s="148"/>
      <c r="AC266" s="149"/>
      <c r="AD266" s="153"/>
      <c r="AE266" s="154"/>
      <c r="AF266" s="154"/>
      <c r="AG266" s="154"/>
      <c r="AH266" s="154"/>
      <c r="AI266" s="155"/>
      <c r="AJ266" s="62"/>
      <c r="BA266" s="156"/>
      <c r="BB266" s="157"/>
    </row>
    <row r="267" spans="3:54" ht="10.9" customHeight="1" x14ac:dyDescent="0.15">
      <c r="C267" s="112"/>
      <c r="D267" s="115"/>
      <c r="E267" s="118"/>
      <c r="F267" s="118"/>
      <c r="G267" s="112"/>
      <c r="H267" s="118"/>
      <c r="I267" s="123"/>
      <c r="J267" s="124"/>
      <c r="K267" s="125"/>
      <c r="L267" s="132"/>
      <c r="M267" s="133"/>
      <c r="N267" s="133"/>
      <c r="O267" s="133"/>
      <c r="P267" s="133"/>
      <c r="Q267" s="134"/>
      <c r="R267" s="138"/>
      <c r="S267" s="139"/>
      <c r="T267" s="139"/>
      <c r="U267" s="139"/>
      <c r="V267" s="139"/>
      <c r="W267" s="140"/>
      <c r="X267" s="141"/>
      <c r="Y267" s="142"/>
      <c r="Z267" s="143"/>
      <c r="AA267" s="147"/>
      <c r="AB267" s="148"/>
      <c r="AC267" s="149"/>
      <c r="AD267" s="153"/>
      <c r="AE267" s="154"/>
      <c r="AF267" s="154"/>
      <c r="AG267" s="154"/>
      <c r="AH267" s="154"/>
      <c r="AI267" s="155"/>
      <c r="AJ267" s="62"/>
      <c r="BA267" s="156"/>
      <c r="BB267" s="157"/>
    </row>
    <row r="268" spans="3:54" ht="10.9" customHeight="1" x14ac:dyDescent="0.15">
      <c r="C268" s="113"/>
      <c r="D268" s="116"/>
      <c r="E268" s="119"/>
      <c r="F268" s="119"/>
      <c r="G268" s="113"/>
      <c r="H268" s="119"/>
      <c r="I268" s="126"/>
      <c r="J268" s="127"/>
      <c r="K268" s="128"/>
      <c r="L268" s="135"/>
      <c r="M268" s="136"/>
      <c r="N268" s="136"/>
      <c r="O268" s="136"/>
      <c r="P268" s="136"/>
      <c r="Q268" s="137"/>
      <c r="R268" s="138"/>
      <c r="S268" s="139"/>
      <c r="T268" s="139"/>
      <c r="U268" s="139"/>
      <c r="V268" s="139"/>
      <c r="W268" s="140"/>
      <c r="X268" s="144"/>
      <c r="Y268" s="145"/>
      <c r="Z268" s="146"/>
      <c r="AA268" s="150"/>
      <c r="AB268" s="151"/>
      <c r="AC268" s="152"/>
      <c r="AD268" s="153"/>
      <c r="AE268" s="154"/>
      <c r="AF268" s="154"/>
      <c r="AG268" s="154"/>
      <c r="AH268" s="154"/>
      <c r="AI268" s="155"/>
      <c r="AJ268" s="62"/>
      <c r="BA268" s="156"/>
      <c r="BB268" s="157"/>
    </row>
    <row r="269" spans="3:54" ht="10.9" customHeight="1" x14ac:dyDescent="0.15">
      <c r="C269" s="111">
        <v>9</v>
      </c>
      <c r="D269" s="114" t="s">
        <v>67</v>
      </c>
      <c r="E269" s="117">
        <v>24</v>
      </c>
      <c r="F269" s="117" t="s">
        <v>68</v>
      </c>
      <c r="G269" s="111" t="s">
        <v>73</v>
      </c>
      <c r="H269" s="117"/>
      <c r="I269" s="120" t="s">
        <v>104</v>
      </c>
      <c r="J269" s="121"/>
      <c r="K269" s="122"/>
      <c r="L269" s="129">
        <f>E$209</f>
        <v>150</v>
      </c>
      <c r="M269" s="130"/>
      <c r="N269" s="130"/>
      <c r="O269" s="130"/>
      <c r="P269" s="130"/>
      <c r="Q269" s="131"/>
      <c r="R269" s="138">
        <f t="shared" ref="R269" si="30">IF(AND(I269="○",BA269="●"),2+ROUNDDOWN(($L269-100)/100,0)*2,0)</f>
        <v>2</v>
      </c>
      <c r="S269" s="139"/>
      <c r="T269" s="139"/>
      <c r="U269" s="139"/>
      <c r="V269" s="139"/>
      <c r="W269" s="140"/>
      <c r="X269" s="141">
        <v>1</v>
      </c>
      <c r="Y269" s="142"/>
      <c r="Z269" s="143"/>
      <c r="AA269" s="147">
        <f>IF(X269=1,$AL$33,IF(X269=2,$AL$51,IF(X269=3,$AL$69,IF(X269=4,$AL$88,IF(X269=5,$AL$106,IF(X269=6,$AL$124,IF(X269=7,$AL$143,IF(X269=8,$AL$161,IF(X269=9,$AL$179,IF(X269=10,$AL$198,0))))))))))</f>
        <v>0.14299999999999999</v>
      </c>
      <c r="AB269" s="148"/>
      <c r="AC269" s="149"/>
      <c r="AD269" s="153">
        <f t="shared" ref="AD269" si="31">IF(I269="○",ROUNDUP(R269*AA269,1),0)</f>
        <v>0.30000000000000004</v>
      </c>
      <c r="AE269" s="154"/>
      <c r="AF269" s="154"/>
      <c r="AG269" s="154"/>
      <c r="AH269" s="154"/>
      <c r="AI269" s="155"/>
      <c r="AJ269" s="62"/>
      <c r="BA269" s="156" t="str">
        <f t="shared" ref="BA269" si="32">IF(OR(I269="×",BA273="×"),"×","●")</f>
        <v>●</v>
      </c>
      <c r="BB269" s="157" t="str">
        <f>IF(BA269="●",IF(I269="定","-",I269),"-")</f>
        <v>○</v>
      </c>
    </row>
    <row r="270" spans="3:54" ht="10.9" customHeight="1" x14ac:dyDescent="0.15">
      <c r="C270" s="112"/>
      <c r="D270" s="115"/>
      <c r="E270" s="118"/>
      <c r="F270" s="118"/>
      <c r="G270" s="112"/>
      <c r="H270" s="118"/>
      <c r="I270" s="123"/>
      <c r="J270" s="124"/>
      <c r="K270" s="125"/>
      <c r="L270" s="132"/>
      <c r="M270" s="133"/>
      <c r="N270" s="133"/>
      <c r="O270" s="133"/>
      <c r="P270" s="133"/>
      <c r="Q270" s="134"/>
      <c r="R270" s="138"/>
      <c r="S270" s="139"/>
      <c r="T270" s="139"/>
      <c r="U270" s="139"/>
      <c r="V270" s="139"/>
      <c r="W270" s="140"/>
      <c r="X270" s="141"/>
      <c r="Y270" s="142"/>
      <c r="Z270" s="143"/>
      <c r="AA270" s="147"/>
      <c r="AB270" s="148"/>
      <c r="AC270" s="149"/>
      <c r="AD270" s="153"/>
      <c r="AE270" s="154"/>
      <c r="AF270" s="154"/>
      <c r="AG270" s="154"/>
      <c r="AH270" s="154"/>
      <c r="AI270" s="155"/>
      <c r="AJ270" s="62"/>
      <c r="BA270" s="156"/>
      <c r="BB270" s="157"/>
    </row>
    <row r="271" spans="3:54" ht="10.9" customHeight="1" x14ac:dyDescent="0.15">
      <c r="C271" s="112"/>
      <c r="D271" s="115"/>
      <c r="E271" s="118"/>
      <c r="F271" s="118"/>
      <c r="G271" s="112"/>
      <c r="H271" s="118"/>
      <c r="I271" s="123"/>
      <c r="J271" s="124"/>
      <c r="K271" s="125"/>
      <c r="L271" s="132"/>
      <c r="M271" s="133"/>
      <c r="N271" s="133"/>
      <c r="O271" s="133"/>
      <c r="P271" s="133"/>
      <c r="Q271" s="134"/>
      <c r="R271" s="138"/>
      <c r="S271" s="139"/>
      <c r="T271" s="139"/>
      <c r="U271" s="139"/>
      <c r="V271" s="139"/>
      <c r="W271" s="140"/>
      <c r="X271" s="141"/>
      <c r="Y271" s="142"/>
      <c r="Z271" s="143"/>
      <c r="AA271" s="147"/>
      <c r="AB271" s="148"/>
      <c r="AC271" s="149"/>
      <c r="AD271" s="153"/>
      <c r="AE271" s="154"/>
      <c r="AF271" s="154"/>
      <c r="AG271" s="154"/>
      <c r="AH271" s="154"/>
      <c r="AI271" s="155"/>
      <c r="AJ271" s="62"/>
      <c r="BA271" s="156"/>
      <c r="BB271" s="157"/>
    </row>
    <row r="272" spans="3:54" ht="10.9" customHeight="1" x14ac:dyDescent="0.15">
      <c r="C272" s="113"/>
      <c r="D272" s="116"/>
      <c r="E272" s="119"/>
      <c r="F272" s="119"/>
      <c r="G272" s="113"/>
      <c r="H272" s="119"/>
      <c r="I272" s="126"/>
      <c r="J272" s="127"/>
      <c r="K272" s="128"/>
      <c r="L272" s="135"/>
      <c r="M272" s="136"/>
      <c r="N272" s="136"/>
      <c r="O272" s="136"/>
      <c r="P272" s="136"/>
      <c r="Q272" s="137"/>
      <c r="R272" s="138"/>
      <c r="S272" s="139"/>
      <c r="T272" s="139"/>
      <c r="U272" s="139"/>
      <c r="V272" s="139"/>
      <c r="W272" s="140"/>
      <c r="X272" s="144"/>
      <c r="Y272" s="145"/>
      <c r="Z272" s="146"/>
      <c r="AA272" s="150"/>
      <c r="AB272" s="151"/>
      <c r="AC272" s="152"/>
      <c r="AD272" s="153"/>
      <c r="AE272" s="154"/>
      <c r="AF272" s="154"/>
      <c r="AG272" s="154"/>
      <c r="AH272" s="154"/>
      <c r="AI272" s="155"/>
      <c r="AJ272" s="62"/>
      <c r="BA272" s="156"/>
      <c r="BB272" s="157"/>
    </row>
    <row r="273" spans="3:54" ht="10.9" customHeight="1" x14ac:dyDescent="0.15">
      <c r="C273" s="111">
        <v>9</v>
      </c>
      <c r="D273" s="114" t="s">
        <v>67</v>
      </c>
      <c r="E273" s="117">
        <v>25</v>
      </c>
      <c r="F273" s="117" t="s">
        <v>68</v>
      </c>
      <c r="G273" s="111" t="s">
        <v>74</v>
      </c>
      <c r="H273" s="117"/>
      <c r="I273" s="120" t="s">
        <v>104</v>
      </c>
      <c r="J273" s="121"/>
      <c r="K273" s="122"/>
      <c r="L273" s="129">
        <f>E$209</f>
        <v>150</v>
      </c>
      <c r="M273" s="130"/>
      <c r="N273" s="130"/>
      <c r="O273" s="130"/>
      <c r="P273" s="130"/>
      <c r="Q273" s="131"/>
      <c r="R273" s="138">
        <f t="shared" ref="R273" si="33">IF(AND(I273="○",BA273="●"),2+ROUNDDOWN(($L273-100)/100,0)*2,0)</f>
        <v>2</v>
      </c>
      <c r="S273" s="139"/>
      <c r="T273" s="139"/>
      <c r="U273" s="139"/>
      <c r="V273" s="139"/>
      <c r="W273" s="140"/>
      <c r="X273" s="123">
        <v>2</v>
      </c>
      <c r="Y273" s="124"/>
      <c r="Z273" s="158"/>
      <c r="AA273" s="147">
        <f>IF(X273=1,$AL$33,IF(X273=2,$AL$51,IF(X273=3,$AL$69,IF(X273=4,$AL$88,IF(X273=5,$AL$106,IF(X273=6,$AL$124,IF(X273=7,$AL$143,IF(X273=8,$AL$161,IF(X273=9,$AL$179,IF(X273=10,$AL$198,0))))))))))</f>
        <v>0.2</v>
      </c>
      <c r="AB273" s="148"/>
      <c r="AC273" s="149"/>
      <c r="AD273" s="153">
        <f t="shared" ref="AD273" si="34">IF(I273="○",ROUNDUP(R273*AA273,1),0)</f>
        <v>0.4</v>
      </c>
      <c r="AE273" s="154"/>
      <c r="AF273" s="154"/>
      <c r="AG273" s="154"/>
      <c r="AH273" s="154"/>
      <c r="AI273" s="155"/>
      <c r="AJ273" s="62"/>
      <c r="BA273" s="156" t="str">
        <f t="shared" ref="BA273" si="35">IF(OR(I273="×",BA277="×"),"×","●")</f>
        <v>●</v>
      </c>
      <c r="BB273" s="157" t="str">
        <f>IF(BA273="●",IF(I273="定","-",I273),"-")</f>
        <v>○</v>
      </c>
    </row>
    <row r="274" spans="3:54" ht="10.9" customHeight="1" x14ac:dyDescent="0.15">
      <c r="C274" s="112"/>
      <c r="D274" s="115"/>
      <c r="E274" s="118"/>
      <c r="F274" s="118"/>
      <c r="G274" s="112"/>
      <c r="H274" s="118"/>
      <c r="I274" s="123"/>
      <c r="J274" s="124"/>
      <c r="K274" s="125"/>
      <c r="L274" s="132"/>
      <c r="M274" s="133"/>
      <c r="N274" s="133"/>
      <c r="O274" s="133"/>
      <c r="P274" s="133"/>
      <c r="Q274" s="134"/>
      <c r="R274" s="138"/>
      <c r="S274" s="139"/>
      <c r="T274" s="139"/>
      <c r="U274" s="139"/>
      <c r="V274" s="139"/>
      <c r="W274" s="140"/>
      <c r="X274" s="123"/>
      <c r="Y274" s="124"/>
      <c r="Z274" s="158"/>
      <c r="AA274" s="147"/>
      <c r="AB274" s="148"/>
      <c r="AC274" s="149"/>
      <c r="AD274" s="153"/>
      <c r="AE274" s="154"/>
      <c r="AF274" s="154"/>
      <c r="AG274" s="154"/>
      <c r="AH274" s="154"/>
      <c r="AI274" s="155"/>
      <c r="AJ274" s="62"/>
      <c r="BA274" s="156"/>
      <c r="BB274" s="157"/>
    </row>
    <row r="275" spans="3:54" ht="10.9" customHeight="1" x14ac:dyDescent="0.15">
      <c r="C275" s="112"/>
      <c r="D275" s="115"/>
      <c r="E275" s="118"/>
      <c r="F275" s="118"/>
      <c r="G275" s="112"/>
      <c r="H275" s="118"/>
      <c r="I275" s="123"/>
      <c r="J275" s="124"/>
      <c r="K275" s="125"/>
      <c r="L275" s="132"/>
      <c r="M275" s="133"/>
      <c r="N275" s="133"/>
      <c r="O275" s="133"/>
      <c r="P275" s="133"/>
      <c r="Q275" s="134"/>
      <c r="R275" s="138"/>
      <c r="S275" s="139"/>
      <c r="T275" s="139"/>
      <c r="U275" s="139"/>
      <c r="V275" s="139"/>
      <c r="W275" s="140"/>
      <c r="X275" s="123"/>
      <c r="Y275" s="124"/>
      <c r="Z275" s="158"/>
      <c r="AA275" s="147"/>
      <c r="AB275" s="148"/>
      <c r="AC275" s="149"/>
      <c r="AD275" s="153"/>
      <c r="AE275" s="154"/>
      <c r="AF275" s="154"/>
      <c r="AG275" s="154"/>
      <c r="AH275" s="154"/>
      <c r="AI275" s="155"/>
      <c r="AJ275" s="62"/>
      <c r="BA275" s="156"/>
      <c r="BB275" s="157"/>
    </row>
    <row r="276" spans="3:54" ht="10.9" customHeight="1" x14ac:dyDescent="0.15">
      <c r="C276" s="113"/>
      <c r="D276" s="116"/>
      <c r="E276" s="119"/>
      <c r="F276" s="119"/>
      <c r="G276" s="113"/>
      <c r="H276" s="119"/>
      <c r="I276" s="126"/>
      <c r="J276" s="127"/>
      <c r="K276" s="128"/>
      <c r="L276" s="135"/>
      <c r="M276" s="136"/>
      <c r="N276" s="136"/>
      <c r="O276" s="136"/>
      <c r="P276" s="136"/>
      <c r="Q276" s="137"/>
      <c r="R276" s="138"/>
      <c r="S276" s="139"/>
      <c r="T276" s="139"/>
      <c r="U276" s="139"/>
      <c r="V276" s="139"/>
      <c r="W276" s="140"/>
      <c r="X276" s="126"/>
      <c r="Y276" s="127"/>
      <c r="Z276" s="159"/>
      <c r="AA276" s="150"/>
      <c r="AB276" s="151"/>
      <c r="AC276" s="152"/>
      <c r="AD276" s="153"/>
      <c r="AE276" s="154"/>
      <c r="AF276" s="154"/>
      <c r="AG276" s="154"/>
      <c r="AH276" s="154"/>
      <c r="AI276" s="155"/>
      <c r="AJ276" s="62"/>
      <c r="BA276" s="156"/>
      <c r="BB276" s="157"/>
    </row>
    <row r="277" spans="3:54" ht="10.9" customHeight="1" x14ac:dyDescent="0.15">
      <c r="C277" s="111">
        <v>9</v>
      </c>
      <c r="D277" s="114" t="s">
        <v>67</v>
      </c>
      <c r="E277" s="117">
        <v>26</v>
      </c>
      <c r="F277" s="117" t="s">
        <v>68</v>
      </c>
      <c r="G277" s="111" t="s">
        <v>75</v>
      </c>
      <c r="H277" s="117"/>
      <c r="I277" s="120" t="s">
        <v>104</v>
      </c>
      <c r="J277" s="121"/>
      <c r="K277" s="122"/>
      <c r="L277" s="129">
        <f>E$209</f>
        <v>150</v>
      </c>
      <c r="M277" s="130"/>
      <c r="N277" s="130"/>
      <c r="O277" s="130"/>
      <c r="P277" s="130"/>
      <c r="Q277" s="131"/>
      <c r="R277" s="138">
        <f t="shared" ref="R277" si="36">IF(AND(I277="○",BA277="●"),2+ROUNDDOWN(($L277-100)/100,0)*2,0)</f>
        <v>2</v>
      </c>
      <c r="S277" s="139"/>
      <c r="T277" s="139"/>
      <c r="U277" s="139"/>
      <c r="V277" s="139"/>
      <c r="W277" s="140"/>
      <c r="X277" s="123">
        <v>2</v>
      </c>
      <c r="Y277" s="124"/>
      <c r="Z277" s="158"/>
      <c r="AA277" s="147">
        <f>IF(X277=1,$AL$33,IF(X277=2,$AL$51,IF(X277=3,$AL$69,IF(X277=4,$AL$88,IF(X277=5,$AL$106,IF(X277=6,$AL$124,IF(X277=7,$AL$143,IF(X277=8,$AL$161,IF(X277=9,$AL$179,IF(X277=10,$AL$198,0))))))))))</f>
        <v>0.2</v>
      </c>
      <c r="AB277" s="148"/>
      <c r="AC277" s="149"/>
      <c r="AD277" s="153">
        <f t="shared" ref="AD277" si="37">IF(I277="○",ROUNDUP(R277*AA277,1),0)</f>
        <v>0.4</v>
      </c>
      <c r="AE277" s="154"/>
      <c r="AF277" s="154"/>
      <c r="AG277" s="154"/>
      <c r="AH277" s="154"/>
      <c r="AI277" s="155"/>
      <c r="AJ277" s="62"/>
      <c r="BA277" s="156" t="str">
        <f t="shared" ref="BA277" si="38">IF(OR(I277="×",BA281="×"),"×","●")</f>
        <v>●</v>
      </c>
      <c r="BB277" s="157" t="str">
        <f>IF(BA277="●",IF(I277="定","-",I277),"-")</f>
        <v>○</v>
      </c>
    </row>
    <row r="278" spans="3:54" ht="10.9" customHeight="1" x14ac:dyDescent="0.15">
      <c r="C278" s="112"/>
      <c r="D278" s="115"/>
      <c r="E278" s="118"/>
      <c r="F278" s="118"/>
      <c r="G278" s="112"/>
      <c r="H278" s="118"/>
      <c r="I278" s="123"/>
      <c r="J278" s="124"/>
      <c r="K278" s="125"/>
      <c r="L278" s="132"/>
      <c r="M278" s="133"/>
      <c r="N278" s="133"/>
      <c r="O278" s="133"/>
      <c r="P278" s="133"/>
      <c r="Q278" s="134"/>
      <c r="R278" s="138"/>
      <c r="S278" s="139"/>
      <c r="T278" s="139"/>
      <c r="U278" s="139"/>
      <c r="V278" s="139"/>
      <c r="W278" s="140"/>
      <c r="X278" s="123"/>
      <c r="Y278" s="124"/>
      <c r="Z278" s="158"/>
      <c r="AA278" s="147"/>
      <c r="AB278" s="148"/>
      <c r="AC278" s="149"/>
      <c r="AD278" s="153"/>
      <c r="AE278" s="154"/>
      <c r="AF278" s="154"/>
      <c r="AG278" s="154"/>
      <c r="AH278" s="154"/>
      <c r="AI278" s="155"/>
      <c r="AJ278" s="62"/>
      <c r="BA278" s="156"/>
      <c r="BB278" s="157"/>
    </row>
    <row r="279" spans="3:54" ht="10.9" customHeight="1" x14ac:dyDescent="0.15">
      <c r="C279" s="112"/>
      <c r="D279" s="115"/>
      <c r="E279" s="118"/>
      <c r="F279" s="118"/>
      <c r="G279" s="112"/>
      <c r="H279" s="118"/>
      <c r="I279" s="123"/>
      <c r="J279" s="124"/>
      <c r="K279" s="125"/>
      <c r="L279" s="132"/>
      <c r="M279" s="133"/>
      <c r="N279" s="133"/>
      <c r="O279" s="133"/>
      <c r="P279" s="133"/>
      <c r="Q279" s="134"/>
      <c r="R279" s="138"/>
      <c r="S279" s="139"/>
      <c r="T279" s="139"/>
      <c r="U279" s="139"/>
      <c r="V279" s="139"/>
      <c r="W279" s="140"/>
      <c r="X279" s="123"/>
      <c r="Y279" s="124"/>
      <c r="Z279" s="158"/>
      <c r="AA279" s="147"/>
      <c r="AB279" s="148"/>
      <c r="AC279" s="149"/>
      <c r="AD279" s="153"/>
      <c r="AE279" s="154"/>
      <c r="AF279" s="154"/>
      <c r="AG279" s="154"/>
      <c r="AH279" s="154"/>
      <c r="AI279" s="155"/>
      <c r="AJ279" s="62"/>
      <c r="BA279" s="156"/>
      <c r="BB279" s="157"/>
    </row>
    <row r="280" spans="3:54" ht="10.9" customHeight="1" x14ac:dyDescent="0.15">
      <c r="C280" s="113"/>
      <c r="D280" s="116"/>
      <c r="E280" s="119"/>
      <c r="F280" s="119"/>
      <c r="G280" s="113"/>
      <c r="H280" s="119"/>
      <c r="I280" s="126"/>
      <c r="J280" s="127"/>
      <c r="K280" s="128"/>
      <c r="L280" s="135"/>
      <c r="M280" s="136"/>
      <c r="N280" s="136"/>
      <c r="O280" s="136"/>
      <c r="P280" s="136"/>
      <c r="Q280" s="137"/>
      <c r="R280" s="138"/>
      <c r="S280" s="139"/>
      <c r="T280" s="139"/>
      <c r="U280" s="139"/>
      <c r="V280" s="139"/>
      <c r="W280" s="140"/>
      <c r="X280" s="126"/>
      <c r="Y280" s="127"/>
      <c r="Z280" s="159"/>
      <c r="AA280" s="150"/>
      <c r="AB280" s="151"/>
      <c r="AC280" s="152"/>
      <c r="AD280" s="153"/>
      <c r="AE280" s="154"/>
      <c r="AF280" s="154"/>
      <c r="AG280" s="154"/>
      <c r="AH280" s="154"/>
      <c r="AI280" s="155"/>
      <c r="AJ280" s="62"/>
      <c r="BA280" s="156"/>
      <c r="BB280" s="157"/>
    </row>
    <row r="281" spans="3:54" ht="10.9" customHeight="1" x14ac:dyDescent="0.15">
      <c r="C281" s="111">
        <v>9</v>
      </c>
      <c r="D281" s="114" t="s">
        <v>67</v>
      </c>
      <c r="E281" s="117">
        <v>27</v>
      </c>
      <c r="F281" s="117" t="s">
        <v>68</v>
      </c>
      <c r="G281" s="111" t="s">
        <v>69</v>
      </c>
      <c r="H281" s="117"/>
      <c r="I281" s="120" t="s">
        <v>104</v>
      </c>
      <c r="J281" s="121"/>
      <c r="K281" s="122"/>
      <c r="L281" s="129">
        <f>E$209</f>
        <v>150</v>
      </c>
      <c r="M281" s="130"/>
      <c r="N281" s="130"/>
      <c r="O281" s="130"/>
      <c r="P281" s="130"/>
      <c r="Q281" s="131"/>
      <c r="R281" s="138">
        <f t="shared" ref="R281" si="39">IF(AND(I281="○",BA281="●"),2+ROUNDDOWN(($L281-100)/100,0)*2,0)</f>
        <v>2</v>
      </c>
      <c r="S281" s="139"/>
      <c r="T281" s="139"/>
      <c r="U281" s="139"/>
      <c r="V281" s="139"/>
      <c r="W281" s="140"/>
      <c r="X281" s="141">
        <v>1</v>
      </c>
      <c r="Y281" s="142"/>
      <c r="Z281" s="143"/>
      <c r="AA281" s="147">
        <f>IF(X281=1,$AL$33,IF(X281=2,$AL$51,IF(X281=3,$AL$69,IF(X281=4,$AL$88,IF(X281=5,$AL$106,IF(X281=6,$AL$124,IF(X281=7,$AL$143,IF(X281=8,$AL$161,IF(X281=9,$AL$179,IF(X281=10,$AL$198,0))))))))))</f>
        <v>0.14299999999999999</v>
      </c>
      <c r="AB281" s="148"/>
      <c r="AC281" s="149"/>
      <c r="AD281" s="153">
        <f t="shared" ref="AD281" si="40">IF(I281="○",ROUNDUP(R281*AA281,1),0)</f>
        <v>0.30000000000000004</v>
      </c>
      <c r="AE281" s="154"/>
      <c r="AF281" s="154"/>
      <c r="AG281" s="154"/>
      <c r="AH281" s="154"/>
      <c r="AI281" s="155"/>
      <c r="AJ281" s="62"/>
      <c r="BA281" s="156" t="str">
        <f t="shared" ref="BA281" si="41">IF(OR(I281="×",BA285="×"),"×","●")</f>
        <v>●</v>
      </c>
      <c r="BB281" s="157" t="str">
        <f>IF(BA281="●",IF(I281="定","-",I281),"-")</f>
        <v>○</v>
      </c>
    </row>
    <row r="282" spans="3:54" ht="10.9" customHeight="1" x14ac:dyDescent="0.15">
      <c r="C282" s="112"/>
      <c r="D282" s="115"/>
      <c r="E282" s="118"/>
      <c r="F282" s="118"/>
      <c r="G282" s="112"/>
      <c r="H282" s="118"/>
      <c r="I282" s="123"/>
      <c r="J282" s="124"/>
      <c r="K282" s="125"/>
      <c r="L282" s="132"/>
      <c r="M282" s="133"/>
      <c r="N282" s="133"/>
      <c r="O282" s="133"/>
      <c r="P282" s="133"/>
      <c r="Q282" s="134"/>
      <c r="R282" s="138"/>
      <c r="S282" s="139"/>
      <c r="T282" s="139"/>
      <c r="U282" s="139"/>
      <c r="V282" s="139"/>
      <c r="W282" s="140"/>
      <c r="X282" s="141"/>
      <c r="Y282" s="142"/>
      <c r="Z282" s="143"/>
      <c r="AA282" s="147"/>
      <c r="AB282" s="148"/>
      <c r="AC282" s="149"/>
      <c r="AD282" s="153"/>
      <c r="AE282" s="154"/>
      <c r="AF282" s="154"/>
      <c r="AG282" s="154"/>
      <c r="AH282" s="154"/>
      <c r="AI282" s="155"/>
      <c r="AJ282" s="62"/>
      <c r="BA282" s="156"/>
      <c r="BB282" s="157"/>
    </row>
    <row r="283" spans="3:54" ht="10.9" customHeight="1" x14ac:dyDescent="0.15">
      <c r="C283" s="112"/>
      <c r="D283" s="115"/>
      <c r="E283" s="118"/>
      <c r="F283" s="118"/>
      <c r="G283" s="112"/>
      <c r="H283" s="118"/>
      <c r="I283" s="123"/>
      <c r="J283" s="124"/>
      <c r="K283" s="125"/>
      <c r="L283" s="132"/>
      <c r="M283" s="133"/>
      <c r="N283" s="133"/>
      <c r="O283" s="133"/>
      <c r="P283" s="133"/>
      <c r="Q283" s="134"/>
      <c r="R283" s="138"/>
      <c r="S283" s="139"/>
      <c r="T283" s="139"/>
      <c r="U283" s="139"/>
      <c r="V283" s="139"/>
      <c r="W283" s="140"/>
      <c r="X283" s="141"/>
      <c r="Y283" s="142"/>
      <c r="Z283" s="143"/>
      <c r="AA283" s="147"/>
      <c r="AB283" s="148"/>
      <c r="AC283" s="149"/>
      <c r="AD283" s="153"/>
      <c r="AE283" s="154"/>
      <c r="AF283" s="154"/>
      <c r="AG283" s="154"/>
      <c r="AH283" s="154"/>
      <c r="AI283" s="155"/>
      <c r="AJ283" s="62"/>
      <c r="BA283" s="156"/>
      <c r="BB283" s="157"/>
    </row>
    <row r="284" spans="3:54" ht="10.9" customHeight="1" x14ac:dyDescent="0.15">
      <c r="C284" s="113"/>
      <c r="D284" s="116"/>
      <c r="E284" s="119"/>
      <c r="F284" s="119"/>
      <c r="G284" s="113"/>
      <c r="H284" s="119"/>
      <c r="I284" s="126"/>
      <c r="J284" s="127"/>
      <c r="K284" s="128"/>
      <c r="L284" s="135"/>
      <c r="M284" s="136"/>
      <c r="N284" s="136"/>
      <c r="O284" s="136"/>
      <c r="P284" s="136"/>
      <c r="Q284" s="137"/>
      <c r="R284" s="138"/>
      <c r="S284" s="139"/>
      <c r="T284" s="139"/>
      <c r="U284" s="139"/>
      <c r="V284" s="139"/>
      <c r="W284" s="140"/>
      <c r="X284" s="144"/>
      <c r="Y284" s="145"/>
      <c r="Z284" s="146"/>
      <c r="AA284" s="150"/>
      <c r="AB284" s="151"/>
      <c r="AC284" s="152"/>
      <c r="AD284" s="153"/>
      <c r="AE284" s="154"/>
      <c r="AF284" s="154"/>
      <c r="AG284" s="154"/>
      <c r="AH284" s="154"/>
      <c r="AI284" s="155"/>
      <c r="AJ284" s="62"/>
      <c r="BA284" s="156"/>
      <c r="BB284" s="157"/>
    </row>
    <row r="285" spans="3:54" ht="10.9" customHeight="1" x14ac:dyDescent="0.15">
      <c r="C285" s="111">
        <v>9</v>
      </c>
      <c r="D285" s="114" t="s">
        <v>67</v>
      </c>
      <c r="E285" s="117">
        <v>28</v>
      </c>
      <c r="F285" s="117" t="s">
        <v>68</v>
      </c>
      <c r="G285" s="111" t="s">
        <v>70</v>
      </c>
      <c r="H285" s="117"/>
      <c r="I285" s="120" t="s">
        <v>104</v>
      </c>
      <c r="J285" s="121"/>
      <c r="K285" s="122"/>
      <c r="L285" s="129">
        <f>E$209</f>
        <v>150</v>
      </c>
      <c r="M285" s="130"/>
      <c r="N285" s="130"/>
      <c r="O285" s="130"/>
      <c r="P285" s="130"/>
      <c r="Q285" s="131"/>
      <c r="R285" s="138">
        <f t="shared" ref="R285" si="42">IF(AND(I285="○",BA285="●"),2+ROUNDDOWN(($L285-100)/100,0)*2,0)</f>
        <v>2</v>
      </c>
      <c r="S285" s="139"/>
      <c r="T285" s="139"/>
      <c r="U285" s="139"/>
      <c r="V285" s="139"/>
      <c r="W285" s="140"/>
      <c r="X285" s="141">
        <v>1</v>
      </c>
      <c r="Y285" s="142"/>
      <c r="Z285" s="143"/>
      <c r="AA285" s="147">
        <f>IF(X285=1,$AL$33,IF(X285=2,$AL$51,IF(X285=3,$AL$69,IF(X285=4,$AL$88,IF(X285=5,$AL$106,IF(X285=6,$AL$124,IF(X285=7,$AL$143,IF(X285=8,$AL$161,IF(X285=9,$AL$179,IF(X285=10,$AL$198,0))))))))))</f>
        <v>0.14299999999999999</v>
      </c>
      <c r="AB285" s="148"/>
      <c r="AC285" s="149"/>
      <c r="AD285" s="153">
        <f t="shared" ref="AD285" si="43">IF(I285="○",ROUNDUP(R285*AA285,1),0)</f>
        <v>0.30000000000000004</v>
      </c>
      <c r="AE285" s="154"/>
      <c r="AF285" s="154"/>
      <c r="AG285" s="154"/>
      <c r="AH285" s="154"/>
      <c r="AI285" s="155"/>
      <c r="AJ285" s="62"/>
      <c r="BA285" s="156" t="str">
        <f t="shared" ref="BA285" si="44">IF(OR(I285="×",BA289="×"),"×","●")</f>
        <v>●</v>
      </c>
      <c r="BB285" s="157" t="str">
        <f>IF(BA285="●",IF(I285="定","-",I285),"-")</f>
        <v>○</v>
      </c>
    </row>
    <row r="286" spans="3:54" ht="10.9" customHeight="1" x14ac:dyDescent="0.15">
      <c r="C286" s="112"/>
      <c r="D286" s="115"/>
      <c r="E286" s="118"/>
      <c r="F286" s="118"/>
      <c r="G286" s="112"/>
      <c r="H286" s="118"/>
      <c r="I286" s="123"/>
      <c r="J286" s="124"/>
      <c r="K286" s="125"/>
      <c r="L286" s="132"/>
      <c r="M286" s="133"/>
      <c r="N286" s="133"/>
      <c r="O286" s="133"/>
      <c r="P286" s="133"/>
      <c r="Q286" s="134"/>
      <c r="R286" s="138"/>
      <c r="S286" s="139"/>
      <c r="T286" s="139"/>
      <c r="U286" s="139"/>
      <c r="V286" s="139"/>
      <c r="W286" s="140"/>
      <c r="X286" s="141"/>
      <c r="Y286" s="142"/>
      <c r="Z286" s="143"/>
      <c r="AA286" s="147"/>
      <c r="AB286" s="148"/>
      <c r="AC286" s="149"/>
      <c r="AD286" s="153"/>
      <c r="AE286" s="154"/>
      <c r="AF286" s="154"/>
      <c r="AG286" s="154"/>
      <c r="AH286" s="154"/>
      <c r="AI286" s="155"/>
      <c r="AJ286" s="62"/>
      <c r="BA286" s="156"/>
      <c r="BB286" s="157"/>
    </row>
    <row r="287" spans="3:54" ht="10.9" customHeight="1" x14ac:dyDescent="0.15">
      <c r="C287" s="112"/>
      <c r="D287" s="115"/>
      <c r="E287" s="118"/>
      <c r="F287" s="118"/>
      <c r="G287" s="112"/>
      <c r="H287" s="118"/>
      <c r="I287" s="123"/>
      <c r="J287" s="124"/>
      <c r="K287" s="125"/>
      <c r="L287" s="132"/>
      <c r="M287" s="133"/>
      <c r="N287" s="133"/>
      <c r="O287" s="133"/>
      <c r="P287" s="133"/>
      <c r="Q287" s="134"/>
      <c r="R287" s="138"/>
      <c r="S287" s="139"/>
      <c r="T287" s="139"/>
      <c r="U287" s="139"/>
      <c r="V287" s="139"/>
      <c r="W287" s="140"/>
      <c r="X287" s="141"/>
      <c r="Y287" s="142"/>
      <c r="Z287" s="143"/>
      <c r="AA287" s="147"/>
      <c r="AB287" s="148"/>
      <c r="AC287" s="149"/>
      <c r="AD287" s="153"/>
      <c r="AE287" s="154"/>
      <c r="AF287" s="154"/>
      <c r="AG287" s="154"/>
      <c r="AH287" s="154"/>
      <c r="AI287" s="155"/>
      <c r="AJ287" s="62"/>
      <c r="BA287" s="156"/>
      <c r="BB287" s="157"/>
    </row>
    <row r="288" spans="3:54" ht="10.9" customHeight="1" x14ac:dyDescent="0.15">
      <c r="C288" s="113"/>
      <c r="D288" s="116"/>
      <c r="E288" s="119"/>
      <c r="F288" s="119"/>
      <c r="G288" s="113"/>
      <c r="H288" s="119"/>
      <c r="I288" s="126"/>
      <c r="J288" s="127"/>
      <c r="K288" s="128"/>
      <c r="L288" s="135"/>
      <c r="M288" s="136"/>
      <c r="N288" s="136"/>
      <c r="O288" s="136"/>
      <c r="P288" s="136"/>
      <c r="Q288" s="137"/>
      <c r="R288" s="138"/>
      <c r="S288" s="139"/>
      <c r="T288" s="139"/>
      <c r="U288" s="139"/>
      <c r="V288" s="139"/>
      <c r="W288" s="140"/>
      <c r="X288" s="144"/>
      <c r="Y288" s="145"/>
      <c r="Z288" s="146"/>
      <c r="AA288" s="150"/>
      <c r="AB288" s="151"/>
      <c r="AC288" s="152"/>
      <c r="AD288" s="153"/>
      <c r="AE288" s="154"/>
      <c r="AF288" s="154"/>
      <c r="AG288" s="154"/>
      <c r="AH288" s="154"/>
      <c r="AI288" s="155"/>
      <c r="AJ288" s="62"/>
      <c r="BA288" s="156"/>
      <c r="BB288" s="157"/>
    </row>
    <row r="289" spans="3:58" ht="10.9" customHeight="1" x14ac:dyDescent="0.15">
      <c r="C289" s="111">
        <v>9</v>
      </c>
      <c r="D289" s="114" t="s">
        <v>67</v>
      </c>
      <c r="E289" s="117">
        <v>29</v>
      </c>
      <c r="F289" s="117" t="s">
        <v>68</v>
      </c>
      <c r="G289" s="111" t="s">
        <v>71</v>
      </c>
      <c r="H289" s="117"/>
      <c r="I289" s="120" t="s">
        <v>104</v>
      </c>
      <c r="J289" s="121"/>
      <c r="K289" s="122"/>
      <c r="L289" s="129">
        <f>E$209</f>
        <v>150</v>
      </c>
      <c r="M289" s="130"/>
      <c r="N289" s="130"/>
      <c r="O289" s="130"/>
      <c r="P289" s="130"/>
      <c r="Q289" s="131"/>
      <c r="R289" s="138">
        <f t="shared" ref="R289" si="45">IF(AND(I289="○",BA289="●"),2+ROUNDDOWN(($L289-100)/100,0)*2,0)</f>
        <v>2</v>
      </c>
      <c r="S289" s="139"/>
      <c r="T289" s="139"/>
      <c r="U289" s="139"/>
      <c r="V289" s="139"/>
      <c r="W289" s="140"/>
      <c r="X289" s="141">
        <v>1</v>
      </c>
      <c r="Y289" s="142"/>
      <c r="Z289" s="143"/>
      <c r="AA289" s="147">
        <f>IF(X289=1,$AL$33,IF(X289=2,$AL$51,IF(X289=3,$AL$69,IF(X289=4,$AL$88,IF(X289=5,$AL$106,IF(X289=6,$AL$124,IF(X289=7,$AL$143,IF(X289=8,$AL$161,IF(X289=9,$AL$179,IF(X289=10,$AL$198,0))))))))))</f>
        <v>0.14299999999999999</v>
      </c>
      <c r="AB289" s="148"/>
      <c r="AC289" s="149"/>
      <c r="AD289" s="153">
        <f t="shared" ref="AD289" si="46">IF(I289="○",ROUNDUP(R289*AA289,1),0)</f>
        <v>0.30000000000000004</v>
      </c>
      <c r="AE289" s="154"/>
      <c r="AF289" s="154"/>
      <c r="AG289" s="154"/>
      <c r="AH289" s="154"/>
      <c r="AI289" s="155"/>
      <c r="AJ289" s="62"/>
      <c r="BA289" s="156" t="str">
        <f t="shared" ref="BA289" si="47">IF(OR(I289="×",BA293="×"),"×","●")</f>
        <v>●</v>
      </c>
      <c r="BB289" s="157" t="str">
        <f>IF(BA289="●",IF(I289="定","-",I289),"-")</f>
        <v>○</v>
      </c>
    </row>
    <row r="290" spans="3:58" ht="10.9" customHeight="1" x14ac:dyDescent="0.15">
      <c r="C290" s="112"/>
      <c r="D290" s="115"/>
      <c r="E290" s="118"/>
      <c r="F290" s="118"/>
      <c r="G290" s="112"/>
      <c r="H290" s="118"/>
      <c r="I290" s="123"/>
      <c r="J290" s="124"/>
      <c r="K290" s="125"/>
      <c r="L290" s="132"/>
      <c r="M290" s="133"/>
      <c r="N290" s="133"/>
      <c r="O290" s="133"/>
      <c r="P290" s="133"/>
      <c r="Q290" s="134"/>
      <c r="R290" s="138"/>
      <c r="S290" s="139"/>
      <c r="T290" s="139"/>
      <c r="U290" s="139"/>
      <c r="V290" s="139"/>
      <c r="W290" s="140"/>
      <c r="X290" s="141"/>
      <c r="Y290" s="142"/>
      <c r="Z290" s="143"/>
      <c r="AA290" s="147"/>
      <c r="AB290" s="148"/>
      <c r="AC290" s="149"/>
      <c r="AD290" s="153"/>
      <c r="AE290" s="154"/>
      <c r="AF290" s="154"/>
      <c r="AG290" s="154"/>
      <c r="AH290" s="154"/>
      <c r="AI290" s="155"/>
      <c r="AJ290" s="62"/>
      <c r="BA290" s="156"/>
      <c r="BB290" s="157"/>
    </row>
    <row r="291" spans="3:58" ht="10.9" customHeight="1" x14ac:dyDescent="0.15">
      <c r="C291" s="112"/>
      <c r="D291" s="115"/>
      <c r="E291" s="118"/>
      <c r="F291" s="118"/>
      <c r="G291" s="112"/>
      <c r="H291" s="118"/>
      <c r="I291" s="123"/>
      <c r="J291" s="124"/>
      <c r="K291" s="125"/>
      <c r="L291" s="132"/>
      <c r="M291" s="133"/>
      <c r="N291" s="133"/>
      <c r="O291" s="133"/>
      <c r="P291" s="133"/>
      <c r="Q291" s="134"/>
      <c r="R291" s="138"/>
      <c r="S291" s="139"/>
      <c r="T291" s="139"/>
      <c r="U291" s="139"/>
      <c r="V291" s="139"/>
      <c r="W291" s="140"/>
      <c r="X291" s="141"/>
      <c r="Y291" s="142"/>
      <c r="Z291" s="143"/>
      <c r="AA291" s="147"/>
      <c r="AB291" s="148"/>
      <c r="AC291" s="149"/>
      <c r="AD291" s="153"/>
      <c r="AE291" s="154"/>
      <c r="AF291" s="154"/>
      <c r="AG291" s="154"/>
      <c r="AH291" s="154"/>
      <c r="AI291" s="155"/>
      <c r="AJ291" s="62"/>
      <c r="BA291" s="156"/>
      <c r="BB291" s="157"/>
    </row>
    <row r="292" spans="3:58" ht="10.9" customHeight="1" x14ac:dyDescent="0.15">
      <c r="C292" s="113"/>
      <c r="D292" s="116"/>
      <c r="E292" s="119"/>
      <c r="F292" s="119"/>
      <c r="G292" s="113"/>
      <c r="H292" s="119"/>
      <c r="I292" s="126"/>
      <c r="J292" s="127"/>
      <c r="K292" s="128"/>
      <c r="L292" s="135"/>
      <c r="M292" s="136"/>
      <c r="N292" s="136"/>
      <c r="O292" s="136"/>
      <c r="P292" s="136"/>
      <c r="Q292" s="137"/>
      <c r="R292" s="138"/>
      <c r="S292" s="139"/>
      <c r="T292" s="139"/>
      <c r="U292" s="139"/>
      <c r="V292" s="139"/>
      <c r="W292" s="140"/>
      <c r="X292" s="144"/>
      <c r="Y292" s="145"/>
      <c r="Z292" s="146"/>
      <c r="AA292" s="150"/>
      <c r="AB292" s="151"/>
      <c r="AC292" s="152"/>
      <c r="AD292" s="153"/>
      <c r="AE292" s="154"/>
      <c r="AF292" s="154"/>
      <c r="AG292" s="154"/>
      <c r="AH292" s="154"/>
      <c r="AI292" s="155"/>
      <c r="AJ292" s="62"/>
      <c r="BA292" s="156"/>
      <c r="BB292" s="157"/>
    </row>
    <row r="293" spans="3:58" ht="10.9" customHeight="1" x14ac:dyDescent="0.15">
      <c r="C293" s="111">
        <v>9</v>
      </c>
      <c r="D293" s="114" t="s">
        <v>67</v>
      </c>
      <c r="E293" s="117">
        <v>30</v>
      </c>
      <c r="F293" s="117" t="s">
        <v>68</v>
      </c>
      <c r="G293" s="111" t="s">
        <v>72</v>
      </c>
      <c r="H293" s="117"/>
      <c r="I293" s="120" t="s">
        <v>104</v>
      </c>
      <c r="J293" s="121"/>
      <c r="K293" s="122"/>
      <c r="L293" s="129">
        <f>E$209</f>
        <v>150</v>
      </c>
      <c r="M293" s="130"/>
      <c r="N293" s="130"/>
      <c r="O293" s="130"/>
      <c r="P293" s="130"/>
      <c r="Q293" s="131"/>
      <c r="R293" s="138">
        <f t="shared" ref="R293" si="48">IF(AND(I293="○",BA293="●"),2+ROUNDDOWN(($L293-100)/100,0)*2,0)</f>
        <v>2</v>
      </c>
      <c r="S293" s="139"/>
      <c r="T293" s="139"/>
      <c r="U293" s="139"/>
      <c r="V293" s="139"/>
      <c r="W293" s="140"/>
      <c r="X293" s="141">
        <v>1</v>
      </c>
      <c r="Y293" s="142"/>
      <c r="Z293" s="143"/>
      <c r="AA293" s="147">
        <f>IF(X293=1,$AL$33,IF(X293=2,$AL$51,IF(X293=3,$AL$69,IF(X293=4,$AL$88,IF(X293=5,$AL$106,IF(X293=6,$AL$124,IF(X293=7,$AL$143,IF(X293=8,$AL$161,IF(X293=9,$AL$179,IF(X293=10,$AL$198,0))))))))))</f>
        <v>0.14299999999999999</v>
      </c>
      <c r="AB293" s="148"/>
      <c r="AC293" s="149"/>
      <c r="AD293" s="153">
        <f t="shared" ref="AD293" si="49">IF(I293="○",ROUNDUP(R293*AA293,1),0)</f>
        <v>0.30000000000000004</v>
      </c>
      <c r="AE293" s="154"/>
      <c r="AF293" s="154"/>
      <c r="AG293" s="154"/>
      <c r="AH293" s="154"/>
      <c r="AI293" s="155"/>
      <c r="AJ293" s="62"/>
      <c r="BA293" s="156" t="str">
        <f t="shared" ref="BA293" si="50">IF(OR(I293="×",BA297="×"),"×","●")</f>
        <v>●</v>
      </c>
      <c r="BB293" s="157" t="str">
        <f>IF(BA293="●",IF(I293="定","-",I293),"-")</f>
        <v>○</v>
      </c>
    </row>
    <row r="294" spans="3:58" ht="10.9" customHeight="1" x14ac:dyDescent="0.15">
      <c r="C294" s="112"/>
      <c r="D294" s="115"/>
      <c r="E294" s="118"/>
      <c r="F294" s="118"/>
      <c r="G294" s="112"/>
      <c r="H294" s="118"/>
      <c r="I294" s="123"/>
      <c r="J294" s="124"/>
      <c r="K294" s="125"/>
      <c r="L294" s="132"/>
      <c r="M294" s="133"/>
      <c r="N294" s="133"/>
      <c r="O294" s="133"/>
      <c r="P294" s="133"/>
      <c r="Q294" s="134"/>
      <c r="R294" s="138"/>
      <c r="S294" s="139"/>
      <c r="T294" s="139"/>
      <c r="U294" s="139"/>
      <c r="V294" s="139"/>
      <c r="W294" s="140"/>
      <c r="X294" s="141"/>
      <c r="Y294" s="142"/>
      <c r="Z294" s="143"/>
      <c r="AA294" s="147"/>
      <c r="AB294" s="148"/>
      <c r="AC294" s="149"/>
      <c r="AD294" s="153"/>
      <c r="AE294" s="154"/>
      <c r="AF294" s="154"/>
      <c r="AG294" s="154"/>
      <c r="AH294" s="154"/>
      <c r="AI294" s="155"/>
      <c r="AJ294" s="62"/>
      <c r="BA294" s="156"/>
      <c r="BB294" s="157"/>
    </row>
    <row r="295" spans="3:58" ht="10.9" customHeight="1" x14ac:dyDescent="0.15">
      <c r="C295" s="112"/>
      <c r="D295" s="115"/>
      <c r="E295" s="118"/>
      <c r="F295" s="118"/>
      <c r="G295" s="112"/>
      <c r="H295" s="118"/>
      <c r="I295" s="123"/>
      <c r="J295" s="124"/>
      <c r="K295" s="125"/>
      <c r="L295" s="132"/>
      <c r="M295" s="133"/>
      <c r="N295" s="133"/>
      <c r="O295" s="133"/>
      <c r="P295" s="133"/>
      <c r="Q295" s="134"/>
      <c r="R295" s="138"/>
      <c r="S295" s="139"/>
      <c r="T295" s="139"/>
      <c r="U295" s="139"/>
      <c r="V295" s="139"/>
      <c r="W295" s="140"/>
      <c r="X295" s="141"/>
      <c r="Y295" s="142"/>
      <c r="Z295" s="143"/>
      <c r="AA295" s="147"/>
      <c r="AB295" s="148"/>
      <c r="AC295" s="149"/>
      <c r="AD295" s="153"/>
      <c r="AE295" s="154"/>
      <c r="AF295" s="154"/>
      <c r="AG295" s="154"/>
      <c r="AH295" s="154"/>
      <c r="AI295" s="155"/>
      <c r="AJ295" s="62"/>
      <c r="BA295" s="156"/>
      <c r="BB295" s="157"/>
    </row>
    <row r="296" spans="3:58" ht="10.9" customHeight="1" thickBot="1" x14ac:dyDescent="0.2">
      <c r="C296" s="113"/>
      <c r="D296" s="116"/>
      <c r="E296" s="119"/>
      <c r="F296" s="119"/>
      <c r="G296" s="113"/>
      <c r="H296" s="119"/>
      <c r="I296" s="126"/>
      <c r="J296" s="127"/>
      <c r="K296" s="128"/>
      <c r="L296" s="135"/>
      <c r="M296" s="136"/>
      <c r="N296" s="136"/>
      <c r="O296" s="136"/>
      <c r="P296" s="136"/>
      <c r="Q296" s="137"/>
      <c r="R296" s="138"/>
      <c r="S296" s="139"/>
      <c r="T296" s="139"/>
      <c r="U296" s="139"/>
      <c r="V296" s="139"/>
      <c r="W296" s="140"/>
      <c r="X296" s="144"/>
      <c r="Y296" s="145"/>
      <c r="Z296" s="146"/>
      <c r="AA296" s="150"/>
      <c r="AB296" s="151"/>
      <c r="AC296" s="152"/>
      <c r="AD296" s="153"/>
      <c r="AE296" s="154"/>
      <c r="AF296" s="154"/>
      <c r="AG296" s="154"/>
      <c r="AH296" s="154"/>
      <c r="AI296" s="155"/>
      <c r="AJ296" s="62"/>
      <c r="BA296" s="156"/>
      <c r="BB296" s="157"/>
    </row>
    <row r="297" spans="3:58" ht="14.1" customHeight="1" thickTop="1" x14ac:dyDescent="0.15">
      <c r="C297" s="307" t="s">
        <v>98</v>
      </c>
      <c r="D297" s="308"/>
      <c r="E297" s="308"/>
      <c r="F297" s="308"/>
      <c r="G297" s="308"/>
      <c r="H297" s="308"/>
      <c r="I297" s="308"/>
      <c r="J297" s="308"/>
      <c r="K297" s="308"/>
      <c r="L297" s="308"/>
      <c r="M297" s="308"/>
      <c r="N297" s="308"/>
      <c r="O297" s="308"/>
      <c r="P297" s="308"/>
      <c r="Q297" s="308"/>
      <c r="R297" s="308"/>
      <c r="S297" s="308"/>
      <c r="T297" s="308"/>
      <c r="U297" s="308"/>
      <c r="V297" s="308"/>
      <c r="W297" s="308"/>
      <c r="X297" s="308"/>
      <c r="Y297" s="308"/>
      <c r="Z297" s="308"/>
      <c r="AA297" s="309"/>
      <c r="AB297" s="316">
        <f>SUM(AD225:AI296)</f>
        <v>5.8</v>
      </c>
      <c r="AC297" s="317"/>
      <c r="AD297" s="317"/>
      <c r="AE297" s="317"/>
      <c r="AF297" s="317"/>
      <c r="AG297" s="322" t="s">
        <v>78</v>
      </c>
      <c r="AH297" s="322"/>
      <c r="AI297" s="323"/>
      <c r="AJ297" s="62"/>
      <c r="AK297" s="62"/>
      <c r="AL297" s="62"/>
      <c r="AM297" s="19"/>
      <c r="AN297" s="19"/>
      <c r="AO297" s="19"/>
      <c r="AP297" s="19"/>
      <c r="BA297" s="157"/>
      <c r="BB297" s="157"/>
      <c r="BD297" s="109"/>
      <c r="BE297" s="109"/>
      <c r="BF297" s="110"/>
    </row>
    <row r="298" spans="3:58" ht="14.1" customHeight="1" x14ac:dyDescent="0.15">
      <c r="C298" s="310"/>
      <c r="D298" s="311"/>
      <c r="E298" s="311"/>
      <c r="F298" s="311"/>
      <c r="G298" s="311"/>
      <c r="H298" s="311"/>
      <c r="I298" s="311"/>
      <c r="J298" s="311"/>
      <c r="K298" s="311"/>
      <c r="L298" s="311"/>
      <c r="M298" s="311"/>
      <c r="N298" s="311"/>
      <c r="O298" s="311"/>
      <c r="P298" s="311"/>
      <c r="Q298" s="311"/>
      <c r="R298" s="311"/>
      <c r="S298" s="311"/>
      <c r="T298" s="311"/>
      <c r="U298" s="311"/>
      <c r="V298" s="311"/>
      <c r="W298" s="311"/>
      <c r="X298" s="311"/>
      <c r="Y298" s="311"/>
      <c r="Z298" s="311"/>
      <c r="AA298" s="312"/>
      <c r="AB298" s="318"/>
      <c r="AC298" s="319"/>
      <c r="AD298" s="319"/>
      <c r="AE298" s="319"/>
      <c r="AF298" s="319"/>
      <c r="AG298" s="324"/>
      <c r="AH298" s="324"/>
      <c r="AI298" s="325"/>
      <c r="AJ298" s="62"/>
      <c r="AK298" s="62"/>
      <c r="AL298" s="62"/>
      <c r="AM298" s="19"/>
      <c r="AN298" s="19"/>
      <c r="AO298" s="19"/>
      <c r="AP298" s="19"/>
      <c r="BA298" s="157"/>
      <c r="BB298" s="157"/>
      <c r="BD298" s="109"/>
      <c r="BE298" s="109"/>
      <c r="BF298" s="110"/>
    </row>
    <row r="299" spans="3:58" ht="14.1" customHeight="1" x14ac:dyDescent="0.15">
      <c r="C299" s="310"/>
      <c r="D299" s="311"/>
      <c r="E299" s="311"/>
      <c r="F299" s="311"/>
      <c r="G299" s="311"/>
      <c r="H299" s="311"/>
      <c r="I299" s="311"/>
      <c r="J299" s="311"/>
      <c r="K299" s="311"/>
      <c r="L299" s="311"/>
      <c r="M299" s="311"/>
      <c r="N299" s="311"/>
      <c r="O299" s="311"/>
      <c r="P299" s="311"/>
      <c r="Q299" s="311"/>
      <c r="R299" s="311"/>
      <c r="S299" s="311"/>
      <c r="T299" s="311"/>
      <c r="U299" s="311"/>
      <c r="V299" s="311"/>
      <c r="W299" s="311"/>
      <c r="X299" s="311"/>
      <c r="Y299" s="311"/>
      <c r="Z299" s="311"/>
      <c r="AA299" s="312"/>
      <c r="AB299" s="318"/>
      <c r="AC299" s="319"/>
      <c r="AD299" s="319"/>
      <c r="AE299" s="319"/>
      <c r="AF299" s="319"/>
      <c r="AG299" s="324"/>
      <c r="AH299" s="324"/>
      <c r="AI299" s="325"/>
      <c r="AM299" s="19"/>
      <c r="AN299" s="19"/>
      <c r="AO299" s="19"/>
      <c r="AP299" s="19"/>
      <c r="BA299" s="157"/>
      <c r="BB299" s="157"/>
      <c r="BD299" s="109"/>
      <c r="BE299" s="109"/>
      <c r="BF299" s="110"/>
    </row>
    <row r="300" spans="3:58" ht="13.5" customHeight="1" thickBot="1" x14ac:dyDescent="0.2">
      <c r="C300" s="313"/>
      <c r="D300" s="314"/>
      <c r="E300" s="314"/>
      <c r="F300" s="314"/>
      <c r="G300" s="314"/>
      <c r="H300" s="314"/>
      <c r="I300" s="314"/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4"/>
      <c r="W300" s="314"/>
      <c r="X300" s="314"/>
      <c r="Y300" s="314"/>
      <c r="Z300" s="314"/>
      <c r="AA300" s="315"/>
      <c r="AB300" s="320"/>
      <c r="AC300" s="321"/>
      <c r="AD300" s="321"/>
      <c r="AE300" s="321"/>
      <c r="AF300" s="321"/>
      <c r="AG300" s="326"/>
      <c r="AH300" s="326"/>
      <c r="AI300" s="327"/>
      <c r="AM300" s="19"/>
      <c r="AN300" s="19"/>
      <c r="AO300" s="19"/>
      <c r="AP300" s="19"/>
      <c r="BA300" s="157"/>
      <c r="BB300" s="157"/>
      <c r="BD300" s="109"/>
      <c r="BE300" s="109"/>
      <c r="BF300" s="110"/>
    </row>
    <row r="301" spans="3:58" ht="19.5" thickTop="1" x14ac:dyDescent="0.15">
      <c r="AR301" s="92"/>
    </row>
  </sheetData>
  <sheetProtection algorithmName="SHA-512" hashValue="BbGHy58HDuTGiSK5mzAMbeP80iIcX6uwCuFuO37Fvu+2/hq3ZdfAdKrh55YH6oc1+3Fii3sCBwltjXq+jl5htg==" saltValue="OCZERzJGwzzd4xuUoD6FSQ==" spinCount="100000" sheet="1" formatRows="0"/>
  <mergeCells count="837">
    <mergeCell ref="C293:C296"/>
    <mergeCell ref="D293:D296"/>
    <mergeCell ref="E293:E296"/>
    <mergeCell ref="F293:F296"/>
    <mergeCell ref="G293:H296"/>
    <mergeCell ref="BA297:BA300"/>
    <mergeCell ref="BB297:BB300"/>
    <mergeCell ref="C297:AA300"/>
    <mergeCell ref="AB297:AF300"/>
    <mergeCell ref="AG297:AI300"/>
    <mergeCell ref="BB277:BB280"/>
    <mergeCell ref="AA281:AC284"/>
    <mergeCell ref="AD281:AI284"/>
    <mergeCell ref="BA281:BA284"/>
    <mergeCell ref="BB281:BB284"/>
    <mergeCell ref="I293:K296"/>
    <mergeCell ref="L293:Q296"/>
    <mergeCell ref="R293:W296"/>
    <mergeCell ref="X293:Z296"/>
    <mergeCell ref="AA285:AC288"/>
    <mergeCell ref="AD285:AI288"/>
    <mergeCell ref="BA285:BA288"/>
    <mergeCell ref="BB285:BB288"/>
    <mergeCell ref="AA289:AC292"/>
    <mergeCell ref="AD289:AI292"/>
    <mergeCell ref="BA289:BA292"/>
    <mergeCell ref="BB289:BB292"/>
    <mergeCell ref="BA293:BA296"/>
    <mergeCell ref="BB293:BB296"/>
    <mergeCell ref="C289:C292"/>
    <mergeCell ref="D289:D292"/>
    <mergeCell ref="E289:E292"/>
    <mergeCell ref="F289:F292"/>
    <mergeCell ref="G289:H292"/>
    <mergeCell ref="I289:K292"/>
    <mergeCell ref="L289:Q292"/>
    <mergeCell ref="R289:W292"/>
    <mergeCell ref="X289:Z292"/>
    <mergeCell ref="D281:D284"/>
    <mergeCell ref="E281:E284"/>
    <mergeCell ref="BA277:BA280"/>
    <mergeCell ref="A2:H2"/>
    <mergeCell ref="I2:AJ2"/>
    <mergeCell ref="AK2:AS2"/>
    <mergeCell ref="A3:AS3"/>
    <mergeCell ref="A5:K6"/>
    <mergeCell ref="L5:T6"/>
    <mergeCell ref="U5:AE6"/>
    <mergeCell ref="AF5:AS6"/>
    <mergeCell ref="D277:D280"/>
    <mergeCell ref="E277:E280"/>
    <mergeCell ref="F277:F280"/>
    <mergeCell ref="G277:H280"/>
    <mergeCell ref="I277:K280"/>
    <mergeCell ref="L277:Q280"/>
    <mergeCell ref="R277:W280"/>
    <mergeCell ref="X277:Z280"/>
    <mergeCell ref="AA277:AC280"/>
    <mergeCell ref="A20:I21"/>
    <mergeCell ref="A7:K8"/>
    <mergeCell ref="L7:T8"/>
    <mergeCell ref="U7:AE8"/>
    <mergeCell ref="AF7:AS8"/>
    <mergeCell ref="B9:AS9"/>
    <mergeCell ref="B17:AS17"/>
    <mergeCell ref="A38:I39"/>
    <mergeCell ref="F281:F284"/>
    <mergeCell ref="G281:H284"/>
    <mergeCell ref="I281:K284"/>
    <mergeCell ref="L281:Q284"/>
    <mergeCell ref="R281:W284"/>
    <mergeCell ref="X281:Z284"/>
    <mergeCell ref="AD277:AI280"/>
    <mergeCell ref="H41:I42"/>
    <mergeCell ref="J41:K42"/>
    <mergeCell ref="L41:M42"/>
    <mergeCell ref="A56:I57"/>
    <mergeCell ref="B59:E60"/>
    <mergeCell ref="F59:G60"/>
    <mergeCell ref="H59:I60"/>
    <mergeCell ref="J59:K60"/>
    <mergeCell ref="L59:M60"/>
    <mergeCell ref="AT23:AT24"/>
    <mergeCell ref="AU23:AU24"/>
    <mergeCell ref="AV23:AV24"/>
    <mergeCell ref="AX23:AX24"/>
    <mergeCell ref="AY23:AY24"/>
    <mergeCell ref="B28:E29"/>
    <mergeCell ref="F28:G29"/>
    <mergeCell ref="H28:I29"/>
    <mergeCell ref="J28:K29"/>
    <mergeCell ref="L28:M29"/>
    <mergeCell ref="Z23:AA24"/>
    <mergeCell ref="AE23:AI24"/>
    <mergeCell ref="AJ23:AK24"/>
    <mergeCell ref="AL23:AM24"/>
    <mergeCell ref="AN23:AO24"/>
    <mergeCell ref="AP23:AQ24"/>
    <mergeCell ref="N23:O24"/>
    <mergeCell ref="P23:Q24"/>
    <mergeCell ref="R23:S24"/>
    <mergeCell ref="T23:U24"/>
    <mergeCell ref="V23:W24"/>
    <mergeCell ref="X23:Y24"/>
    <mergeCell ref="AL28:AM29"/>
    <mergeCell ref="AN28:AO29"/>
    <mergeCell ref="B23:E24"/>
    <mergeCell ref="F23:G24"/>
    <mergeCell ref="H23:I24"/>
    <mergeCell ref="J23:K24"/>
    <mergeCell ref="L23:M24"/>
    <mergeCell ref="X28:Y29"/>
    <mergeCell ref="BA28:BA29"/>
    <mergeCell ref="BB28:BB29"/>
    <mergeCell ref="C31:AB35"/>
    <mergeCell ref="AE33:AK34"/>
    <mergeCell ref="AL33:AQ34"/>
    <mergeCell ref="AU33:AU34"/>
    <mergeCell ref="AV33:AV34"/>
    <mergeCell ref="AW33:AX34"/>
    <mergeCell ref="AT34:AT35"/>
    <mergeCell ref="AU28:AU29"/>
    <mergeCell ref="AV28:AV29"/>
    <mergeCell ref="AW28:AW29"/>
    <mergeCell ref="AX28:AX29"/>
    <mergeCell ref="AY28:AY29"/>
    <mergeCell ref="AZ28:AZ29"/>
    <mergeCell ref="Z28:AA29"/>
    <mergeCell ref="AE28:AI29"/>
    <mergeCell ref="AJ28:AK29"/>
    <mergeCell ref="AP28:AQ29"/>
    <mergeCell ref="N28:O29"/>
    <mergeCell ref="P28:Q29"/>
    <mergeCell ref="R28:S29"/>
    <mergeCell ref="T28:U29"/>
    <mergeCell ref="V28:W29"/>
    <mergeCell ref="AT41:AT42"/>
    <mergeCell ref="AU41:AU42"/>
    <mergeCell ref="AV41:AV42"/>
    <mergeCell ref="AX41:AX42"/>
    <mergeCell ref="AY41:AY42"/>
    <mergeCell ref="B46:E47"/>
    <mergeCell ref="F46:G47"/>
    <mergeCell ref="H46:I47"/>
    <mergeCell ref="J46:K47"/>
    <mergeCell ref="L46:M47"/>
    <mergeCell ref="Z41:AA42"/>
    <mergeCell ref="AE41:AI42"/>
    <mergeCell ref="AJ41:AK42"/>
    <mergeCell ref="AL41:AM42"/>
    <mergeCell ref="AN41:AO42"/>
    <mergeCell ref="AP41:AQ42"/>
    <mergeCell ref="N41:O42"/>
    <mergeCell ref="P41:Q42"/>
    <mergeCell ref="R41:S42"/>
    <mergeCell ref="T41:U42"/>
    <mergeCell ref="V41:W42"/>
    <mergeCell ref="X41:Y42"/>
    <mergeCell ref="AL46:AM47"/>
    <mergeCell ref="AN46:AO47"/>
    <mergeCell ref="B41:E42"/>
    <mergeCell ref="F41:G42"/>
    <mergeCell ref="BA46:BA47"/>
    <mergeCell ref="BB46:BB47"/>
    <mergeCell ref="C49:AB53"/>
    <mergeCell ref="AE51:AK52"/>
    <mergeCell ref="AL51:AQ52"/>
    <mergeCell ref="AU51:AU52"/>
    <mergeCell ref="AV51:AV52"/>
    <mergeCell ref="AW51:AX52"/>
    <mergeCell ref="AT52:AT53"/>
    <mergeCell ref="AU46:AU47"/>
    <mergeCell ref="AV46:AV47"/>
    <mergeCell ref="AW46:AW47"/>
    <mergeCell ref="AX46:AX47"/>
    <mergeCell ref="AY46:AY47"/>
    <mergeCell ref="AZ46:AZ47"/>
    <mergeCell ref="Z46:AA47"/>
    <mergeCell ref="AE46:AI47"/>
    <mergeCell ref="AJ46:AK47"/>
    <mergeCell ref="AP46:AQ47"/>
    <mergeCell ref="N46:O47"/>
    <mergeCell ref="P46:Q47"/>
    <mergeCell ref="R46:S47"/>
    <mergeCell ref="T46:U47"/>
    <mergeCell ref="V46:W47"/>
    <mergeCell ref="X46:Y47"/>
    <mergeCell ref="AT59:AT60"/>
    <mergeCell ref="AU59:AU60"/>
    <mergeCell ref="AV59:AV60"/>
    <mergeCell ref="AX59:AX60"/>
    <mergeCell ref="AY59:AY60"/>
    <mergeCell ref="B64:E65"/>
    <mergeCell ref="F64:G65"/>
    <mergeCell ref="H64:I65"/>
    <mergeCell ref="J64:K65"/>
    <mergeCell ref="L64:M65"/>
    <mergeCell ref="Z59:AA60"/>
    <mergeCell ref="AE59:AI60"/>
    <mergeCell ref="AJ59:AK60"/>
    <mergeCell ref="AL59:AM60"/>
    <mergeCell ref="AN59:AO60"/>
    <mergeCell ref="AP59:AQ60"/>
    <mergeCell ref="N59:O60"/>
    <mergeCell ref="P59:Q60"/>
    <mergeCell ref="R59:S60"/>
    <mergeCell ref="T59:U60"/>
    <mergeCell ref="V59:W60"/>
    <mergeCell ref="X59:Y60"/>
    <mergeCell ref="AL64:AM65"/>
    <mergeCell ref="AN64:AO65"/>
    <mergeCell ref="BA64:BA65"/>
    <mergeCell ref="BB64:BB65"/>
    <mergeCell ref="C67:AB71"/>
    <mergeCell ref="AE69:AK70"/>
    <mergeCell ref="AL69:AQ70"/>
    <mergeCell ref="AU69:AU70"/>
    <mergeCell ref="AV69:AV70"/>
    <mergeCell ref="AW69:AX70"/>
    <mergeCell ref="AT70:AT71"/>
    <mergeCell ref="AU64:AU65"/>
    <mergeCell ref="AV64:AV65"/>
    <mergeCell ref="AW64:AW65"/>
    <mergeCell ref="AX64:AX65"/>
    <mergeCell ref="AY64:AY65"/>
    <mergeCell ref="AZ64:AZ65"/>
    <mergeCell ref="Z64:AA65"/>
    <mergeCell ref="AE64:AI65"/>
    <mergeCell ref="AJ64:AK65"/>
    <mergeCell ref="AP64:AQ65"/>
    <mergeCell ref="N64:O65"/>
    <mergeCell ref="P64:Q65"/>
    <mergeCell ref="R64:S65"/>
    <mergeCell ref="T64:U65"/>
    <mergeCell ref="V64:W65"/>
    <mergeCell ref="X64:Y65"/>
    <mergeCell ref="A93:I94"/>
    <mergeCell ref="B96:E97"/>
    <mergeCell ref="F96:G97"/>
    <mergeCell ref="H96:I97"/>
    <mergeCell ref="J96:K97"/>
    <mergeCell ref="L96:M97"/>
    <mergeCell ref="B78:E79"/>
    <mergeCell ref="F78:G79"/>
    <mergeCell ref="X83:Y84"/>
    <mergeCell ref="A75:I76"/>
    <mergeCell ref="H78:I79"/>
    <mergeCell ref="J78:K79"/>
    <mergeCell ref="L78:M79"/>
    <mergeCell ref="AT78:AT79"/>
    <mergeCell ref="AU78:AU79"/>
    <mergeCell ref="AV78:AV79"/>
    <mergeCell ref="AX78:AX79"/>
    <mergeCell ref="AY78:AY79"/>
    <mergeCell ref="B83:E84"/>
    <mergeCell ref="F83:G84"/>
    <mergeCell ref="H83:I84"/>
    <mergeCell ref="J83:K84"/>
    <mergeCell ref="L83:M84"/>
    <mergeCell ref="Z78:AA79"/>
    <mergeCell ref="AE78:AI79"/>
    <mergeCell ref="AJ78:AK79"/>
    <mergeCell ref="AL78:AM79"/>
    <mergeCell ref="AN78:AO79"/>
    <mergeCell ref="AP78:AQ79"/>
    <mergeCell ref="N78:O79"/>
    <mergeCell ref="P78:Q79"/>
    <mergeCell ref="R78:S79"/>
    <mergeCell ref="T78:U79"/>
    <mergeCell ref="V78:W79"/>
    <mergeCell ref="X78:Y79"/>
    <mergeCell ref="AL83:AM84"/>
    <mergeCell ref="AN83:AO84"/>
    <mergeCell ref="BA83:BA84"/>
    <mergeCell ref="BB83:BB84"/>
    <mergeCell ref="C86:AB90"/>
    <mergeCell ref="AE88:AK89"/>
    <mergeCell ref="AL88:AQ89"/>
    <mergeCell ref="AU88:AU89"/>
    <mergeCell ref="AV88:AV89"/>
    <mergeCell ref="AW88:AX89"/>
    <mergeCell ref="AT89:AT90"/>
    <mergeCell ref="AU83:AU84"/>
    <mergeCell ref="AV83:AV84"/>
    <mergeCell ref="AW83:AW84"/>
    <mergeCell ref="AX83:AX84"/>
    <mergeCell ref="AY83:AY84"/>
    <mergeCell ref="AZ83:AZ84"/>
    <mergeCell ref="Z83:AA84"/>
    <mergeCell ref="AE83:AI84"/>
    <mergeCell ref="AJ83:AK84"/>
    <mergeCell ref="AP83:AQ84"/>
    <mergeCell ref="N83:O84"/>
    <mergeCell ref="P83:Q84"/>
    <mergeCell ref="R83:S84"/>
    <mergeCell ref="T83:U84"/>
    <mergeCell ref="V83:W84"/>
    <mergeCell ref="A111:I112"/>
    <mergeCell ref="B114:E115"/>
    <mergeCell ref="F114:G115"/>
    <mergeCell ref="H114:I115"/>
    <mergeCell ref="J114:K115"/>
    <mergeCell ref="L114:M115"/>
    <mergeCell ref="AT96:AT97"/>
    <mergeCell ref="AU96:AU97"/>
    <mergeCell ref="AV96:AV97"/>
    <mergeCell ref="AX96:AX97"/>
    <mergeCell ref="AY96:AY97"/>
    <mergeCell ref="B101:E102"/>
    <mergeCell ref="F101:G102"/>
    <mergeCell ref="H101:I102"/>
    <mergeCell ref="J101:K102"/>
    <mergeCell ref="L101:M102"/>
    <mergeCell ref="Z96:AA97"/>
    <mergeCell ref="AE96:AI97"/>
    <mergeCell ref="AJ96:AK97"/>
    <mergeCell ref="AL96:AM97"/>
    <mergeCell ref="AN96:AO97"/>
    <mergeCell ref="AP96:AQ97"/>
    <mergeCell ref="N96:O97"/>
    <mergeCell ref="P96:Q97"/>
    <mergeCell ref="R96:S97"/>
    <mergeCell ref="T96:U97"/>
    <mergeCell ref="V96:W97"/>
    <mergeCell ref="X96:Y97"/>
    <mergeCell ref="AL101:AM102"/>
    <mergeCell ref="AN101:AO102"/>
    <mergeCell ref="X101:Y102"/>
    <mergeCell ref="BA101:BA102"/>
    <mergeCell ref="BB101:BB102"/>
    <mergeCell ref="C104:AB108"/>
    <mergeCell ref="AE106:AK107"/>
    <mergeCell ref="AL106:AQ107"/>
    <mergeCell ref="AU106:AU107"/>
    <mergeCell ref="AV106:AV107"/>
    <mergeCell ref="AW106:AX107"/>
    <mergeCell ref="AT107:AT108"/>
    <mergeCell ref="AU101:AU102"/>
    <mergeCell ref="AV101:AV102"/>
    <mergeCell ref="AW101:AW102"/>
    <mergeCell ref="AX101:AX102"/>
    <mergeCell ref="AY101:AY102"/>
    <mergeCell ref="AZ101:AZ102"/>
    <mergeCell ref="Z101:AA102"/>
    <mergeCell ref="AE101:AI102"/>
    <mergeCell ref="AJ101:AK102"/>
    <mergeCell ref="AP101:AQ102"/>
    <mergeCell ref="N101:O102"/>
    <mergeCell ref="P101:Q102"/>
    <mergeCell ref="R101:S102"/>
    <mergeCell ref="T101:U102"/>
    <mergeCell ref="V101:W102"/>
    <mergeCell ref="A130:I131"/>
    <mergeCell ref="B133:E134"/>
    <mergeCell ref="F133:G134"/>
    <mergeCell ref="H133:I134"/>
    <mergeCell ref="J133:K134"/>
    <mergeCell ref="L133:M134"/>
    <mergeCell ref="AT114:AT115"/>
    <mergeCell ref="AU114:AU115"/>
    <mergeCell ref="AV114:AV115"/>
    <mergeCell ref="AX114:AX115"/>
    <mergeCell ref="AY114:AY115"/>
    <mergeCell ref="B119:E120"/>
    <mergeCell ref="F119:G120"/>
    <mergeCell ref="H119:I120"/>
    <mergeCell ref="J119:K120"/>
    <mergeCell ref="L119:M120"/>
    <mergeCell ref="Z114:AA115"/>
    <mergeCell ref="AE114:AI115"/>
    <mergeCell ref="AJ114:AK115"/>
    <mergeCell ref="AL114:AM115"/>
    <mergeCell ref="AN114:AO115"/>
    <mergeCell ref="AP114:AQ115"/>
    <mergeCell ref="N114:O115"/>
    <mergeCell ref="P114:Q115"/>
    <mergeCell ref="R114:S115"/>
    <mergeCell ref="T114:U115"/>
    <mergeCell ref="V114:W115"/>
    <mergeCell ref="X114:Y115"/>
    <mergeCell ref="AL119:AM120"/>
    <mergeCell ref="AN119:AO120"/>
    <mergeCell ref="X119:Y120"/>
    <mergeCell ref="BA119:BA120"/>
    <mergeCell ref="BB119:BB120"/>
    <mergeCell ref="C122:AB126"/>
    <mergeCell ref="AE124:AK125"/>
    <mergeCell ref="AL124:AQ125"/>
    <mergeCell ref="AU124:AU125"/>
    <mergeCell ref="AV124:AV125"/>
    <mergeCell ref="AW124:AX125"/>
    <mergeCell ref="AT125:AT126"/>
    <mergeCell ref="AU119:AU120"/>
    <mergeCell ref="AV119:AV120"/>
    <mergeCell ref="AW119:AW120"/>
    <mergeCell ref="AX119:AX120"/>
    <mergeCell ref="AY119:AY120"/>
    <mergeCell ref="AZ119:AZ120"/>
    <mergeCell ref="Z119:AA120"/>
    <mergeCell ref="AE119:AI120"/>
    <mergeCell ref="AJ119:AK120"/>
    <mergeCell ref="AP119:AQ120"/>
    <mergeCell ref="N119:O120"/>
    <mergeCell ref="P119:Q120"/>
    <mergeCell ref="R119:S120"/>
    <mergeCell ref="T119:U120"/>
    <mergeCell ref="V119:W120"/>
    <mergeCell ref="A148:I149"/>
    <mergeCell ref="B151:E152"/>
    <mergeCell ref="F151:G152"/>
    <mergeCell ref="H151:I152"/>
    <mergeCell ref="J151:K152"/>
    <mergeCell ref="L151:M152"/>
    <mergeCell ref="AT133:AT134"/>
    <mergeCell ref="AU133:AU134"/>
    <mergeCell ref="AV133:AV134"/>
    <mergeCell ref="AX133:AX134"/>
    <mergeCell ref="AY133:AY134"/>
    <mergeCell ref="B138:E139"/>
    <mergeCell ref="F138:G139"/>
    <mergeCell ref="H138:I139"/>
    <mergeCell ref="J138:K139"/>
    <mergeCell ref="L138:M139"/>
    <mergeCell ref="Z133:AA134"/>
    <mergeCell ref="AE133:AI134"/>
    <mergeCell ref="AJ133:AK134"/>
    <mergeCell ref="AL133:AM134"/>
    <mergeCell ref="AN133:AO134"/>
    <mergeCell ref="AP133:AQ134"/>
    <mergeCell ref="N133:O134"/>
    <mergeCell ref="P133:Q134"/>
    <mergeCell ref="R133:S134"/>
    <mergeCell ref="T133:U134"/>
    <mergeCell ref="V133:W134"/>
    <mergeCell ref="X133:Y134"/>
    <mergeCell ref="AL138:AM139"/>
    <mergeCell ref="AN138:AO139"/>
    <mergeCell ref="X138:Y139"/>
    <mergeCell ref="BA138:BA139"/>
    <mergeCell ref="BB138:BB139"/>
    <mergeCell ref="C141:AB145"/>
    <mergeCell ref="AE143:AK144"/>
    <mergeCell ref="AL143:AQ144"/>
    <mergeCell ref="AU143:AU144"/>
    <mergeCell ref="AV143:AV144"/>
    <mergeCell ref="AW143:AX144"/>
    <mergeCell ref="AT144:AT145"/>
    <mergeCell ref="AU138:AU139"/>
    <mergeCell ref="AV138:AV139"/>
    <mergeCell ref="AW138:AW139"/>
    <mergeCell ref="AX138:AX139"/>
    <mergeCell ref="AY138:AY139"/>
    <mergeCell ref="AZ138:AZ139"/>
    <mergeCell ref="Z138:AA139"/>
    <mergeCell ref="AE138:AI139"/>
    <mergeCell ref="AJ138:AK139"/>
    <mergeCell ref="AP138:AQ139"/>
    <mergeCell ref="N138:O139"/>
    <mergeCell ref="P138:Q139"/>
    <mergeCell ref="R138:S139"/>
    <mergeCell ref="T138:U139"/>
    <mergeCell ref="V138:W139"/>
    <mergeCell ref="A166:I167"/>
    <mergeCell ref="B169:E170"/>
    <mergeCell ref="F169:G170"/>
    <mergeCell ref="H169:I170"/>
    <mergeCell ref="J169:K170"/>
    <mergeCell ref="L169:M170"/>
    <mergeCell ref="AT151:AT152"/>
    <mergeCell ref="AU151:AU152"/>
    <mergeCell ref="AV151:AV152"/>
    <mergeCell ref="AX151:AX152"/>
    <mergeCell ref="AY151:AY152"/>
    <mergeCell ref="B156:E157"/>
    <mergeCell ref="F156:G157"/>
    <mergeCell ref="H156:I157"/>
    <mergeCell ref="J156:K157"/>
    <mergeCell ref="L156:M157"/>
    <mergeCell ref="Z151:AA152"/>
    <mergeCell ref="AE151:AI152"/>
    <mergeCell ref="AJ151:AK152"/>
    <mergeCell ref="AL151:AM152"/>
    <mergeCell ref="AN151:AO152"/>
    <mergeCell ref="AP151:AQ152"/>
    <mergeCell ref="N151:O152"/>
    <mergeCell ref="P151:Q152"/>
    <mergeCell ref="R151:S152"/>
    <mergeCell ref="T151:U152"/>
    <mergeCell ref="V151:W152"/>
    <mergeCell ref="X151:Y152"/>
    <mergeCell ref="AL156:AM157"/>
    <mergeCell ref="AN156:AO157"/>
    <mergeCell ref="X156:Y157"/>
    <mergeCell ref="BA156:BA157"/>
    <mergeCell ref="BB156:BB157"/>
    <mergeCell ref="C159:AB163"/>
    <mergeCell ref="AE161:AK162"/>
    <mergeCell ref="AL161:AQ162"/>
    <mergeCell ref="AU161:AU162"/>
    <mergeCell ref="AV161:AV162"/>
    <mergeCell ref="AW161:AX162"/>
    <mergeCell ref="AT162:AT163"/>
    <mergeCell ref="AU156:AU157"/>
    <mergeCell ref="AV156:AV157"/>
    <mergeCell ref="AW156:AW157"/>
    <mergeCell ref="AX156:AX157"/>
    <mergeCell ref="AY156:AY157"/>
    <mergeCell ref="AZ156:AZ157"/>
    <mergeCell ref="Z156:AA157"/>
    <mergeCell ref="AE156:AI157"/>
    <mergeCell ref="AJ156:AK157"/>
    <mergeCell ref="AP156:AQ157"/>
    <mergeCell ref="N156:O157"/>
    <mergeCell ref="P156:Q157"/>
    <mergeCell ref="R156:S157"/>
    <mergeCell ref="T156:U157"/>
    <mergeCell ref="V156:W157"/>
    <mergeCell ref="A185:I186"/>
    <mergeCell ref="B188:E189"/>
    <mergeCell ref="F188:G189"/>
    <mergeCell ref="H188:I189"/>
    <mergeCell ref="J188:K189"/>
    <mergeCell ref="L188:M189"/>
    <mergeCell ref="AT169:AT170"/>
    <mergeCell ref="AU169:AU170"/>
    <mergeCell ref="AV169:AV170"/>
    <mergeCell ref="AT188:AT189"/>
    <mergeCell ref="AU188:AU189"/>
    <mergeCell ref="AV188:AV189"/>
    <mergeCell ref="AX169:AX170"/>
    <mergeCell ref="AY169:AY170"/>
    <mergeCell ref="B174:E175"/>
    <mergeCell ref="F174:G175"/>
    <mergeCell ref="H174:I175"/>
    <mergeCell ref="J174:K175"/>
    <mergeCell ref="L174:M175"/>
    <mergeCell ref="Z169:AA170"/>
    <mergeCell ref="AE169:AI170"/>
    <mergeCell ref="AJ169:AK170"/>
    <mergeCell ref="AL169:AM170"/>
    <mergeCell ref="AN169:AO170"/>
    <mergeCell ref="AP169:AQ170"/>
    <mergeCell ref="N169:O170"/>
    <mergeCell ref="P169:Q170"/>
    <mergeCell ref="R169:S170"/>
    <mergeCell ref="T169:U170"/>
    <mergeCell ref="V169:W170"/>
    <mergeCell ref="X169:Y170"/>
    <mergeCell ref="AL174:AM175"/>
    <mergeCell ref="AN174:AO175"/>
    <mergeCell ref="X174:Y175"/>
    <mergeCell ref="BA174:BA175"/>
    <mergeCell ref="BB174:BB175"/>
    <mergeCell ref="C177:AB181"/>
    <mergeCell ref="AE179:AK180"/>
    <mergeCell ref="AL179:AQ180"/>
    <mergeCell ref="AU179:AU180"/>
    <mergeCell ref="AV179:AV180"/>
    <mergeCell ref="AW179:AX180"/>
    <mergeCell ref="AT180:AT181"/>
    <mergeCell ref="AU174:AU175"/>
    <mergeCell ref="AV174:AV175"/>
    <mergeCell ref="AW174:AW175"/>
    <mergeCell ref="AX174:AX175"/>
    <mergeCell ref="AY174:AY175"/>
    <mergeCell ref="AZ174:AZ175"/>
    <mergeCell ref="Z174:AA175"/>
    <mergeCell ref="AE174:AI175"/>
    <mergeCell ref="AJ174:AK175"/>
    <mergeCell ref="AP174:AQ175"/>
    <mergeCell ref="N174:O175"/>
    <mergeCell ref="P174:Q175"/>
    <mergeCell ref="R174:S175"/>
    <mergeCell ref="T174:U175"/>
    <mergeCell ref="V174:W175"/>
    <mergeCell ref="AX188:AX189"/>
    <mergeCell ref="AY188:AY189"/>
    <mergeCell ref="B193:E194"/>
    <mergeCell ref="F193:G194"/>
    <mergeCell ref="H193:I194"/>
    <mergeCell ref="J193:K194"/>
    <mergeCell ref="L193:M194"/>
    <mergeCell ref="Z188:AA189"/>
    <mergeCell ref="AE188:AI189"/>
    <mergeCell ref="AJ188:AK189"/>
    <mergeCell ref="AL188:AM189"/>
    <mergeCell ref="AN188:AO189"/>
    <mergeCell ref="AP188:AQ189"/>
    <mergeCell ref="N188:O189"/>
    <mergeCell ref="P188:Q189"/>
    <mergeCell ref="R188:S189"/>
    <mergeCell ref="T188:U189"/>
    <mergeCell ref="V188:W189"/>
    <mergeCell ref="X188:Y189"/>
    <mergeCell ref="AL193:AM194"/>
    <mergeCell ref="AN193:AO194"/>
    <mergeCell ref="X193:Y194"/>
    <mergeCell ref="BA193:BA194"/>
    <mergeCell ref="BB193:BB194"/>
    <mergeCell ref="C196:AB200"/>
    <mergeCell ref="AE198:AK199"/>
    <mergeCell ref="AL198:AQ199"/>
    <mergeCell ref="AU198:AU199"/>
    <mergeCell ref="AV198:AV199"/>
    <mergeCell ref="AW198:AX199"/>
    <mergeCell ref="AT199:AT200"/>
    <mergeCell ref="AU193:AU194"/>
    <mergeCell ref="AV193:AV194"/>
    <mergeCell ref="AW193:AW194"/>
    <mergeCell ref="AX193:AX194"/>
    <mergeCell ref="AY193:AY194"/>
    <mergeCell ref="AZ193:AZ194"/>
    <mergeCell ref="Z193:AA194"/>
    <mergeCell ref="AE193:AI194"/>
    <mergeCell ref="AJ193:AK194"/>
    <mergeCell ref="AP193:AQ194"/>
    <mergeCell ref="N193:O194"/>
    <mergeCell ref="P193:Q194"/>
    <mergeCell ref="R193:S194"/>
    <mergeCell ref="T193:U194"/>
    <mergeCell ref="V193:W194"/>
    <mergeCell ref="B202:AP202"/>
    <mergeCell ref="D217:AR217"/>
    <mergeCell ref="C221:H224"/>
    <mergeCell ref="I221:K224"/>
    <mergeCell ref="L221:Q224"/>
    <mergeCell ref="R221:W224"/>
    <mergeCell ref="X221:AC221"/>
    <mergeCell ref="AD221:AI224"/>
    <mergeCell ref="AS209:AS210"/>
    <mergeCell ref="AT209:AT210"/>
    <mergeCell ref="AU209:AU210"/>
    <mergeCell ref="AV209:AV210"/>
    <mergeCell ref="AW209:AW210"/>
    <mergeCell ref="D215:AR215"/>
    <mergeCell ref="AS207:AS208"/>
    <mergeCell ref="AT207:AT208"/>
    <mergeCell ref="AU207:AU208"/>
    <mergeCell ref="AV207:AV208"/>
    <mergeCell ref="AW207:AW208"/>
    <mergeCell ref="E209:K210"/>
    <mergeCell ref="L209:M210"/>
    <mergeCell ref="AQ209:AQ210"/>
    <mergeCell ref="AR209:AR210"/>
    <mergeCell ref="C207:D210"/>
    <mergeCell ref="E207:M208"/>
    <mergeCell ref="AQ207:AQ208"/>
    <mergeCell ref="AR207:AR208"/>
    <mergeCell ref="N207:AO210"/>
    <mergeCell ref="BA221:BA224"/>
    <mergeCell ref="BB221:BB224"/>
    <mergeCell ref="X222:Z224"/>
    <mergeCell ref="AA222:AC224"/>
    <mergeCell ref="C225:C228"/>
    <mergeCell ref="D225:D228"/>
    <mergeCell ref="E225:E228"/>
    <mergeCell ref="F225:F228"/>
    <mergeCell ref="G225:H228"/>
    <mergeCell ref="I225:K228"/>
    <mergeCell ref="BB225:BB228"/>
    <mergeCell ref="L225:Q228"/>
    <mergeCell ref="R225:W228"/>
    <mergeCell ref="X225:Z228"/>
    <mergeCell ref="AA225:AC228"/>
    <mergeCell ref="AD225:AI228"/>
    <mergeCell ref="BA225:BA228"/>
    <mergeCell ref="AA229:AC232"/>
    <mergeCell ref="AD229:AI232"/>
    <mergeCell ref="BA229:BA232"/>
    <mergeCell ref="BB229:BB232"/>
    <mergeCell ref="C233:C236"/>
    <mergeCell ref="D233:D236"/>
    <mergeCell ref="E233:E236"/>
    <mergeCell ref="F233:F236"/>
    <mergeCell ref="G233:H236"/>
    <mergeCell ref="I233:K236"/>
    <mergeCell ref="BB233:BB236"/>
    <mergeCell ref="L233:Q236"/>
    <mergeCell ref="R233:W236"/>
    <mergeCell ref="X233:Z236"/>
    <mergeCell ref="AA233:AC236"/>
    <mergeCell ref="AD233:AI236"/>
    <mergeCell ref="BA233:BA236"/>
    <mergeCell ref="C229:C232"/>
    <mergeCell ref="D229:D232"/>
    <mergeCell ref="E229:E232"/>
    <mergeCell ref="F229:F232"/>
    <mergeCell ref="G229:H232"/>
    <mergeCell ref="I229:K232"/>
    <mergeCell ref="L229:Q232"/>
    <mergeCell ref="R229:W232"/>
    <mergeCell ref="X229:Z232"/>
    <mergeCell ref="AA237:AC240"/>
    <mergeCell ref="AD237:AI240"/>
    <mergeCell ref="BA237:BA240"/>
    <mergeCell ref="BB237:BB240"/>
    <mergeCell ref="C241:C244"/>
    <mergeCell ref="D241:D244"/>
    <mergeCell ref="E241:E244"/>
    <mergeCell ref="F241:F244"/>
    <mergeCell ref="G241:H244"/>
    <mergeCell ref="I241:K244"/>
    <mergeCell ref="BB241:BB244"/>
    <mergeCell ref="L241:Q244"/>
    <mergeCell ref="R241:W244"/>
    <mergeCell ref="X241:Z244"/>
    <mergeCell ref="AA241:AC244"/>
    <mergeCell ref="AD241:AI244"/>
    <mergeCell ref="BA241:BA244"/>
    <mergeCell ref="C237:C240"/>
    <mergeCell ref="D237:D240"/>
    <mergeCell ref="E237:E240"/>
    <mergeCell ref="F237:F240"/>
    <mergeCell ref="G237:H240"/>
    <mergeCell ref="BB245:BB248"/>
    <mergeCell ref="C249:C252"/>
    <mergeCell ref="D249:D252"/>
    <mergeCell ref="E249:E252"/>
    <mergeCell ref="F249:F252"/>
    <mergeCell ref="G249:H252"/>
    <mergeCell ref="I249:K252"/>
    <mergeCell ref="BB249:BB252"/>
    <mergeCell ref="L249:Q252"/>
    <mergeCell ref="R249:W252"/>
    <mergeCell ref="X249:Z252"/>
    <mergeCell ref="AA249:AC252"/>
    <mergeCell ref="AD249:AI252"/>
    <mergeCell ref="BA249:BA252"/>
    <mergeCell ref="C245:C248"/>
    <mergeCell ref="D245:D248"/>
    <mergeCell ref="E245:E248"/>
    <mergeCell ref="AA253:AC256"/>
    <mergeCell ref="AD253:AI256"/>
    <mergeCell ref="BA253:BA256"/>
    <mergeCell ref="I237:K240"/>
    <mergeCell ref="L237:Q240"/>
    <mergeCell ref="R237:W240"/>
    <mergeCell ref="X237:Z240"/>
    <mergeCell ref="AA245:AC248"/>
    <mergeCell ref="AD245:AI248"/>
    <mergeCell ref="BA245:BA248"/>
    <mergeCell ref="G253:H256"/>
    <mergeCell ref="I253:K256"/>
    <mergeCell ref="L253:Q256"/>
    <mergeCell ref="R253:W256"/>
    <mergeCell ref="X253:Z256"/>
    <mergeCell ref="F245:F248"/>
    <mergeCell ref="G245:H248"/>
    <mergeCell ref="I245:K248"/>
    <mergeCell ref="L245:Q248"/>
    <mergeCell ref="R245:W248"/>
    <mergeCell ref="X245:Z248"/>
    <mergeCell ref="C261:C264"/>
    <mergeCell ref="D261:D264"/>
    <mergeCell ref="E261:E264"/>
    <mergeCell ref="F261:F264"/>
    <mergeCell ref="G261:H264"/>
    <mergeCell ref="I261:K264"/>
    <mergeCell ref="BB253:BB256"/>
    <mergeCell ref="C257:C260"/>
    <mergeCell ref="D257:D260"/>
    <mergeCell ref="E257:E260"/>
    <mergeCell ref="F257:F260"/>
    <mergeCell ref="G257:H260"/>
    <mergeCell ref="I257:K260"/>
    <mergeCell ref="BB257:BB260"/>
    <mergeCell ref="L257:Q260"/>
    <mergeCell ref="R257:W260"/>
    <mergeCell ref="X257:Z260"/>
    <mergeCell ref="AA257:AC260"/>
    <mergeCell ref="AD257:AI260"/>
    <mergeCell ref="BA257:BA260"/>
    <mergeCell ref="C253:C256"/>
    <mergeCell ref="D253:D256"/>
    <mergeCell ref="E253:E256"/>
    <mergeCell ref="F253:F256"/>
    <mergeCell ref="C265:C268"/>
    <mergeCell ref="D265:D268"/>
    <mergeCell ref="E265:E268"/>
    <mergeCell ref="F265:F268"/>
    <mergeCell ref="G265:H268"/>
    <mergeCell ref="I265:K268"/>
    <mergeCell ref="BB265:BB268"/>
    <mergeCell ref="L265:Q268"/>
    <mergeCell ref="R265:W268"/>
    <mergeCell ref="X265:Z268"/>
    <mergeCell ref="AA265:AC268"/>
    <mergeCell ref="AD265:AI268"/>
    <mergeCell ref="BA265:BA268"/>
    <mergeCell ref="L261:Q264"/>
    <mergeCell ref="R261:W264"/>
    <mergeCell ref="X261:Z264"/>
    <mergeCell ref="AA269:AC272"/>
    <mergeCell ref="AD269:AI272"/>
    <mergeCell ref="BA269:BA272"/>
    <mergeCell ref="BB269:BB272"/>
    <mergeCell ref="C273:C276"/>
    <mergeCell ref="D273:D276"/>
    <mergeCell ref="E273:E276"/>
    <mergeCell ref="F273:F276"/>
    <mergeCell ref="G273:H276"/>
    <mergeCell ref="I273:K276"/>
    <mergeCell ref="L273:Q276"/>
    <mergeCell ref="R273:W276"/>
    <mergeCell ref="X273:Z276"/>
    <mergeCell ref="AA273:AC276"/>
    <mergeCell ref="AD273:AI276"/>
    <mergeCell ref="BB273:BB276"/>
    <mergeCell ref="X269:Z272"/>
    <mergeCell ref="AA261:AC264"/>
    <mergeCell ref="AD261:AI264"/>
    <mergeCell ref="BA261:BA264"/>
    <mergeCell ref="BB261:BB264"/>
    <mergeCell ref="BD297:BE300"/>
    <mergeCell ref="BF297:BF300"/>
    <mergeCell ref="C277:C280"/>
    <mergeCell ref="C269:C272"/>
    <mergeCell ref="D269:D272"/>
    <mergeCell ref="E269:E272"/>
    <mergeCell ref="F269:F272"/>
    <mergeCell ref="G269:H272"/>
    <mergeCell ref="I269:K272"/>
    <mergeCell ref="L269:Q272"/>
    <mergeCell ref="R269:W272"/>
    <mergeCell ref="F285:F288"/>
    <mergeCell ref="G285:H288"/>
    <mergeCell ref="I285:K288"/>
    <mergeCell ref="L285:Q288"/>
    <mergeCell ref="R285:W288"/>
    <mergeCell ref="X285:Z288"/>
    <mergeCell ref="AA293:AC296"/>
    <mergeCell ref="AD293:AI296"/>
    <mergeCell ref="BA273:BA276"/>
    <mergeCell ref="C285:C288"/>
    <mergeCell ref="D285:D288"/>
    <mergeCell ref="E285:E288"/>
    <mergeCell ref="C281:C284"/>
  </mergeCells>
  <phoneticPr fontId="3"/>
  <conditionalFormatting sqref="R225 R229 R233 R237 R241 R245 R249 R253 R257 R261 R265 R269">
    <cfRule type="expression" dxfId="23" priority="56">
      <formula>IF(R225="定",TRUE)</formula>
    </cfRule>
    <cfRule type="expression" dxfId="22" priority="58">
      <formula>IF(R225=0,TRUE)</formula>
    </cfRule>
  </conditionalFormatting>
  <conditionalFormatting sqref="AD225 AD229 AD233 AD237 AD241 AD245 AD249 AD253 AD257 AD261 AD265 AD269">
    <cfRule type="expression" dxfId="21" priority="50">
      <formula>IF(AD225="定",TRUE)</formula>
    </cfRule>
    <cfRule type="expression" dxfId="20" priority="51">
      <formula>IF(CB225="×",TRUE)</formula>
    </cfRule>
    <cfRule type="expression" dxfId="19" priority="52">
      <formula>IF(AD225=0,TRUE)</formula>
    </cfRule>
  </conditionalFormatting>
  <conditionalFormatting sqref="R273 R293">
    <cfRule type="expression" dxfId="18" priority="47">
      <formula>IF(R273="定",TRUE)</formula>
    </cfRule>
    <cfRule type="expression" dxfId="17" priority="49">
      <formula>IF(R273=0,TRUE)</formula>
    </cfRule>
  </conditionalFormatting>
  <conditionalFormatting sqref="R277 R281 R285 R289">
    <cfRule type="expression" dxfId="16" priority="44">
      <formula>IF(R277="定",TRUE)</formula>
    </cfRule>
    <cfRule type="expression" dxfId="15" priority="46">
      <formula>IF(R277=0,TRUE)</formula>
    </cfRule>
  </conditionalFormatting>
  <conditionalFormatting sqref="AD273 AD277 AD281 AD285 AD289 AD293">
    <cfRule type="expression" dxfId="14" priority="41">
      <formula>IF(AD273="定",TRUE)</formula>
    </cfRule>
    <cfRule type="expression" dxfId="13" priority="42">
      <formula>IF(CB273="×",TRUE)</formula>
    </cfRule>
    <cfRule type="expression" dxfId="12" priority="43">
      <formula>IF(AD273=0,TRUE)</formula>
    </cfRule>
  </conditionalFormatting>
  <dataValidations count="5">
    <dataValidation type="whole" allowBlank="1" showInputMessage="1" showErrorMessage="1" sqref="H188:I189 H193:I194 H169:I170 H174:I175 H59:I60 H64:I65 H78:I79 H83:I84 H96:I97 H101:I102 H114:I115 H119:I120 H133:I134 H138:I139 H151:I152 H156:I157" xr:uid="{A33EA087-6F6A-4728-9C45-A13C4832B24C}">
      <formula1>5</formula1>
      <formula2>28</formula2>
    </dataValidation>
    <dataValidation type="decimal" operator="greaterThan" allowBlank="1" showInputMessage="1" showErrorMessage="1" sqref="E209:K210" xr:uid="{B97C5EED-F323-4A40-BDFE-D45C31B5BE9B}">
      <formula1>0</formula1>
    </dataValidation>
    <dataValidation type="whole" allowBlank="1" showInputMessage="1" showErrorMessage="1" sqref="AN174:AO175 AN169:AO170 L188:M189 X188:Y189 AN28:AO29 AN23:AO24 L23:M24 X23:Y24 L28:M29 X28:Y29 AN46:AO47 AN41:AO42 AN83:AO84 AN78:AO79 L83:M84 X83:Y84 L59:M60 X59:Y60 L64:M65 X64:Y65 AN64:AO65 AN59:AO60 L78:M79 X78:Y79 AN101:AO102 AN96:AO97 L101:M102 X101:Y102 L96:M97 X96:Y97 AN138:AO139 AN133:AO134 L138:M139 X138:Y139 L114:M115 X114:Y115 L119:M120 X119:Y120 AN119:AO120 AN114:AO115 L133:M134 X133:Y134 AN156:AO157 AN151:AO152 L156:M157 X156:Y157 L151:M152 X151:Y152 AN193:AO194 AN188:AO189 L193:M194 X193:Y194 L169:M170 X169:Y170 L174:M175 X174:Y175 L41:M42 X41:Y42 L46:M47 X46:Y47" xr:uid="{1F45CC77-C315-4A64-92FF-68CB426AC7DA}">
      <formula1>0</formula1>
      <formula2>59</formula2>
    </dataValidation>
    <dataValidation type="list" allowBlank="1" showInputMessage="1" showErrorMessage="1" sqref="I225:K296" xr:uid="{84FEC9FF-F703-460B-A675-6D8B338B0013}">
      <formula1>"○,定,×,－"</formula1>
    </dataValidation>
    <dataValidation type="whole" allowBlank="1" showInputMessage="1" showErrorMessage="1" sqref="X225:Z296" xr:uid="{953CB56B-95D1-4E06-AA00-4FE4E69DBF42}">
      <formula1>1</formula1>
      <formula2>10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5" max="44" man="1"/>
    <brk id="219" max="4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3FFEE-6B8B-48B5-8F17-0B224ED0B77E}">
  <sheetPr>
    <pageSetUpPr fitToPage="1"/>
  </sheetPr>
  <dimension ref="A1:BG301"/>
  <sheetViews>
    <sheetView showZeros="0" view="pageBreakPreview" zoomScale="70" zoomScaleNormal="100" zoomScaleSheetLayoutView="70" zoomScalePageLayoutView="40" workbookViewId="0">
      <selection activeCell="N207" sqref="N207:AO210"/>
    </sheetView>
  </sheetViews>
  <sheetFormatPr defaultColWidth="9" defaultRowHeight="18.75" x14ac:dyDescent="0.15"/>
  <cols>
    <col min="1" max="3" width="4.125" style="1" customWidth="1"/>
    <col min="4" max="4" width="4.125" style="71" customWidth="1"/>
    <col min="5" max="5" width="4.125" style="1" customWidth="1"/>
    <col min="6" max="31" width="3.375" style="1" customWidth="1"/>
    <col min="32" max="43" width="3.625" style="1" customWidth="1"/>
    <col min="44" max="44" width="4" style="1" customWidth="1"/>
    <col min="45" max="45" width="2.375" style="1" customWidth="1"/>
    <col min="46" max="55" width="9" style="31" hidden="1" customWidth="1"/>
    <col min="56" max="58" width="9" style="3"/>
    <col min="59" max="16384" width="9" style="1"/>
  </cols>
  <sheetData>
    <row r="1" spans="1:59" ht="29.25" customHeight="1" x14ac:dyDescent="0.15">
      <c r="D1" s="2"/>
    </row>
    <row r="2" spans="1:59" ht="35.1" customHeight="1" x14ac:dyDescent="0.15">
      <c r="A2" s="294" t="s">
        <v>99</v>
      </c>
      <c r="B2" s="294"/>
      <c r="C2" s="294"/>
      <c r="D2" s="294"/>
      <c r="E2" s="294"/>
      <c r="F2" s="294"/>
      <c r="G2" s="294"/>
      <c r="H2" s="294"/>
      <c r="I2" s="295" t="s">
        <v>81</v>
      </c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295"/>
      <c r="AJ2" s="295"/>
      <c r="AK2" s="296">
        <v>4</v>
      </c>
      <c r="AL2" s="296"/>
      <c r="AM2" s="296"/>
      <c r="AN2" s="296"/>
      <c r="AO2" s="296"/>
      <c r="AP2" s="296"/>
      <c r="AQ2" s="296"/>
      <c r="AR2" s="296"/>
      <c r="AS2" s="296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"/>
      <c r="BE2" s="4"/>
      <c r="BF2" s="4"/>
    </row>
    <row r="3" spans="1:59" ht="35.1" customHeight="1" x14ac:dyDescent="0.15">
      <c r="A3" s="295" t="s">
        <v>82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295"/>
      <c r="AH3" s="295"/>
      <c r="AI3" s="295"/>
      <c r="AJ3" s="295"/>
      <c r="AK3" s="295"/>
      <c r="AL3" s="295"/>
      <c r="AM3" s="295"/>
      <c r="AN3" s="295"/>
      <c r="AO3" s="295"/>
      <c r="AP3" s="295"/>
      <c r="AQ3" s="295"/>
      <c r="AR3" s="295"/>
      <c r="AS3" s="295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"/>
      <c r="BE3" s="4"/>
      <c r="BF3" s="4"/>
    </row>
    <row r="4" spans="1:59" ht="27.75" customHeight="1" thickBot="1" x14ac:dyDescent="0.2">
      <c r="A4" s="94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3"/>
      <c r="AT4" s="9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</row>
    <row r="5" spans="1:59" ht="27.75" customHeight="1" x14ac:dyDescent="0.15">
      <c r="A5" s="297" t="s">
        <v>85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301" t="s">
        <v>86</v>
      </c>
      <c r="M5" s="301"/>
      <c r="N5" s="301"/>
      <c r="O5" s="301"/>
      <c r="P5" s="301"/>
      <c r="Q5" s="301"/>
      <c r="R5" s="301"/>
      <c r="S5" s="301"/>
      <c r="T5" s="301"/>
      <c r="U5" s="303" t="s">
        <v>87</v>
      </c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 t="s">
        <v>88</v>
      </c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5"/>
      <c r="AT5" s="9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</row>
    <row r="6" spans="1:59" ht="27.75" customHeight="1" x14ac:dyDescent="0.15">
      <c r="A6" s="299"/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2"/>
      <c r="M6" s="302"/>
      <c r="N6" s="302"/>
      <c r="O6" s="302"/>
      <c r="P6" s="302"/>
      <c r="Q6" s="302"/>
      <c r="R6" s="302"/>
      <c r="S6" s="302"/>
      <c r="T6" s="302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  <c r="AQ6" s="304"/>
      <c r="AR6" s="304"/>
      <c r="AS6" s="306"/>
      <c r="AT6" s="9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</row>
    <row r="7" spans="1:59" ht="27.75" customHeight="1" x14ac:dyDescent="0.15">
      <c r="A7" s="328"/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32"/>
      <c r="M7" s="332"/>
      <c r="N7" s="332"/>
      <c r="O7" s="332"/>
      <c r="P7" s="332"/>
      <c r="Q7" s="332"/>
      <c r="R7" s="332"/>
      <c r="S7" s="332"/>
      <c r="T7" s="332"/>
      <c r="U7" s="332"/>
      <c r="V7" s="332"/>
      <c r="W7" s="332"/>
      <c r="X7" s="332"/>
      <c r="Y7" s="332"/>
      <c r="Z7" s="332"/>
      <c r="AA7" s="332"/>
      <c r="AB7" s="332"/>
      <c r="AC7" s="332"/>
      <c r="AD7" s="332"/>
      <c r="AE7" s="332"/>
      <c r="AF7" s="332"/>
      <c r="AG7" s="332"/>
      <c r="AH7" s="332"/>
      <c r="AI7" s="332"/>
      <c r="AJ7" s="332"/>
      <c r="AK7" s="332"/>
      <c r="AL7" s="332"/>
      <c r="AM7" s="332"/>
      <c r="AN7" s="332"/>
      <c r="AO7" s="332"/>
      <c r="AP7" s="332"/>
      <c r="AQ7" s="332"/>
      <c r="AR7" s="332"/>
      <c r="AS7" s="334"/>
      <c r="AT7" s="9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</row>
    <row r="8" spans="1:59" ht="27.75" customHeight="1" thickBot="1" x14ac:dyDescent="0.2">
      <c r="A8" s="330"/>
      <c r="B8" s="331"/>
      <c r="C8" s="331"/>
      <c r="D8" s="331"/>
      <c r="E8" s="331"/>
      <c r="F8" s="331"/>
      <c r="G8" s="331"/>
      <c r="H8" s="331"/>
      <c r="I8" s="331"/>
      <c r="J8" s="331"/>
      <c r="K8" s="331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3"/>
      <c r="AF8" s="333"/>
      <c r="AG8" s="333"/>
      <c r="AH8" s="333"/>
      <c r="AI8" s="333"/>
      <c r="AJ8" s="333"/>
      <c r="AK8" s="333"/>
      <c r="AL8" s="333"/>
      <c r="AM8" s="333"/>
      <c r="AN8" s="333"/>
      <c r="AO8" s="333"/>
      <c r="AP8" s="333"/>
      <c r="AQ8" s="333"/>
      <c r="AR8" s="333"/>
      <c r="AS8" s="335"/>
      <c r="AT8" s="9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</row>
    <row r="9" spans="1:59" ht="27.75" customHeight="1" x14ac:dyDescent="0.15">
      <c r="A9" s="94"/>
      <c r="B9" s="293" t="s">
        <v>84</v>
      </c>
      <c r="C9" s="293"/>
      <c r="D9" s="293"/>
      <c r="E9" s="293"/>
      <c r="F9" s="293"/>
      <c r="G9" s="293"/>
      <c r="H9" s="293"/>
      <c r="I9" s="293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293"/>
      <c r="X9" s="293"/>
      <c r="Y9" s="293"/>
      <c r="Z9" s="293"/>
      <c r="AA9" s="293"/>
      <c r="AB9" s="293"/>
      <c r="AC9" s="293"/>
      <c r="AD9" s="293"/>
      <c r="AE9" s="293"/>
      <c r="AF9" s="293"/>
      <c r="AG9" s="293"/>
      <c r="AH9" s="293"/>
      <c r="AI9" s="293"/>
      <c r="AJ9" s="293"/>
      <c r="AK9" s="293"/>
      <c r="AL9" s="293"/>
      <c r="AM9" s="293"/>
      <c r="AN9" s="293"/>
      <c r="AO9" s="293"/>
      <c r="AP9" s="293"/>
      <c r="AQ9" s="293"/>
      <c r="AR9" s="293"/>
      <c r="AS9" s="293"/>
      <c r="AT9" s="9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</row>
    <row r="10" spans="1:59" ht="27.75" customHeight="1" x14ac:dyDescent="0.15">
      <c r="A10" s="108"/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93"/>
      <c r="AT10" s="108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</row>
    <row r="11" spans="1:59" s="10" customFormat="1" ht="28.5" customHeight="1" x14ac:dyDescent="0.15">
      <c r="A11" s="5" t="s">
        <v>79</v>
      </c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8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9"/>
      <c r="BE11" s="9"/>
      <c r="BF11" s="9"/>
    </row>
    <row r="12" spans="1:59" s="11" customFormat="1" ht="15" customHeight="1" x14ac:dyDescent="0.15">
      <c r="D12" s="12"/>
      <c r="U12" s="10"/>
      <c r="V12" s="10"/>
      <c r="W12" s="10"/>
      <c r="X12" s="13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14"/>
      <c r="BE12" s="14"/>
      <c r="BF12" s="14"/>
    </row>
    <row r="13" spans="1:59" s="17" customFormat="1" ht="4.5" customHeight="1" x14ac:dyDescent="0.15">
      <c r="A13" s="15"/>
      <c r="B13" s="15"/>
      <c r="C13" s="16"/>
      <c r="F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U13" s="38"/>
      <c r="AV13" s="38"/>
      <c r="AW13" s="38"/>
      <c r="AX13" s="38"/>
      <c r="AY13" s="38"/>
      <c r="AZ13" s="38"/>
      <c r="BA13" s="38"/>
      <c r="BB13" s="38"/>
      <c r="BC13" s="38"/>
      <c r="BD13" s="9"/>
      <c r="BE13" s="9"/>
      <c r="BF13" s="9"/>
    </row>
    <row r="14" spans="1:59" s="10" customFormat="1" ht="28.5" customHeight="1" x14ac:dyDescent="0.15">
      <c r="A14" s="18"/>
      <c r="B14" s="19" t="s">
        <v>1</v>
      </c>
      <c r="D14" s="20"/>
      <c r="X14" s="13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9"/>
      <c r="BE14" s="9"/>
      <c r="BF14" s="9"/>
    </row>
    <row r="15" spans="1:59" s="10" customFormat="1" ht="28.5" customHeight="1" x14ac:dyDescent="0.15">
      <c r="A15" s="18"/>
      <c r="B15" s="19" t="s">
        <v>2</v>
      </c>
      <c r="D15" s="20"/>
      <c r="X15" s="13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21"/>
      <c r="BE15" s="21"/>
      <c r="BF15" s="21"/>
    </row>
    <row r="16" spans="1:59" s="10" customFormat="1" ht="28.5" customHeight="1" x14ac:dyDescent="0.15">
      <c r="A16" s="18"/>
      <c r="B16" s="19" t="s">
        <v>3</v>
      </c>
      <c r="D16" s="20"/>
      <c r="X16" s="13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21"/>
      <c r="BE16" s="21"/>
      <c r="BF16" s="21"/>
    </row>
    <row r="17" spans="1:58" s="10" customFormat="1" ht="39" customHeight="1" x14ac:dyDescent="0.15">
      <c r="A17" s="18"/>
      <c r="B17" s="194" t="s">
        <v>4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  <c r="AP17" s="194"/>
      <c r="AQ17" s="194"/>
      <c r="AR17" s="194"/>
      <c r="AS17" s="19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21"/>
      <c r="BE17" s="21"/>
      <c r="BF17" s="21"/>
    </row>
    <row r="18" spans="1:58" s="10" customFormat="1" ht="28.5" customHeight="1" x14ac:dyDescent="0.15">
      <c r="A18" s="18"/>
      <c r="B18" s="19"/>
      <c r="D18" s="20"/>
      <c r="X18" s="13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21"/>
      <c r="BE18" s="21"/>
      <c r="BF18" s="21"/>
    </row>
    <row r="19" spans="1:58" s="17" customFormat="1" ht="4.5" customHeight="1" x14ac:dyDescent="0.15">
      <c r="A19" s="15"/>
      <c r="B19" s="15"/>
      <c r="C19" s="16"/>
      <c r="F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U19" s="34"/>
      <c r="AV19" s="34"/>
      <c r="AW19" s="34"/>
      <c r="AX19" s="34"/>
      <c r="AY19" s="34"/>
      <c r="AZ19" s="34"/>
      <c r="BA19" s="34"/>
      <c r="BB19" s="34"/>
      <c r="BC19" s="34"/>
      <c r="BD19" s="21"/>
      <c r="BE19" s="21"/>
      <c r="BF19" s="21"/>
    </row>
    <row r="20" spans="1:58" ht="25.5" customHeight="1" x14ac:dyDescent="0.15">
      <c r="A20" s="275" t="s">
        <v>5</v>
      </c>
      <c r="B20" s="276"/>
      <c r="C20" s="276"/>
      <c r="D20" s="276"/>
      <c r="E20" s="276"/>
      <c r="F20" s="276"/>
      <c r="G20" s="276"/>
      <c r="H20" s="276"/>
      <c r="I20" s="277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U20" s="31" t="s">
        <v>6</v>
      </c>
      <c r="AV20" s="34"/>
      <c r="AW20" s="34"/>
      <c r="AX20" s="34"/>
      <c r="AY20" s="34"/>
      <c r="BA20" s="34"/>
      <c r="BB20" s="34"/>
      <c r="BC20" s="34"/>
      <c r="BD20" s="21"/>
      <c r="BE20" s="21"/>
      <c r="BF20" s="21"/>
    </row>
    <row r="21" spans="1:58" ht="17.25" customHeight="1" x14ac:dyDescent="0.15">
      <c r="A21" s="278"/>
      <c r="B21" s="279"/>
      <c r="C21" s="279"/>
      <c r="D21" s="279"/>
      <c r="E21" s="279"/>
      <c r="F21" s="279"/>
      <c r="G21" s="279"/>
      <c r="H21" s="279"/>
      <c r="I21" s="280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5"/>
      <c r="AC21" s="25"/>
      <c r="AD21" s="25"/>
      <c r="AE21" s="26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7"/>
      <c r="AQ21" s="27"/>
      <c r="AR21" s="27"/>
      <c r="AS21" s="27"/>
    </row>
    <row r="22" spans="1:58" ht="28.5" customHeight="1" x14ac:dyDescent="0.15">
      <c r="A22" s="28"/>
      <c r="B22" s="29" t="s">
        <v>7</v>
      </c>
      <c r="C22" s="30"/>
      <c r="D22" s="30"/>
      <c r="E22" s="30"/>
      <c r="F22" s="31"/>
      <c r="G22" s="32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3"/>
      <c r="AB22" s="34"/>
      <c r="AC22" s="34"/>
      <c r="AD22" s="34"/>
      <c r="AE22" s="29" t="s">
        <v>8</v>
      </c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V22" s="31" t="s">
        <v>9</v>
      </c>
      <c r="AY22" s="31" t="s">
        <v>10</v>
      </c>
    </row>
    <row r="23" spans="1:58" ht="25.5" customHeight="1" x14ac:dyDescent="0.15">
      <c r="A23" s="28"/>
      <c r="B23" s="170" t="s">
        <v>110</v>
      </c>
      <c r="C23" s="264"/>
      <c r="D23" s="264"/>
      <c r="E23" s="265"/>
      <c r="F23" s="269" t="s">
        <v>11</v>
      </c>
      <c r="G23" s="269"/>
      <c r="H23" s="261"/>
      <c r="I23" s="261"/>
      <c r="J23" s="247" t="s">
        <v>12</v>
      </c>
      <c r="K23" s="247"/>
      <c r="L23" s="261"/>
      <c r="M23" s="261"/>
      <c r="N23" s="247" t="s">
        <v>13</v>
      </c>
      <c r="O23" s="248"/>
      <c r="P23" s="257" t="s">
        <v>14</v>
      </c>
      <c r="Q23" s="248"/>
      <c r="R23" s="258" t="s">
        <v>15</v>
      </c>
      <c r="S23" s="258"/>
      <c r="T23" s="261"/>
      <c r="U23" s="261"/>
      <c r="V23" s="247" t="s">
        <v>12</v>
      </c>
      <c r="W23" s="247"/>
      <c r="X23" s="261"/>
      <c r="Y23" s="261"/>
      <c r="Z23" s="247" t="s">
        <v>13</v>
      </c>
      <c r="AA23" s="248"/>
      <c r="AB23" s="31"/>
      <c r="AC23" s="31"/>
      <c r="AD23" s="31"/>
      <c r="AE23" s="233" t="s">
        <v>16</v>
      </c>
      <c r="AF23" s="270"/>
      <c r="AG23" s="270"/>
      <c r="AH23" s="270"/>
      <c r="AI23" s="271"/>
      <c r="AJ23" s="254">
        <f>ROUNDDOWN(AY23/60,0)</f>
        <v>0</v>
      </c>
      <c r="AK23" s="254"/>
      <c r="AL23" s="270" t="s">
        <v>17</v>
      </c>
      <c r="AM23" s="270"/>
      <c r="AN23" s="254">
        <f>AY23-AJ23*60</f>
        <v>0</v>
      </c>
      <c r="AO23" s="254"/>
      <c r="AP23" s="247" t="s">
        <v>13</v>
      </c>
      <c r="AQ23" s="248"/>
      <c r="AR23" s="34"/>
      <c r="AS23" s="31"/>
      <c r="AT23" s="222"/>
      <c r="AU23" s="222" t="s">
        <v>18</v>
      </c>
      <c r="AV23" s="223">
        <f>T23*60+X23</f>
        <v>0</v>
      </c>
      <c r="AX23" s="222" t="s">
        <v>19</v>
      </c>
      <c r="AY23" s="223">
        <f>(T23*60+X23)-(H23*60+L23)</f>
        <v>0</v>
      </c>
    </row>
    <row r="24" spans="1:58" ht="35.25" customHeight="1" x14ac:dyDescent="0.15">
      <c r="A24" s="28"/>
      <c r="B24" s="266"/>
      <c r="C24" s="267"/>
      <c r="D24" s="267"/>
      <c r="E24" s="268"/>
      <c r="F24" s="269"/>
      <c r="G24" s="269"/>
      <c r="H24" s="263"/>
      <c r="I24" s="263"/>
      <c r="J24" s="249"/>
      <c r="K24" s="249"/>
      <c r="L24" s="263"/>
      <c r="M24" s="263"/>
      <c r="N24" s="249"/>
      <c r="O24" s="250"/>
      <c r="P24" s="252"/>
      <c r="Q24" s="250"/>
      <c r="R24" s="259"/>
      <c r="S24" s="259"/>
      <c r="T24" s="263"/>
      <c r="U24" s="263"/>
      <c r="V24" s="249"/>
      <c r="W24" s="249"/>
      <c r="X24" s="263"/>
      <c r="Y24" s="263"/>
      <c r="Z24" s="249"/>
      <c r="AA24" s="250"/>
      <c r="AB24" s="31"/>
      <c r="AC24" s="31"/>
      <c r="AD24" s="31"/>
      <c r="AE24" s="272"/>
      <c r="AF24" s="273"/>
      <c r="AG24" s="273"/>
      <c r="AH24" s="273"/>
      <c r="AI24" s="274"/>
      <c r="AJ24" s="256"/>
      <c r="AK24" s="256"/>
      <c r="AL24" s="273"/>
      <c r="AM24" s="273"/>
      <c r="AN24" s="256"/>
      <c r="AO24" s="256"/>
      <c r="AP24" s="249"/>
      <c r="AQ24" s="250"/>
      <c r="AR24" s="34"/>
      <c r="AS24" s="31"/>
      <c r="AT24" s="222"/>
      <c r="AU24" s="222"/>
      <c r="AV24" s="223"/>
      <c r="AX24" s="222"/>
      <c r="AY24" s="223"/>
    </row>
    <row r="25" spans="1:58" ht="17.25" customHeight="1" x14ac:dyDescent="0.15">
      <c r="A25" s="28"/>
      <c r="B25" s="35"/>
      <c r="C25" s="35"/>
      <c r="D25" s="35"/>
      <c r="E25" s="35"/>
      <c r="F25" s="36"/>
      <c r="G25" s="36"/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4"/>
      <c r="Y25" s="34"/>
      <c r="Z25" s="32"/>
      <c r="AA25" s="33"/>
      <c r="AB25" s="34"/>
      <c r="AC25" s="34"/>
      <c r="AD25" s="34"/>
      <c r="AE25" s="38"/>
      <c r="AF25" s="38"/>
      <c r="AG25" s="38"/>
      <c r="AH25" s="38"/>
      <c r="AI25" s="38"/>
      <c r="AJ25" s="39" t="s">
        <v>20</v>
      </c>
      <c r="AK25" s="38"/>
      <c r="AL25" s="38"/>
      <c r="AM25" s="38"/>
      <c r="AN25" s="38"/>
      <c r="AO25" s="38"/>
      <c r="AP25" s="38"/>
      <c r="AQ25" s="38"/>
      <c r="AR25" s="34"/>
      <c r="AS25" s="31"/>
    </row>
    <row r="26" spans="1:58" s="31" customFormat="1" ht="25.5" customHeight="1" x14ac:dyDescent="0.15">
      <c r="A26" s="28"/>
      <c r="B26" s="29"/>
      <c r="C26" s="30"/>
      <c r="D26" s="30"/>
      <c r="E26" s="30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3"/>
      <c r="X26" s="34"/>
      <c r="Y26" s="34"/>
      <c r="Z26" s="32"/>
      <c r="AA26" s="33"/>
      <c r="AB26" s="34"/>
      <c r="AC26" s="34"/>
      <c r="AD26" s="34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4"/>
      <c r="AV26" s="43" t="s">
        <v>21</v>
      </c>
      <c r="AY26" s="31" t="s">
        <v>22</v>
      </c>
      <c r="BB26" s="31" t="s">
        <v>23</v>
      </c>
      <c r="BD26" s="3"/>
      <c r="BE26" s="3"/>
      <c r="BF26" s="3"/>
    </row>
    <row r="27" spans="1:58" s="48" customFormat="1" ht="25.5" customHeight="1" x14ac:dyDescent="0.15">
      <c r="A27" s="41"/>
      <c r="B27" s="42" t="s">
        <v>100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3"/>
      <c r="P27" s="42"/>
      <c r="Q27" s="42"/>
      <c r="R27" s="42"/>
      <c r="S27" s="42"/>
      <c r="T27" s="42"/>
      <c r="U27" s="13"/>
      <c r="V27" s="42"/>
      <c r="W27" s="42"/>
      <c r="X27" s="34"/>
      <c r="Y27" s="34"/>
      <c r="Z27" s="32"/>
      <c r="AA27" s="33"/>
      <c r="AB27" s="34"/>
      <c r="AC27" s="34"/>
      <c r="AD27" s="34"/>
      <c r="AE27" s="44" t="s">
        <v>24</v>
      </c>
      <c r="AF27" s="45"/>
      <c r="AG27" s="46"/>
      <c r="AH27" s="46"/>
      <c r="AI27" s="46"/>
      <c r="AJ27" s="46"/>
      <c r="AK27" s="46"/>
      <c r="AL27" s="46"/>
      <c r="AM27" s="46"/>
      <c r="AN27" s="38"/>
      <c r="AO27" s="38"/>
      <c r="AP27" s="38"/>
      <c r="AQ27" s="47"/>
      <c r="AR27" s="34"/>
      <c r="AS27" s="31"/>
      <c r="AT27" s="43"/>
      <c r="AU27" s="43"/>
      <c r="AV27" s="43" t="s">
        <v>25</v>
      </c>
      <c r="AW27" s="43"/>
      <c r="AX27" s="43"/>
      <c r="AY27" s="31" t="s">
        <v>26</v>
      </c>
      <c r="AZ27" s="43"/>
      <c r="BA27" s="31"/>
      <c r="BB27" s="31" t="s">
        <v>27</v>
      </c>
      <c r="BC27" s="43"/>
      <c r="BD27" s="3"/>
      <c r="BE27" s="40"/>
      <c r="BF27" s="40"/>
    </row>
    <row r="28" spans="1:58" ht="25.5" customHeight="1" x14ac:dyDescent="0.15">
      <c r="A28" s="28"/>
      <c r="B28" s="170" t="s">
        <v>110</v>
      </c>
      <c r="C28" s="264"/>
      <c r="D28" s="264"/>
      <c r="E28" s="265"/>
      <c r="F28" s="269" t="s">
        <v>11</v>
      </c>
      <c r="G28" s="269"/>
      <c r="H28" s="261"/>
      <c r="I28" s="261"/>
      <c r="J28" s="247" t="s">
        <v>12</v>
      </c>
      <c r="K28" s="247"/>
      <c r="L28" s="261"/>
      <c r="M28" s="261"/>
      <c r="N28" s="247" t="s">
        <v>13</v>
      </c>
      <c r="O28" s="248"/>
      <c r="P28" s="257" t="s">
        <v>14</v>
      </c>
      <c r="Q28" s="248"/>
      <c r="R28" s="258" t="s">
        <v>15</v>
      </c>
      <c r="S28" s="258"/>
      <c r="T28" s="260"/>
      <c r="U28" s="261"/>
      <c r="V28" s="247" t="s">
        <v>12</v>
      </c>
      <c r="W28" s="247"/>
      <c r="X28" s="261"/>
      <c r="Y28" s="261"/>
      <c r="Z28" s="247" t="s">
        <v>13</v>
      </c>
      <c r="AA28" s="248"/>
      <c r="AB28" s="34"/>
      <c r="AC28" s="34"/>
      <c r="AD28" s="34"/>
      <c r="AE28" s="251" t="s">
        <v>107</v>
      </c>
      <c r="AF28" s="247"/>
      <c r="AG28" s="247"/>
      <c r="AH28" s="247"/>
      <c r="AI28" s="248"/>
      <c r="AJ28" s="253">
        <f>ROUNDDOWN(AV33/60,0)</f>
        <v>0</v>
      </c>
      <c r="AK28" s="254"/>
      <c r="AL28" s="247" t="s">
        <v>12</v>
      </c>
      <c r="AM28" s="247"/>
      <c r="AN28" s="254">
        <f>AV33-AJ28*60</f>
        <v>0</v>
      </c>
      <c r="AO28" s="254"/>
      <c r="AP28" s="247" t="s">
        <v>13</v>
      </c>
      <c r="AQ28" s="248"/>
      <c r="AR28" s="34"/>
      <c r="AS28" s="49"/>
      <c r="AU28" s="222" t="s">
        <v>28</v>
      </c>
      <c r="AV28" s="223">
        <f>IF(AY28&lt;=BB28,BB28,AV23)</f>
        <v>1260</v>
      </c>
      <c r="AW28" s="156"/>
      <c r="AX28" s="222" t="s">
        <v>29</v>
      </c>
      <c r="AY28" s="223">
        <f>T28*60+X28</f>
        <v>0</v>
      </c>
      <c r="AZ28" s="156"/>
      <c r="BA28" s="222" t="s">
        <v>30</v>
      </c>
      <c r="BB28" s="223">
        <v>1260</v>
      </c>
    </row>
    <row r="29" spans="1:58" ht="35.25" customHeight="1" x14ac:dyDescent="0.15">
      <c r="A29" s="28"/>
      <c r="B29" s="266"/>
      <c r="C29" s="267"/>
      <c r="D29" s="267"/>
      <c r="E29" s="268"/>
      <c r="F29" s="269"/>
      <c r="G29" s="269"/>
      <c r="H29" s="263"/>
      <c r="I29" s="263"/>
      <c r="J29" s="249"/>
      <c r="K29" s="249"/>
      <c r="L29" s="263"/>
      <c r="M29" s="263"/>
      <c r="N29" s="249"/>
      <c r="O29" s="250"/>
      <c r="P29" s="252"/>
      <c r="Q29" s="250"/>
      <c r="R29" s="259"/>
      <c r="S29" s="259"/>
      <c r="T29" s="262"/>
      <c r="U29" s="263"/>
      <c r="V29" s="249"/>
      <c r="W29" s="249"/>
      <c r="X29" s="263"/>
      <c r="Y29" s="263"/>
      <c r="Z29" s="249"/>
      <c r="AA29" s="250"/>
      <c r="AB29" s="31"/>
      <c r="AC29" s="31"/>
      <c r="AD29" s="31"/>
      <c r="AE29" s="252"/>
      <c r="AF29" s="249"/>
      <c r="AG29" s="249"/>
      <c r="AH29" s="249"/>
      <c r="AI29" s="250"/>
      <c r="AJ29" s="255"/>
      <c r="AK29" s="256"/>
      <c r="AL29" s="249"/>
      <c r="AM29" s="249"/>
      <c r="AN29" s="256"/>
      <c r="AO29" s="256"/>
      <c r="AP29" s="249"/>
      <c r="AQ29" s="250"/>
      <c r="AR29" s="34"/>
      <c r="AS29" s="49"/>
      <c r="AU29" s="222"/>
      <c r="AV29" s="223"/>
      <c r="AW29" s="156"/>
      <c r="AX29" s="222"/>
      <c r="AY29" s="223"/>
      <c r="AZ29" s="156"/>
      <c r="BA29" s="222"/>
      <c r="BB29" s="223"/>
    </row>
    <row r="30" spans="1:58" ht="17.25" customHeight="1" x14ac:dyDescent="0.15">
      <c r="A30" s="50"/>
      <c r="B30" s="35"/>
      <c r="C30" s="35"/>
      <c r="D30" s="35"/>
      <c r="E30" s="35"/>
      <c r="F30" s="31"/>
      <c r="G30" s="35"/>
      <c r="H30" s="37"/>
      <c r="I30" s="35"/>
      <c r="J30" s="35"/>
      <c r="K30" s="35"/>
      <c r="L30" s="35"/>
      <c r="M30" s="35"/>
      <c r="N30" s="35"/>
      <c r="O30" s="35"/>
      <c r="P30" s="51"/>
      <c r="Q30" s="35"/>
      <c r="R30" s="35"/>
      <c r="S30" s="35"/>
      <c r="T30" s="35"/>
      <c r="U30" s="35"/>
      <c r="V30" s="35"/>
      <c r="W30" s="35"/>
      <c r="X30" s="34"/>
      <c r="Y30" s="34"/>
      <c r="Z30" s="32"/>
      <c r="AA30" s="31"/>
      <c r="AB30" s="31"/>
      <c r="AC30" s="31"/>
      <c r="AD30" s="31"/>
      <c r="AE30" s="47"/>
      <c r="AF30" s="47"/>
      <c r="AG30" s="47"/>
      <c r="AH30" s="47"/>
      <c r="AI30" s="47"/>
      <c r="AJ30" s="39" t="s">
        <v>20</v>
      </c>
      <c r="AK30" s="47"/>
      <c r="AL30" s="47"/>
      <c r="AM30" s="47"/>
      <c r="AN30" s="47"/>
      <c r="AO30" s="47"/>
      <c r="AP30" s="47"/>
      <c r="AQ30" s="47"/>
      <c r="AR30" s="31"/>
      <c r="AS30" s="31"/>
      <c r="AY30" s="62" t="s">
        <v>31</v>
      </c>
    </row>
    <row r="31" spans="1:58" ht="25.5" customHeight="1" x14ac:dyDescent="0.2">
      <c r="A31" s="50"/>
      <c r="B31" s="31"/>
      <c r="C31" s="224" t="s">
        <v>93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5"/>
      <c r="P31" s="225"/>
      <c r="Q31" s="225"/>
      <c r="R31" s="225"/>
      <c r="S31" s="225"/>
      <c r="T31" s="225"/>
      <c r="U31" s="225"/>
      <c r="V31" s="225"/>
      <c r="W31" s="225"/>
      <c r="X31" s="225"/>
      <c r="Y31" s="225"/>
      <c r="Z31" s="225"/>
      <c r="AA31" s="225"/>
      <c r="AB31" s="226"/>
      <c r="AD31" s="31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31"/>
      <c r="AS31" s="31"/>
      <c r="AY31" s="98" t="s">
        <v>32</v>
      </c>
    </row>
    <row r="32" spans="1:58" ht="25.5" customHeight="1" x14ac:dyDescent="0.15">
      <c r="A32" s="50"/>
      <c r="B32" s="31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9"/>
      <c r="AD32" s="31"/>
      <c r="AE32" s="44" t="s">
        <v>33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31"/>
      <c r="AS32" s="31"/>
      <c r="AV32" s="31" t="s">
        <v>34</v>
      </c>
      <c r="AY32" s="31" t="s">
        <v>35</v>
      </c>
      <c r="AZ32" s="99"/>
    </row>
    <row r="33" spans="1:58" s="48" customFormat="1" ht="25.5" customHeight="1" x14ac:dyDescent="0.15">
      <c r="A33" s="50"/>
      <c r="B33" s="31"/>
      <c r="C33" s="227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9"/>
      <c r="AC33" s="1"/>
      <c r="AD33" s="31"/>
      <c r="AE33" s="233" t="s">
        <v>36</v>
      </c>
      <c r="AF33" s="234"/>
      <c r="AG33" s="234"/>
      <c r="AH33" s="234"/>
      <c r="AI33" s="234"/>
      <c r="AJ33" s="234"/>
      <c r="AK33" s="235"/>
      <c r="AL33" s="239">
        <f>IF(AY23=0,0,ROUNDUP(AV33/AY23,3))</f>
        <v>0</v>
      </c>
      <c r="AM33" s="240"/>
      <c r="AN33" s="240"/>
      <c r="AO33" s="240"/>
      <c r="AP33" s="240"/>
      <c r="AQ33" s="241"/>
      <c r="AR33" s="31"/>
      <c r="AS33" s="31"/>
      <c r="AT33" s="43"/>
      <c r="AU33" s="222" t="s">
        <v>37</v>
      </c>
      <c r="AV33" s="245">
        <f>IF(AV23-AV28&gt;0,IF(AV23-AV28&gt;AY23,AY23,AV23-AV28),0)</f>
        <v>0</v>
      </c>
      <c r="AW33" s="246" t="s">
        <v>38</v>
      </c>
      <c r="AX33" s="246"/>
      <c r="AY33" s="99"/>
      <c r="AZ33" s="99"/>
      <c r="BA33" s="43"/>
      <c r="BB33" s="43"/>
      <c r="BC33" s="43"/>
      <c r="BD33" s="40"/>
      <c r="BE33" s="40"/>
      <c r="BF33" s="40"/>
    </row>
    <row r="34" spans="1:58" ht="35.25" customHeight="1" x14ac:dyDescent="0.15">
      <c r="A34" s="50"/>
      <c r="B34" s="31"/>
      <c r="C34" s="227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9"/>
      <c r="AD34" s="31"/>
      <c r="AE34" s="236"/>
      <c r="AF34" s="237"/>
      <c r="AG34" s="237"/>
      <c r="AH34" s="237"/>
      <c r="AI34" s="237"/>
      <c r="AJ34" s="237"/>
      <c r="AK34" s="238"/>
      <c r="AL34" s="242"/>
      <c r="AM34" s="243"/>
      <c r="AN34" s="243"/>
      <c r="AO34" s="243"/>
      <c r="AP34" s="243"/>
      <c r="AQ34" s="244"/>
      <c r="AR34" s="31"/>
      <c r="AS34" s="31"/>
      <c r="AT34" s="222"/>
      <c r="AU34" s="222"/>
      <c r="AV34" s="245"/>
      <c r="AW34" s="246"/>
      <c r="AX34" s="246"/>
    </row>
    <row r="35" spans="1:58" ht="25.5" customHeight="1" x14ac:dyDescent="0.15">
      <c r="A35" s="50"/>
      <c r="B35" s="31"/>
      <c r="C35" s="230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2"/>
      <c r="AD35" s="31"/>
      <c r="AE35" s="31"/>
      <c r="AF35" s="31"/>
      <c r="AG35" s="31"/>
      <c r="AH35" s="31"/>
      <c r="AI35" s="31"/>
      <c r="AJ35" s="31"/>
      <c r="AK35" s="54" t="s">
        <v>20</v>
      </c>
      <c r="AL35" s="31"/>
      <c r="AM35" s="34"/>
      <c r="AN35" s="34"/>
      <c r="AO35" s="34"/>
      <c r="AP35" s="31"/>
      <c r="AQ35" s="31"/>
      <c r="AR35" s="31"/>
      <c r="AS35" s="31"/>
      <c r="AT35" s="222"/>
    </row>
    <row r="36" spans="1:58" ht="25.5" customHeight="1" x14ac:dyDescent="0.15">
      <c r="A36" s="50"/>
      <c r="B36" s="31"/>
      <c r="C36" s="31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D36" s="31"/>
      <c r="AE36" s="31"/>
      <c r="AF36" s="31"/>
      <c r="AG36" s="31"/>
      <c r="AH36" s="31"/>
      <c r="AI36" s="31"/>
      <c r="AJ36" s="31"/>
      <c r="AK36" s="55" t="s">
        <v>39</v>
      </c>
      <c r="AL36" s="31"/>
      <c r="AM36" s="34"/>
      <c r="AN36" s="34"/>
      <c r="AO36" s="34"/>
      <c r="AP36" s="31"/>
      <c r="AQ36" s="31"/>
      <c r="AR36" s="31"/>
      <c r="AS36" s="31"/>
    </row>
    <row r="37" spans="1:58" ht="17.25" customHeight="1" x14ac:dyDescent="0.15">
      <c r="A37" s="36"/>
      <c r="B37" s="36"/>
      <c r="C37" s="36"/>
      <c r="D37" s="36"/>
      <c r="E37" s="36"/>
      <c r="F37" s="62"/>
      <c r="G37" s="36"/>
      <c r="H37" s="36"/>
      <c r="I37" s="36"/>
      <c r="J37" s="36"/>
      <c r="AK37" s="63"/>
      <c r="AM37" s="10"/>
      <c r="AN37" s="10"/>
      <c r="AO37" s="10"/>
    </row>
    <row r="38" spans="1:58" ht="25.5" customHeight="1" x14ac:dyDescent="0.15">
      <c r="A38" s="275" t="s">
        <v>40</v>
      </c>
      <c r="B38" s="276"/>
      <c r="C38" s="276"/>
      <c r="D38" s="276"/>
      <c r="E38" s="276"/>
      <c r="F38" s="276"/>
      <c r="G38" s="276"/>
      <c r="H38" s="276"/>
      <c r="I38" s="277"/>
      <c r="J38" s="23"/>
      <c r="K38" s="64" t="s">
        <v>41</v>
      </c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23"/>
      <c r="AR38" s="23"/>
      <c r="AS38" s="23"/>
      <c r="AU38" s="31" t="s">
        <v>6</v>
      </c>
      <c r="AV38" s="34"/>
      <c r="AW38" s="34"/>
      <c r="AX38" s="34"/>
      <c r="AY38" s="34"/>
      <c r="BA38" s="34"/>
      <c r="BB38" s="34"/>
      <c r="BC38" s="34"/>
      <c r="BD38" s="21"/>
      <c r="BE38" s="21"/>
      <c r="BF38" s="21"/>
    </row>
    <row r="39" spans="1:58" ht="17.25" customHeight="1" x14ac:dyDescent="0.15">
      <c r="A39" s="278"/>
      <c r="B39" s="279"/>
      <c r="C39" s="279"/>
      <c r="D39" s="279"/>
      <c r="E39" s="279"/>
      <c r="F39" s="279"/>
      <c r="G39" s="279"/>
      <c r="H39" s="279"/>
      <c r="I39" s="280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5"/>
      <c r="AC39" s="25"/>
      <c r="AD39" s="25"/>
      <c r="AE39" s="26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7"/>
      <c r="AQ39" s="27"/>
      <c r="AR39" s="27"/>
      <c r="AS39" s="27"/>
    </row>
    <row r="40" spans="1:58" ht="28.5" customHeight="1" x14ac:dyDescent="0.15">
      <c r="A40" s="28"/>
      <c r="B40" s="29" t="s">
        <v>7</v>
      </c>
      <c r="C40" s="30"/>
      <c r="D40" s="30"/>
      <c r="E40" s="30"/>
      <c r="F40" s="31"/>
      <c r="G40" s="32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3"/>
      <c r="AB40" s="34"/>
      <c r="AC40" s="34"/>
      <c r="AD40" s="34"/>
      <c r="AE40" s="29" t="s">
        <v>8</v>
      </c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V40" s="31" t="s">
        <v>9</v>
      </c>
      <c r="AY40" s="31" t="s">
        <v>10</v>
      </c>
    </row>
    <row r="41" spans="1:58" ht="25.5" customHeight="1" x14ac:dyDescent="0.15">
      <c r="A41" s="28"/>
      <c r="B41" s="170" t="s">
        <v>110</v>
      </c>
      <c r="C41" s="264"/>
      <c r="D41" s="264"/>
      <c r="E41" s="265"/>
      <c r="F41" s="269" t="s">
        <v>11</v>
      </c>
      <c r="G41" s="269"/>
      <c r="H41" s="261"/>
      <c r="I41" s="261"/>
      <c r="J41" s="247" t="s">
        <v>12</v>
      </c>
      <c r="K41" s="247"/>
      <c r="L41" s="261"/>
      <c r="M41" s="261"/>
      <c r="N41" s="247" t="s">
        <v>13</v>
      </c>
      <c r="O41" s="248"/>
      <c r="P41" s="257" t="s">
        <v>14</v>
      </c>
      <c r="Q41" s="248"/>
      <c r="R41" s="258" t="s">
        <v>15</v>
      </c>
      <c r="S41" s="258"/>
      <c r="T41" s="261"/>
      <c r="U41" s="261"/>
      <c r="V41" s="247" t="s">
        <v>12</v>
      </c>
      <c r="W41" s="247"/>
      <c r="X41" s="261"/>
      <c r="Y41" s="261"/>
      <c r="Z41" s="247" t="s">
        <v>13</v>
      </c>
      <c r="AA41" s="248"/>
      <c r="AB41" s="31"/>
      <c r="AC41" s="31"/>
      <c r="AD41" s="31"/>
      <c r="AE41" s="233" t="s">
        <v>108</v>
      </c>
      <c r="AF41" s="270"/>
      <c r="AG41" s="270"/>
      <c r="AH41" s="270"/>
      <c r="AI41" s="271"/>
      <c r="AJ41" s="254">
        <f>ROUNDDOWN(AY41/60,0)</f>
        <v>0</v>
      </c>
      <c r="AK41" s="254"/>
      <c r="AL41" s="270" t="s">
        <v>17</v>
      </c>
      <c r="AM41" s="270"/>
      <c r="AN41" s="254">
        <f>AY41-AJ41*60</f>
        <v>0</v>
      </c>
      <c r="AO41" s="254"/>
      <c r="AP41" s="247" t="s">
        <v>13</v>
      </c>
      <c r="AQ41" s="248"/>
      <c r="AR41" s="34"/>
      <c r="AS41" s="31"/>
      <c r="AT41" s="222"/>
      <c r="AU41" s="222" t="s">
        <v>18</v>
      </c>
      <c r="AV41" s="223">
        <f>T41*60+X41</f>
        <v>0</v>
      </c>
      <c r="AX41" s="222" t="s">
        <v>19</v>
      </c>
      <c r="AY41" s="223">
        <f>(T41*60+X41)-(H41*60+L41)</f>
        <v>0</v>
      </c>
    </row>
    <row r="42" spans="1:58" ht="35.25" customHeight="1" x14ac:dyDescent="0.15">
      <c r="A42" s="28"/>
      <c r="B42" s="266"/>
      <c r="C42" s="267"/>
      <c r="D42" s="267"/>
      <c r="E42" s="268"/>
      <c r="F42" s="269"/>
      <c r="G42" s="269"/>
      <c r="H42" s="263"/>
      <c r="I42" s="263"/>
      <c r="J42" s="249"/>
      <c r="K42" s="249"/>
      <c r="L42" s="263"/>
      <c r="M42" s="263"/>
      <c r="N42" s="249"/>
      <c r="O42" s="250"/>
      <c r="P42" s="252"/>
      <c r="Q42" s="250"/>
      <c r="R42" s="259"/>
      <c r="S42" s="259"/>
      <c r="T42" s="263"/>
      <c r="U42" s="263"/>
      <c r="V42" s="249"/>
      <c r="W42" s="249"/>
      <c r="X42" s="263"/>
      <c r="Y42" s="263"/>
      <c r="Z42" s="249"/>
      <c r="AA42" s="250"/>
      <c r="AB42" s="31"/>
      <c r="AC42" s="31"/>
      <c r="AD42" s="31"/>
      <c r="AE42" s="272"/>
      <c r="AF42" s="273"/>
      <c r="AG42" s="273"/>
      <c r="AH42" s="273"/>
      <c r="AI42" s="274"/>
      <c r="AJ42" s="256"/>
      <c r="AK42" s="256"/>
      <c r="AL42" s="273"/>
      <c r="AM42" s="273"/>
      <c r="AN42" s="256"/>
      <c r="AO42" s="256"/>
      <c r="AP42" s="249"/>
      <c r="AQ42" s="250"/>
      <c r="AR42" s="34"/>
      <c r="AS42" s="31"/>
      <c r="AT42" s="222"/>
      <c r="AU42" s="222"/>
      <c r="AV42" s="223"/>
      <c r="AX42" s="222"/>
      <c r="AY42" s="223"/>
    </row>
    <row r="43" spans="1:58" ht="17.25" customHeight="1" x14ac:dyDescent="0.15">
      <c r="A43" s="28"/>
      <c r="B43" s="35"/>
      <c r="C43" s="35"/>
      <c r="D43" s="35"/>
      <c r="E43" s="35"/>
      <c r="F43" s="36"/>
      <c r="G43" s="36"/>
      <c r="H43" s="37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4"/>
      <c r="Y43" s="34"/>
      <c r="Z43" s="32"/>
      <c r="AA43" s="33"/>
      <c r="AB43" s="34"/>
      <c r="AC43" s="34"/>
      <c r="AD43" s="34"/>
      <c r="AE43" s="38"/>
      <c r="AF43" s="38"/>
      <c r="AG43" s="38"/>
      <c r="AH43" s="38"/>
      <c r="AI43" s="38"/>
      <c r="AJ43" s="39" t="s">
        <v>20</v>
      </c>
      <c r="AK43" s="38"/>
      <c r="AL43" s="38"/>
      <c r="AM43" s="38"/>
      <c r="AN43" s="38"/>
      <c r="AO43" s="38"/>
      <c r="AP43" s="38"/>
      <c r="AQ43" s="38"/>
      <c r="AR43" s="34"/>
      <c r="AS43" s="31"/>
    </row>
    <row r="44" spans="1:58" s="31" customFormat="1" ht="25.5" customHeight="1" x14ac:dyDescent="0.15">
      <c r="A44" s="28"/>
      <c r="B44" s="29"/>
      <c r="C44" s="30"/>
      <c r="D44" s="30"/>
      <c r="E44" s="30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3"/>
      <c r="X44" s="34"/>
      <c r="Y44" s="34"/>
      <c r="Z44" s="32"/>
      <c r="AA44" s="33"/>
      <c r="AB44" s="34"/>
      <c r="AC44" s="34"/>
      <c r="AD44" s="34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4"/>
      <c r="AV44" s="43" t="s">
        <v>21</v>
      </c>
      <c r="AY44" s="31" t="s">
        <v>22</v>
      </c>
      <c r="BB44" s="31" t="s">
        <v>23</v>
      </c>
      <c r="BD44" s="3"/>
      <c r="BE44" s="3"/>
      <c r="BF44" s="3"/>
    </row>
    <row r="45" spans="1:58" s="48" customFormat="1" ht="25.5" customHeight="1" x14ac:dyDescent="0.15">
      <c r="A45" s="41"/>
      <c r="B45" s="42" t="s">
        <v>100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3"/>
      <c r="P45" s="42"/>
      <c r="Q45" s="42"/>
      <c r="R45" s="42"/>
      <c r="S45" s="42"/>
      <c r="T45" s="42"/>
      <c r="U45" s="13"/>
      <c r="V45" s="42"/>
      <c r="W45" s="42"/>
      <c r="X45" s="34"/>
      <c r="Y45" s="34"/>
      <c r="Z45" s="32"/>
      <c r="AA45" s="33"/>
      <c r="AB45" s="34"/>
      <c r="AC45" s="34"/>
      <c r="AD45" s="34"/>
      <c r="AE45" s="44" t="s">
        <v>24</v>
      </c>
      <c r="AF45" s="45"/>
      <c r="AG45" s="46"/>
      <c r="AH45" s="46"/>
      <c r="AI45" s="46"/>
      <c r="AJ45" s="46"/>
      <c r="AK45" s="46"/>
      <c r="AL45" s="46"/>
      <c r="AM45" s="46"/>
      <c r="AN45" s="38"/>
      <c r="AO45" s="38"/>
      <c r="AP45" s="38"/>
      <c r="AQ45" s="47"/>
      <c r="AR45" s="34"/>
      <c r="AS45" s="31"/>
      <c r="AT45" s="43"/>
      <c r="AU45" s="43"/>
      <c r="AV45" s="43" t="s">
        <v>25</v>
      </c>
      <c r="AW45" s="43"/>
      <c r="AX45" s="43"/>
      <c r="AY45" s="31" t="s">
        <v>26</v>
      </c>
      <c r="AZ45" s="43"/>
      <c r="BA45" s="31"/>
      <c r="BB45" s="31" t="s">
        <v>27</v>
      </c>
      <c r="BC45" s="43"/>
      <c r="BD45" s="3"/>
      <c r="BE45" s="40"/>
      <c r="BF45" s="40"/>
    </row>
    <row r="46" spans="1:58" ht="25.5" customHeight="1" x14ac:dyDescent="0.15">
      <c r="A46" s="28"/>
      <c r="B46" s="170" t="s">
        <v>110</v>
      </c>
      <c r="C46" s="264"/>
      <c r="D46" s="264"/>
      <c r="E46" s="265"/>
      <c r="F46" s="269" t="s">
        <v>11</v>
      </c>
      <c r="G46" s="269"/>
      <c r="H46" s="261"/>
      <c r="I46" s="261"/>
      <c r="J46" s="247" t="s">
        <v>12</v>
      </c>
      <c r="K46" s="247"/>
      <c r="L46" s="261"/>
      <c r="M46" s="261"/>
      <c r="N46" s="247" t="s">
        <v>13</v>
      </c>
      <c r="O46" s="248"/>
      <c r="P46" s="257" t="s">
        <v>14</v>
      </c>
      <c r="Q46" s="248"/>
      <c r="R46" s="258" t="s">
        <v>15</v>
      </c>
      <c r="S46" s="258"/>
      <c r="T46" s="260"/>
      <c r="U46" s="261"/>
      <c r="V46" s="247" t="s">
        <v>12</v>
      </c>
      <c r="W46" s="247"/>
      <c r="X46" s="261"/>
      <c r="Y46" s="261"/>
      <c r="Z46" s="247" t="s">
        <v>13</v>
      </c>
      <c r="AA46" s="248"/>
      <c r="AB46" s="34"/>
      <c r="AC46" s="34"/>
      <c r="AD46" s="34"/>
      <c r="AE46" s="251" t="s">
        <v>34</v>
      </c>
      <c r="AF46" s="247"/>
      <c r="AG46" s="247"/>
      <c r="AH46" s="247"/>
      <c r="AI46" s="248"/>
      <c r="AJ46" s="253">
        <f>ROUNDDOWN(AV51/60,0)</f>
        <v>0</v>
      </c>
      <c r="AK46" s="254"/>
      <c r="AL46" s="247" t="s">
        <v>12</v>
      </c>
      <c r="AM46" s="247"/>
      <c r="AN46" s="254">
        <f>AV51-AJ46*60</f>
        <v>0</v>
      </c>
      <c r="AO46" s="254"/>
      <c r="AP46" s="247" t="s">
        <v>13</v>
      </c>
      <c r="AQ46" s="248"/>
      <c r="AR46" s="34"/>
      <c r="AS46" s="49"/>
      <c r="AU46" s="222" t="s">
        <v>28</v>
      </c>
      <c r="AV46" s="223">
        <f>IF(AY46&lt;=BB46,BB46,AV41)</f>
        <v>1260</v>
      </c>
      <c r="AW46" s="156"/>
      <c r="AX46" s="222" t="s">
        <v>29</v>
      </c>
      <c r="AY46" s="223">
        <f>T46*60+X46</f>
        <v>0</v>
      </c>
      <c r="AZ46" s="156"/>
      <c r="BA46" s="222" t="s">
        <v>30</v>
      </c>
      <c r="BB46" s="223">
        <v>1260</v>
      </c>
    </row>
    <row r="47" spans="1:58" ht="35.25" customHeight="1" x14ac:dyDescent="0.15">
      <c r="A47" s="28"/>
      <c r="B47" s="266"/>
      <c r="C47" s="267"/>
      <c r="D47" s="267"/>
      <c r="E47" s="268"/>
      <c r="F47" s="269"/>
      <c r="G47" s="269"/>
      <c r="H47" s="263"/>
      <c r="I47" s="263"/>
      <c r="J47" s="249"/>
      <c r="K47" s="249"/>
      <c r="L47" s="263"/>
      <c r="M47" s="263"/>
      <c r="N47" s="249"/>
      <c r="O47" s="250"/>
      <c r="P47" s="252"/>
      <c r="Q47" s="250"/>
      <c r="R47" s="259"/>
      <c r="S47" s="259"/>
      <c r="T47" s="262"/>
      <c r="U47" s="263"/>
      <c r="V47" s="249"/>
      <c r="W47" s="249"/>
      <c r="X47" s="263"/>
      <c r="Y47" s="263"/>
      <c r="Z47" s="249"/>
      <c r="AA47" s="250"/>
      <c r="AB47" s="31"/>
      <c r="AC47" s="31"/>
      <c r="AD47" s="31"/>
      <c r="AE47" s="252"/>
      <c r="AF47" s="249"/>
      <c r="AG47" s="249"/>
      <c r="AH47" s="249"/>
      <c r="AI47" s="250"/>
      <c r="AJ47" s="255"/>
      <c r="AK47" s="256"/>
      <c r="AL47" s="249"/>
      <c r="AM47" s="249"/>
      <c r="AN47" s="256"/>
      <c r="AO47" s="256"/>
      <c r="AP47" s="249"/>
      <c r="AQ47" s="250"/>
      <c r="AR47" s="34"/>
      <c r="AS47" s="49"/>
      <c r="AU47" s="222"/>
      <c r="AV47" s="223"/>
      <c r="AW47" s="156"/>
      <c r="AX47" s="222"/>
      <c r="AY47" s="223"/>
      <c r="AZ47" s="156"/>
      <c r="BA47" s="222"/>
      <c r="BB47" s="223"/>
    </row>
    <row r="48" spans="1:58" ht="17.25" customHeight="1" x14ac:dyDescent="0.15">
      <c r="A48" s="50"/>
      <c r="B48" s="35"/>
      <c r="C48" s="35"/>
      <c r="D48" s="35"/>
      <c r="E48" s="35"/>
      <c r="F48" s="31"/>
      <c r="G48" s="35"/>
      <c r="H48" s="37"/>
      <c r="I48" s="35"/>
      <c r="J48" s="35"/>
      <c r="K48" s="35"/>
      <c r="L48" s="35"/>
      <c r="M48" s="35"/>
      <c r="N48" s="35"/>
      <c r="O48" s="35"/>
      <c r="P48" s="51"/>
      <c r="Q48" s="35"/>
      <c r="R48" s="35"/>
      <c r="S48" s="35"/>
      <c r="T48" s="35"/>
      <c r="U48" s="35"/>
      <c r="V48" s="35"/>
      <c r="W48" s="35"/>
      <c r="X48" s="34"/>
      <c r="Y48" s="34"/>
      <c r="Z48" s="32"/>
      <c r="AA48" s="31"/>
      <c r="AB48" s="31"/>
      <c r="AC48" s="31"/>
      <c r="AD48" s="31"/>
      <c r="AE48" s="47"/>
      <c r="AF48" s="47"/>
      <c r="AG48" s="47"/>
      <c r="AH48" s="47"/>
      <c r="AI48" s="47"/>
      <c r="AJ48" s="39" t="s">
        <v>20</v>
      </c>
      <c r="AK48" s="47"/>
      <c r="AL48" s="47"/>
      <c r="AM48" s="47"/>
      <c r="AN48" s="47"/>
      <c r="AO48" s="47"/>
      <c r="AP48" s="47"/>
      <c r="AQ48" s="47"/>
      <c r="AR48" s="31"/>
      <c r="AS48" s="31"/>
      <c r="AY48" s="62" t="s">
        <v>31</v>
      </c>
    </row>
    <row r="49" spans="1:58" ht="25.5" customHeight="1" x14ac:dyDescent="0.2">
      <c r="A49" s="50"/>
      <c r="B49" s="31"/>
      <c r="C49" s="224" t="s">
        <v>93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6"/>
      <c r="AC49" s="31"/>
      <c r="AD49" s="31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31"/>
      <c r="AS49" s="31"/>
      <c r="AY49" s="98" t="s">
        <v>32</v>
      </c>
    </row>
    <row r="50" spans="1:58" ht="25.5" customHeight="1" x14ac:dyDescent="0.15">
      <c r="A50" s="50"/>
      <c r="B50" s="31"/>
      <c r="C50" s="227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9"/>
      <c r="AC50" s="31"/>
      <c r="AD50" s="31"/>
      <c r="AE50" s="44" t="s">
        <v>33</v>
      </c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31"/>
      <c r="AS50" s="31"/>
      <c r="AV50" s="31" t="s">
        <v>34</v>
      </c>
      <c r="AY50" s="31" t="s">
        <v>35</v>
      </c>
      <c r="AZ50" s="99"/>
    </row>
    <row r="51" spans="1:58" s="48" customFormat="1" ht="25.5" customHeight="1" x14ac:dyDescent="0.15">
      <c r="A51" s="50"/>
      <c r="B51" s="31"/>
      <c r="C51" s="227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9"/>
      <c r="AC51" s="34"/>
      <c r="AD51" s="34"/>
      <c r="AE51" s="233" t="s">
        <v>109</v>
      </c>
      <c r="AF51" s="234"/>
      <c r="AG51" s="234"/>
      <c r="AH51" s="234"/>
      <c r="AI51" s="234"/>
      <c r="AJ51" s="234"/>
      <c r="AK51" s="235"/>
      <c r="AL51" s="239">
        <f>IF(AY41=0,0,ROUNDUP(AV51/AY41,3))</f>
        <v>0</v>
      </c>
      <c r="AM51" s="240"/>
      <c r="AN51" s="240"/>
      <c r="AO51" s="240"/>
      <c r="AP51" s="240"/>
      <c r="AQ51" s="241"/>
      <c r="AR51" s="31"/>
      <c r="AS51" s="31"/>
      <c r="AT51" s="43"/>
      <c r="AU51" s="222" t="s">
        <v>37</v>
      </c>
      <c r="AV51" s="245">
        <f>IF(AV41-AV46&gt;0,IF(AV41-AV46&gt;AY41,AY41,AV41-AV46),0)</f>
        <v>0</v>
      </c>
      <c r="AW51" s="246" t="s">
        <v>38</v>
      </c>
      <c r="AX51" s="246"/>
      <c r="AY51" s="99"/>
      <c r="AZ51" s="99"/>
      <c r="BA51" s="43"/>
      <c r="BB51" s="43"/>
      <c r="BC51" s="43"/>
      <c r="BD51" s="40"/>
      <c r="BE51" s="40"/>
      <c r="BF51" s="40"/>
    </row>
    <row r="52" spans="1:58" ht="35.25" customHeight="1" x14ac:dyDescent="0.15">
      <c r="A52" s="65"/>
      <c r="B52" s="31"/>
      <c r="C52" s="227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  <c r="AA52" s="228"/>
      <c r="AB52" s="229"/>
      <c r="AC52" s="31"/>
      <c r="AD52" s="31"/>
      <c r="AE52" s="236"/>
      <c r="AF52" s="237"/>
      <c r="AG52" s="237"/>
      <c r="AH52" s="237"/>
      <c r="AI52" s="237"/>
      <c r="AJ52" s="237"/>
      <c r="AK52" s="238"/>
      <c r="AL52" s="242"/>
      <c r="AM52" s="243"/>
      <c r="AN52" s="243"/>
      <c r="AO52" s="243"/>
      <c r="AP52" s="243"/>
      <c r="AQ52" s="244"/>
      <c r="AR52" s="31"/>
      <c r="AS52" s="31"/>
      <c r="AT52" s="222"/>
      <c r="AU52" s="222"/>
      <c r="AV52" s="245"/>
      <c r="AW52" s="246"/>
      <c r="AX52" s="246"/>
    </row>
    <row r="53" spans="1:58" ht="25.5" customHeight="1" x14ac:dyDescent="0.15">
      <c r="A53" s="65"/>
      <c r="B53" s="31"/>
      <c r="C53" s="230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1"/>
      <c r="Y53" s="231"/>
      <c r="Z53" s="231"/>
      <c r="AA53" s="231"/>
      <c r="AB53" s="232"/>
      <c r="AC53" s="31"/>
      <c r="AD53" s="31"/>
      <c r="AE53" s="31"/>
      <c r="AF53" s="31"/>
      <c r="AG53" s="31"/>
      <c r="AH53" s="31"/>
      <c r="AI53" s="31"/>
      <c r="AJ53" s="31"/>
      <c r="AK53" s="54" t="s">
        <v>20</v>
      </c>
      <c r="AL53" s="31"/>
      <c r="AM53" s="34"/>
      <c r="AN53" s="34"/>
      <c r="AO53" s="34"/>
      <c r="AP53" s="31"/>
      <c r="AQ53" s="31"/>
      <c r="AR53" s="31"/>
      <c r="AS53" s="31"/>
      <c r="AT53" s="222"/>
    </row>
    <row r="54" spans="1:58" ht="25.5" customHeight="1" x14ac:dyDescent="0.15">
      <c r="A54" s="50"/>
      <c r="B54" s="30"/>
      <c r="C54" s="31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31"/>
      <c r="AD54" s="31"/>
      <c r="AE54" s="31"/>
      <c r="AF54" s="31"/>
      <c r="AG54" s="31"/>
      <c r="AH54" s="31"/>
      <c r="AI54" s="31"/>
      <c r="AJ54" s="31"/>
      <c r="AK54" s="55" t="s">
        <v>39</v>
      </c>
      <c r="AL54" s="31"/>
      <c r="AM54" s="34"/>
      <c r="AN54" s="34"/>
      <c r="AO54" s="34"/>
      <c r="AP54" s="31"/>
      <c r="AQ54" s="31"/>
      <c r="AR54" s="31"/>
      <c r="AS54" s="31"/>
    </row>
    <row r="55" spans="1:58" s="17" customFormat="1" ht="16.5" customHeight="1" x14ac:dyDescent="0.15">
      <c r="A55" s="15"/>
      <c r="B55" s="15"/>
      <c r="C55" s="16"/>
      <c r="F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U55" s="34"/>
      <c r="AV55" s="34"/>
      <c r="AW55" s="34"/>
      <c r="AX55" s="34"/>
      <c r="AY55" s="34"/>
      <c r="AZ55" s="34"/>
      <c r="BA55" s="34"/>
      <c r="BB55" s="34"/>
      <c r="BC55" s="34"/>
      <c r="BD55" s="21"/>
      <c r="BE55" s="21"/>
      <c r="BF55" s="21"/>
    </row>
    <row r="56" spans="1:58" ht="25.5" customHeight="1" x14ac:dyDescent="0.15">
      <c r="A56" s="275" t="s">
        <v>42</v>
      </c>
      <c r="B56" s="276"/>
      <c r="C56" s="276"/>
      <c r="D56" s="276"/>
      <c r="E56" s="276"/>
      <c r="F56" s="276"/>
      <c r="G56" s="276"/>
      <c r="H56" s="276"/>
      <c r="I56" s="277"/>
      <c r="J56" s="23"/>
      <c r="K56" s="64" t="s">
        <v>43</v>
      </c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23"/>
      <c r="AP56" s="23"/>
      <c r="AQ56" s="23"/>
      <c r="AR56" s="23"/>
      <c r="AS56" s="23"/>
      <c r="AU56" s="31" t="s">
        <v>6</v>
      </c>
      <c r="AV56" s="34"/>
      <c r="AW56" s="34"/>
      <c r="AX56" s="34"/>
      <c r="AY56" s="34"/>
      <c r="BA56" s="34"/>
      <c r="BB56" s="34"/>
      <c r="BC56" s="34"/>
      <c r="BD56" s="21"/>
      <c r="BE56" s="21"/>
      <c r="BF56" s="21"/>
    </row>
    <row r="57" spans="1:58" ht="17.25" customHeight="1" x14ac:dyDescent="0.15">
      <c r="A57" s="278"/>
      <c r="B57" s="279"/>
      <c r="C57" s="279"/>
      <c r="D57" s="279"/>
      <c r="E57" s="279"/>
      <c r="F57" s="279"/>
      <c r="G57" s="279"/>
      <c r="H57" s="279"/>
      <c r="I57" s="280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5"/>
      <c r="Y57" s="25"/>
      <c r="Z57" s="25"/>
      <c r="AA57" s="25"/>
      <c r="AB57" s="25"/>
      <c r="AC57" s="25"/>
      <c r="AD57" s="25"/>
      <c r="AE57" s="26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7"/>
      <c r="AQ57" s="27"/>
      <c r="AR57" s="27"/>
      <c r="AS57" s="27"/>
    </row>
    <row r="58" spans="1:58" ht="28.5" customHeight="1" x14ac:dyDescent="0.15">
      <c r="A58" s="28"/>
      <c r="B58" s="29" t="s">
        <v>7</v>
      </c>
      <c r="C58" s="30"/>
      <c r="D58" s="30"/>
      <c r="E58" s="30"/>
      <c r="F58" s="31"/>
      <c r="G58" s="32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3"/>
      <c r="AB58" s="34"/>
      <c r="AC58" s="34"/>
      <c r="AD58" s="34"/>
      <c r="AE58" s="29" t="s">
        <v>8</v>
      </c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V58" s="31" t="s">
        <v>9</v>
      </c>
      <c r="AY58" s="31" t="s">
        <v>10</v>
      </c>
    </row>
    <row r="59" spans="1:58" ht="25.5" customHeight="1" x14ac:dyDescent="0.15">
      <c r="A59" s="28"/>
      <c r="B59" s="170" t="s">
        <v>110</v>
      </c>
      <c r="C59" s="264"/>
      <c r="D59" s="264"/>
      <c r="E59" s="265"/>
      <c r="F59" s="269" t="s">
        <v>11</v>
      </c>
      <c r="G59" s="269"/>
      <c r="H59" s="261"/>
      <c r="I59" s="261"/>
      <c r="J59" s="247" t="s">
        <v>12</v>
      </c>
      <c r="K59" s="247"/>
      <c r="L59" s="261"/>
      <c r="M59" s="261"/>
      <c r="N59" s="247" t="s">
        <v>13</v>
      </c>
      <c r="O59" s="248"/>
      <c r="P59" s="257" t="s">
        <v>14</v>
      </c>
      <c r="Q59" s="248"/>
      <c r="R59" s="258" t="s">
        <v>15</v>
      </c>
      <c r="S59" s="258"/>
      <c r="T59" s="261"/>
      <c r="U59" s="261"/>
      <c r="V59" s="247" t="s">
        <v>12</v>
      </c>
      <c r="W59" s="247"/>
      <c r="X59" s="261"/>
      <c r="Y59" s="261"/>
      <c r="Z59" s="247" t="s">
        <v>13</v>
      </c>
      <c r="AA59" s="248"/>
      <c r="AB59" s="31"/>
      <c r="AC59" s="31"/>
      <c r="AD59" s="31"/>
      <c r="AE59" s="233" t="s">
        <v>108</v>
      </c>
      <c r="AF59" s="270"/>
      <c r="AG59" s="270"/>
      <c r="AH59" s="270"/>
      <c r="AI59" s="271"/>
      <c r="AJ59" s="254">
        <f>ROUNDDOWN(AY59/60,0)</f>
        <v>0</v>
      </c>
      <c r="AK59" s="254"/>
      <c r="AL59" s="270" t="s">
        <v>17</v>
      </c>
      <c r="AM59" s="270"/>
      <c r="AN59" s="254">
        <f>AY59-AJ59*60</f>
        <v>0</v>
      </c>
      <c r="AO59" s="254"/>
      <c r="AP59" s="247" t="s">
        <v>13</v>
      </c>
      <c r="AQ59" s="248"/>
      <c r="AR59" s="34"/>
      <c r="AS59" s="31"/>
      <c r="AT59" s="222"/>
      <c r="AU59" s="222" t="s">
        <v>18</v>
      </c>
      <c r="AV59" s="223">
        <f>T59*60+X59</f>
        <v>0</v>
      </c>
      <c r="AX59" s="222" t="s">
        <v>19</v>
      </c>
      <c r="AY59" s="223">
        <f>(T59*60+X59)-(H59*60+L59)</f>
        <v>0</v>
      </c>
    </row>
    <row r="60" spans="1:58" ht="35.25" customHeight="1" x14ac:dyDescent="0.15">
      <c r="A60" s="28"/>
      <c r="B60" s="266"/>
      <c r="C60" s="267"/>
      <c r="D60" s="267"/>
      <c r="E60" s="268"/>
      <c r="F60" s="269"/>
      <c r="G60" s="269"/>
      <c r="H60" s="263"/>
      <c r="I60" s="263"/>
      <c r="J60" s="249"/>
      <c r="K60" s="249"/>
      <c r="L60" s="263"/>
      <c r="M60" s="263"/>
      <c r="N60" s="249"/>
      <c r="O60" s="250"/>
      <c r="P60" s="252"/>
      <c r="Q60" s="250"/>
      <c r="R60" s="259"/>
      <c r="S60" s="259"/>
      <c r="T60" s="263"/>
      <c r="U60" s="263"/>
      <c r="V60" s="249"/>
      <c r="W60" s="249"/>
      <c r="X60" s="263"/>
      <c r="Y60" s="263"/>
      <c r="Z60" s="249"/>
      <c r="AA60" s="250"/>
      <c r="AB60" s="31"/>
      <c r="AC60" s="31"/>
      <c r="AD60" s="31"/>
      <c r="AE60" s="272"/>
      <c r="AF60" s="273"/>
      <c r="AG60" s="273"/>
      <c r="AH60" s="273"/>
      <c r="AI60" s="274"/>
      <c r="AJ60" s="256"/>
      <c r="AK60" s="256"/>
      <c r="AL60" s="273"/>
      <c r="AM60" s="273"/>
      <c r="AN60" s="256"/>
      <c r="AO60" s="256"/>
      <c r="AP60" s="249"/>
      <c r="AQ60" s="250"/>
      <c r="AR60" s="34"/>
      <c r="AS60" s="31"/>
      <c r="AT60" s="222"/>
      <c r="AU60" s="222"/>
      <c r="AV60" s="223"/>
      <c r="AX60" s="222"/>
      <c r="AY60" s="223"/>
    </row>
    <row r="61" spans="1:58" ht="17.25" customHeight="1" x14ac:dyDescent="0.15">
      <c r="A61" s="28"/>
      <c r="B61" s="35"/>
      <c r="C61" s="35"/>
      <c r="D61" s="35"/>
      <c r="E61" s="35"/>
      <c r="F61" s="36"/>
      <c r="G61" s="36"/>
      <c r="H61" s="37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4"/>
      <c r="Y61" s="34"/>
      <c r="Z61" s="32"/>
      <c r="AA61" s="33"/>
      <c r="AB61" s="34"/>
      <c r="AC61" s="34"/>
      <c r="AD61" s="34"/>
      <c r="AE61" s="38"/>
      <c r="AF61" s="38"/>
      <c r="AG61" s="38"/>
      <c r="AH61" s="38"/>
      <c r="AI61" s="38"/>
      <c r="AJ61" s="39" t="s">
        <v>20</v>
      </c>
      <c r="AK61" s="38"/>
      <c r="AL61" s="38"/>
      <c r="AM61" s="38"/>
      <c r="AN61" s="38"/>
      <c r="AO61" s="38"/>
      <c r="AP61" s="38"/>
      <c r="AQ61" s="38"/>
      <c r="AR61" s="34"/>
      <c r="AS61" s="31"/>
    </row>
    <row r="62" spans="1:58" s="31" customFormat="1" ht="25.5" customHeight="1" x14ac:dyDescent="0.15">
      <c r="A62" s="28"/>
      <c r="B62" s="29"/>
      <c r="C62" s="30"/>
      <c r="D62" s="30"/>
      <c r="E62" s="30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3"/>
      <c r="X62" s="34"/>
      <c r="Y62" s="34"/>
      <c r="Z62" s="32"/>
      <c r="AA62" s="33"/>
      <c r="AB62" s="34"/>
      <c r="AC62" s="34"/>
      <c r="AD62" s="34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4"/>
      <c r="AV62" s="43" t="s">
        <v>21</v>
      </c>
      <c r="AY62" s="31" t="s">
        <v>22</v>
      </c>
      <c r="BB62" s="31" t="s">
        <v>44</v>
      </c>
      <c r="BD62" s="3"/>
      <c r="BE62" s="3"/>
      <c r="BF62" s="3"/>
    </row>
    <row r="63" spans="1:58" s="48" customFormat="1" ht="25.5" customHeight="1" x14ac:dyDescent="0.15">
      <c r="A63" s="41"/>
      <c r="B63" s="42" t="s">
        <v>100</v>
      </c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3"/>
      <c r="P63" s="42"/>
      <c r="Q63" s="42"/>
      <c r="R63" s="42"/>
      <c r="S63" s="42"/>
      <c r="T63" s="42"/>
      <c r="U63" s="13"/>
      <c r="V63" s="42"/>
      <c r="W63" s="42"/>
      <c r="X63" s="34"/>
      <c r="Y63" s="34"/>
      <c r="Z63" s="32"/>
      <c r="AA63" s="33"/>
      <c r="AB63" s="34"/>
      <c r="AC63" s="34"/>
      <c r="AD63" s="34"/>
      <c r="AE63" s="44" t="s">
        <v>24</v>
      </c>
      <c r="AF63" s="45"/>
      <c r="AG63" s="46"/>
      <c r="AH63" s="46"/>
      <c r="AI63" s="46"/>
      <c r="AJ63" s="46"/>
      <c r="AK63" s="46"/>
      <c r="AL63" s="46"/>
      <c r="AM63" s="46"/>
      <c r="AN63" s="38"/>
      <c r="AO63" s="38"/>
      <c r="AP63" s="38"/>
      <c r="AQ63" s="47"/>
      <c r="AR63" s="34"/>
      <c r="AS63" s="31"/>
      <c r="AT63" s="43"/>
      <c r="AU63" s="43"/>
      <c r="AV63" s="43" t="s">
        <v>25</v>
      </c>
      <c r="AW63" s="43"/>
      <c r="AX63" s="43"/>
      <c r="AY63" s="31" t="s">
        <v>26</v>
      </c>
      <c r="AZ63" s="43"/>
      <c r="BA63" s="31"/>
      <c r="BB63" s="31"/>
      <c r="BC63" s="43"/>
      <c r="BD63" s="3"/>
      <c r="BE63" s="40"/>
      <c r="BF63" s="40"/>
    </row>
    <row r="64" spans="1:58" ht="25.5" customHeight="1" x14ac:dyDescent="0.15">
      <c r="A64" s="28"/>
      <c r="B64" s="170" t="s">
        <v>110</v>
      </c>
      <c r="C64" s="264"/>
      <c r="D64" s="264"/>
      <c r="E64" s="265"/>
      <c r="F64" s="269" t="s">
        <v>11</v>
      </c>
      <c r="G64" s="269"/>
      <c r="H64" s="261"/>
      <c r="I64" s="261"/>
      <c r="J64" s="247" t="s">
        <v>12</v>
      </c>
      <c r="K64" s="247"/>
      <c r="L64" s="261"/>
      <c r="M64" s="261"/>
      <c r="N64" s="247" t="s">
        <v>13</v>
      </c>
      <c r="O64" s="248"/>
      <c r="P64" s="257" t="s">
        <v>14</v>
      </c>
      <c r="Q64" s="248"/>
      <c r="R64" s="258" t="s">
        <v>15</v>
      </c>
      <c r="S64" s="258"/>
      <c r="T64" s="260"/>
      <c r="U64" s="261"/>
      <c r="V64" s="247" t="s">
        <v>12</v>
      </c>
      <c r="W64" s="247"/>
      <c r="X64" s="261"/>
      <c r="Y64" s="261"/>
      <c r="Z64" s="247" t="s">
        <v>13</v>
      </c>
      <c r="AA64" s="248"/>
      <c r="AB64" s="34"/>
      <c r="AC64" s="34"/>
      <c r="AD64" s="34"/>
      <c r="AE64" s="251" t="s">
        <v>111</v>
      </c>
      <c r="AF64" s="247"/>
      <c r="AG64" s="247"/>
      <c r="AH64" s="247"/>
      <c r="AI64" s="248"/>
      <c r="AJ64" s="253">
        <f>ROUNDDOWN(AV69/60,0)</f>
        <v>0</v>
      </c>
      <c r="AK64" s="254"/>
      <c r="AL64" s="247" t="s">
        <v>12</v>
      </c>
      <c r="AM64" s="247"/>
      <c r="AN64" s="254">
        <f>AV69-AJ64*60</f>
        <v>0</v>
      </c>
      <c r="AO64" s="254"/>
      <c r="AP64" s="247" t="s">
        <v>13</v>
      </c>
      <c r="AQ64" s="248"/>
      <c r="AR64" s="34"/>
      <c r="AS64" s="49"/>
      <c r="AU64" s="222" t="s">
        <v>28</v>
      </c>
      <c r="AV64" s="223">
        <f>IF(AY64&lt;=BB64,BB64,AV59)</f>
        <v>1260</v>
      </c>
      <c r="AW64" s="156"/>
      <c r="AX64" s="222" t="s">
        <v>29</v>
      </c>
      <c r="AY64" s="223">
        <f>T64*60+X64</f>
        <v>0</v>
      </c>
      <c r="AZ64" s="156"/>
      <c r="BA64" s="222" t="s">
        <v>30</v>
      </c>
      <c r="BB64" s="223">
        <f>21*60</f>
        <v>1260</v>
      </c>
    </row>
    <row r="65" spans="1:58" ht="35.25" customHeight="1" x14ac:dyDescent="0.15">
      <c r="A65" s="28"/>
      <c r="B65" s="266"/>
      <c r="C65" s="267"/>
      <c r="D65" s="267"/>
      <c r="E65" s="268"/>
      <c r="F65" s="269"/>
      <c r="G65" s="269"/>
      <c r="H65" s="263"/>
      <c r="I65" s="263"/>
      <c r="J65" s="249"/>
      <c r="K65" s="249"/>
      <c r="L65" s="263"/>
      <c r="M65" s="263"/>
      <c r="N65" s="249"/>
      <c r="O65" s="250"/>
      <c r="P65" s="252"/>
      <c r="Q65" s="250"/>
      <c r="R65" s="259"/>
      <c r="S65" s="259"/>
      <c r="T65" s="262"/>
      <c r="U65" s="263"/>
      <c r="V65" s="249"/>
      <c r="W65" s="249"/>
      <c r="X65" s="263"/>
      <c r="Y65" s="263"/>
      <c r="Z65" s="249"/>
      <c r="AA65" s="250"/>
      <c r="AB65" s="31"/>
      <c r="AC65" s="31"/>
      <c r="AD65" s="31"/>
      <c r="AE65" s="252"/>
      <c r="AF65" s="249"/>
      <c r="AG65" s="249"/>
      <c r="AH65" s="249"/>
      <c r="AI65" s="250"/>
      <c r="AJ65" s="255"/>
      <c r="AK65" s="256"/>
      <c r="AL65" s="249"/>
      <c r="AM65" s="249"/>
      <c r="AN65" s="256"/>
      <c r="AO65" s="256"/>
      <c r="AP65" s="249"/>
      <c r="AQ65" s="250"/>
      <c r="AR65" s="34"/>
      <c r="AS65" s="49"/>
      <c r="AU65" s="222"/>
      <c r="AV65" s="223"/>
      <c r="AW65" s="156"/>
      <c r="AX65" s="222"/>
      <c r="AY65" s="223"/>
      <c r="AZ65" s="156"/>
      <c r="BA65" s="222"/>
      <c r="BB65" s="223"/>
    </row>
    <row r="66" spans="1:58" ht="17.25" customHeight="1" x14ac:dyDescent="0.15">
      <c r="A66" s="50"/>
      <c r="B66" s="35"/>
      <c r="C66" s="35"/>
      <c r="D66" s="35"/>
      <c r="E66" s="35"/>
      <c r="F66" s="31"/>
      <c r="G66" s="35"/>
      <c r="H66" s="37"/>
      <c r="I66" s="35"/>
      <c r="J66" s="35"/>
      <c r="K66" s="35"/>
      <c r="L66" s="35"/>
      <c r="M66" s="35"/>
      <c r="N66" s="35"/>
      <c r="O66" s="35"/>
      <c r="P66" s="51"/>
      <c r="Q66" s="35"/>
      <c r="R66" s="35"/>
      <c r="S66" s="35"/>
      <c r="T66" s="35"/>
      <c r="U66" s="35"/>
      <c r="V66" s="35"/>
      <c r="W66" s="35"/>
      <c r="X66" s="34"/>
      <c r="Y66" s="34"/>
      <c r="Z66" s="32"/>
      <c r="AA66" s="31"/>
      <c r="AB66" s="31"/>
      <c r="AC66" s="31"/>
      <c r="AD66" s="31"/>
      <c r="AE66" s="47"/>
      <c r="AF66" s="47"/>
      <c r="AG66" s="47"/>
      <c r="AH66" s="47"/>
      <c r="AI66" s="47"/>
      <c r="AJ66" s="39" t="s">
        <v>20</v>
      </c>
      <c r="AK66" s="47"/>
      <c r="AL66" s="47"/>
      <c r="AM66" s="47"/>
      <c r="AN66" s="47"/>
      <c r="AO66" s="47"/>
      <c r="AP66" s="47"/>
      <c r="AQ66" s="47"/>
      <c r="AR66" s="31"/>
      <c r="AS66" s="31"/>
      <c r="AY66" s="62" t="s">
        <v>31</v>
      </c>
    </row>
    <row r="67" spans="1:58" ht="25.5" customHeight="1" x14ac:dyDescent="0.2">
      <c r="A67" s="50"/>
      <c r="B67" s="31"/>
      <c r="C67" s="224" t="s">
        <v>93</v>
      </c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25"/>
      <c r="X67" s="225"/>
      <c r="Y67" s="225"/>
      <c r="Z67" s="225"/>
      <c r="AA67" s="225"/>
      <c r="AB67" s="226"/>
      <c r="AD67" s="31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31"/>
      <c r="AS67" s="31"/>
      <c r="AY67" s="98" t="s">
        <v>90</v>
      </c>
    </row>
    <row r="68" spans="1:58" ht="25.5" customHeight="1" x14ac:dyDescent="0.15">
      <c r="A68" s="50"/>
      <c r="B68" s="31"/>
      <c r="C68" s="227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  <c r="AB68" s="229"/>
      <c r="AD68" s="31"/>
      <c r="AE68" s="44" t="s">
        <v>33</v>
      </c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31"/>
      <c r="AS68" s="31"/>
      <c r="AV68" s="31" t="s">
        <v>34</v>
      </c>
      <c r="AY68" s="31" t="s">
        <v>35</v>
      </c>
      <c r="AZ68" s="99"/>
    </row>
    <row r="69" spans="1:58" s="48" customFormat="1" ht="25.5" customHeight="1" x14ac:dyDescent="0.15">
      <c r="A69" s="50"/>
      <c r="B69" s="31"/>
      <c r="C69" s="227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  <c r="AB69" s="229"/>
      <c r="AC69" s="1"/>
      <c r="AD69" s="31"/>
      <c r="AE69" s="233" t="s">
        <v>109</v>
      </c>
      <c r="AF69" s="234"/>
      <c r="AG69" s="234"/>
      <c r="AH69" s="234"/>
      <c r="AI69" s="234"/>
      <c r="AJ69" s="234"/>
      <c r="AK69" s="235"/>
      <c r="AL69" s="239">
        <f>IF(AY59=0,0,ROUNDUP(AV69/AY59,3))</f>
        <v>0</v>
      </c>
      <c r="AM69" s="240"/>
      <c r="AN69" s="240"/>
      <c r="AO69" s="240"/>
      <c r="AP69" s="240"/>
      <c r="AQ69" s="241"/>
      <c r="AR69" s="31"/>
      <c r="AS69" s="31"/>
      <c r="AT69" s="43"/>
      <c r="AU69" s="222" t="s">
        <v>37</v>
      </c>
      <c r="AV69" s="245">
        <f>IF(AV59-AV64&gt;0,IF(AV59-AV64&gt;AY59,AY59,AV59-AV64),0)</f>
        <v>0</v>
      </c>
      <c r="AW69" s="246" t="s">
        <v>38</v>
      </c>
      <c r="AX69" s="246"/>
      <c r="AY69" s="99"/>
      <c r="AZ69" s="99"/>
      <c r="BA69" s="43"/>
      <c r="BB69" s="43"/>
      <c r="BC69" s="43"/>
      <c r="BD69" s="40"/>
      <c r="BE69" s="40"/>
      <c r="BF69" s="40"/>
    </row>
    <row r="70" spans="1:58" ht="35.25" customHeight="1" x14ac:dyDescent="0.15">
      <c r="A70" s="50"/>
      <c r="B70" s="31"/>
      <c r="C70" s="227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  <c r="AB70" s="229"/>
      <c r="AD70" s="31"/>
      <c r="AE70" s="236"/>
      <c r="AF70" s="237"/>
      <c r="AG70" s="237"/>
      <c r="AH70" s="237"/>
      <c r="AI70" s="237"/>
      <c r="AJ70" s="237"/>
      <c r="AK70" s="238"/>
      <c r="AL70" s="242"/>
      <c r="AM70" s="243"/>
      <c r="AN70" s="243"/>
      <c r="AO70" s="243"/>
      <c r="AP70" s="243"/>
      <c r="AQ70" s="244"/>
      <c r="AR70" s="31"/>
      <c r="AS70" s="31"/>
      <c r="AT70" s="222"/>
      <c r="AU70" s="222"/>
      <c r="AV70" s="245"/>
      <c r="AW70" s="246"/>
      <c r="AX70" s="246"/>
    </row>
    <row r="71" spans="1:58" ht="25.5" customHeight="1" x14ac:dyDescent="0.15">
      <c r="A71" s="50"/>
      <c r="B71" s="31"/>
      <c r="C71" s="230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1"/>
      <c r="Y71" s="231"/>
      <c r="Z71" s="231"/>
      <c r="AA71" s="231"/>
      <c r="AB71" s="232"/>
      <c r="AD71" s="31"/>
      <c r="AE71" s="31"/>
      <c r="AF71" s="31"/>
      <c r="AG71" s="31"/>
      <c r="AH71" s="31"/>
      <c r="AI71" s="31"/>
      <c r="AJ71" s="31"/>
      <c r="AK71" s="54" t="s">
        <v>20</v>
      </c>
      <c r="AL71" s="31"/>
      <c r="AM71" s="34"/>
      <c r="AN71" s="34"/>
      <c r="AO71" s="34"/>
      <c r="AP71" s="31"/>
      <c r="AQ71" s="31"/>
      <c r="AR71" s="31"/>
      <c r="AS71" s="31"/>
      <c r="AT71" s="222"/>
    </row>
    <row r="72" spans="1:58" ht="25.5" customHeight="1" x14ac:dyDescent="0.15">
      <c r="A72" s="50"/>
      <c r="B72" s="31"/>
      <c r="C72" s="52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D72" s="31"/>
      <c r="AE72" s="31"/>
      <c r="AF72" s="31"/>
      <c r="AG72" s="31"/>
      <c r="AH72" s="31"/>
      <c r="AI72" s="31"/>
      <c r="AJ72" s="31"/>
      <c r="AK72" s="55" t="s">
        <v>39</v>
      </c>
      <c r="AL72" s="31"/>
      <c r="AM72" s="34"/>
      <c r="AN72" s="34"/>
      <c r="AO72" s="34"/>
      <c r="AP72" s="31"/>
      <c r="AQ72" s="31"/>
      <c r="AR72" s="31"/>
      <c r="AS72" s="31"/>
    </row>
    <row r="73" spans="1:58" ht="17.25" customHeight="1" x14ac:dyDescent="0.15">
      <c r="A73" s="56"/>
      <c r="B73" s="57"/>
      <c r="C73" s="57"/>
      <c r="D73" s="57"/>
      <c r="E73" s="57"/>
      <c r="F73" s="58"/>
      <c r="G73" s="57"/>
      <c r="H73" s="57"/>
      <c r="I73" s="57"/>
      <c r="J73" s="57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0"/>
      <c r="AL73" s="59"/>
      <c r="AM73" s="61"/>
      <c r="AN73" s="61"/>
      <c r="AO73" s="61"/>
      <c r="AP73" s="59"/>
      <c r="AQ73" s="59"/>
      <c r="AR73" s="59"/>
      <c r="AS73" s="59"/>
    </row>
    <row r="74" spans="1:58" ht="17.25" hidden="1" customHeight="1" x14ac:dyDescent="0.15">
      <c r="A74" s="36"/>
      <c r="B74" s="36"/>
      <c r="C74" s="36"/>
      <c r="D74" s="36"/>
      <c r="E74" s="36"/>
      <c r="F74" s="62"/>
      <c r="G74" s="36"/>
      <c r="H74" s="36"/>
      <c r="I74" s="36"/>
      <c r="J74" s="36"/>
      <c r="AK74" s="63"/>
      <c r="AM74" s="10"/>
      <c r="AN74" s="10"/>
      <c r="AO74" s="10"/>
    </row>
    <row r="75" spans="1:58" ht="25.5" hidden="1" customHeight="1" x14ac:dyDescent="0.15">
      <c r="A75" s="275" t="s">
        <v>45</v>
      </c>
      <c r="B75" s="276"/>
      <c r="C75" s="276"/>
      <c r="D75" s="276"/>
      <c r="E75" s="276"/>
      <c r="F75" s="276"/>
      <c r="G75" s="276"/>
      <c r="H75" s="276"/>
      <c r="I75" s="277"/>
      <c r="J75" s="23"/>
      <c r="K75" s="64" t="s">
        <v>43</v>
      </c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23"/>
      <c r="AP75" s="23"/>
      <c r="AQ75" s="23"/>
      <c r="AR75" s="23"/>
      <c r="AS75" s="23"/>
      <c r="AU75" s="31" t="s">
        <v>6</v>
      </c>
      <c r="AV75" s="34"/>
      <c r="AW75" s="34"/>
      <c r="AX75" s="34"/>
      <c r="AY75" s="34"/>
      <c r="BA75" s="34"/>
      <c r="BB75" s="34"/>
      <c r="BC75" s="34"/>
      <c r="BD75" s="21"/>
      <c r="BE75" s="21"/>
      <c r="BF75" s="21"/>
    </row>
    <row r="76" spans="1:58" ht="17.25" hidden="1" customHeight="1" x14ac:dyDescent="0.15">
      <c r="A76" s="278"/>
      <c r="B76" s="279"/>
      <c r="C76" s="279"/>
      <c r="D76" s="279"/>
      <c r="E76" s="279"/>
      <c r="F76" s="279"/>
      <c r="G76" s="279"/>
      <c r="H76" s="279"/>
      <c r="I76" s="280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5"/>
      <c r="Y76" s="25"/>
      <c r="Z76" s="25"/>
      <c r="AA76" s="25"/>
      <c r="AB76" s="25"/>
      <c r="AC76" s="25"/>
      <c r="AD76" s="25"/>
      <c r="AE76" s="26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7"/>
      <c r="AQ76" s="27"/>
      <c r="AR76" s="27"/>
      <c r="AS76" s="27"/>
    </row>
    <row r="77" spans="1:58" ht="28.5" hidden="1" customHeight="1" x14ac:dyDescent="0.15">
      <c r="A77" s="28"/>
      <c r="B77" s="29" t="s">
        <v>7</v>
      </c>
      <c r="C77" s="30"/>
      <c r="D77" s="30"/>
      <c r="E77" s="30"/>
      <c r="F77" s="31"/>
      <c r="G77" s="32"/>
      <c r="H77" s="31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3"/>
      <c r="AB77" s="34"/>
      <c r="AC77" s="34"/>
      <c r="AD77" s="34"/>
      <c r="AE77" s="29" t="s">
        <v>8</v>
      </c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V77" s="31" t="s">
        <v>9</v>
      </c>
      <c r="AY77" s="31" t="s">
        <v>10</v>
      </c>
    </row>
    <row r="78" spans="1:58" ht="25.5" hidden="1" customHeight="1" x14ac:dyDescent="0.15">
      <c r="A78" s="28"/>
      <c r="B78" s="170" t="s">
        <v>110</v>
      </c>
      <c r="C78" s="264"/>
      <c r="D78" s="264"/>
      <c r="E78" s="265"/>
      <c r="F78" s="269" t="s">
        <v>11</v>
      </c>
      <c r="G78" s="269"/>
      <c r="H78" s="261"/>
      <c r="I78" s="261"/>
      <c r="J78" s="247" t="s">
        <v>12</v>
      </c>
      <c r="K78" s="247"/>
      <c r="L78" s="261"/>
      <c r="M78" s="261"/>
      <c r="N78" s="247" t="s">
        <v>13</v>
      </c>
      <c r="O78" s="248"/>
      <c r="P78" s="257" t="s">
        <v>14</v>
      </c>
      <c r="Q78" s="248"/>
      <c r="R78" s="258" t="s">
        <v>15</v>
      </c>
      <c r="S78" s="258"/>
      <c r="T78" s="261"/>
      <c r="U78" s="261"/>
      <c r="V78" s="247" t="s">
        <v>12</v>
      </c>
      <c r="W78" s="247"/>
      <c r="X78" s="261"/>
      <c r="Y78" s="261"/>
      <c r="Z78" s="247" t="s">
        <v>13</v>
      </c>
      <c r="AA78" s="248"/>
      <c r="AB78" s="31"/>
      <c r="AC78" s="31"/>
      <c r="AD78" s="31"/>
      <c r="AE78" s="233" t="s">
        <v>108</v>
      </c>
      <c r="AF78" s="270"/>
      <c r="AG78" s="270"/>
      <c r="AH78" s="270"/>
      <c r="AI78" s="271"/>
      <c r="AJ78" s="254">
        <f>ROUNDDOWN(AY78/60,0)</f>
        <v>0</v>
      </c>
      <c r="AK78" s="254"/>
      <c r="AL78" s="270" t="s">
        <v>17</v>
      </c>
      <c r="AM78" s="270"/>
      <c r="AN78" s="254">
        <f>AY78-AJ78*60</f>
        <v>0</v>
      </c>
      <c r="AO78" s="254"/>
      <c r="AP78" s="247" t="s">
        <v>13</v>
      </c>
      <c r="AQ78" s="248"/>
      <c r="AR78" s="34"/>
      <c r="AS78" s="31"/>
      <c r="AT78" s="222"/>
      <c r="AU78" s="222" t="s">
        <v>18</v>
      </c>
      <c r="AV78" s="223">
        <f>T78*60+X78</f>
        <v>0</v>
      </c>
      <c r="AX78" s="222" t="s">
        <v>19</v>
      </c>
      <c r="AY78" s="223">
        <f>(T78*60+X78)-(H78*60+L78)</f>
        <v>0</v>
      </c>
    </row>
    <row r="79" spans="1:58" ht="35.25" hidden="1" customHeight="1" x14ac:dyDescent="0.15">
      <c r="A79" s="28"/>
      <c r="B79" s="266"/>
      <c r="C79" s="267"/>
      <c r="D79" s="267"/>
      <c r="E79" s="268"/>
      <c r="F79" s="269"/>
      <c r="G79" s="269"/>
      <c r="H79" s="263"/>
      <c r="I79" s="263"/>
      <c r="J79" s="249"/>
      <c r="K79" s="249"/>
      <c r="L79" s="263"/>
      <c r="M79" s="263"/>
      <c r="N79" s="249"/>
      <c r="O79" s="250"/>
      <c r="P79" s="252"/>
      <c r="Q79" s="250"/>
      <c r="R79" s="259"/>
      <c r="S79" s="259"/>
      <c r="T79" s="263"/>
      <c r="U79" s="263"/>
      <c r="V79" s="249"/>
      <c r="W79" s="249"/>
      <c r="X79" s="263"/>
      <c r="Y79" s="263"/>
      <c r="Z79" s="249"/>
      <c r="AA79" s="250"/>
      <c r="AB79" s="31"/>
      <c r="AC79" s="31"/>
      <c r="AD79" s="31"/>
      <c r="AE79" s="272"/>
      <c r="AF79" s="273"/>
      <c r="AG79" s="273"/>
      <c r="AH79" s="273"/>
      <c r="AI79" s="274"/>
      <c r="AJ79" s="256"/>
      <c r="AK79" s="256"/>
      <c r="AL79" s="273"/>
      <c r="AM79" s="273"/>
      <c r="AN79" s="256"/>
      <c r="AO79" s="256"/>
      <c r="AP79" s="249"/>
      <c r="AQ79" s="250"/>
      <c r="AR79" s="34"/>
      <c r="AS79" s="31"/>
      <c r="AT79" s="222"/>
      <c r="AU79" s="222"/>
      <c r="AV79" s="223"/>
      <c r="AX79" s="222"/>
      <c r="AY79" s="223"/>
    </row>
    <row r="80" spans="1:58" ht="17.25" hidden="1" customHeight="1" x14ac:dyDescent="0.15">
      <c r="A80" s="28"/>
      <c r="B80" s="35"/>
      <c r="C80" s="35"/>
      <c r="D80" s="35"/>
      <c r="E80" s="35"/>
      <c r="F80" s="36"/>
      <c r="G80" s="36"/>
      <c r="H80" s="37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4"/>
      <c r="Y80" s="34"/>
      <c r="Z80" s="32"/>
      <c r="AA80" s="33"/>
      <c r="AB80" s="34"/>
      <c r="AC80" s="34"/>
      <c r="AD80" s="34"/>
      <c r="AE80" s="38"/>
      <c r="AF80" s="38"/>
      <c r="AG80" s="38"/>
      <c r="AH80" s="38"/>
      <c r="AI80" s="38"/>
      <c r="AJ80" s="39" t="s">
        <v>20</v>
      </c>
      <c r="AK80" s="38"/>
      <c r="AL80" s="38"/>
      <c r="AM80" s="38"/>
      <c r="AN80" s="38"/>
      <c r="AO80" s="38"/>
      <c r="AP80" s="38"/>
      <c r="AQ80" s="38"/>
      <c r="AR80" s="34"/>
      <c r="AS80" s="31"/>
    </row>
    <row r="81" spans="1:58" s="31" customFormat="1" ht="25.5" hidden="1" customHeight="1" x14ac:dyDescent="0.15">
      <c r="A81" s="28"/>
      <c r="B81" s="29"/>
      <c r="C81" s="30"/>
      <c r="D81" s="30"/>
      <c r="E81" s="30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3"/>
      <c r="X81" s="34"/>
      <c r="Y81" s="34"/>
      <c r="Z81" s="32"/>
      <c r="AA81" s="33"/>
      <c r="AB81" s="34"/>
      <c r="AC81" s="34"/>
      <c r="AD81" s="34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4"/>
      <c r="AV81" s="43" t="s">
        <v>21</v>
      </c>
      <c r="AY81" s="31" t="s">
        <v>22</v>
      </c>
      <c r="BB81" s="31" t="s">
        <v>44</v>
      </c>
      <c r="BD81" s="3"/>
      <c r="BE81" s="3"/>
      <c r="BF81" s="3"/>
    </row>
    <row r="82" spans="1:58" s="48" customFormat="1" ht="25.5" hidden="1" customHeight="1" x14ac:dyDescent="0.15">
      <c r="A82" s="41"/>
      <c r="B82" s="42" t="s">
        <v>100</v>
      </c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3"/>
      <c r="P82" s="42"/>
      <c r="Q82" s="42"/>
      <c r="R82" s="42"/>
      <c r="S82" s="42"/>
      <c r="T82" s="42"/>
      <c r="U82" s="13"/>
      <c r="V82" s="42"/>
      <c r="W82" s="42"/>
      <c r="X82" s="34"/>
      <c r="Y82" s="34"/>
      <c r="Z82" s="32"/>
      <c r="AA82" s="33"/>
      <c r="AB82" s="34"/>
      <c r="AC82" s="34"/>
      <c r="AD82" s="34"/>
      <c r="AE82" s="44" t="s">
        <v>24</v>
      </c>
      <c r="AF82" s="45"/>
      <c r="AG82" s="46"/>
      <c r="AH82" s="46"/>
      <c r="AI82" s="46"/>
      <c r="AJ82" s="46"/>
      <c r="AK82" s="46"/>
      <c r="AL82" s="46"/>
      <c r="AM82" s="46"/>
      <c r="AN82" s="38"/>
      <c r="AO82" s="38"/>
      <c r="AP82" s="38"/>
      <c r="AQ82" s="47"/>
      <c r="AR82" s="34"/>
      <c r="AS82" s="31"/>
      <c r="AT82" s="43"/>
      <c r="AU82" s="43"/>
      <c r="AV82" s="43" t="s">
        <v>25</v>
      </c>
      <c r="AW82" s="43"/>
      <c r="AX82" s="43"/>
      <c r="AY82" s="31" t="s">
        <v>26</v>
      </c>
      <c r="AZ82" s="43"/>
      <c r="BA82" s="31"/>
      <c r="BB82" s="31"/>
      <c r="BC82" s="43"/>
      <c r="BD82" s="3"/>
      <c r="BE82" s="40"/>
      <c r="BF82" s="40"/>
    </row>
    <row r="83" spans="1:58" ht="25.5" hidden="1" customHeight="1" x14ac:dyDescent="0.15">
      <c r="A83" s="28"/>
      <c r="B83" s="170" t="s">
        <v>110</v>
      </c>
      <c r="C83" s="264"/>
      <c r="D83" s="264"/>
      <c r="E83" s="265"/>
      <c r="F83" s="269" t="s">
        <v>11</v>
      </c>
      <c r="G83" s="269"/>
      <c r="H83" s="261"/>
      <c r="I83" s="261"/>
      <c r="J83" s="247" t="s">
        <v>12</v>
      </c>
      <c r="K83" s="247"/>
      <c r="L83" s="261"/>
      <c r="M83" s="261"/>
      <c r="N83" s="247" t="s">
        <v>13</v>
      </c>
      <c r="O83" s="248"/>
      <c r="P83" s="257" t="s">
        <v>14</v>
      </c>
      <c r="Q83" s="248"/>
      <c r="R83" s="258" t="s">
        <v>15</v>
      </c>
      <c r="S83" s="258"/>
      <c r="T83" s="260"/>
      <c r="U83" s="261"/>
      <c r="V83" s="247" t="s">
        <v>12</v>
      </c>
      <c r="W83" s="247"/>
      <c r="X83" s="261"/>
      <c r="Y83" s="261"/>
      <c r="Z83" s="247" t="s">
        <v>13</v>
      </c>
      <c r="AA83" s="248"/>
      <c r="AB83" s="34"/>
      <c r="AC83" s="34"/>
      <c r="AD83" s="34"/>
      <c r="AE83" s="251" t="s">
        <v>34</v>
      </c>
      <c r="AF83" s="247"/>
      <c r="AG83" s="247"/>
      <c r="AH83" s="247"/>
      <c r="AI83" s="248"/>
      <c r="AJ83" s="253">
        <f>ROUNDDOWN(AV88/60,0)</f>
        <v>0</v>
      </c>
      <c r="AK83" s="254"/>
      <c r="AL83" s="247" t="s">
        <v>12</v>
      </c>
      <c r="AM83" s="247"/>
      <c r="AN83" s="254">
        <f>AV88-AJ83*60</f>
        <v>0</v>
      </c>
      <c r="AO83" s="254"/>
      <c r="AP83" s="247" t="s">
        <v>13</v>
      </c>
      <c r="AQ83" s="248"/>
      <c r="AR83" s="34"/>
      <c r="AS83" s="49"/>
      <c r="AU83" s="222" t="s">
        <v>28</v>
      </c>
      <c r="AV83" s="223">
        <f>IF(AY83&lt;=BB83,BB83,AV78)</f>
        <v>1260</v>
      </c>
      <c r="AW83" s="156"/>
      <c r="AX83" s="222" t="s">
        <v>29</v>
      </c>
      <c r="AY83" s="223">
        <f>T83*60+X83</f>
        <v>0</v>
      </c>
      <c r="AZ83" s="156"/>
      <c r="BA83" s="222" t="s">
        <v>30</v>
      </c>
      <c r="BB83" s="223">
        <f>21*60</f>
        <v>1260</v>
      </c>
    </row>
    <row r="84" spans="1:58" ht="35.25" hidden="1" customHeight="1" x14ac:dyDescent="0.15">
      <c r="A84" s="28"/>
      <c r="B84" s="266"/>
      <c r="C84" s="267"/>
      <c r="D84" s="267"/>
      <c r="E84" s="268"/>
      <c r="F84" s="269"/>
      <c r="G84" s="269"/>
      <c r="H84" s="263"/>
      <c r="I84" s="263"/>
      <c r="J84" s="249"/>
      <c r="K84" s="249"/>
      <c r="L84" s="263"/>
      <c r="M84" s="263"/>
      <c r="N84" s="249"/>
      <c r="O84" s="250"/>
      <c r="P84" s="252"/>
      <c r="Q84" s="250"/>
      <c r="R84" s="259"/>
      <c r="S84" s="259"/>
      <c r="T84" s="262"/>
      <c r="U84" s="263"/>
      <c r="V84" s="249"/>
      <c r="W84" s="249"/>
      <c r="X84" s="263"/>
      <c r="Y84" s="263"/>
      <c r="Z84" s="249"/>
      <c r="AA84" s="250"/>
      <c r="AB84" s="31"/>
      <c r="AC84" s="31"/>
      <c r="AD84" s="31"/>
      <c r="AE84" s="252"/>
      <c r="AF84" s="249"/>
      <c r="AG84" s="249"/>
      <c r="AH84" s="249"/>
      <c r="AI84" s="250"/>
      <c r="AJ84" s="255"/>
      <c r="AK84" s="256"/>
      <c r="AL84" s="249"/>
      <c r="AM84" s="249"/>
      <c r="AN84" s="256"/>
      <c r="AO84" s="256"/>
      <c r="AP84" s="249"/>
      <c r="AQ84" s="250"/>
      <c r="AR84" s="34"/>
      <c r="AS84" s="49"/>
      <c r="AU84" s="222"/>
      <c r="AV84" s="223"/>
      <c r="AW84" s="156"/>
      <c r="AX84" s="222"/>
      <c r="AY84" s="223"/>
      <c r="AZ84" s="156"/>
      <c r="BA84" s="222"/>
      <c r="BB84" s="223"/>
    </row>
    <row r="85" spans="1:58" ht="17.25" hidden="1" customHeight="1" x14ac:dyDescent="0.15">
      <c r="A85" s="50"/>
      <c r="B85" s="35"/>
      <c r="C85" s="35"/>
      <c r="D85" s="35"/>
      <c r="E85" s="35"/>
      <c r="F85" s="31"/>
      <c r="G85" s="35"/>
      <c r="H85" s="37"/>
      <c r="I85" s="35"/>
      <c r="J85" s="35"/>
      <c r="K85" s="35"/>
      <c r="L85" s="35"/>
      <c r="M85" s="35"/>
      <c r="N85" s="35"/>
      <c r="O85" s="35"/>
      <c r="P85" s="51"/>
      <c r="Q85" s="35"/>
      <c r="R85" s="35"/>
      <c r="S85" s="35"/>
      <c r="T85" s="35"/>
      <c r="U85" s="35"/>
      <c r="V85" s="35"/>
      <c r="W85" s="35"/>
      <c r="X85" s="34"/>
      <c r="Y85" s="34"/>
      <c r="Z85" s="32"/>
      <c r="AA85" s="31"/>
      <c r="AB85" s="31"/>
      <c r="AC85" s="31"/>
      <c r="AD85" s="31"/>
      <c r="AE85" s="47"/>
      <c r="AF85" s="47"/>
      <c r="AG85" s="47"/>
      <c r="AH85" s="47"/>
      <c r="AI85" s="47"/>
      <c r="AJ85" s="39" t="s">
        <v>20</v>
      </c>
      <c r="AK85" s="47"/>
      <c r="AL85" s="47"/>
      <c r="AM85" s="47"/>
      <c r="AN85" s="47"/>
      <c r="AO85" s="47"/>
      <c r="AP85" s="47"/>
      <c r="AQ85" s="47"/>
      <c r="AR85" s="31"/>
      <c r="AS85" s="31"/>
      <c r="AY85" s="62" t="s">
        <v>31</v>
      </c>
    </row>
    <row r="86" spans="1:58" ht="25.5" hidden="1" customHeight="1" x14ac:dyDescent="0.2">
      <c r="A86" s="50"/>
      <c r="B86" s="31"/>
      <c r="C86" s="224" t="s">
        <v>93</v>
      </c>
      <c r="D86" s="225"/>
      <c r="E86" s="225"/>
      <c r="F86" s="225"/>
      <c r="G86" s="225"/>
      <c r="H86" s="225"/>
      <c r="I86" s="225"/>
      <c r="J86" s="225"/>
      <c r="K86" s="225"/>
      <c r="L86" s="225"/>
      <c r="M86" s="225"/>
      <c r="N86" s="225"/>
      <c r="O86" s="225"/>
      <c r="P86" s="225"/>
      <c r="Q86" s="225"/>
      <c r="R86" s="225"/>
      <c r="S86" s="225"/>
      <c r="T86" s="225"/>
      <c r="U86" s="225"/>
      <c r="V86" s="225"/>
      <c r="W86" s="225"/>
      <c r="X86" s="225"/>
      <c r="Y86" s="225"/>
      <c r="Z86" s="225"/>
      <c r="AA86" s="225"/>
      <c r="AB86" s="226"/>
      <c r="AC86" s="31"/>
      <c r="AD86" s="31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31"/>
      <c r="AS86" s="31"/>
      <c r="AY86" s="98" t="s">
        <v>90</v>
      </c>
    </row>
    <row r="87" spans="1:58" ht="25.5" hidden="1" customHeight="1" x14ac:dyDescent="0.15">
      <c r="A87" s="50"/>
      <c r="B87" s="31"/>
      <c r="C87" s="227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  <c r="AB87" s="229"/>
      <c r="AC87" s="31"/>
      <c r="AD87" s="31"/>
      <c r="AE87" s="44" t="s">
        <v>33</v>
      </c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31"/>
      <c r="AS87" s="31"/>
      <c r="AV87" s="31" t="s">
        <v>34</v>
      </c>
      <c r="AY87" s="31" t="s">
        <v>35</v>
      </c>
      <c r="AZ87" s="99"/>
    </row>
    <row r="88" spans="1:58" s="48" customFormat="1" ht="25.5" hidden="1" customHeight="1" x14ac:dyDescent="0.15">
      <c r="A88" s="50"/>
      <c r="B88" s="31"/>
      <c r="C88" s="227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  <c r="AB88" s="229"/>
      <c r="AD88" s="34"/>
      <c r="AE88" s="233" t="s">
        <v>109</v>
      </c>
      <c r="AF88" s="234"/>
      <c r="AG88" s="234"/>
      <c r="AH88" s="234"/>
      <c r="AI88" s="234"/>
      <c r="AJ88" s="234"/>
      <c r="AK88" s="235"/>
      <c r="AL88" s="239">
        <f>IF(AY78=0,0,ROUNDUP(AV88/AY78,3))</f>
        <v>0</v>
      </c>
      <c r="AM88" s="240"/>
      <c r="AN88" s="240"/>
      <c r="AO88" s="240"/>
      <c r="AP88" s="240"/>
      <c r="AQ88" s="241"/>
      <c r="AR88" s="31"/>
      <c r="AS88" s="31"/>
      <c r="AT88" s="43"/>
      <c r="AU88" s="222" t="s">
        <v>37</v>
      </c>
      <c r="AV88" s="245">
        <f>IF(AV78-AV83&gt;0,IF(AV78-AV83&gt;AY78,AY78,AV78-AV83),0)</f>
        <v>0</v>
      </c>
      <c r="AW88" s="246" t="s">
        <v>38</v>
      </c>
      <c r="AX88" s="246"/>
      <c r="AY88" s="99"/>
      <c r="AZ88" s="99"/>
      <c r="BA88" s="43"/>
      <c r="BB88" s="43"/>
      <c r="BC88" s="43"/>
      <c r="BD88" s="40"/>
      <c r="BE88" s="40"/>
      <c r="BF88" s="40"/>
    </row>
    <row r="89" spans="1:58" ht="35.25" hidden="1" customHeight="1" x14ac:dyDescent="0.15">
      <c r="A89" s="65"/>
      <c r="B89" s="31"/>
      <c r="C89" s="227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  <c r="AB89" s="229"/>
      <c r="AC89" s="34"/>
      <c r="AD89" s="31"/>
      <c r="AE89" s="236"/>
      <c r="AF89" s="237"/>
      <c r="AG89" s="237"/>
      <c r="AH89" s="237"/>
      <c r="AI89" s="237"/>
      <c r="AJ89" s="237"/>
      <c r="AK89" s="238"/>
      <c r="AL89" s="242"/>
      <c r="AM89" s="243"/>
      <c r="AN89" s="243"/>
      <c r="AO89" s="243"/>
      <c r="AP89" s="243"/>
      <c r="AQ89" s="244"/>
      <c r="AR89" s="31"/>
      <c r="AS89" s="31"/>
      <c r="AT89" s="222"/>
      <c r="AU89" s="222"/>
      <c r="AV89" s="245"/>
      <c r="AW89" s="246"/>
      <c r="AX89" s="246"/>
    </row>
    <row r="90" spans="1:58" ht="25.5" hidden="1" customHeight="1" x14ac:dyDescent="0.15">
      <c r="A90" s="65"/>
      <c r="B90" s="31"/>
      <c r="C90" s="230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2"/>
      <c r="AC90" s="31"/>
      <c r="AD90" s="31"/>
      <c r="AE90" s="31"/>
      <c r="AF90" s="31"/>
      <c r="AG90" s="31"/>
      <c r="AH90" s="31"/>
      <c r="AI90" s="31"/>
      <c r="AJ90" s="31"/>
      <c r="AK90" s="54" t="s">
        <v>20</v>
      </c>
      <c r="AL90" s="31"/>
      <c r="AM90" s="34"/>
      <c r="AN90" s="34"/>
      <c r="AO90" s="34"/>
      <c r="AP90" s="31"/>
      <c r="AQ90" s="31"/>
      <c r="AR90" s="31"/>
      <c r="AS90" s="31"/>
      <c r="AT90" s="222"/>
    </row>
    <row r="91" spans="1:58" ht="25.5" hidden="1" customHeight="1" x14ac:dyDescent="0.15">
      <c r="A91" s="50"/>
      <c r="B91" s="30"/>
      <c r="C91" s="52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31"/>
      <c r="AD91" s="31"/>
      <c r="AE91" s="31"/>
      <c r="AF91" s="31"/>
      <c r="AG91" s="31"/>
      <c r="AH91" s="31"/>
      <c r="AI91" s="31"/>
      <c r="AJ91" s="31"/>
      <c r="AK91" s="55" t="s">
        <v>39</v>
      </c>
      <c r="AL91" s="31"/>
      <c r="AM91" s="34"/>
      <c r="AN91" s="34"/>
      <c r="AO91" s="34"/>
      <c r="AP91" s="31"/>
      <c r="AQ91" s="31"/>
      <c r="AR91" s="31"/>
      <c r="AS91" s="31"/>
    </row>
    <row r="92" spans="1:58" ht="17.25" hidden="1" customHeight="1" x14ac:dyDescent="0.15">
      <c r="A92" s="36"/>
      <c r="B92" s="36"/>
      <c r="C92" s="36"/>
      <c r="D92" s="36"/>
      <c r="E92" s="36"/>
      <c r="F92" s="62"/>
      <c r="G92" s="36"/>
      <c r="H92" s="36"/>
      <c r="I92" s="36"/>
      <c r="J92" s="36"/>
      <c r="AK92" s="63"/>
      <c r="AM92" s="10"/>
      <c r="AN92" s="10"/>
      <c r="AO92" s="10"/>
    </row>
    <row r="93" spans="1:58" ht="25.5" hidden="1" customHeight="1" x14ac:dyDescent="0.15">
      <c r="A93" s="275" t="s">
        <v>46</v>
      </c>
      <c r="B93" s="276"/>
      <c r="C93" s="276"/>
      <c r="D93" s="276"/>
      <c r="E93" s="276"/>
      <c r="F93" s="276"/>
      <c r="G93" s="276"/>
      <c r="H93" s="276"/>
      <c r="I93" s="277"/>
      <c r="J93" s="23"/>
      <c r="K93" s="64" t="s">
        <v>43</v>
      </c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  <c r="Z93" s="64"/>
      <c r="AA93" s="64"/>
      <c r="AB93" s="64"/>
      <c r="AC93" s="64"/>
      <c r="AD93" s="64"/>
      <c r="AE93" s="64"/>
      <c r="AF93" s="64"/>
      <c r="AG93" s="64"/>
      <c r="AH93" s="64"/>
      <c r="AI93" s="64"/>
      <c r="AJ93" s="64"/>
      <c r="AK93" s="64"/>
      <c r="AL93" s="64"/>
      <c r="AM93" s="64"/>
      <c r="AN93" s="64"/>
      <c r="AO93" s="23"/>
      <c r="AP93" s="23"/>
      <c r="AQ93" s="23"/>
      <c r="AR93" s="23"/>
      <c r="AS93" s="23"/>
      <c r="AU93" s="31" t="s">
        <v>6</v>
      </c>
      <c r="AV93" s="34"/>
      <c r="AW93" s="34"/>
      <c r="AX93" s="34"/>
      <c r="AY93" s="34"/>
      <c r="BA93" s="34"/>
      <c r="BB93" s="34"/>
      <c r="BC93" s="34"/>
      <c r="BD93" s="21"/>
      <c r="BE93" s="21"/>
      <c r="BF93" s="21"/>
    </row>
    <row r="94" spans="1:58" ht="17.25" hidden="1" customHeight="1" x14ac:dyDescent="0.15">
      <c r="A94" s="278"/>
      <c r="B94" s="279"/>
      <c r="C94" s="279"/>
      <c r="D94" s="279"/>
      <c r="E94" s="279"/>
      <c r="F94" s="279"/>
      <c r="G94" s="279"/>
      <c r="H94" s="279"/>
      <c r="I94" s="280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5"/>
      <c r="Y94" s="25"/>
      <c r="Z94" s="25"/>
      <c r="AA94" s="25"/>
      <c r="AB94" s="25"/>
      <c r="AC94" s="25"/>
      <c r="AD94" s="25"/>
      <c r="AE94" s="26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7"/>
      <c r="AQ94" s="27"/>
      <c r="AR94" s="27"/>
      <c r="AS94" s="27"/>
    </row>
    <row r="95" spans="1:58" ht="28.5" hidden="1" customHeight="1" x14ac:dyDescent="0.15">
      <c r="A95" s="28"/>
      <c r="B95" s="29" t="s">
        <v>7</v>
      </c>
      <c r="C95" s="30"/>
      <c r="D95" s="30"/>
      <c r="E95" s="30"/>
      <c r="F95" s="31"/>
      <c r="G95" s="32"/>
      <c r="H95" s="31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3"/>
      <c r="AB95" s="34"/>
      <c r="AC95" s="34"/>
      <c r="AD95" s="34"/>
      <c r="AE95" s="29" t="s">
        <v>8</v>
      </c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V95" s="31" t="s">
        <v>9</v>
      </c>
      <c r="AY95" s="31" t="s">
        <v>10</v>
      </c>
    </row>
    <row r="96" spans="1:58" ht="25.5" hidden="1" customHeight="1" x14ac:dyDescent="0.15">
      <c r="A96" s="28"/>
      <c r="B96" s="170" t="s">
        <v>110</v>
      </c>
      <c r="C96" s="264"/>
      <c r="D96" s="264"/>
      <c r="E96" s="265"/>
      <c r="F96" s="269" t="s">
        <v>11</v>
      </c>
      <c r="G96" s="269"/>
      <c r="H96" s="261"/>
      <c r="I96" s="261"/>
      <c r="J96" s="247" t="s">
        <v>12</v>
      </c>
      <c r="K96" s="247"/>
      <c r="L96" s="261"/>
      <c r="M96" s="261"/>
      <c r="N96" s="247" t="s">
        <v>13</v>
      </c>
      <c r="O96" s="248"/>
      <c r="P96" s="257" t="s">
        <v>14</v>
      </c>
      <c r="Q96" s="248"/>
      <c r="R96" s="258" t="s">
        <v>15</v>
      </c>
      <c r="S96" s="258"/>
      <c r="T96" s="261"/>
      <c r="U96" s="261"/>
      <c r="V96" s="247" t="s">
        <v>12</v>
      </c>
      <c r="W96" s="247"/>
      <c r="X96" s="261"/>
      <c r="Y96" s="261"/>
      <c r="Z96" s="247" t="s">
        <v>13</v>
      </c>
      <c r="AA96" s="248"/>
      <c r="AB96" s="31"/>
      <c r="AC96" s="31"/>
      <c r="AD96" s="31"/>
      <c r="AE96" s="233" t="s">
        <v>108</v>
      </c>
      <c r="AF96" s="270"/>
      <c r="AG96" s="270"/>
      <c r="AH96" s="270"/>
      <c r="AI96" s="271"/>
      <c r="AJ96" s="254">
        <f>ROUNDDOWN(AY96/60,0)</f>
        <v>0</v>
      </c>
      <c r="AK96" s="254"/>
      <c r="AL96" s="270" t="s">
        <v>17</v>
      </c>
      <c r="AM96" s="270"/>
      <c r="AN96" s="254">
        <f>AY96-AJ96*60</f>
        <v>0</v>
      </c>
      <c r="AO96" s="254"/>
      <c r="AP96" s="247" t="s">
        <v>13</v>
      </c>
      <c r="AQ96" s="248"/>
      <c r="AR96" s="34"/>
      <c r="AS96" s="31"/>
      <c r="AT96" s="222"/>
      <c r="AU96" s="222" t="s">
        <v>18</v>
      </c>
      <c r="AV96" s="223">
        <f>T96*60+X96</f>
        <v>0</v>
      </c>
      <c r="AX96" s="222" t="s">
        <v>19</v>
      </c>
      <c r="AY96" s="223">
        <f>(T96*60+X96)-(H96*60+L96)</f>
        <v>0</v>
      </c>
    </row>
    <row r="97" spans="1:58" ht="35.25" hidden="1" customHeight="1" x14ac:dyDescent="0.15">
      <c r="A97" s="28"/>
      <c r="B97" s="266"/>
      <c r="C97" s="267"/>
      <c r="D97" s="267"/>
      <c r="E97" s="268"/>
      <c r="F97" s="269"/>
      <c r="G97" s="269"/>
      <c r="H97" s="263"/>
      <c r="I97" s="263"/>
      <c r="J97" s="249"/>
      <c r="K97" s="249"/>
      <c r="L97" s="263"/>
      <c r="M97" s="263"/>
      <c r="N97" s="249"/>
      <c r="O97" s="250"/>
      <c r="P97" s="252"/>
      <c r="Q97" s="250"/>
      <c r="R97" s="259"/>
      <c r="S97" s="259"/>
      <c r="T97" s="263"/>
      <c r="U97" s="263"/>
      <c r="V97" s="249"/>
      <c r="W97" s="249"/>
      <c r="X97" s="263"/>
      <c r="Y97" s="263"/>
      <c r="Z97" s="249"/>
      <c r="AA97" s="250"/>
      <c r="AB97" s="31"/>
      <c r="AC97" s="31"/>
      <c r="AD97" s="31"/>
      <c r="AE97" s="272"/>
      <c r="AF97" s="273"/>
      <c r="AG97" s="273"/>
      <c r="AH97" s="273"/>
      <c r="AI97" s="274"/>
      <c r="AJ97" s="256"/>
      <c r="AK97" s="256"/>
      <c r="AL97" s="273"/>
      <c r="AM97" s="273"/>
      <c r="AN97" s="256"/>
      <c r="AO97" s="256"/>
      <c r="AP97" s="249"/>
      <c r="AQ97" s="250"/>
      <c r="AR97" s="34"/>
      <c r="AS97" s="31"/>
      <c r="AT97" s="222"/>
      <c r="AU97" s="222"/>
      <c r="AV97" s="223"/>
      <c r="AX97" s="222"/>
      <c r="AY97" s="223"/>
    </row>
    <row r="98" spans="1:58" ht="17.25" hidden="1" customHeight="1" x14ac:dyDescent="0.15">
      <c r="A98" s="28"/>
      <c r="B98" s="35"/>
      <c r="C98" s="35"/>
      <c r="D98" s="35"/>
      <c r="E98" s="35"/>
      <c r="F98" s="36"/>
      <c r="G98" s="36"/>
      <c r="H98" s="37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4"/>
      <c r="Y98" s="34"/>
      <c r="Z98" s="32"/>
      <c r="AA98" s="33"/>
      <c r="AB98" s="34"/>
      <c r="AC98" s="34"/>
      <c r="AD98" s="34"/>
      <c r="AE98" s="38"/>
      <c r="AF98" s="38"/>
      <c r="AG98" s="38"/>
      <c r="AH98" s="38"/>
      <c r="AI98" s="38"/>
      <c r="AJ98" s="39" t="s">
        <v>20</v>
      </c>
      <c r="AK98" s="38"/>
      <c r="AL98" s="38"/>
      <c r="AM98" s="38"/>
      <c r="AN98" s="38"/>
      <c r="AO98" s="38"/>
      <c r="AP98" s="38"/>
      <c r="AQ98" s="38"/>
      <c r="AR98" s="34"/>
      <c r="AS98" s="31"/>
    </row>
    <row r="99" spans="1:58" s="31" customFormat="1" ht="25.5" hidden="1" customHeight="1" x14ac:dyDescent="0.15">
      <c r="A99" s="28"/>
      <c r="B99" s="29"/>
      <c r="C99" s="30"/>
      <c r="D99" s="30"/>
      <c r="E99" s="30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3"/>
      <c r="X99" s="34"/>
      <c r="Y99" s="34"/>
      <c r="Z99" s="32"/>
      <c r="AA99" s="33"/>
      <c r="AB99" s="34"/>
      <c r="AC99" s="34"/>
      <c r="AD99" s="34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4"/>
      <c r="AV99" s="43" t="s">
        <v>21</v>
      </c>
      <c r="AY99" s="31" t="s">
        <v>22</v>
      </c>
      <c r="BB99" s="31" t="s">
        <v>44</v>
      </c>
      <c r="BD99" s="3"/>
      <c r="BE99" s="3"/>
      <c r="BF99" s="3"/>
    </row>
    <row r="100" spans="1:58" s="48" customFormat="1" ht="25.5" hidden="1" customHeight="1" x14ac:dyDescent="0.15">
      <c r="A100" s="41"/>
      <c r="B100" s="42" t="s">
        <v>100</v>
      </c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3"/>
      <c r="P100" s="42"/>
      <c r="Q100" s="42"/>
      <c r="R100" s="42"/>
      <c r="S100" s="42"/>
      <c r="T100" s="42"/>
      <c r="U100" s="13"/>
      <c r="V100" s="42"/>
      <c r="W100" s="42"/>
      <c r="X100" s="34"/>
      <c r="Y100" s="34"/>
      <c r="Z100" s="32"/>
      <c r="AA100" s="33"/>
      <c r="AB100" s="34"/>
      <c r="AC100" s="34"/>
      <c r="AD100" s="34"/>
      <c r="AE100" s="44" t="s">
        <v>24</v>
      </c>
      <c r="AF100" s="45"/>
      <c r="AG100" s="46"/>
      <c r="AH100" s="46"/>
      <c r="AI100" s="46"/>
      <c r="AJ100" s="46"/>
      <c r="AK100" s="46"/>
      <c r="AL100" s="46"/>
      <c r="AM100" s="46"/>
      <c r="AN100" s="38"/>
      <c r="AO100" s="38"/>
      <c r="AP100" s="38"/>
      <c r="AQ100" s="47"/>
      <c r="AR100" s="34"/>
      <c r="AS100" s="31"/>
      <c r="AT100" s="43"/>
      <c r="AU100" s="43"/>
      <c r="AV100" s="43" t="s">
        <v>25</v>
      </c>
      <c r="AW100" s="43"/>
      <c r="AX100" s="43"/>
      <c r="AY100" s="31" t="s">
        <v>26</v>
      </c>
      <c r="AZ100" s="43"/>
      <c r="BA100" s="31"/>
      <c r="BB100" s="31"/>
      <c r="BC100" s="43"/>
      <c r="BD100" s="3"/>
      <c r="BE100" s="40"/>
      <c r="BF100" s="40"/>
    </row>
    <row r="101" spans="1:58" ht="25.5" hidden="1" customHeight="1" x14ac:dyDescent="0.15">
      <c r="A101" s="28"/>
      <c r="B101" s="170" t="s">
        <v>110</v>
      </c>
      <c r="C101" s="264"/>
      <c r="D101" s="264"/>
      <c r="E101" s="265"/>
      <c r="F101" s="269" t="s">
        <v>11</v>
      </c>
      <c r="G101" s="269"/>
      <c r="H101" s="261"/>
      <c r="I101" s="261"/>
      <c r="J101" s="247" t="s">
        <v>12</v>
      </c>
      <c r="K101" s="247"/>
      <c r="L101" s="261"/>
      <c r="M101" s="261"/>
      <c r="N101" s="247" t="s">
        <v>13</v>
      </c>
      <c r="O101" s="248"/>
      <c r="P101" s="257" t="s">
        <v>14</v>
      </c>
      <c r="Q101" s="248"/>
      <c r="R101" s="258" t="s">
        <v>15</v>
      </c>
      <c r="S101" s="258"/>
      <c r="T101" s="260"/>
      <c r="U101" s="261"/>
      <c r="V101" s="247" t="s">
        <v>12</v>
      </c>
      <c r="W101" s="247"/>
      <c r="X101" s="261"/>
      <c r="Y101" s="261"/>
      <c r="Z101" s="247" t="s">
        <v>13</v>
      </c>
      <c r="AA101" s="248"/>
      <c r="AB101" s="34"/>
      <c r="AC101" s="34"/>
      <c r="AD101" s="34"/>
      <c r="AE101" s="251" t="s">
        <v>34</v>
      </c>
      <c r="AF101" s="247"/>
      <c r="AG101" s="247"/>
      <c r="AH101" s="247"/>
      <c r="AI101" s="248"/>
      <c r="AJ101" s="253">
        <f>ROUNDDOWN(AV106/60,0)</f>
        <v>0</v>
      </c>
      <c r="AK101" s="254"/>
      <c r="AL101" s="247" t="s">
        <v>12</v>
      </c>
      <c r="AM101" s="247"/>
      <c r="AN101" s="254">
        <f>AV106-AJ101*60</f>
        <v>0</v>
      </c>
      <c r="AO101" s="254"/>
      <c r="AP101" s="247" t="s">
        <v>13</v>
      </c>
      <c r="AQ101" s="248"/>
      <c r="AR101" s="34"/>
      <c r="AS101" s="49"/>
      <c r="AU101" s="222" t="s">
        <v>28</v>
      </c>
      <c r="AV101" s="223">
        <f>IF(AY101&lt;=BB101,BB101,AV96)</f>
        <v>1260</v>
      </c>
      <c r="AW101" s="156"/>
      <c r="AX101" s="222" t="s">
        <v>29</v>
      </c>
      <c r="AY101" s="223">
        <f>T101*60+X101</f>
        <v>0</v>
      </c>
      <c r="AZ101" s="156"/>
      <c r="BA101" s="222" t="s">
        <v>30</v>
      </c>
      <c r="BB101" s="223">
        <f>21*60</f>
        <v>1260</v>
      </c>
    </row>
    <row r="102" spans="1:58" ht="35.25" hidden="1" customHeight="1" x14ac:dyDescent="0.15">
      <c r="A102" s="28"/>
      <c r="B102" s="266"/>
      <c r="C102" s="267"/>
      <c r="D102" s="267"/>
      <c r="E102" s="268"/>
      <c r="F102" s="269"/>
      <c r="G102" s="269"/>
      <c r="H102" s="263"/>
      <c r="I102" s="263"/>
      <c r="J102" s="249"/>
      <c r="K102" s="249"/>
      <c r="L102" s="263"/>
      <c r="M102" s="263"/>
      <c r="N102" s="249"/>
      <c r="O102" s="250"/>
      <c r="P102" s="252"/>
      <c r="Q102" s="250"/>
      <c r="R102" s="259"/>
      <c r="S102" s="259"/>
      <c r="T102" s="262"/>
      <c r="U102" s="263"/>
      <c r="V102" s="249"/>
      <c r="W102" s="249"/>
      <c r="X102" s="263"/>
      <c r="Y102" s="263"/>
      <c r="Z102" s="249"/>
      <c r="AA102" s="250"/>
      <c r="AB102" s="31"/>
      <c r="AC102" s="31"/>
      <c r="AD102" s="31"/>
      <c r="AE102" s="252"/>
      <c r="AF102" s="249"/>
      <c r="AG102" s="249"/>
      <c r="AH102" s="249"/>
      <c r="AI102" s="250"/>
      <c r="AJ102" s="255"/>
      <c r="AK102" s="256"/>
      <c r="AL102" s="249"/>
      <c r="AM102" s="249"/>
      <c r="AN102" s="256"/>
      <c r="AO102" s="256"/>
      <c r="AP102" s="249"/>
      <c r="AQ102" s="250"/>
      <c r="AR102" s="34"/>
      <c r="AS102" s="49"/>
      <c r="AU102" s="222"/>
      <c r="AV102" s="223"/>
      <c r="AW102" s="156"/>
      <c r="AX102" s="222"/>
      <c r="AY102" s="223"/>
      <c r="AZ102" s="156"/>
      <c r="BA102" s="222"/>
      <c r="BB102" s="223"/>
    </row>
    <row r="103" spans="1:58" ht="17.25" hidden="1" customHeight="1" x14ac:dyDescent="0.15">
      <c r="A103" s="50"/>
      <c r="B103" s="35"/>
      <c r="C103" s="35"/>
      <c r="D103" s="35"/>
      <c r="E103" s="35"/>
      <c r="F103" s="31"/>
      <c r="G103" s="35"/>
      <c r="H103" s="37"/>
      <c r="I103" s="35"/>
      <c r="J103" s="35"/>
      <c r="K103" s="35"/>
      <c r="L103" s="35"/>
      <c r="M103" s="35"/>
      <c r="N103" s="35"/>
      <c r="O103" s="35"/>
      <c r="P103" s="51"/>
      <c r="Q103" s="35"/>
      <c r="R103" s="35"/>
      <c r="S103" s="35"/>
      <c r="T103" s="35"/>
      <c r="U103" s="35"/>
      <c r="V103" s="35"/>
      <c r="W103" s="35"/>
      <c r="X103" s="34"/>
      <c r="Y103" s="34"/>
      <c r="Z103" s="32"/>
      <c r="AA103" s="31"/>
      <c r="AB103" s="31"/>
      <c r="AC103" s="31"/>
      <c r="AD103" s="31"/>
      <c r="AE103" s="47"/>
      <c r="AF103" s="47"/>
      <c r="AG103" s="47"/>
      <c r="AH103" s="47"/>
      <c r="AI103" s="47"/>
      <c r="AJ103" s="39" t="s">
        <v>20</v>
      </c>
      <c r="AK103" s="47"/>
      <c r="AL103" s="47"/>
      <c r="AM103" s="47"/>
      <c r="AN103" s="47"/>
      <c r="AO103" s="47"/>
      <c r="AP103" s="47"/>
      <c r="AQ103" s="47"/>
      <c r="AR103" s="31"/>
      <c r="AS103" s="31"/>
      <c r="AY103" s="62" t="s">
        <v>31</v>
      </c>
    </row>
    <row r="104" spans="1:58" ht="25.5" hidden="1" customHeight="1" x14ac:dyDescent="0.2">
      <c r="A104" s="50"/>
      <c r="B104" s="31"/>
      <c r="C104" s="224" t="s">
        <v>93</v>
      </c>
      <c r="D104" s="225"/>
      <c r="E104" s="225"/>
      <c r="F104" s="225"/>
      <c r="G104" s="225"/>
      <c r="H104" s="225"/>
      <c r="I104" s="225"/>
      <c r="J104" s="225"/>
      <c r="K104" s="225"/>
      <c r="L104" s="225"/>
      <c r="M104" s="225"/>
      <c r="N104" s="225"/>
      <c r="O104" s="225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6"/>
      <c r="AC104" s="31"/>
      <c r="AD104" s="31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31"/>
      <c r="AS104" s="31"/>
      <c r="AY104" s="98" t="s">
        <v>90</v>
      </c>
    </row>
    <row r="105" spans="1:58" ht="25.5" hidden="1" customHeight="1" x14ac:dyDescent="0.15">
      <c r="A105" s="50"/>
      <c r="B105" s="31"/>
      <c r="C105" s="227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9"/>
      <c r="AC105" s="31"/>
      <c r="AD105" s="31"/>
      <c r="AE105" s="44" t="s">
        <v>33</v>
      </c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31"/>
      <c r="AS105" s="31"/>
      <c r="AV105" s="31" t="s">
        <v>34</v>
      </c>
      <c r="AY105" s="31" t="s">
        <v>35</v>
      </c>
      <c r="AZ105" s="99"/>
    </row>
    <row r="106" spans="1:58" s="48" customFormat="1" ht="25.5" hidden="1" customHeight="1" x14ac:dyDescent="0.15">
      <c r="A106" s="50"/>
      <c r="B106" s="31"/>
      <c r="C106" s="227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  <c r="AB106" s="229"/>
      <c r="AD106" s="34"/>
      <c r="AE106" s="233" t="s">
        <v>109</v>
      </c>
      <c r="AF106" s="234"/>
      <c r="AG106" s="234"/>
      <c r="AH106" s="234"/>
      <c r="AI106" s="234"/>
      <c r="AJ106" s="234"/>
      <c r="AK106" s="235"/>
      <c r="AL106" s="239">
        <f>IF(AY96=0,0,ROUNDUP(AV106/AY96,3))</f>
        <v>0</v>
      </c>
      <c r="AM106" s="240"/>
      <c r="AN106" s="240"/>
      <c r="AO106" s="240"/>
      <c r="AP106" s="240"/>
      <c r="AQ106" s="241"/>
      <c r="AR106" s="31"/>
      <c r="AS106" s="31"/>
      <c r="AT106" s="43"/>
      <c r="AU106" s="222" t="s">
        <v>37</v>
      </c>
      <c r="AV106" s="245">
        <f>IF(AV96-AV101&gt;0,IF(AV96-AV101&gt;AY96,AY96,AV96-AV101),0)</f>
        <v>0</v>
      </c>
      <c r="AW106" s="246" t="s">
        <v>38</v>
      </c>
      <c r="AX106" s="246"/>
      <c r="AY106" s="99"/>
      <c r="AZ106" s="99"/>
      <c r="BA106" s="43"/>
      <c r="BB106" s="43"/>
      <c r="BC106" s="43"/>
      <c r="BD106" s="40"/>
      <c r="BE106" s="40"/>
      <c r="BF106" s="40"/>
    </row>
    <row r="107" spans="1:58" ht="35.25" hidden="1" customHeight="1" x14ac:dyDescent="0.15">
      <c r="A107" s="65"/>
      <c r="B107" s="31"/>
      <c r="C107" s="227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  <c r="AB107" s="229"/>
      <c r="AC107" s="34"/>
      <c r="AD107" s="31"/>
      <c r="AE107" s="236"/>
      <c r="AF107" s="237"/>
      <c r="AG107" s="237"/>
      <c r="AH107" s="237"/>
      <c r="AI107" s="237"/>
      <c r="AJ107" s="237"/>
      <c r="AK107" s="238"/>
      <c r="AL107" s="242"/>
      <c r="AM107" s="243"/>
      <c r="AN107" s="243"/>
      <c r="AO107" s="243"/>
      <c r="AP107" s="243"/>
      <c r="AQ107" s="244"/>
      <c r="AR107" s="31"/>
      <c r="AS107" s="31"/>
      <c r="AT107" s="222"/>
      <c r="AU107" s="222"/>
      <c r="AV107" s="245"/>
      <c r="AW107" s="246"/>
      <c r="AX107" s="246"/>
    </row>
    <row r="108" spans="1:58" ht="25.5" hidden="1" customHeight="1" x14ac:dyDescent="0.15">
      <c r="A108" s="65"/>
      <c r="B108" s="31"/>
      <c r="C108" s="230"/>
      <c r="D108" s="231"/>
      <c r="E108" s="231"/>
      <c r="F108" s="231"/>
      <c r="G108" s="231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31"/>
      <c r="Z108" s="231"/>
      <c r="AA108" s="231"/>
      <c r="AB108" s="232"/>
      <c r="AC108" s="31"/>
      <c r="AD108" s="31"/>
      <c r="AE108" s="31"/>
      <c r="AF108" s="31"/>
      <c r="AG108" s="31"/>
      <c r="AH108" s="31"/>
      <c r="AI108" s="31"/>
      <c r="AJ108" s="31"/>
      <c r="AK108" s="54" t="s">
        <v>20</v>
      </c>
      <c r="AL108" s="31"/>
      <c r="AM108" s="34"/>
      <c r="AN108" s="34"/>
      <c r="AO108" s="34"/>
      <c r="AP108" s="31"/>
      <c r="AQ108" s="31"/>
      <c r="AR108" s="31"/>
      <c r="AS108" s="31"/>
      <c r="AT108" s="222"/>
    </row>
    <row r="109" spans="1:58" ht="25.5" hidden="1" customHeight="1" x14ac:dyDescent="0.15">
      <c r="A109" s="50"/>
      <c r="B109" s="30"/>
      <c r="C109" s="52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31"/>
      <c r="AD109" s="31"/>
      <c r="AE109" s="31"/>
      <c r="AF109" s="31"/>
      <c r="AG109" s="31"/>
      <c r="AH109" s="31"/>
      <c r="AI109" s="31"/>
      <c r="AJ109" s="31"/>
      <c r="AK109" s="55" t="s">
        <v>39</v>
      </c>
      <c r="AL109" s="31"/>
      <c r="AM109" s="34"/>
      <c r="AN109" s="34"/>
      <c r="AO109" s="34"/>
      <c r="AP109" s="31"/>
      <c r="AQ109" s="31"/>
      <c r="AR109" s="31"/>
      <c r="AS109" s="31"/>
    </row>
    <row r="110" spans="1:58" s="17" customFormat="1" ht="16.5" hidden="1" customHeight="1" x14ac:dyDescent="0.15">
      <c r="A110" s="15"/>
      <c r="B110" s="15"/>
      <c r="C110" s="16"/>
      <c r="F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U110" s="34"/>
      <c r="AV110" s="34"/>
      <c r="AW110" s="34"/>
      <c r="AX110" s="34"/>
      <c r="AY110" s="34"/>
      <c r="AZ110" s="34"/>
      <c r="BA110" s="34"/>
      <c r="BB110" s="34"/>
      <c r="BC110" s="34"/>
      <c r="BD110" s="21"/>
      <c r="BE110" s="21"/>
      <c r="BF110" s="21"/>
    </row>
    <row r="111" spans="1:58" ht="25.5" hidden="1" customHeight="1" x14ac:dyDescent="0.15">
      <c r="A111" s="275" t="s">
        <v>47</v>
      </c>
      <c r="B111" s="276"/>
      <c r="C111" s="276"/>
      <c r="D111" s="276"/>
      <c r="E111" s="276"/>
      <c r="F111" s="276"/>
      <c r="G111" s="276"/>
      <c r="H111" s="276"/>
      <c r="I111" s="277"/>
      <c r="J111" s="23"/>
      <c r="K111" s="64" t="s">
        <v>43</v>
      </c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64"/>
      <c r="AI111" s="64"/>
      <c r="AJ111" s="64"/>
      <c r="AK111" s="64"/>
      <c r="AL111" s="64"/>
      <c r="AM111" s="64"/>
      <c r="AN111" s="64"/>
      <c r="AO111" s="23"/>
      <c r="AP111" s="23"/>
      <c r="AQ111" s="23"/>
      <c r="AR111" s="23"/>
      <c r="AS111" s="23"/>
      <c r="AU111" s="31" t="s">
        <v>6</v>
      </c>
      <c r="AV111" s="34"/>
      <c r="AW111" s="34"/>
      <c r="AX111" s="34"/>
      <c r="AY111" s="34"/>
      <c r="BA111" s="34"/>
      <c r="BB111" s="34"/>
      <c r="BC111" s="34"/>
      <c r="BD111" s="21"/>
      <c r="BE111" s="21"/>
      <c r="BF111" s="21"/>
    </row>
    <row r="112" spans="1:58" ht="17.25" hidden="1" customHeight="1" x14ac:dyDescent="0.15">
      <c r="A112" s="278"/>
      <c r="B112" s="279"/>
      <c r="C112" s="279"/>
      <c r="D112" s="279"/>
      <c r="E112" s="279"/>
      <c r="F112" s="279"/>
      <c r="G112" s="279"/>
      <c r="H112" s="279"/>
      <c r="I112" s="280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5"/>
      <c r="Y112" s="25"/>
      <c r="Z112" s="25"/>
      <c r="AA112" s="25"/>
      <c r="AB112" s="25"/>
      <c r="AC112" s="25"/>
      <c r="AD112" s="25"/>
      <c r="AE112" s="26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7"/>
      <c r="AQ112" s="27"/>
      <c r="AR112" s="27"/>
      <c r="AS112" s="27"/>
    </row>
    <row r="113" spans="1:58" ht="28.5" hidden="1" customHeight="1" x14ac:dyDescent="0.15">
      <c r="A113" s="28"/>
      <c r="B113" s="29" t="s">
        <v>7</v>
      </c>
      <c r="C113" s="30"/>
      <c r="D113" s="30"/>
      <c r="E113" s="30"/>
      <c r="F113" s="31"/>
      <c r="G113" s="32"/>
      <c r="H113" s="31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3"/>
      <c r="AB113" s="34"/>
      <c r="AC113" s="34"/>
      <c r="AD113" s="34"/>
      <c r="AE113" s="29" t="s">
        <v>8</v>
      </c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V113" s="31" t="s">
        <v>9</v>
      </c>
      <c r="AY113" s="31" t="s">
        <v>10</v>
      </c>
    </row>
    <row r="114" spans="1:58" ht="25.5" hidden="1" customHeight="1" x14ac:dyDescent="0.15">
      <c r="A114" s="28"/>
      <c r="B114" s="170" t="s">
        <v>110</v>
      </c>
      <c r="C114" s="264"/>
      <c r="D114" s="264"/>
      <c r="E114" s="265"/>
      <c r="F114" s="269" t="s">
        <v>11</v>
      </c>
      <c r="G114" s="269"/>
      <c r="H114" s="261"/>
      <c r="I114" s="261"/>
      <c r="J114" s="247" t="s">
        <v>12</v>
      </c>
      <c r="K114" s="247"/>
      <c r="L114" s="261"/>
      <c r="M114" s="261"/>
      <c r="N114" s="247" t="s">
        <v>13</v>
      </c>
      <c r="O114" s="248"/>
      <c r="P114" s="257" t="s">
        <v>14</v>
      </c>
      <c r="Q114" s="248"/>
      <c r="R114" s="258" t="s">
        <v>15</v>
      </c>
      <c r="S114" s="258"/>
      <c r="T114" s="261"/>
      <c r="U114" s="261"/>
      <c r="V114" s="247" t="s">
        <v>12</v>
      </c>
      <c r="W114" s="247"/>
      <c r="X114" s="261"/>
      <c r="Y114" s="261"/>
      <c r="Z114" s="247" t="s">
        <v>13</v>
      </c>
      <c r="AA114" s="248"/>
      <c r="AB114" s="31"/>
      <c r="AC114" s="31"/>
      <c r="AD114" s="31"/>
      <c r="AE114" s="233" t="s">
        <v>108</v>
      </c>
      <c r="AF114" s="270"/>
      <c r="AG114" s="270"/>
      <c r="AH114" s="270"/>
      <c r="AI114" s="271"/>
      <c r="AJ114" s="254">
        <f>ROUNDDOWN(AY114/60,0)</f>
        <v>0</v>
      </c>
      <c r="AK114" s="254"/>
      <c r="AL114" s="270" t="s">
        <v>17</v>
      </c>
      <c r="AM114" s="270"/>
      <c r="AN114" s="254">
        <f>AY114-AJ114*60</f>
        <v>0</v>
      </c>
      <c r="AO114" s="254"/>
      <c r="AP114" s="247" t="s">
        <v>13</v>
      </c>
      <c r="AQ114" s="248"/>
      <c r="AR114" s="34"/>
      <c r="AS114" s="31"/>
      <c r="AT114" s="222"/>
      <c r="AU114" s="222" t="s">
        <v>18</v>
      </c>
      <c r="AV114" s="223">
        <f>T114*60+X114</f>
        <v>0</v>
      </c>
      <c r="AX114" s="222" t="s">
        <v>19</v>
      </c>
      <c r="AY114" s="223">
        <f>(T114*60+X114)-(H114*60+L114)</f>
        <v>0</v>
      </c>
    </row>
    <row r="115" spans="1:58" ht="35.25" hidden="1" customHeight="1" x14ac:dyDescent="0.15">
      <c r="A115" s="28"/>
      <c r="B115" s="266"/>
      <c r="C115" s="267"/>
      <c r="D115" s="267"/>
      <c r="E115" s="268"/>
      <c r="F115" s="269"/>
      <c r="G115" s="269"/>
      <c r="H115" s="263"/>
      <c r="I115" s="263"/>
      <c r="J115" s="249"/>
      <c r="K115" s="249"/>
      <c r="L115" s="263"/>
      <c r="M115" s="263"/>
      <c r="N115" s="249"/>
      <c r="O115" s="250"/>
      <c r="P115" s="252"/>
      <c r="Q115" s="250"/>
      <c r="R115" s="259"/>
      <c r="S115" s="259"/>
      <c r="T115" s="263"/>
      <c r="U115" s="263"/>
      <c r="V115" s="249"/>
      <c r="W115" s="249"/>
      <c r="X115" s="263"/>
      <c r="Y115" s="263"/>
      <c r="Z115" s="249"/>
      <c r="AA115" s="250"/>
      <c r="AB115" s="31"/>
      <c r="AC115" s="31"/>
      <c r="AD115" s="31"/>
      <c r="AE115" s="272"/>
      <c r="AF115" s="273"/>
      <c r="AG115" s="273"/>
      <c r="AH115" s="273"/>
      <c r="AI115" s="274"/>
      <c r="AJ115" s="256"/>
      <c r="AK115" s="256"/>
      <c r="AL115" s="273"/>
      <c r="AM115" s="273"/>
      <c r="AN115" s="256"/>
      <c r="AO115" s="256"/>
      <c r="AP115" s="249"/>
      <c r="AQ115" s="250"/>
      <c r="AR115" s="34"/>
      <c r="AS115" s="31"/>
      <c r="AT115" s="222"/>
      <c r="AU115" s="222"/>
      <c r="AV115" s="223"/>
      <c r="AX115" s="222"/>
      <c r="AY115" s="223"/>
    </row>
    <row r="116" spans="1:58" ht="17.25" hidden="1" customHeight="1" x14ac:dyDescent="0.15">
      <c r="A116" s="28"/>
      <c r="B116" s="35"/>
      <c r="C116" s="35"/>
      <c r="D116" s="35"/>
      <c r="E116" s="35"/>
      <c r="F116" s="36"/>
      <c r="G116" s="36"/>
      <c r="H116" s="37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4"/>
      <c r="Y116" s="34"/>
      <c r="Z116" s="32"/>
      <c r="AA116" s="33"/>
      <c r="AB116" s="34"/>
      <c r="AC116" s="34"/>
      <c r="AD116" s="34"/>
      <c r="AE116" s="38"/>
      <c r="AF116" s="38"/>
      <c r="AG116" s="38"/>
      <c r="AH116" s="38"/>
      <c r="AI116" s="38"/>
      <c r="AJ116" s="39" t="s">
        <v>20</v>
      </c>
      <c r="AK116" s="38"/>
      <c r="AL116" s="38"/>
      <c r="AM116" s="38"/>
      <c r="AN116" s="38"/>
      <c r="AO116" s="38"/>
      <c r="AP116" s="38"/>
      <c r="AQ116" s="38"/>
      <c r="AR116" s="34"/>
      <c r="AS116" s="31"/>
    </row>
    <row r="117" spans="1:58" s="31" customFormat="1" ht="25.5" hidden="1" customHeight="1" x14ac:dyDescent="0.15">
      <c r="A117" s="28"/>
      <c r="B117" s="29"/>
      <c r="C117" s="30"/>
      <c r="D117" s="30"/>
      <c r="E117" s="30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3"/>
      <c r="X117" s="34"/>
      <c r="Y117" s="34"/>
      <c r="Z117" s="32"/>
      <c r="AA117" s="33"/>
      <c r="AB117" s="34"/>
      <c r="AC117" s="34"/>
      <c r="AD117" s="34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4"/>
      <c r="AV117" s="43" t="s">
        <v>21</v>
      </c>
      <c r="AY117" s="31" t="s">
        <v>22</v>
      </c>
      <c r="BB117" s="31" t="s">
        <v>44</v>
      </c>
      <c r="BD117" s="3"/>
      <c r="BE117" s="3"/>
      <c r="BF117" s="3"/>
    </row>
    <row r="118" spans="1:58" s="48" customFormat="1" ht="25.5" hidden="1" customHeight="1" x14ac:dyDescent="0.15">
      <c r="A118" s="41"/>
      <c r="B118" s="42" t="s">
        <v>100</v>
      </c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3"/>
      <c r="P118" s="42"/>
      <c r="Q118" s="42"/>
      <c r="R118" s="42"/>
      <c r="S118" s="42"/>
      <c r="T118" s="42"/>
      <c r="U118" s="13"/>
      <c r="V118" s="42"/>
      <c r="W118" s="42"/>
      <c r="X118" s="34"/>
      <c r="Y118" s="34"/>
      <c r="Z118" s="32"/>
      <c r="AA118" s="33"/>
      <c r="AB118" s="34"/>
      <c r="AC118" s="34"/>
      <c r="AD118" s="34"/>
      <c r="AE118" s="44" t="s">
        <v>24</v>
      </c>
      <c r="AF118" s="45"/>
      <c r="AG118" s="46"/>
      <c r="AH118" s="46"/>
      <c r="AI118" s="46"/>
      <c r="AJ118" s="46"/>
      <c r="AK118" s="46"/>
      <c r="AL118" s="46"/>
      <c r="AM118" s="46"/>
      <c r="AN118" s="38"/>
      <c r="AO118" s="38"/>
      <c r="AP118" s="38"/>
      <c r="AQ118" s="47"/>
      <c r="AR118" s="34"/>
      <c r="AS118" s="31"/>
      <c r="AT118" s="43"/>
      <c r="AU118" s="43"/>
      <c r="AV118" s="43" t="s">
        <v>25</v>
      </c>
      <c r="AW118" s="43"/>
      <c r="AX118" s="43"/>
      <c r="AY118" s="31" t="s">
        <v>26</v>
      </c>
      <c r="AZ118" s="43"/>
      <c r="BA118" s="31"/>
      <c r="BB118" s="31"/>
      <c r="BC118" s="43"/>
      <c r="BD118" s="3"/>
      <c r="BE118" s="40"/>
      <c r="BF118" s="40"/>
    </row>
    <row r="119" spans="1:58" ht="25.5" hidden="1" customHeight="1" x14ac:dyDescent="0.15">
      <c r="A119" s="28"/>
      <c r="B119" s="170" t="s">
        <v>110</v>
      </c>
      <c r="C119" s="264"/>
      <c r="D119" s="264"/>
      <c r="E119" s="265"/>
      <c r="F119" s="269" t="s">
        <v>11</v>
      </c>
      <c r="G119" s="269"/>
      <c r="H119" s="261"/>
      <c r="I119" s="261"/>
      <c r="J119" s="247" t="s">
        <v>12</v>
      </c>
      <c r="K119" s="247"/>
      <c r="L119" s="261"/>
      <c r="M119" s="261"/>
      <c r="N119" s="247" t="s">
        <v>13</v>
      </c>
      <c r="O119" s="248"/>
      <c r="P119" s="257" t="s">
        <v>14</v>
      </c>
      <c r="Q119" s="248"/>
      <c r="R119" s="258" t="s">
        <v>15</v>
      </c>
      <c r="S119" s="258"/>
      <c r="T119" s="260"/>
      <c r="U119" s="261"/>
      <c r="V119" s="247" t="s">
        <v>12</v>
      </c>
      <c r="W119" s="247"/>
      <c r="X119" s="261"/>
      <c r="Y119" s="261"/>
      <c r="Z119" s="247" t="s">
        <v>13</v>
      </c>
      <c r="AA119" s="248"/>
      <c r="AB119" s="34"/>
      <c r="AC119" s="34"/>
      <c r="AD119" s="34"/>
      <c r="AE119" s="251" t="s">
        <v>34</v>
      </c>
      <c r="AF119" s="247"/>
      <c r="AG119" s="247"/>
      <c r="AH119" s="247"/>
      <c r="AI119" s="248"/>
      <c r="AJ119" s="253">
        <f>ROUNDDOWN(AV124/60,0)</f>
        <v>0</v>
      </c>
      <c r="AK119" s="254"/>
      <c r="AL119" s="247" t="s">
        <v>12</v>
      </c>
      <c r="AM119" s="247"/>
      <c r="AN119" s="254">
        <f>AV124-AJ119*60</f>
        <v>0</v>
      </c>
      <c r="AO119" s="254"/>
      <c r="AP119" s="247" t="s">
        <v>13</v>
      </c>
      <c r="AQ119" s="248"/>
      <c r="AR119" s="34"/>
      <c r="AS119" s="49"/>
      <c r="AU119" s="222" t="s">
        <v>28</v>
      </c>
      <c r="AV119" s="223">
        <f>IF(AY119&lt;=BB119,BB119,AV114)</f>
        <v>1260</v>
      </c>
      <c r="AW119" s="156"/>
      <c r="AX119" s="222" t="s">
        <v>29</v>
      </c>
      <c r="AY119" s="223">
        <f>T119*60+X119</f>
        <v>0</v>
      </c>
      <c r="AZ119" s="156"/>
      <c r="BA119" s="222" t="s">
        <v>30</v>
      </c>
      <c r="BB119" s="223">
        <f>21*60</f>
        <v>1260</v>
      </c>
    </row>
    <row r="120" spans="1:58" ht="35.25" hidden="1" customHeight="1" x14ac:dyDescent="0.15">
      <c r="A120" s="28"/>
      <c r="B120" s="266"/>
      <c r="C120" s="267"/>
      <c r="D120" s="267"/>
      <c r="E120" s="268"/>
      <c r="F120" s="269"/>
      <c r="G120" s="269"/>
      <c r="H120" s="263"/>
      <c r="I120" s="263"/>
      <c r="J120" s="249"/>
      <c r="K120" s="249"/>
      <c r="L120" s="263"/>
      <c r="M120" s="263"/>
      <c r="N120" s="249"/>
      <c r="O120" s="250"/>
      <c r="P120" s="252"/>
      <c r="Q120" s="250"/>
      <c r="R120" s="259"/>
      <c r="S120" s="259"/>
      <c r="T120" s="262"/>
      <c r="U120" s="263"/>
      <c r="V120" s="249"/>
      <c r="W120" s="249"/>
      <c r="X120" s="263"/>
      <c r="Y120" s="263"/>
      <c r="Z120" s="249"/>
      <c r="AA120" s="250"/>
      <c r="AB120" s="31"/>
      <c r="AC120" s="31"/>
      <c r="AD120" s="31"/>
      <c r="AE120" s="252"/>
      <c r="AF120" s="249"/>
      <c r="AG120" s="249"/>
      <c r="AH120" s="249"/>
      <c r="AI120" s="250"/>
      <c r="AJ120" s="255"/>
      <c r="AK120" s="256"/>
      <c r="AL120" s="249"/>
      <c r="AM120" s="249"/>
      <c r="AN120" s="256"/>
      <c r="AO120" s="256"/>
      <c r="AP120" s="249"/>
      <c r="AQ120" s="250"/>
      <c r="AR120" s="34"/>
      <c r="AS120" s="49"/>
      <c r="AU120" s="222"/>
      <c r="AV120" s="223"/>
      <c r="AW120" s="156"/>
      <c r="AX120" s="222"/>
      <c r="AY120" s="223"/>
      <c r="AZ120" s="156"/>
      <c r="BA120" s="222"/>
      <c r="BB120" s="223"/>
    </row>
    <row r="121" spans="1:58" ht="17.25" hidden="1" customHeight="1" x14ac:dyDescent="0.15">
      <c r="A121" s="50"/>
      <c r="B121" s="35"/>
      <c r="C121" s="35"/>
      <c r="D121" s="35"/>
      <c r="E121" s="35"/>
      <c r="F121" s="31"/>
      <c r="G121" s="35"/>
      <c r="H121" s="37"/>
      <c r="I121" s="35"/>
      <c r="J121" s="35"/>
      <c r="K121" s="35"/>
      <c r="L121" s="35"/>
      <c r="M121" s="35"/>
      <c r="N121" s="35"/>
      <c r="O121" s="35"/>
      <c r="P121" s="51"/>
      <c r="Q121" s="35"/>
      <c r="R121" s="35"/>
      <c r="S121" s="35"/>
      <c r="T121" s="35"/>
      <c r="U121" s="35"/>
      <c r="V121" s="35"/>
      <c r="W121" s="35"/>
      <c r="X121" s="34"/>
      <c r="Y121" s="34"/>
      <c r="Z121" s="32"/>
      <c r="AA121" s="31"/>
      <c r="AB121" s="31"/>
      <c r="AC121" s="31"/>
      <c r="AD121" s="31"/>
      <c r="AE121" s="47"/>
      <c r="AF121" s="47"/>
      <c r="AG121" s="47"/>
      <c r="AH121" s="47"/>
      <c r="AI121" s="47"/>
      <c r="AJ121" s="39" t="s">
        <v>20</v>
      </c>
      <c r="AK121" s="47"/>
      <c r="AL121" s="47"/>
      <c r="AM121" s="47"/>
      <c r="AN121" s="47"/>
      <c r="AO121" s="47"/>
      <c r="AP121" s="47"/>
      <c r="AQ121" s="47"/>
      <c r="AR121" s="31"/>
      <c r="AS121" s="31"/>
      <c r="AY121" s="62" t="s">
        <v>31</v>
      </c>
    </row>
    <row r="122" spans="1:58" ht="25.5" hidden="1" customHeight="1" x14ac:dyDescent="0.2">
      <c r="A122" s="50"/>
      <c r="B122" s="31"/>
      <c r="C122" s="224" t="s">
        <v>93</v>
      </c>
      <c r="D122" s="225"/>
      <c r="E122" s="225"/>
      <c r="F122" s="225"/>
      <c r="G122" s="225"/>
      <c r="H122" s="225"/>
      <c r="I122" s="225"/>
      <c r="J122" s="225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25"/>
      <c r="V122" s="225"/>
      <c r="W122" s="225"/>
      <c r="X122" s="225"/>
      <c r="Y122" s="225"/>
      <c r="Z122" s="225"/>
      <c r="AA122" s="225"/>
      <c r="AB122" s="226"/>
      <c r="AD122" s="31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31"/>
      <c r="AS122" s="31"/>
      <c r="AY122" s="98" t="s">
        <v>90</v>
      </c>
    </row>
    <row r="123" spans="1:58" ht="25.5" hidden="1" customHeight="1" x14ac:dyDescent="0.15">
      <c r="A123" s="50"/>
      <c r="B123" s="31"/>
      <c r="C123" s="227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  <c r="AB123" s="229"/>
      <c r="AD123" s="31"/>
      <c r="AE123" s="44" t="s">
        <v>33</v>
      </c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31"/>
      <c r="AS123" s="31"/>
      <c r="AV123" s="31" t="s">
        <v>34</v>
      </c>
      <c r="AY123" s="31" t="s">
        <v>35</v>
      </c>
      <c r="AZ123" s="99"/>
    </row>
    <row r="124" spans="1:58" s="48" customFormat="1" ht="25.5" hidden="1" customHeight="1" x14ac:dyDescent="0.15">
      <c r="A124" s="50"/>
      <c r="B124" s="31"/>
      <c r="C124" s="227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  <c r="AB124" s="229"/>
      <c r="AC124" s="1"/>
      <c r="AD124" s="31"/>
      <c r="AE124" s="233" t="s">
        <v>109</v>
      </c>
      <c r="AF124" s="234"/>
      <c r="AG124" s="234"/>
      <c r="AH124" s="234"/>
      <c r="AI124" s="234"/>
      <c r="AJ124" s="234"/>
      <c r="AK124" s="235"/>
      <c r="AL124" s="239">
        <f>IF(AY114=0,0,ROUNDUP(AV124/AY114,3))</f>
        <v>0</v>
      </c>
      <c r="AM124" s="240"/>
      <c r="AN124" s="240"/>
      <c r="AO124" s="240"/>
      <c r="AP124" s="240"/>
      <c r="AQ124" s="241"/>
      <c r="AR124" s="31"/>
      <c r="AS124" s="31"/>
      <c r="AT124" s="43"/>
      <c r="AU124" s="222" t="s">
        <v>37</v>
      </c>
      <c r="AV124" s="245">
        <f>IF(AV114-AV119&gt;0,IF(AV114-AV119&gt;AY114,AY114,AV114-AV119),0)</f>
        <v>0</v>
      </c>
      <c r="AW124" s="246" t="s">
        <v>38</v>
      </c>
      <c r="AX124" s="246"/>
      <c r="AY124" s="99"/>
      <c r="AZ124" s="99"/>
      <c r="BA124" s="43"/>
      <c r="BB124" s="43"/>
      <c r="BC124" s="43"/>
      <c r="BD124" s="40"/>
      <c r="BE124" s="40"/>
      <c r="BF124" s="40"/>
    </row>
    <row r="125" spans="1:58" ht="35.25" hidden="1" customHeight="1" x14ac:dyDescent="0.15">
      <c r="A125" s="50"/>
      <c r="B125" s="31"/>
      <c r="C125" s="227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  <c r="AB125" s="229"/>
      <c r="AD125" s="31"/>
      <c r="AE125" s="236"/>
      <c r="AF125" s="237"/>
      <c r="AG125" s="237"/>
      <c r="AH125" s="237"/>
      <c r="AI125" s="237"/>
      <c r="AJ125" s="237"/>
      <c r="AK125" s="238"/>
      <c r="AL125" s="242"/>
      <c r="AM125" s="243"/>
      <c r="AN125" s="243"/>
      <c r="AO125" s="243"/>
      <c r="AP125" s="243"/>
      <c r="AQ125" s="244"/>
      <c r="AR125" s="31"/>
      <c r="AS125" s="31"/>
      <c r="AT125" s="222"/>
      <c r="AU125" s="222"/>
      <c r="AV125" s="245"/>
      <c r="AW125" s="246"/>
      <c r="AX125" s="246"/>
    </row>
    <row r="126" spans="1:58" ht="25.5" hidden="1" customHeight="1" x14ac:dyDescent="0.15">
      <c r="A126" s="50"/>
      <c r="B126" s="31"/>
      <c r="C126" s="230"/>
      <c r="D126" s="231"/>
      <c r="E126" s="231"/>
      <c r="F126" s="231"/>
      <c r="G126" s="231"/>
      <c r="H126" s="231"/>
      <c r="I126" s="231"/>
      <c r="J126" s="231"/>
      <c r="K126" s="231"/>
      <c r="L126" s="231"/>
      <c r="M126" s="231"/>
      <c r="N126" s="231"/>
      <c r="O126" s="231"/>
      <c r="P126" s="231"/>
      <c r="Q126" s="231"/>
      <c r="R126" s="231"/>
      <c r="S126" s="231"/>
      <c r="T126" s="231"/>
      <c r="U126" s="231"/>
      <c r="V126" s="231"/>
      <c r="W126" s="231"/>
      <c r="X126" s="231"/>
      <c r="Y126" s="231"/>
      <c r="Z126" s="231"/>
      <c r="AA126" s="231"/>
      <c r="AB126" s="232"/>
      <c r="AD126" s="31"/>
      <c r="AE126" s="31"/>
      <c r="AF126" s="31"/>
      <c r="AG126" s="31"/>
      <c r="AH126" s="31"/>
      <c r="AI126" s="31"/>
      <c r="AJ126" s="31"/>
      <c r="AK126" s="54" t="s">
        <v>20</v>
      </c>
      <c r="AL126" s="31"/>
      <c r="AM126" s="34"/>
      <c r="AN126" s="34"/>
      <c r="AO126" s="34"/>
      <c r="AP126" s="31"/>
      <c r="AQ126" s="31"/>
      <c r="AR126" s="31"/>
      <c r="AS126" s="31"/>
      <c r="AT126" s="222"/>
    </row>
    <row r="127" spans="1:58" ht="25.5" hidden="1" customHeight="1" x14ac:dyDescent="0.15">
      <c r="A127" s="50"/>
      <c r="B127" s="31"/>
      <c r="C127" s="52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D127" s="31"/>
      <c r="AE127" s="31"/>
      <c r="AF127" s="31"/>
      <c r="AG127" s="31"/>
      <c r="AH127" s="31"/>
      <c r="AI127" s="31"/>
      <c r="AJ127" s="31"/>
      <c r="AK127" s="55" t="s">
        <v>39</v>
      </c>
      <c r="AL127" s="31"/>
      <c r="AM127" s="34"/>
      <c r="AN127" s="34"/>
      <c r="AO127" s="34"/>
      <c r="AP127" s="31"/>
      <c r="AQ127" s="31"/>
      <c r="AR127" s="31"/>
      <c r="AS127" s="31"/>
    </row>
    <row r="128" spans="1:58" ht="17.25" hidden="1" customHeight="1" x14ac:dyDescent="0.15">
      <c r="A128" s="56"/>
      <c r="B128" s="57"/>
      <c r="C128" s="57"/>
      <c r="D128" s="57"/>
      <c r="E128" s="57"/>
      <c r="F128" s="58"/>
      <c r="G128" s="57"/>
      <c r="H128" s="57"/>
      <c r="I128" s="57"/>
      <c r="J128" s="57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60"/>
      <c r="AL128" s="59"/>
      <c r="AM128" s="61"/>
      <c r="AN128" s="61"/>
      <c r="AO128" s="61"/>
      <c r="AP128" s="59"/>
      <c r="AQ128" s="59"/>
      <c r="AR128" s="59"/>
      <c r="AS128" s="59"/>
    </row>
    <row r="129" spans="1:58" ht="17.25" hidden="1" customHeight="1" x14ac:dyDescent="0.15">
      <c r="A129" s="36"/>
      <c r="B129" s="36"/>
      <c r="C129" s="36"/>
      <c r="D129" s="36"/>
      <c r="E129" s="36"/>
      <c r="F129" s="62"/>
      <c r="G129" s="36"/>
      <c r="H129" s="36"/>
      <c r="I129" s="36"/>
      <c r="J129" s="36"/>
      <c r="AK129" s="63"/>
      <c r="AM129" s="10"/>
      <c r="AN129" s="10"/>
      <c r="AO129" s="10"/>
    </row>
    <row r="130" spans="1:58" ht="25.5" hidden="1" customHeight="1" x14ac:dyDescent="0.15">
      <c r="A130" s="275" t="s">
        <v>48</v>
      </c>
      <c r="B130" s="276"/>
      <c r="C130" s="276"/>
      <c r="D130" s="276"/>
      <c r="E130" s="276"/>
      <c r="F130" s="276"/>
      <c r="G130" s="276"/>
      <c r="H130" s="276"/>
      <c r="I130" s="277"/>
      <c r="J130" s="23"/>
      <c r="K130" s="64" t="s">
        <v>43</v>
      </c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  <c r="W130" s="64"/>
      <c r="X130" s="64"/>
      <c r="Y130" s="64"/>
      <c r="Z130" s="64"/>
      <c r="AA130" s="64"/>
      <c r="AB130" s="64"/>
      <c r="AC130" s="64"/>
      <c r="AD130" s="64"/>
      <c r="AE130" s="64"/>
      <c r="AF130" s="64"/>
      <c r="AG130" s="64"/>
      <c r="AH130" s="64"/>
      <c r="AI130" s="64"/>
      <c r="AJ130" s="64"/>
      <c r="AK130" s="64"/>
      <c r="AL130" s="64"/>
      <c r="AM130" s="64"/>
      <c r="AN130" s="64"/>
      <c r="AO130" s="23"/>
      <c r="AP130" s="23"/>
      <c r="AQ130" s="23"/>
      <c r="AR130" s="23"/>
      <c r="AS130" s="23"/>
      <c r="AU130" s="31" t="s">
        <v>6</v>
      </c>
      <c r="AV130" s="34"/>
      <c r="AW130" s="34"/>
      <c r="AX130" s="34"/>
      <c r="AY130" s="34"/>
      <c r="BA130" s="34"/>
      <c r="BB130" s="34"/>
      <c r="BC130" s="34"/>
      <c r="BD130" s="21"/>
      <c r="BE130" s="21"/>
      <c r="BF130" s="21"/>
    </row>
    <row r="131" spans="1:58" ht="17.25" hidden="1" customHeight="1" x14ac:dyDescent="0.15">
      <c r="A131" s="278"/>
      <c r="B131" s="279"/>
      <c r="C131" s="279"/>
      <c r="D131" s="279"/>
      <c r="E131" s="279"/>
      <c r="F131" s="279"/>
      <c r="G131" s="279"/>
      <c r="H131" s="279"/>
      <c r="I131" s="280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5"/>
      <c r="Y131" s="25"/>
      <c r="Z131" s="25"/>
      <c r="AA131" s="25"/>
      <c r="AB131" s="25"/>
      <c r="AC131" s="25"/>
      <c r="AD131" s="25"/>
      <c r="AE131" s="26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7"/>
      <c r="AQ131" s="27"/>
      <c r="AR131" s="27"/>
      <c r="AS131" s="27"/>
    </row>
    <row r="132" spans="1:58" ht="28.5" hidden="1" customHeight="1" x14ac:dyDescent="0.15">
      <c r="A132" s="28"/>
      <c r="B132" s="29" t="s">
        <v>7</v>
      </c>
      <c r="C132" s="30"/>
      <c r="D132" s="30"/>
      <c r="E132" s="30"/>
      <c r="F132" s="31"/>
      <c r="G132" s="32"/>
      <c r="H132" s="31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3"/>
      <c r="AB132" s="34"/>
      <c r="AC132" s="34"/>
      <c r="AD132" s="34"/>
      <c r="AE132" s="29" t="s">
        <v>8</v>
      </c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V132" s="31" t="s">
        <v>9</v>
      </c>
      <c r="AY132" s="31" t="s">
        <v>10</v>
      </c>
    </row>
    <row r="133" spans="1:58" ht="25.5" hidden="1" customHeight="1" x14ac:dyDescent="0.15">
      <c r="A133" s="28"/>
      <c r="B133" s="170" t="s">
        <v>110</v>
      </c>
      <c r="C133" s="264"/>
      <c r="D133" s="264"/>
      <c r="E133" s="265"/>
      <c r="F133" s="269" t="s">
        <v>11</v>
      </c>
      <c r="G133" s="269"/>
      <c r="H133" s="261"/>
      <c r="I133" s="261"/>
      <c r="J133" s="247" t="s">
        <v>12</v>
      </c>
      <c r="K133" s="247"/>
      <c r="L133" s="261"/>
      <c r="M133" s="261"/>
      <c r="N133" s="247" t="s">
        <v>13</v>
      </c>
      <c r="O133" s="248"/>
      <c r="P133" s="257" t="s">
        <v>14</v>
      </c>
      <c r="Q133" s="248"/>
      <c r="R133" s="258" t="s">
        <v>15</v>
      </c>
      <c r="S133" s="258"/>
      <c r="T133" s="261"/>
      <c r="U133" s="261"/>
      <c r="V133" s="247" t="s">
        <v>12</v>
      </c>
      <c r="W133" s="247"/>
      <c r="X133" s="261"/>
      <c r="Y133" s="261"/>
      <c r="Z133" s="247" t="s">
        <v>13</v>
      </c>
      <c r="AA133" s="248"/>
      <c r="AB133" s="31"/>
      <c r="AC133" s="31"/>
      <c r="AD133" s="31"/>
      <c r="AE133" s="233" t="s">
        <v>108</v>
      </c>
      <c r="AF133" s="270"/>
      <c r="AG133" s="270"/>
      <c r="AH133" s="270"/>
      <c r="AI133" s="271"/>
      <c r="AJ133" s="254">
        <f>ROUNDDOWN(AY133/60,0)</f>
        <v>0</v>
      </c>
      <c r="AK133" s="254"/>
      <c r="AL133" s="270" t="s">
        <v>17</v>
      </c>
      <c r="AM133" s="270"/>
      <c r="AN133" s="254">
        <f>AY133-AJ133*60</f>
        <v>0</v>
      </c>
      <c r="AO133" s="254"/>
      <c r="AP133" s="247" t="s">
        <v>13</v>
      </c>
      <c r="AQ133" s="248"/>
      <c r="AR133" s="34"/>
      <c r="AS133" s="31"/>
      <c r="AT133" s="222"/>
      <c r="AU133" s="222" t="s">
        <v>18</v>
      </c>
      <c r="AV133" s="223">
        <f>T133*60+X133</f>
        <v>0</v>
      </c>
      <c r="AX133" s="222" t="s">
        <v>19</v>
      </c>
      <c r="AY133" s="223">
        <f>(T133*60+X133)-(H133*60+L133)</f>
        <v>0</v>
      </c>
    </row>
    <row r="134" spans="1:58" ht="35.25" hidden="1" customHeight="1" x14ac:dyDescent="0.15">
      <c r="A134" s="28"/>
      <c r="B134" s="266"/>
      <c r="C134" s="267"/>
      <c r="D134" s="267"/>
      <c r="E134" s="268"/>
      <c r="F134" s="269"/>
      <c r="G134" s="269"/>
      <c r="H134" s="263"/>
      <c r="I134" s="263"/>
      <c r="J134" s="249"/>
      <c r="K134" s="249"/>
      <c r="L134" s="263"/>
      <c r="M134" s="263"/>
      <c r="N134" s="249"/>
      <c r="O134" s="250"/>
      <c r="P134" s="252"/>
      <c r="Q134" s="250"/>
      <c r="R134" s="259"/>
      <c r="S134" s="259"/>
      <c r="T134" s="263"/>
      <c r="U134" s="263"/>
      <c r="V134" s="249"/>
      <c r="W134" s="249"/>
      <c r="X134" s="263"/>
      <c r="Y134" s="263"/>
      <c r="Z134" s="249"/>
      <c r="AA134" s="250"/>
      <c r="AB134" s="31"/>
      <c r="AC134" s="31"/>
      <c r="AD134" s="31"/>
      <c r="AE134" s="272"/>
      <c r="AF134" s="273"/>
      <c r="AG134" s="273"/>
      <c r="AH134" s="273"/>
      <c r="AI134" s="274"/>
      <c r="AJ134" s="256"/>
      <c r="AK134" s="256"/>
      <c r="AL134" s="273"/>
      <c r="AM134" s="273"/>
      <c r="AN134" s="256"/>
      <c r="AO134" s="256"/>
      <c r="AP134" s="249"/>
      <c r="AQ134" s="250"/>
      <c r="AR134" s="34"/>
      <c r="AS134" s="31"/>
      <c r="AT134" s="222"/>
      <c r="AU134" s="222"/>
      <c r="AV134" s="223"/>
      <c r="AX134" s="222"/>
      <c r="AY134" s="223"/>
    </row>
    <row r="135" spans="1:58" ht="17.25" hidden="1" customHeight="1" x14ac:dyDescent="0.15">
      <c r="A135" s="28"/>
      <c r="B135" s="35"/>
      <c r="C135" s="35"/>
      <c r="D135" s="35"/>
      <c r="E135" s="35"/>
      <c r="F135" s="36"/>
      <c r="G135" s="36"/>
      <c r="H135" s="37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4"/>
      <c r="Y135" s="34"/>
      <c r="Z135" s="32"/>
      <c r="AA135" s="33"/>
      <c r="AB135" s="34"/>
      <c r="AC135" s="34"/>
      <c r="AD135" s="34"/>
      <c r="AE135" s="38"/>
      <c r="AF135" s="38"/>
      <c r="AG135" s="38"/>
      <c r="AH135" s="38"/>
      <c r="AI135" s="38"/>
      <c r="AJ135" s="39" t="s">
        <v>20</v>
      </c>
      <c r="AK135" s="38"/>
      <c r="AL135" s="38"/>
      <c r="AM135" s="38"/>
      <c r="AN135" s="38"/>
      <c r="AO135" s="38"/>
      <c r="AP135" s="38"/>
      <c r="AQ135" s="38"/>
      <c r="AR135" s="34"/>
      <c r="AS135" s="31"/>
    </row>
    <row r="136" spans="1:58" s="31" customFormat="1" ht="25.5" hidden="1" customHeight="1" x14ac:dyDescent="0.15">
      <c r="A136" s="28"/>
      <c r="B136" s="29"/>
      <c r="C136" s="30"/>
      <c r="D136" s="30"/>
      <c r="E136" s="30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3"/>
      <c r="X136" s="34"/>
      <c r="Y136" s="34"/>
      <c r="Z136" s="32"/>
      <c r="AA136" s="33"/>
      <c r="AB136" s="34"/>
      <c r="AC136" s="34"/>
      <c r="AD136" s="34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4"/>
      <c r="AV136" s="43" t="s">
        <v>21</v>
      </c>
      <c r="AY136" s="31" t="s">
        <v>22</v>
      </c>
      <c r="BB136" s="31" t="s">
        <v>44</v>
      </c>
      <c r="BD136" s="3"/>
      <c r="BE136" s="3"/>
      <c r="BF136" s="3"/>
    </row>
    <row r="137" spans="1:58" s="48" customFormat="1" ht="25.5" hidden="1" customHeight="1" x14ac:dyDescent="0.15">
      <c r="A137" s="41"/>
      <c r="B137" s="42" t="s">
        <v>100</v>
      </c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3"/>
      <c r="P137" s="42"/>
      <c r="Q137" s="42"/>
      <c r="R137" s="42"/>
      <c r="S137" s="42"/>
      <c r="T137" s="42"/>
      <c r="U137" s="13"/>
      <c r="V137" s="42"/>
      <c r="W137" s="42"/>
      <c r="X137" s="34"/>
      <c r="Y137" s="34"/>
      <c r="Z137" s="32"/>
      <c r="AA137" s="33"/>
      <c r="AB137" s="34"/>
      <c r="AC137" s="34"/>
      <c r="AD137" s="34"/>
      <c r="AE137" s="44" t="s">
        <v>24</v>
      </c>
      <c r="AF137" s="45"/>
      <c r="AG137" s="46"/>
      <c r="AH137" s="46"/>
      <c r="AI137" s="46"/>
      <c r="AJ137" s="46"/>
      <c r="AK137" s="46"/>
      <c r="AL137" s="46"/>
      <c r="AM137" s="46"/>
      <c r="AN137" s="38"/>
      <c r="AO137" s="38"/>
      <c r="AP137" s="38"/>
      <c r="AQ137" s="47"/>
      <c r="AR137" s="34"/>
      <c r="AS137" s="31"/>
      <c r="AT137" s="43"/>
      <c r="AU137" s="43"/>
      <c r="AV137" s="43" t="s">
        <v>25</v>
      </c>
      <c r="AW137" s="43"/>
      <c r="AX137" s="43"/>
      <c r="AY137" s="31" t="s">
        <v>26</v>
      </c>
      <c r="AZ137" s="43"/>
      <c r="BA137" s="31"/>
      <c r="BB137" s="31"/>
      <c r="BC137" s="43"/>
      <c r="BD137" s="3"/>
      <c r="BE137" s="40"/>
      <c r="BF137" s="40"/>
    </row>
    <row r="138" spans="1:58" ht="25.5" hidden="1" customHeight="1" x14ac:dyDescent="0.15">
      <c r="A138" s="28"/>
      <c r="B138" s="170" t="s">
        <v>110</v>
      </c>
      <c r="C138" s="264"/>
      <c r="D138" s="264"/>
      <c r="E138" s="265"/>
      <c r="F138" s="269" t="s">
        <v>11</v>
      </c>
      <c r="G138" s="269"/>
      <c r="H138" s="261"/>
      <c r="I138" s="261"/>
      <c r="J138" s="247" t="s">
        <v>12</v>
      </c>
      <c r="K138" s="247"/>
      <c r="L138" s="261"/>
      <c r="M138" s="261"/>
      <c r="N138" s="247" t="s">
        <v>13</v>
      </c>
      <c r="O138" s="248"/>
      <c r="P138" s="257" t="s">
        <v>14</v>
      </c>
      <c r="Q138" s="248"/>
      <c r="R138" s="258" t="s">
        <v>15</v>
      </c>
      <c r="S138" s="258"/>
      <c r="T138" s="260"/>
      <c r="U138" s="261"/>
      <c r="V138" s="247" t="s">
        <v>12</v>
      </c>
      <c r="W138" s="247"/>
      <c r="X138" s="261"/>
      <c r="Y138" s="261"/>
      <c r="Z138" s="247" t="s">
        <v>13</v>
      </c>
      <c r="AA138" s="248"/>
      <c r="AB138" s="34"/>
      <c r="AC138" s="34"/>
      <c r="AD138" s="34"/>
      <c r="AE138" s="251" t="s">
        <v>34</v>
      </c>
      <c r="AF138" s="247"/>
      <c r="AG138" s="247"/>
      <c r="AH138" s="247"/>
      <c r="AI138" s="248"/>
      <c r="AJ138" s="253">
        <f>ROUNDDOWN(AV143/60,0)</f>
        <v>0</v>
      </c>
      <c r="AK138" s="254"/>
      <c r="AL138" s="247" t="s">
        <v>12</v>
      </c>
      <c r="AM138" s="247"/>
      <c r="AN138" s="254">
        <f>AV143-AJ138*60</f>
        <v>0</v>
      </c>
      <c r="AO138" s="254"/>
      <c r="AP138" s="247" t="s">
        <v>13</v>
      </c>
      <c r="AQ138" s="248"/>
      <c r="AR138" s="34"/>
      <c r="AS138" s="49"/>
      <c r="AU138" s="222" t="s">
        <v>28</v>
      </c>
      <c r="AV138" s="223">
        <f>IF(AY138&lt;=BB138,BB138,AV133)</f>
        <v>1260</v>
      </c>
      <c r="AW138" s="156"/>
      <c r="AX138" s="222" t="s">
        <v>29</v>
      </c>
      <c r="AY138" s="223">
        <f>T138*60+X138</f>
        <v>0</v>
      </c>
      <c r="AZ138" s="156"/>
      <c r="BA138" s="222" t="s">
        <v>30</v>
      </c>
      <c r="BB138" s="223">
        <f>21*60</f>
        <v>1260</v>
      </c>
    </row>
    <row r="139" spans="1:58" ht="35.25" hidden="1" customHeight="1" x14ac:dyDescent="0.15">
      <c r="A139" s="28"/>
      <c r="B139" s="266"/>
      <c r="C139" s="267"/>
      <c r="D139" s="267"/>
      <c r="E139" s="268"/>
      <c r="F139" s="269"/>
      <c r="G139" s="269"/>
      <c r="H139" s="263"/>
      <c r="I139" s="263"/>
      <c r="J139" s="249"/>
      <c r="K139" s="249"/>
      <c r="L139" s="263"/>
      <c r="M139" s="263"/>
      <c r="N139" s="249"/>
      <c r="O139" s="250"/>
      <c r="P139" s="252"/>
      <c r="Q139" s="250"/>
      <c r="R139" s="259"/>
      <c r="S139" s="259"/>
      <c r="T139" s="262"/>
      <c r="U139" s="263"/>
      <c r="V139" s="249"/>
      <c r="W139" s="249"/>
      <c r="X139" s="263"/>
      <c r="Y139" s="263"/>
      <c r="Z139" s="249"/>
      <c r="AA139" s="250"/>
      <c r="AB139" s="31"/>
      <c r="AC139" s="31"/>
      <c r="AD139" s="31"/>
      <c r="AE139" s="252"/>
      <c r="AF139" s="249"/>
      <c r="AG139" s="249"/>
      <c r="AH139" s="249"/>
      <c r="AI139" s="250"/>
      <c r="AJ139" s="255"/>
      <c r="AK139" s="256"/>
      <c r="AL139" s="249"/>
      <c r="AM139" s="249"/>
      <c r="AN139" s="256"/>
      <c r="AO139" s="256"/>
      <c r="AP139" s="249"/>
      <c r="AQ139" s="250"/>
      <c r="AR139" s="34"/>
      <c r="AS139" s="49"/>
      <c r="AU139" s="222"/>
      <c r="AV139" s="223"/>
      <c r="AW139" s="156"/>
      <c r="AX139" s="222"/>
      <c r="AY139" s="223"/>
      <c r="AZ139" s="156"/>
      <c r="BA139" s="222"/>
      <c r="BB139" s="223"/>
    </row>
    <row r="140" spans="1:58" ht="17.25" hidden="1" customHeight="1" x14ac:dyDescent="0.15">
      <c r="A140" s="50"/>
      <c r="B140" s="35"/>
      <c r="C140" s="35"/>
      <c r="D140" s="35"/>
      <c r="E140" s="35"/>
      <c r="F140" s="31"/>
      <c r="G140" s="35"/>
      <c r="H140" s="37"/>
      <c r="I140" s="35"/>
      <c r="J140" s="35"/>
      <c r="K140" s="35"/>
      <c r="L140" s="35"/>
      <c r="M140" s="35"/>
      <c r="N140" s="35"/>
      <c r="O140" s="35"/>
      <c r="P140" s="51"/>
      <c r="Q140" s="35"/>
      <c r="R140" s="35"/>
      <c r="S140" s="35"/>
      <c r="T140" s="35"/>
      <c r="U140" s="35"/>
      <c r="V140" s="35"/>
      <c r="W140" s="35"/>
      <c r="X140" s="34"/>
      <c r="Y140" s="34"/>
      <c r="Z140" s="32"/>
      <c r="AA140" s="31"/>
      <c r="AB140" s="31"/>
      <c r="AC140" s="31"/>
      <c r="AD140" s="31"/>
      <c r="AE140" s="47"/>
      <c r="AF140" s="47"/>
      <c r="AG140" s="47"/>
      <c r="AH140" s="47"/>
      <c r="AI140" s="47"/>
      <c r="AJ140" s="39" t="s">
        <v>20</v>
      </c>
      <c r="AK140" s="47"/>
      <c r="AL140" s="47"/>
      <c r="AM140" s="47"/>
      <c r="AN140" s="47"/>
      <c r="AO140" s="47"/>
      <c r="AP140" s="47"/>
      <c r="AQ140" s="47"/>
      <c r="AR140" s="31"/>
      <c r="AS140" s="31"/>
      <c r="AY140" s="62" t="s">
        <v>31</v>
      </c>
    </row>
    <row r="141" spans="1:58" ht="25.5" hidden="1" customHeight="1" x14ac:dyDescent="0.2">
      <c r="A141" s="50"/>
      <c r="B141" s="31"/>
      <c r="C141" s="224" t="s">
        <v>93</v>
      </c>
      <c r="D141" s="225"/>
      <c r="E141" s="225"/>
      <c r="F141" s="225"/>
      <c r="G141" s="225"/>
      <c r="H141" s="225"/>
      <c r="I141" s="225"/>
      <c r="J141" s="225"/>
      <c r="K141" s="225"/>
      <c r="L141" s="225"/>
      <c r="M141" s="225"/>
      <c r="N141" s="225"/>
      <c r="O141" s="225"/>
      <c r="P141" s="225"/>
      <c r="Q141" s="225"/>
      <c r="R141" s="225"/>
      <c r="S141" s="225"/>
      <c r="T141" s="225"/>
      <c r="U141" s="225"/>
      <c r="V141" s="225"/>
      <c r="W141" s="225"/>
      <c r="X141" s="225"/>
      <c r="Y141" s="225"/>
      <c r="Z141" s="225"/>
      <c r="AA141" s="225"/>
      <c r="AB141" s="226"/>
      <c r="AC141" s="31"/>
      <c r="AD141" s="3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31"/>
      <c r="AS141" s="31"/>
      <c r="AY141" s="98" t="s">
        <v>90</v>
      </c>
    </row>
    <row r="142" spans="1:58" ht="25.5" hidden="1" customHeight="1" x14ac:dyDescent="0.15">
      <c r="A142" s="50"/>
      <c r="B142" s="31"/>
      <c r="C142" s="227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  <c r="AB142" s="229"/>
      <c r="AC142" s="31"/>
      <c r="AD142" s="31"/>
      <c r="AE142" s="44" t="s">
        <v>33</v>
      </c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31"/>
      <c r="AS142" s="31"/>
      <c r="AV142" s="31" t="s">
        <v>34</v>
      </c>
      <c r="AY142" s="31" t="s">
        <v>35</v>
      </c>
      <c r="AZ142" s="99"/>
    </row>
    <row r="143" spans="1:58" s="48" customFormat="1" ht="25.5" hidden="1" customHeight="1" x14ac:dyDescent="0.15">
      <c r="A143" s="50"/>
      <c r="B143" s="31"/>
      <c r="C143" s="227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  <c r="AB143" s="229"/>
      <c r="AD143" s="34"/>
      <c r="AE143" s="233" t="s">
        <v>109</v>
      </c>
      <c r="AF143" s="234"/>
      <c r="AG143" s="234"/>
      <c r="AH143" s="234"/>
      <c r="AI143" s="234"/>
      <c r="AJ143" s="234"/>
      <c r="AK143" s="235"/>
      <c r="AL143" s="239">
        <f>IF(AY133=0,0,ROUNDUP(AV143/AY133,3))</f>
        <v>0</v>
      </c>
      <c r="AM143" s="240"/>
      <c r="AN143" s="240"/>
      <c r="AO143" s="240"/>
      <c r="AP143" s="240"/>
      <c r="AQ143" s="241"/>
      <c r="AR143" s="31"/>
      <c r="AS143" s="31"/>
      <c r="AT143" s="43"/>
      <c r="AU143" s="222" t="s">
        <v>37</v>
      </c>
      <c r="AV143" s="245">
        <f>IF(AV133-AV138&gt;0,IF(AV133-AV138&gt;AY133,AY133,AV133-AV138),0)</f>
        <v>0</v>
      </c>
      <c r="AW143" s="246" t="s">
        <v>38</v>
      </c>
      <c r="AX143" s="246"/>
      <c r="AY143" s="99"/>
      <c r="AZ143" s="99"/>
      <c r="BA143" s="43"/>
      <c r="BB143" s="43"/>
      <c r="BC143" s="43"/>
      <c r="BD143" s="40"/>
      <c r="BE143" s="40"/>
      <c r="BF143" s="40"/>
    </row>
    <row r="144" spans="1:58" ht="35.25" hidden="1" customHeight="1" x14ac:dyDescent="0.15">
      <c r="A144" s="65"/>
      <c r="B144" s="31"/>
      <c r="C144" s="227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  <c r="AB144" s="229"/>
      <c r="AC144" s="34"/>
      <c r="AD144" s="31"/>
      <c r="AE144" s="236"/>
      <c r="AF144" s="237"/>
      <c r="AG144" s="237"/>
      <c r="AH144" s="237"/>
      <c r="AI144" s="237"/>
      <c r="AJ144" s="237"/>
      <c r="AK144" s="238"/>
      <c r="AL144" s="242"/>
      <c r="AM144" s="243"/>
      <c r="AN144" s="243"/>
      <c r="AO144" s="243"/>
      <c r="AP144" s="243"/>
      <c r="AQ144" s="244"/>
      <c r="AR144" s="31"/>
      <c r="AS144" s="31"/>
      <c r="AT144" s="222"/>
      <c r="AU144" s="222"/>
      <c r="AV144" s="245"/>
      <c r="AW144" s="246"/>
      <c r="AX144" s="246"/>
    </row>
    <row r="145" spans="1:58" ht="25.5" hidden="1" customHeight="1" x14ac:dyDescent="0.15">
      <c r="A145" s="65"/>
      <c r="B145" s="31"/>
      <c r="C145" s="230"/>
      <c r="D145" s="231"/>
      <c r="E145" s="231"/>
      <c r="F145" s="231"/>
      <c r="G145" s="231"/>
      <c r="H145" s="231"/>
      <c r="I145" s="231"/>
      <c r="J145" s="231"/>
      <c r="K145" s="231"/>
      <c r="L145" s="231"/>
      <c r="M145" s="231"/>
      <c r="N145" s="231"/>
      <c r="O145" s="231"/>
      <c r="P145" s="231"/>
      <c r="Q145" s="231"/>
      <c r="R145" s="231"/>
      <c r="S145" s="231"/>
      <c r="T145" s="231"/>
      <c r="U145" s="231"/>
      <c r="V145" s="231"/>
      <c r="W145" s="231"/>
      <c r="X145" s="231"/>
      <c r="Y145" s="231"/>
      <c r="Z145" s="231"/>
      <c r="AA145" s="231"/>
      <c r="AB145" s="232"/>
      <c r="AC145" s="31"/>
      <c r="AD145" s="31"/>
      <c r="AE145" s="31"/>
      <c r="AF145" s="31"/>
      <c r="AG145" s="31"/>
      <c r="AH145" s="31"/>
      <c r="AI145" s="31"/>
      <c r="AJ145" s="31"/>
      <c r="AK145" s="54" t="s">
        <v>20</v>
      </c>
      <c r="AL145" s="31"/>
      <c r="AM145" s="34"/>
      <c r="AN145" s="34"/>
      <c r="AO145" s="34"/>
      <c r="AP145" s="31"/>
      <c r="AQ145" s="31"/>
      <c r="AR145" s="31"/>
      <c r="AS145" s="31"/>
      <c r="AT145" s="222"/>
    </row>
    <row r="146" spans="1:58" ht="25.5" hidden="1" customHeight="1" x14ac:dyDescent="0.15">
      <c r="A146" s="50"/>
      <c r="B146" s="30"/>
      <c r="C146" s="52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  <c r="AA146" s="66"/>
      <c r="AB146" s="66"/>
      <c r="AC146" s="31"/>
      <c r="AD146" s="31"/>
      <c r="AE146" s="31"/>
      <c r="AF146" s="31"/>
      <c r="AG146" s="31"/>
      <c r="AH146" s="31"/>
      <c r="AI146" s="31"/>
      <c r="AJ146" s="31"/>
      <c r="AK146" s="55" t="s">
        <v>39</v>
      </c>
      <c r="AL146" s="31"/>
      <c r="AM146" s="34"/>
      <c r="AN146" s="34"/>
      <c r="AO146" s="34"/>
      <c r="AP146" s="31"/>
      <c r="AQ146" s="31"/>
      <c r="AR146" s="31"/>
      <c r="AS146" s="31"/>
    </row>
    <row r="147" spans="1:58" ht="17.25" hidden="1" customHeight="1" x14ac:dyDescent="0.15">
      <c r="A147" s="36"/>
      <c r="B147" s="36"/>
      <c r="C147" s="36"/>
      <c r="D147" s="36"/>
      <c r="E147" s="36"/>
      <c r="F147" s="62"/>
      <c r="G147" s="36"/>
      <c r="H147" s="36"/>
      <c r="I147" s="36"/>
      <c r="J147" s="36"/>
      <c r="AK147" s="63"/>
      <c r="AM147" s="10"/>
      <c r="AN147" s="10"/>
      <c r="AO147" s="10"/>
    </row>
    <row r="148" spans="1:58" ht="25.5" hidden="1" customHeight="1" x14ac:dyDescent="0.15">
      <c r="A148" s="275" t="s">
        <v>49</v>
      </c>
      <c r="B148" s="276"/>
      <c r="C148" s="276"/>
      <c r="D148" s="276"/>
      <c r="E148" s="276"/>
      <c r="F148" s="276"/>
      <c r="G148" s="276"/>
      <c r="H148" s="276"/>
      <c r="I148" s="277"/>
      <c r="J148" s="23"/>
      <c r="K148" s="64" t="s">
        <v>43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64"/>
      <c r="AH148" s="64"/>
      <c r="AI148" s="64"/>
      <c r="AJ148" s="64"/>
      <c r="AK148" s="64"/>
      <c r="AL148" s="64"/>
      <c r="AM148" s="64"/>
      <c r="AN148" s="64"/>
      <c r="AO148" s="23"/>
      <c r="AP148" s="23"/>
      <c r="AQ148" s="23"/>
      <c r="AR148" s="23"/>
      <c r="AS148" s="23"/>
      <c r="AU148" s="31" t="s">
        <v>6</v>
      </c>
      <c r="AV148" s="34"/>
      <c r="AW148" s="34"/>
      <c r="AX148" s="34"/>
      <c r="AY148" s="34"/>
      <c r="BA148" s="34"/>
      <c r="BB148" s="34"/>
      <c r="BC148" s="34"/>
      <c r="BD148" s="21"/>
      <c r="BE148" s="21"/>
      <c r="BF148" s="21"/>
    </row>
    <row r="149" spans="1:58" ht="17.25" hidden="1" customHeight="1" x14ac:dyDescent="0.15">
      <c r="A149" s="278"/>
      <c r="B149" s="279"/>
      <c r="C149" s="279"/>
      <c r="D149" s="279"/>
      <c r="E149" s="279"/>
      <c r="F149" s="279"/>
      <c r="G149" s="279"/>
      <c r="H149" s="279"/>
      <c r="I149" s="280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5"/>
      <c r="Y149" s="25"/>
      <c r="Z149" s="25"/>
      <c r="AA149" s="25"/>
      <c r="AB149" s="25"/>
      <c r="AC149" s="25"/>
      <c r="AD149" s="25"/>
      <c r="AE149" s="26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7"/>
      <c r="AQ149" s="27"/>
      <c r="AR149" s="27"/>
      <c r="AS149" s="27"/>
    </row>
    <row r="150" spans="1:58" ht="28.5" hidden="1" customHeight="1" x14ac:dyDescent="0.15">
      <c r="A150" s="28"/>
      <c r="B150" s="29" t="s">
        <v>7</v>
      </c>
      <c r="C150" s="30"/>
      <c r="D150" s="30"/>
      <c r="E150" s="30"/>
      <c r="F150" s="31"/>
      <c r="G150" s="32"/>
      <c r="H150" s="31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3"/>
      <c r="AB150" s="34"/>
      <c r="AC150" s="34"/>
      <c r="AD150" s="34"/>
      <c r="AE150" s="29" t="s">
        <v>8</v>
      </c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34"/>
      <c r="AR150" s="34"/>
      <c r="AS150" s="34"/>
      <c r="AV150" s="31" t="s">
        <v>9</v>
      </c>
      <c r="AY150" s="31" t="s">
        <v>10</v>
      </c>
    </row>
    <row r="151" spans="1:58" ht="25.5" hidden="1" customHeight="1" x14ac:dyDescent="0.15">
      <c r="A151" s="28"/>
      <c r="B151" s="170" t="s">
        <v>110</v>
      </c>
      <c r="C151" s="264"/>
      <c r="D151" s="264"/>
      <c r="E151" s="265"/>
      <c r="F151" s="269" t="s">
        <v>11</v>
      </c>
      <c r="G151" s="269"/>
      <c r="H151" s="261"/>
      <c r="I151" s="261"/>
      <c r="J151" s="247" t="s">
        <v>12</v>
      </c>
      <c r="K151" s="247"/>
      <c r="L151" s="261"/>
      <c r="M151" s="261"/>
      <c r="N151" s="247" t="s">
        <v>13</v>
      </c>
      <c r="O151" s="248"/>
      <c r="P151" s="257" t="s">
        <v>14</v>
      </c>
      <c r="Q151" s="248"/>
      <c r="R151" s="258" t="s">
        <v>15</v>
      </c>
      <c r="S151" s="258"/>
      <c r="T151" s="261"/>
      <c r="U151" s="261"/>
      <c r="V151" s="247" t="s">
        <v>12</v>
      </c>
      <c r="W151" s="247"/>
      <c r="X151" s="261"/>
      <c r="Y151" s="261"/>
      <c r="Z151" s="247" t="s">
        <v>13</v>
      </c>
      <c r="AA151" s="248"/>
      <c r="AB151" s="31"/>
      <c r="AC151" s="31"/>
      <c r="AD151" s="31"/>
      <c r="AE151" s="233" t="s">
        <v>108</v>
      </c>
      <c r="AF151" s="270"/>
      <c r="AG151" s="270"/>
      <c r="AH151" s="270"/>
      <c r="AI151" s="271"/>
      <c r="AJ151" s="254">
        <f>ROUNDDOWN(AY151/60,0)</f>
        <v>0</v>
      </c>
      <c r="AK151" s="254"/>
      <c r="AL151" s="270" t="s">
        <v>17</v>
      </c>
      <c r="AM151" s="270"/>
      <c r="AN151" s="254">
        <f>AY151-AJ151*60</f>
        <v>0</v>
      </c>
      <c r="AO151" s="254"/>
      <c r="AP151" s="247" t="s">
        <v>13</v>
      </c>
      <c r="AQ151" s="248"/>
      <c r="AR151" s="34"/>
      <c r="AS151" s="31"/>
      <c r="AT151" s="222"/>
      <c r="AU151" s="222" t="s">
        <v>18</v>
      </c>
      <c r="AV151" s="223">
        <f>T151*60+X151</f>
        <v>0</v>
      </c>
      <c r="AX151" s="222" t="s">
        <v>19</v>
      </c>
      <c r="AY151" s="223">
        <f>(T151*60+X151)-(H151*60+L151)</f>
        <v>0</v>
      </c>
    </row>
    <row r="152" spans="1:58" ht="35.25" hidden="1" customHeight="1" x14ac:dyDescent="0.15">
      <c r="A152" s="28"/>
      <c r="B152" s="266"/>
      <c r="C152" s="267"/>
      <c r="D152" s="267"/>
      <c r="E152" s="268"/>
      <c r="F152" s="269"/>
      <c r="G152" s="269"/>
      <c r="H152" s="263"/>
      <c r="I152" s="263"/>
      <c r="J152" s="249"/>
      <c r="K152" s="249"/>
      <c r="L152" s="263"/>
      <c r="M152" s="263"/>
      <c r="N152" s="249"/>
      <c r="O152" s="250"/>
      <c r="P152" s="252"/>
      <c r="Q152" s="250"/>
      <c r="R152" s="259"/>
      <c r="S152" s="259"/>
      <c r="T152" s="263"/>
      <c r="U152" s="263"/>
      <c r="V152" s="249"/>
      <c r="W152" s="249"/>
      <c r="X152" s="263"/>
      <c r="Y152" s="263"/>
      <c r="Z152" s="249"/>
      <c r="AA152" s="250"/>
      <c r="AB152" s="31"/>
      <c r="AC152" s="31"/>
      <c r="AD152" s="31"/>
      <c r="AE152" s="272"/>
      <c r="AF152" s="273"/>
      <c r="AG152" s="273"/>
      <c r="AH152" s="273"/>
      <c r="AI152" s="274"/>
      <c r="AJ152" s="256"/>
      <c r="AK152" s="256"/>
      <c r="AL152" s="273"/>
      <c r="AM152" s="273"/>
      <c r="AN152" s="256"/>
      <c r="AO152" s="256"/>
      <c r="AP152" s="249"/>
      <c r="AQ152" s="250"/>
      <c r="AR152" s="34"/>
      <c r="AS152" s="31"/>
      <c r="AT152" s="222"/>
      <c r="AU152" s="222"/>
      <c r="AV152" s="223"/>
      <c r="AX152" s="222"/>
      <c r="AY152" s="223"/>
    </row>
    <row r="153" spans="1:58" ht="17.25" hidden="1" customHeight="1" x14ac:dyDescent="0.15">
      <c r="A153" s="28"/>
      <c r="B153" s="35"/>
      <c r="C153" s="35"/>
      <c r="D153" s="35"/>
      <c r="E153" s="35"/>
      <c r="F153" s="36"/>
      <c r="G153" s="36"/>
      <c r="H153" s="37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4"/>
      <c r="Y153" s="34"/>
      <c r="Z153" s="32"/>
      <c r="AA153" s="33"/>
      <c r="AB153" s="34"/>
      <c r="AC153" s="34"/>
      <c r="AD153" s="34"/>
      <c r="AE153" s="38"/>
      <c r="AF153" s="38"/>
      <c r="AG153" s="38"/>
      <c r="AH153" s="38"/>
      <c r="AI153" s="38"/>
      <c r="AJ153" s="39" t="s">
        <v>20</v>
      </c>
      <c r="AK153" s="38"/>
      <c r="AL153" s="38"/>
      <c r="AM153" s="38"/>
      <c r="AN153" s="38"/>
      <c r="AO153" s="38"/>
      <c r="AP153" s="38"/>
      <c r="AQ153" s="38"/>
      <c r="AR153" s="34"/>
      <c r="AS153" s="31"/>
    </row>
    <row r="154" spans="1:58" s="31" customFormat="1" ht="25.5" hidden="1" customHeight="1" x14ac:dyDescent="0.15">
      <c r="A154" s="28"/>
      <c r="B154" s="29"/>
      <c r="C154" s="30"/>
      <c r="D154" s="30"/>
      <c r="E154" s="30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3"/>
      <c r="X154" s="34"/>
      <c r="Y154" s="34"/>
      <c r="Z154" s="32"/>
      <c r="AA154" s="33"/>
      <c r="AB154" s="34"/>
      <c r="AC154" s="34"/>
      <c r="AD154" s="34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4"/>
      <c r="AV154" s="43" t="s">
        <v>21</v>
      </c>
      <c r="AY154" s="31" t="s">
        <v>22</v>
      </c>
      <c r="BB154" s="31" t="s">
        <v>44</v>
      </c>
      <c r="BD154" s="3"/>
      <c r="BE154" s="3"/>
      <c r="BF154" s="3"/>
    </row>
    <row r="155" spans="1:58" s="48" customFormat="1" ht="25.5" hidden="1" customHeight="1" x14ac:dyDescent="0.15">
      <c r="A155" s="41"/>
      <c r="B155" s="42" t="s">
        <v>100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3"/>
      <c r="P155" s="42"/>
      <c r="Q155" s="42"/>
      <c r="R155" s="42"/>
      <c r="S155" s="42"/>
      <c r="T155" s="42"/>
      <c r="U155" s="13"/>
      <c r="V155" s="42"/>
      <c r="W155" s="42"/>
      <c r="X155" s="34"/>
      <c r="Y155" s="34"/>
      <c r="Z155" s="32"/>
      <c r="AA155" s="33"/>
      <c r="AB155" s="34"/>
      <c r="AC155" s="34"/>
      <c r="AD155" s="34"/>
      <c r="AE155" s="44" t="s">
        <v>24</v>
      </c>
      <c r="AF155" s="45"/>
      <c r="AG155" s="46"/>
      <c r="AH155" s="46"/>
      <c r="AI155" s="46"/>
      <c r="AJ155" s="46"/>
      <c r="AK155" s="46"/>
      <c r="AL155" s="46"/>
      <c r="AM155" s="46"/>
      <c r="AN155" s="38"/>
      <c r="AO155" s="38"/>
      <c r="AP155" s="38"/>
      <c r="AQ155" s="47"/>
      <c r="AR155" s="34"/>
      <c r="AS155" s="31"/>
      <c r="AT155" s="43"/>
      <c r="AU155" s="43"/>
      <c r="AV155" s="43" t="s">
        <v>25</v>
      </c>
      <c r="AW155" s="43"/>
      <c r="AX155" s="43"/>
      <c r="AY155" s="31" t="s">
        <v>26</v>
      </c>
      <c r="AZ155" s="43"/>
      <c r="BA155" s="31"/>
      <c r="BB155" s="31"/>
      <c r="BC155" s="43"/>
      <c r="BD155" s="3"/>
      <c r="BE155" s="40"/>
      <c r="BF155" s="40"/>
    </row>
    <row r="156" spans="1:58" ht="25.5" hidden="1" customHeight="1" x14ac:dyDescent="0.15">
      <c r="A156" s="28"/>
      <c r="B156" s="170" t="s">
        <v>110</v>
      </c>
      <c r="C156" s="264"/>
      <c r="D156" s="264"/>
      <c r="E156" s="265"/>
      <c r="F156" s="269" t="s">
        <v>11</v>
      </c>
      <c r="G156" s="269"/>
      <c r="H156" s="261"/>
      <c r="I156" s="261"/>
      <c r="J156" s="247" t="s">
        <v>12</v>
      </c>
      <c r="K156" s="247"/>
      <c r="L156" s="261"/>
      <c r="M156" s="261"/>
      <c r="N156" s="247" t="s">
        <v>13</v>
      </c>
      <c r="O156" s="248"/>
      <c r="P156" s="257" t="s">
        <v>14</v>
      </c>
      <c r="Q156" s="248"/>
      <c r="R156" s="258" t="s">
        <v>15</v>
      </c>
      <c r="S156" s="258"/>
      <c r="T156" s="260"/>
      <c r="U156" s="261"/>
      <c r="V156" s="247" t="s">
        <v>12</v>
      </c>
      <c r="W156" s="247"/>
      <c r="X156" s="261"/>
      <c r="Y156" s="261"/>
      <c r="Z156" s="247" t="s">
        <v>13</v>
      </c>
      <c r="AA156" s="248"/>
      <c r="AB156" s="34"/>
      <c r="AC156" s="34"/>
      <c r="AD156" s="34"/>
      <c r="AE156" s="251" t="s">
        <v>34</v>
      </c>
      <c r="AF156" s="247"/>
      <c r="AG156" s="247"/>
      <c r="AH156" s="247"/>
      <c r="AI156" s="248"/>
      <c r="AJ156" s="253">
        <f>ROUNDDOWN(AV161/60,0)</f>
        <v>0</v>
      </c>
      <c r="AK156" s="254"/>
      <c r="AL156" s="247" t="s">
        <v>12</v>
      </c>
      <c r="AM156" s="247"/>
      <c r="AN156" s="254">
        <f>AV161-AJ156*60</f>
        <v>0</v>
      </c>
      <c r="AO156" s="254"/>
      <c r="AP156" s="247" t="s">
        <v>13</v>
      </c>
      <c r="AQ156" s="248"/>
      <c r="AR156" s="34"/>
      <c r="AS156" s="49"/>
      <c r="AU156" s="222" t="s">
        <v>28</v>
      </c>
      <c r="AV156" s="223">
        <f>IF(AY156&lt;=BB156,BB156,AV151)</f>
        <v>1260</v>
      </c>
      <c r="AW156" s="156"/>
      <c r="AX156" s="222" t="s">
        <v>29</v>
      </c>
      <c r="AY156" s="223">
        <f>T156*60+X156</f>
        <v>0</v>
      </c>
      <c r="AZ156" s="156"/>
      <c r="BA156" s="222" t="s">
        <v>30</v>
      </c>
      <c r="BB156" s="223">
        <f>21*60</f>
        <v>1260</v>
      </c>
    </row>
    <row r="157" spans="1:58" ht="35.25" hidden="1" customHeight="1" x14ac:dyDescent="0.15">
      <c r="A157" s="28"/>
      <c r="B157" s="266"/>
      <c r="C157" s="267"/>
      <c r="D157" s="267"/>
      <c r="E157" s="268"/>
      <c r="F157" s="269"/>
      <c r="G157" s="269"/>
      <c r="H157" s="263"/>
      <c r="I157" s="263"/>
      <c r="J157" s="249"/>
      <c r="K157" s="249"/>
      <c r="L157" s="263"/>
      <c r="M157" s="263"/>
      <c r="N157" s="249"/>
      <c r="O157" s="250"/>
      <c r="P157" s="252"/>
      <c r="Q157" s="250"/>
      <c r="R157" s="259"/>
      <c r="S157" s="259"/>
      <c r="T157" s="262"/>
      <c r="U157" s="263"/>
      <c r="V157" s="249"/>
      <c r="W157" s="249"/>
      <c r="X157" s="263"/>
      <c r="Y157" s="263"/>
      <c r="Z157" s="249"/>
      <c r="AA157" s="250"/>
      <c r="AB157" s="31"/>
      <c r="AC157" s="31"/>
      <c r="AD157" s="31"/>
      <c r="AE157" s="252"/>
      <c r="AF157" s="249"/>
      <c r="AG157" s="249"/>
      <c r="AH157" s="249"/>
      <c r="AI157" s="250"/>
      <c r="AJ157" s="255"/>
      <c r="AK157" s="256"/>
      <c r="AL157" s="249"/>
      <c r="AM157" s="249"/>
      <c r="AN157" s="256"/>
      <c r="AO157" s="256"/>
      <c r="AP157" s="249"/>
      <c r="AQ157" s="250"/>
      <c r="AR157" s="34"/>
      <c r="AS157" s="49"/>
      <c r="AU157" s="222"/>
      <c r="AV157" s="223"/>
      <c r="AW157" s="156"/>
      <c r="AX157" s="222"/>
      <c r="AY157" s="223"/>
      <c r="AZ157" s="156"/>
      <c r="BA157" s="222"/>
      <c r="BB157" s="223"/>
    </row>
    <row r="158" spans="1:58" ht="17.25" hidden="1" customHeight="1" x14ac:dyDescent="0.15">
      <c r="A158" s="50"/>
      <c r="B158" s="35"/>
      <c r="C158" s="35"/>
      <c r="D158" s="35"/>
      <c r="E158" s="35"/>
      <c r="F158" s="31"/>
      <c r="G158" s="35"/>
      <c r="H158" s="37"/>
      <c r="I158" s="35"/>
      <c r="J158" s="35"/>
      <c r="K158" s="35"/>
      <c r="L158" s="35"/>
      <c r="M158" s="35"/>
      <c r="N158" s="35"/>
      <c r="O158" s="35"/>
      <c r="P158" s="51"/>
      <c r="Q158" s="35"/>
      <c r="R158" s="35"/>
      <c r="S158" s="35"/>
      <c r="T158" s="35"/>
      <c r="U158" s="35"/>
      <c r="V158" s="35"/>
      <c r="W158" s="35"/>
      <c r="X158" s="34"/>
      <c r="Y158" s="34"/>
      <c r="Z158" s="32"/>
      <c r="AA158" s="31"/>
      <c r="AB158" s="31"/>
      <c r="AC158" s="31"/>
      <c r="AD158" s="31"/>
      <c r="AE158" s="47"/>
      <c r="AF158" s="47"/>
      <c r="AG158" s="47"/>
      <c r="AH158" s="47"/>
      <c r="AI158" s="47"/>
      <c r="AJ158" s="39" t="s">
        <v>20</v>
      </c>
      <c r="AK158" s="47"/>
      <c r="AL158" s="47"/>
      <c r="AM158" s="47"/>
      <c r="AN158" s="47"/>
      <c r="AO158" s="47"/>
      <c r="AP158" s="47"/>
      <c r="AQ158" s="47"/>
      <c r="AR158" s="31"/>
      <c r="AS158" s="31"/>
      <c r="AY158" s="62" t="s">
        <v>31</v>
      </c>
    </row>
    <row r="159" spans="1:58" ht="25.5" hidden="1" customHeight="1" x14ac:dyDescent="0.2">
      <c r="A159" s="50"/>
      <c r="B159" s="31"/>
      <c r="C159" s="224" t="s">
        <v>93</v>
      </c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6"/>
      <c r="AC159" s="31"/>
      <c r="AD159" s="3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31"/>
      <c r="AS159" s="31"/>
      <c r="AY159" s="98" t="s">
        <v>90</v>
      </c>
    </row>
    <row r="160" spans="1:58" ht="25.5" hidden="1" customHeight="1" x14ac:dyDescent="0.15">
      <c r="A160" s="50"/>
      <c r="B160" s="31"/>
      <c r="C160" s="227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  <c r="AB160" s="229"/>
      <c r="AC160" s="31"/>
      <c r="AD160" s="31"/>
      <c r="AE160" s="44" t="s">
        <v>33</v>
      </c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31"/>
      <c r="AS160" s="31"/>
      <c r="AV160" s="31" t="s">
        <v>34</v>
      </c>
      <c r="AY160" s="31" t="s">
        <v>35</v>
      </c>
      <c r="AZ160" s="99"/>
    </row>
    <row r="161" spans="1:58" s="48" customFormat="1" ht="25.5" hidden="1" customHeight="1" x14ac:dyDescent="0.15">
      <c r="A161" s="50"/>
      <c r="B161" s="31"/>
      <c r="C161" s="227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  <c r="AB161" s="229"/>
      <c r="AD161" s="34"/>
      <c r="AE161" s="233" t="s">
        <v>109</v>
      </c>
      <c r="AF161" s="234"/>
      <c r="AG161" s="234"/>
      <c r="AH161" s="234"/>
      <c r="AI161" s="234"/>
      <c r="AJ161" s="234"/>
      <c r="AK161" s="235"/>
      <c r="AL161" s="239">
        <f>IF(AY151=0,0,ROUNDUP(AV161/AY151,3))</f>
        <v>0</v>
      </c>
      <c r="AM161" s="240"/>
      <c r="AN161" s="240"/>
      <c r="AO161" s="240"/>
      <c r="AP161" s="240"/>
      <c r="AQ161" s="241"/>
      <c r="AR161" s="31"/>
      <c r="AS161" s="31"/>
      <c r="AT161" s="43"/>
      <c r="AU161" s="222" t="s">
        <v>37</v>
      </c>
      <c r="AV161" s="245">
        <f>IF(AV151-AV156&gt;0,IF(AV151-AV156&gt;AY151,AY151,AV151-AV156),0)</f>
        <v>0</v>
      </c>
      <c r="AW161" s="246" t="s">
        <v>38</v>
      </c>
      <c r="AX161" s="246"/>
      <c r="AY161" s="99"/>
      <c r="AZ161" s="99"/>
      <c r="BA161" s="43"/>
      <c r="BB161" s="43"/>
      <c r="BC161" s="43"/>
      <c r="BD161" s="40"/>
      <c r="BE161" s="40"/>
      <c r="BF161" s="40"/>
    </row>
    <row r="162" spans="1:58" ht="35.25" hidden="1" customHeight="1" x14ac:dyDescent="0.15">
      <c r="A162" s="65"/>
      <c r="B162" s="31"/>
      <c r="C162" s="227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  <c r="AB162" s="229"/>
      <c r="AC162" s="34"/>
      <c r="AD162" s="31"/>
      <c r="AE162" s="236"/>
      <c r="AF162" s="237"/>
      <c r="AG162" s="237"/>
      <c r="AH162" s="237"/>
      <c r="AI162" s="237"/>
      <c r="AJ162" s="237"/>
      <c r="AK162" s="238"/>
      <c r="AL162" s="242"/>
      <c r="AM162" s="243"/>
      <c r="AN162" s="243"/>
      <c r="AO162" s="243"/>
      <c r="AP162" s="243"/>
      <c r="AQ162" s="244"/>
      <c r="AR162" s="31"/>
      <c r="AS162" s="31"/>
      <c r="AT162" s="222"/>
      <c r="AU162" s="222"/>
      <c r="AV162" s="245"/>
      <c r="AW162" s="246"/>
      <c r="AX162" s="246"/>
    </row>
    <row r="163" spans="1:58" ht="25.5" hidden="1" customHeight="1" x14ac:dyDescent="0.15">
      <c r="A163" s="65"/>
      <c r="B163" s="31"/>
      <c r="C163" s="230"/>
      <c r="D163" s="231"/>
      <c r="E163" s="231"/>
      <c r="F163" s="231"/>
      <c r="G163" s="231"/>
      <c r="H163" s="231"/>
      <c r="I163" s="231"/>
      <c r="J163" s="231"/>
      <c r="K163" s="231"/>
      <c r="L163" s="231"/>
      <c r="M163" s="231"/>
      <c r="N163" s="231"/>
      <c r="O163" s="231"/>
      <c r="P163" s="231"/>
      <c r="Q163" s="231"/>
      <c r="R163" s="231"/>
      <c r="S163" s="231"/>
      <c r="T163" s="231"/>
      <c r="U163" s="231"/>
      <c r="V163" s="231"/>
      <c r="W163" s="231"/>
      <c r="X163" s="231"/>
      <c r="Y163" s="231"/>
      <c r="Z163" s="231"/>
      <c r="AA163" s="231"/>
      <c r="AB163" s="232"/>
      <c r="AC163" s="31"/>
      <c r="AD163" s="31"/>
      <c r="AE163" s="31"/>
      <c r="AF163" s="31"/>
      <c r="AG163" s="31"/>
      <c r="AH163" s="31"/>
      <c r="AI163" s="31"/>
      <c r="AJ163" s="31"/>
      <c r="AK163" s="54" t="s">
        <v>20</v>
      </c>
      <c r="AL163" s="31"/>
      <c r="AM163" s="34"/>
      <c r="AN163" s="34"/>
      <c r="AO163" s="34"/>
      <c r="AP163" s="31"/>
      <c r="AQ163" s="31"/>
      <c r="AR163" s="31"/>
      <c r="AS163" s="31"/>
      <c r="AT163" s="222"/>
    </row>
    <row r="164" spans="1:58" ht="25.5" hidden="1" customHeight="1" x14ac:dyDescent="0.15">
      <c r="A164" s="50"/>
      <c r="B164" s="30"/>
      <c r="C164" s="52"/>
      <c r="D164" s="66"/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31"/>
      <c r="AD164" s="31"/>
      <c r="AE164" s="31"/>
      <c r="AF164" s="31"/>
      <c r="AG164" s="31"/>
      <c r="AH164" s="31"/>
      <c r="AI164" s="31"/>
      <c r="AJ164" s="31"/>
      <c r="AK164" s="55" t="s">
        <v>39</v>
      </c>
      <c r="AL164" s="31"/>
      <c r="AM164" s="34"/>
      <c r="AN164" s="34"/>
      <c r="AO164" s="34"/>
      <c r="AP164" s="31"/>
      <c r="AQ164" s="31"/>
      <c r="AR164" s="31"/>
      <c r="AS164" s="31"/>
    </row>
    <row r="165" spans="1:58" s="17" customFormat="1" ht="16.5" hidden="1" customHeight="1" x14ac:dyDescent="0.15">
      <c r="A165" s="15"/>
      <c r="B165" s="15"/>
      <c r="C165" s="16"/>
      <c r="F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U165" s="34"/>
      <c r="AV165" s="34"/>
      <c r="AW165" s="34"/>
      <c r="AX165" s="34"/>
      <c r="AY165" s="34"/>
      <c r="AZ165" s="34"/>
      <c r="BA165" s="34"/>
      <c r="BB165" s="34"/>
      <c r="BC165" s="34"/>
      <c r="BD165" s="21"/>
      <c r="BE165" s="21"/>
      <c r="BF165" s="21"/>
    </row>
    <row r="166" spans="1:58" ht="25.5" hidden="1" customHeight="1" x14ac:dyDescent="0.15">
      <c r="A166" s="275" t="s">
        <v>50</v>
      </c>
      <c r="B166" s="276"/>
      <c r="C166" s="276"/>
      <c r="D166" s="276"/>
      <c r="E166" s="276"/>
      <c r="F166" s="276"/>
      <c r="G166" s="276"/>
      <c r="H166" s="276"/>
      <c r="I166" s="277"/>
      <c r="J166" s="23"/>
      <c r="K166" s="64" t="s">
        <v>43</v>
      </c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64"/>
      <c r="AH166" s="64"/>
      <c r="AI166" s="64"/>
      <c r="AJ166" s="64"/>
      <c r="AK166" s="64"/>
      <c r="AL166" s="64"/>
      <c r="AM166" s="64"/>
      <c r="AN166" s="64"/>
      <c r="AO166" s="23"/>
      <c r="AP166" s="23"/>
      <c r="AQ166" s="23"/>
      <c r="AR166" s="23"/>
      <c r="AS166" s="23"/>
      <c r="AU166" s="31" t="s">
        <v>6</v>
      </c>
      <c r="AV166" s="34"/>
      <c r="AW166" s="34"/>
      <c r="AX166" s="34"/>
      <c r="AY166" s="34"/>
      <c r="BA166" s="34"/>
      <c r="BB166" s="34"/>
      <c r="BC166" s="34"/>
      <c r="BD166" s="21"/>
      <c r="BE166" s="21"/>
      <c r="BF166" s="21"/>
    </row>
    <row r="167" spans="1:58" ht="17.25" hidden="1" customHeight="1" x14ac:dyDescent="0.15">
      <c r="A167" s="278"/>
      <c r="B167" s="279"/>
      <c r="C167" s="279"/>
      <c r="D167" s="279"/>
      <c r="E167" s="279"/>
      <c r="F167" s="279"/>
      <c r="G167" s="279"/>
      <c r="H167" s="279"/>
      <c r="I167" s="280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5"/>
      <c r="Y167" s="25"/>
      <c r="Z167" s="25"/>
      <c r="AA167" s="25"/>
      <c r="AB167" s="25"/>
      <c r="AC167" s="25"/>
      <c r="AD167" s="25"/>
      <c r="AE167" s="26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7"/>
      <c r="AQ167" s="27"/>
      <c r="AR167" s="27"/>
      <c r="AS167" s="27"/>
    </row>
    <row r="168" spans="1:58" ht="28.5" hidden="1" customHeight="1" x14ac:dyDescent="0.15">
      <c r="A168" s="28"/>
      <c r="B168" s="29" t="s">
        <v>7</v>
      </c>
      <c r="C168" s="30"/>
      <c r="D168" s="30"/>
      <c r="E168" s="30"/>
      <c r="F168" s="31"/>
      <c r="G168" s="32"/>
      <c r="H168" s="31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3"/>
      <c r="AB168" s="34"/>
      <c r="AC168" s="34"/>
      <c r="AD168" s="34"/>
      <c r="AE168" s="29" t="s">
        <v>8</v>
      </c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34"/>
      <c r="AR168" s="34"/>
      <c r="AS168" s="34"/>
      <c r="AV168" s="31" t="s">
        <v>9</v>
      </c>
      <c r="AY168" s="31" t="s">
        <v>10</v>
      </c>
    </row>
    <row r="169" spans="1:58" ht="25.5" hidden="1" customHeight="1" x14ac:dyDescent="0.15">
      <c r="A169" s="28"/>
      <c r="B169" s="170" t="s">
        <v>110</v>
      </c>
      <c r="C169" s="264"/>
      <c r="D169" s="264"/>
      <c r="E169" s="265"/>
      <c r="F169" s="269" t="s">
        <v>11</v>
      </c>
      <c r="G169" s="269"/>
      <c r="H169" s="261"/>
      <c r="I169" s="261"/>
      <c r="J169" s="247" t="s">
        <v>12</v>
      </c>
      <c r="K169" s="247"/>
      <c r="L169" s="261"/>
      <c r="M169" s="261"/>
      <c r="N169" s="247" t="s">
        <v>13</v>
      </c>
      <c r="O169" s="248"/>
      <c r="P169" s="257" t="s">
        <v>14</v>
      </c>
      <c r="Q169" s="248"/>
      <c r="R169" s="258" t="s">
        <v>15</v>
      </c>
      <c r="S169" s="258"/>
      <c r="T169" s="261"/>
      <c r="U169" s="261"/>
      <c r="V169" s="247" t="s">
        <v>12</v>
      </c>
      <c r="W169" s="247"/>
      <c r="X169" s="261"/>
      <c r="Y169" s="261"/>
      <c r="Z169" s="247" t="s">
        <v>13</v>
      </c>
      <c r="AA169" s="248"/>
      <c r="AB169" s="31"/>
      <c r="AC169" s="31"/>
      <c r="AD169" s="31"/>
      <c r="AE169" s="233" t="s">
        <v>108</v>
      </c>
      <c r="AF169" s="270"/>
      <c r="AG169" s="270"/>
      <c r="AH169" s="270"/>
      <c r="AI169" s="271"/>
      <c r="AJ169" s="254">
        <f>ROUNDDOWN(AY169/60,0)</f>
        <v>0</v>
      </c>
      <c r="AK169" s="254"/>
      <c r="AL169" s="270" t="s">
        <v>17</v>
      </c>
      <c r="AM169" s="270"/>
      <c r="AN169" s="254">
        <f>AY169-AJ169*60</f>
        <v>0</v>
      </c>
      <c r="AO169" s="254"/>
      <c r="AP169" s="247" t="s">
        <v>13</v>
      </c>
      <c r="AQ169" s="248"/>
      <c r="AR169" s="34"/>
      <c r="AS169" s="31"/>
      <c r="AT169" s="222"/>
      <c r="AU169" s="222" t="s">
        <v>18</v>
      </c>
      <c r="AV169" s="223">
        <f>T169*60+X169</f>
        <v>0</v>
      </c>
      <c r="AX169" s="222" t="s">
        <v>19</v>
      </c>
      <c r="AY169" s="223">
        <f>(T169*60+X169)-(H169*60+L169)</f>
        <v>0</v>
      </c>
    </row>
    <row r="170" spans="1:58" ht="35.25" hidden="1" customHeight="1" x14ac:dyDescent="0.15">
      <c r="A170" s="28"/>
      <c r="B170" s="266"/>
      <c r="C170" s="267"/>
      <c r="D170" s="267"/>
      <c r="E170" s="268"/>
      <c r="F170" s="269"/>
      <c r="G170" s="269"/>
      <c r="H170" s="263"/>
      <c r="I170" s="263"/>
      <c r="J170" s="249"/>
      <c r="K170" s="249"/>
      <c r="L170" s="263"/>
      <c r="M170" s="263"/>
      <c r="N170" s="249"/>
      <c r="O170" s="250"/>
      <c r="P170" s="252"/>
      <c r="Q170" s="250"/>
      <c r="R170" s="259"/>
      <c r="S170" s="259"/>
      <c r="T170" s="263"/>
      <c r="U170" s="263"/>
      <c r="V170" s="249"/>
      <c r="W170" s="249"/>
      <c r="X170" s="263"/>
      <c r="Y170" s="263"/>
      <c r="Z170" s="249"/>
      <c r="AA170" s="250"/>
      <c r="AB170" s="31"/>
      <c r="AC170" s="31"/>
      <c r="AD170" s="31"/>
      <c r="AE170" s="272"/>
      <c r="AF170" s="273"/>
      <c r="AG170" s="273"/>
      <c r="AH170" s="273"/>
      <c r="AI170" s="274"/>
      <c r="AJ170" s="256"/>
      <c r="AK170" s="256"/>
      <c r="AL170" s="273"/>
      <c r="AM170" s="273"/>
      <c r="AN170" s="256"/>
      <c r="AO170" s="256"/>
      <c r="AP170" s="249"/>
      <c r="AQ170" s="250"/>
      <c r="AR170" s="34"/>
      <c r="AS170" s="31"/>
      <c r="AT170" s="222"/>
      <c r="AU170" s="222"/>
      <c r="AV170" s="223"/>
      <c r="AX170" s="222"/>
      <c r="AY170" s="223"/>
    </row>
    <row r="171" spans="1:58" ht="17.25" hidden="1" customHeight="1" x14ac:dyDescent="0.15">
      <c r="A171" s="28"/>
      <c r="B171" s="35"/>
      <c r="C171" s="35"/>
      <c r="D171" s="35"/>
      <c r="E171" s="35"/>
      <c r="F171" s="36"/>
      <c r="G171" s="36"/>
      <c r="H171" s="37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4"/>
      <c r="Y171" s="34"/>
      <c r="Z171" s="32"/>
      <c r="AA171" s="33"/>
      <c r="AB171" s="34"/>
      <c r="AC171" s="34"/>
      <c r="AD171" s="34"/>
      <c r="AE171" s="38"/>
      <c r="AF171" s="38"/>
      <c r="AG171" s="38"/>
      <c r="AH171" s="38"/>
      <c r="AI171" s="38"/>
      <c r="AJ171" s="39" t="s">
        <v>20</v>
      </c>
      <c r="AK171" s="38"/>
      <c r="AL171" s="38"/>
      <c r="AM171" s="38"/>
      <c r="AN171" s="38"/>
      <c r="AO171" s="38"/>
      <c r="AP171" s="38"/>
      <c r="AQ171" s="38"/>
      <c r="AR171" s="34"/>
      <c r="AS171" s="31"/>
    </row>
    <row r="172" spans="1:58" s="31" customFormat="1" ht="25.5" hidden="1" customHeight="1" x14ac:dyDescent="0.15">
      <c r="A172" s="28"/>
      <c r="B172" s="29"/>
      <c r="C172" s="30"/>
      <c r="D172" s="30"/>
      <c r="E172" s="30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3"/>
      <c r="X172" s="34"/>
      <c r="Y172" s="34"/>
      <c r="Z172" s="32"/>
      <c r="AA172" s="33"/>
      <c r="AB172" s="34"/>
      <c r="AC172" s="34"/>
      <c r="AD172" s="34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4"/>
      <c r="AV172" s="43" t="s">
        <v>21</v>
      </c>
      <c r="AY172" s="31" t="s">
        <v>22</v>
      </c>
      <c r="BB172" s="31" t="s">
        <v>44</v>
      </c>
      <c r="BD172" s="3"/>
      <c r="BE172" s="3"/>
      <c r="BF172" s="3"/>
    </row>
    <row r="173" spans="1:58" s="48" customFormat="1" ht="25.5" hidden="1" customHeight="1" x14ac:dyDescent="0.15">
      <c r="A173" s="41"/>
      <c r="B173" s="42" t="s">
        <v>100</v>
      </c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3"/>
      <c r="P173" s="42"/>
      <c r="Q173" s="42"/>
      <c r="R173" s="42"/>
      <c r="S173" s="42"/>
      <c r="T173" s="42"/>
      <c r="U173" s="13"/>
      <c r="V173" s="42"/>
      <c r="W173" s="42"/>
      <c r="X173" s="34"/>
      <c r="Y173" s="34"/>
      <c r="Z173" s="32"/>
      <c r="AA173" s="33"/>
      <c r="AB173" s="34"/>
      <c r="AC173" s="34"/>
      <c r="AD173" s="34"/>
      <c r="AE173" s="44" t="s">
        <v>24</v>
      </c>
      <c r="AF173" s="45"/>
      <c r="AG173" s="46"/>
      <c r="AH173" s="46"/>
      <c r="AI173" s="46"/>
      <c r="AJ173" s="46"/>
      <c r="AK173" s="46"/>
      <c r="AL173" s="46"/>
      <c r="AM173" s="46"/>
      <c r="AN173" s="38"/>
      <c r="AO173" s="38"/>
      <c r="AP173" s="38"/>
      <c r="AQ173" s="47"/>
      <c r="AR173" s="34"/>
      <c r="AS173" s="31"/>
      <c r="AT173" s="43"/>
      <c r="AU173" s="43"/>
      <c r="AV173" s="43" t="s">
        <v>25</v>
      </c>
      <c r="AW173" s="43"/>
      <c r="AX173" s="43"/>
      <c r="AY173" s="31" t="s">
        <v>26</v>
      </c>
      <c r="AZ173" s="43"/>
      <c r="BA173" s="31"/>
      <c r="BB173" s="31"/>
      <c r="BC173" s="43"/>
      <c r="BD173" s="3"/>
      <c r="BE173" s="40"/>
      <c r="BF173" s="40"/>
    </row>
    <row r="174" spans="1:58" ht="25.5" hidden="1" customHeight="1" x14ac:dyDescent="0.15">
      <c r="A174" s="28"/>
      <c r="B174" s="170" t="s">
        <v>110</v>
      </c>
      <c r="C174" s="264"/>
      <c r="D174" s="264"/>
      <c r="E174" s="265"/>
      <c r="F174" s="269" t="s">
        <v>11</v>
      </c>
      <c r="G174" s="269"/>
      <c r="H174" s="261"/>
      <c r="I174" s="261"/>
      <c r="J174" s="247" t="s">
        <v>12</v>
      </c>
      <c r="K174" s="247"/>
      <c r="L174" s="261"/>
      <c r="M174" s="261"/>
      <c r="N174" s="247" t="s">
        <v>13</v>
      </c>
      <c r="O174" s="248"/>
      <c r="P174" s="257" t="s">
        <v>14</v>
      </c>
      <c r="Q174" s="248"/>
      <c r="R174" s="258" t="s">
        <v>15</v>
      </c>
      <c r="S174" s="258"/>
      <c r="T174" s="260"/>
      <c r="U174" s="261"/>
      <c r="V174" s="247" t="s">
        <v>12</v>
      </c>
      <c r="W174" s="247"/>
      <c r="X174" s="261"/>
      <c r="Y174" s="261"/>
      <c r="Z174" s="247" t="s">
        <v>13</v>
      </c>
      <c r="AA174" s="248"/>
      <c r="AB174" s="34"/>
      <c r="AC174" s="34"/>
      <c r="AD174" s="34"/>
      <c r="AE174" s="251" t="s">
        <v>34</v>
      </c>
      <c r="AF174" s="247"/>
      <c r="AG174" s="247"/>
      <c r="AH174" s="247"/>
      <c r="AI174" s="248"/>
      <c r="AJ174" s="253">
        <f>ROUNDDOWN(AV179/60,0)</f>
        <v>0</v>
      </c>
      <c r="AK174" s="254"/>
      <c r="AL174" s="247" t="s">
        <v>12</v>
      </c>
      <c r="AM174" s="247"/>
      <c r="AN174" s="254">
        <f>AV179-AJ174*60</f>
        <v>0</v>
      </c>
      <c r="AO174" s="254"/>
      <c r="AP174" s="247" t="s">
        <v>13</v>
      </c>
      <c r="AQ174" s="248"/>
      <c r="AR174" s="34"/>
      <c r="AS174" s="49"/>
      <c r="AU174" s="222" t="s">
        <v>28</v>
      </c>
      <c r="AV174" s="223">
        <f>IF(AY174&lt;=BB174,BB174,AV169)</f>
        <v>1260</v>
      </c>
      <c r="AW174" s="156"/>
      <c r="AX174" s="222" t="s">
        <v>29</v>
      </c>
      <c r="AY174" s="223">
        <f>T174*60+X174</f>
        <v>0</v>
      </c>
      <c r="AZ174" s="156"/>
      <c r="BA174" s="222" t="s">
        <v>30</v>
      </c>
      <c r="BB174" s="223">
        <f>21*60</f>
        <v>1260</v>
      </c>
    </row>
    <row r="175" spans="1:58" ht="35.25" hidden="1" customHeight="1" x14ac:dyDescent="0.15">
      <c r="A175" s="28"/>
      <c r="B175" s="266"/>
      <c r="C175" s="267"/>
      <c r="D175" s="267"/>
      <c r="E175" s="268"/>
      <c r="F175" s="269"/>
      <c r="G175" s="269"/>
      <c r="H175" s="263"/>
      <c r="I175" s="263"/>
      <c r="J175" s="249"/>
      <c r="K175" s="249"/>
      <c r="L175" s="263"/>
      <c r="M175" s="263"/>
      <c r="N175" s="249"/>
      <c r="O175" s="250"/>
      <c r="P175" s="252"/>
      <c r="Q175" s="250"/>
      <c r="R175" s="259"/>
      <c r="S175" s="259"/>
      <c r="T175" s="262"/>
      <c r="U175" s="263"/>
      <c r="V175" s="249"/>
      <c r="W175" s="249"/>
      <c r="X175" s="263"/>
      <c r="Y175" s="263"/>
      <c r="Z175" s="249"/>
      <c r="AA175" s="250"/>
      <c r="AB175" s="31"/>
      <c r="AC175" s="31"/>
      <c r="AD175" s="31"/>
      <c r="AE175" s="252"/>
      <c r="AF175" s="249"/>
      <c r="AG175" s="249"/>
      <c r="AH175" s="249"/>
      <c r="AI175" s="250"/>
      <c r="AJ175" s="255"/>
      <c r="AK175" s="256"/>
      <c r="AL175" s="249"/>
      <c r="AM175" s="249"/>
      <c r="AN175" s="256"/>
      <c r="AO175" s="256"/>
      <c r="AP175" s="249"/>
      <c r="AQ175" s="250"/>
      <c r="AR175" s="34"/>
      <c r="AS175" s="49"/>
      <c r="AU175" s="222"/>
      <c r="AV175" s="223"/>
      <c r="AW175" s="156"/>
      <c r="AX175" s="222"/>
      <c r="AY175" s="223"/>
      <c r="AZ175" s="156"/>
      <c r="BA175" s="222"/>
      <c r="BB175" s="223"/>
    </row>
    <row r="176" spans="1:58" ht="17.25" hidden="1" customHeight="1" x14ac:dyDescent="0.15">
      <c r="A176" s="50"/>
      <c r="B176" s="35"/>
      <c r="C176" s="35"/>
      <c r="D176" s="35"/>
      <c r="E176" s="35"/>
      <c r="F176" s="31"/>
      <c r="G176" s="35"/>
      <c r="H176" s="37"/>
      <c r="I176" s="35"/>
      <c r="J176" s="35"/>
      <c r="K176" s="35"/>
      <c r="L176" s="35"/>
      <c r="M176" s="35"/>
      <c r="N176" s="35"/>
      <c r="O176" s="35"/>
      <c r="P176" s="51"/>
      <c r="Q176" s="35"/>
      <c r="R176" s="35"/>
      <c r="S176" s="35"/>
      <c r="T176" s="35"/>
      <c r="U176" s="35"/>
      <c r="V176" s="35"/>
      <c r="W176" s="35"/>
      <c r="X176" s="34"/>
      <c r="Y176" s="34"/>
      <c r="Z176" s="32"/>
      <c r="AA176" s="31"/>
      <c r="AB176" s="31"/>
      <c r="AC176" s="31"/>
      <c r="AD176" s="31"/>
      <c r="AE176" s="47"/>
      <c r="AF176" s="47"/>
      <c r="AG176" s="47"/>
      <c r="AH176" s="47"/>
      <c r="AI176" s="47"/>
      <c r="AJ176" s="39" t="s">
        <v>20</v>
      </c>
      <c r="AK176" s="47"/>
      <c r="AL176" s="47"/>
      <c r="AM176" s="47"/>
      <c r="AN176" s="47"/>
      <c r="AO176" s="47"/>
      <c r="AP176" s="47"/>
      <c r="AQ176" s="47"/>
      <c r="AR176" s="31"/>
      <c r="AS176" s="31"/>
      <c r="AY176" s="62" t="s">
        <v>31</v>
      </c>
    </row>
    <row r="177" spans="1:58" ht="25.5" hidden="1" customHeight="1" x14ac:dyDescent="0.2">
      <c r="A177" s="50"/>
      <c r="B177" s="31"/>
      <c r="C177" s="224" t="s">
        <v>93</v>
      </c>
      <c r="D177" s="225"/>
      <c r="E177" s="225"/>
      <c r="F177" s="225"/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  <c r="R177" s="225"/>
      <c r="S177" s="225"/>
      <c r="T177" s="225"/>
      <c r="U177" s="225"/>
      <c r="V177" s="225"/>
      <c r="W177" s="225"/>
      <c r="X177" s="225"/>
      <c r="Y177" s="225"/>
      <c r="Z177" s="225"/>
      <c r="AA177" s="225"/>
      <c r="AB177" s="226"/>
      <c r="AD177" s="3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31"/>
      <c r="AS177" s="31"/>
      <c r="AY177" s="98" t="s">
        <v>90</v>
      </c>
    </row>
    <row r="178" spans="1:58" ht="25.5" hidden="1" customHeight="1" x14ac:dyDescent="0.15">
      <c r="A178" s="50"/>
      <c r="B178" s="31"/>
      <c r="C178" s="227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  <c r="AB178" s="229"/>
      <c r="AD178" s="31"/>
      <c r="AE178" s="44" t="s">
        <v>33</v>
      </c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31"/>
      <c r="AS178" s="31"/>
      <c r="AV178" s="31" t="s">
        <v>34</v>
      </c>
      <c r="AY178" s="31" t="s">
        <v>35</v>
      </c>
      <c r="AZ178" s="99"/>
    </row>
    <row r="179" spans="1:58" s="48" customFormat="1" ht="25.5" hidden="1" customHeight="1" x14ac:dyDescent="0.15">
      <c r="A179" s="50"/>
      <c r="B179" s="31"/>
      <c r="C179" s="227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  <c r="AB179" s="229"/>
      <c r="AC179" s="1"/>
      <c r="AD179" s="31"/>
      <c r="AE179" s="233" t="s">
        <v>109</v>
      </c>
      <c r="AF179" s="234"/>
      <c r="AG179" s="234"/>
      <c r="AH179" s="234"/>
      <c r="AI179" s="234"/>
      <c r="AJ179" s="234"/>
      <c r="AK179" s="235"/>
      <c r="AL179" s="239">
        <f>IF(AY169=0,0,ROUNDUP(AV179/AY169,3))</f>
        <v>0</v>
      </c>
      <c r="AM179" s="240"/>
      <c r="AN179" s="240"/>
      <c r="AO179" s="240"/>
      <c r="AP179" s="240"/>
      <c r="AQ179" s="241"/>
      <c r="AR179" s="31"/>
      <c r="AS179" s="31"/>
      <c r="AT179" s="43"/>
      <c r="AU179" s="222" t="s">
        <v>37</v>
      </c>
      <c r="AV179" s="245">
        <f>IF(AV169-AV174&gt;0,IF(AV169-AV174&gt;AY169,AY169,AV169-AV174),0)</f>
        <v>0</v>
      </c>
      <c r="AW179" s="246" t="s">
        <v>38</v>
      </c>
      <c r="AX179" s="246"/>
      <c r="AY179" s="99"/>
      <c r="AZ179" s="99"/>
      <c r="BA179" s="43"/>
      <c r="BB179" s="43"/>
      <c r="BC179" s="43"/>
      <c r="BD179" s="40"/>
      <c r="BE179" s="40"/>
      <c r="BF179" s="40"/>
    </row>
    <row r="180" spans="1:58" ht="35.25" hidden="1" customHeight="1" x14ac:dyDescent="0.15">
      <c r="A180" s="50"/>
      <c r="B180" s="31"/>
      <c r="C180" s="227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  <c r="AB180" s="229"/>
      <c r="AD180" s="31"/>
      <c r="AE180" s="236"/>
      <c r="AF180" s="237"/>
      <c r="AG180" s="237"/>
      <c r="AH180" s="237"/>
      <c r="AI180" s="237"/>
      <c r="AJ180" s="237"/>
      <c r="AK180" s="238"/>
      <c r="AL180" s="242"/>
      <c r="AM180" s="243"/>
      <c r="AN180" s="243"/>
      <c r="AO180" s="243"/>
      <c r="AP180" s="243"/>
      <c r="AQ180" s="244"/>
      <c r="AR180" s="31"/>
      <c r="AS180" s="31"/>
      <c r="AT180" s="222"/>
      <c r="AU180" s="222"/>
      <c r="AV180" s="245"/>
      <c r="AW180" s="246"/>
      <c r="AX180" s="246"/>
    </row>
    <row r="181" spans="1:58" ht="25.5" hidden="1" customHeight="1" x14ac:dyDescent="0.15">
      <c r="A181" s="50"/>
      <c r="B181" s="31"/>
      <c r="C181" s="230"/>
      <c r="D181" s="231"/>
      <c r="E181" s="231"/>
      <c r="F181" s="231"/>
      <c r="G181" s="231"/>
      <c r="H181" s="231"/>
      <c r="I181" s="231"/>
      <c r="J181" s="231"/>
      <c r="K181" s="231"/>
      <c r="L181" s="231"/>
      <c r="M181" s="231"/>
      <c r="N181" s="231"/>
      <c r="O181" s="231"/>
      <c r="P181" s="231"/>
      <c r="Q181" s="231"/>
      <c r="R181" s="231"/>
      <c r="S181" s="231"/>
      <c r="T181" s="231"/>
      <c r="U181" s="231"/>
      <c r="V181" s="231"/>
      <c r="W181" s="231"/>
      <c r="X181" s="231"/>
      <c r="Y181" s="231"/>
      <c r="Z181" s="231"/>
      <c r="AA181" s="231"/>
      <c r="AB181" s="232"/>
      <c r="AD181" s="31"/>
      <c r="AE181" s="31"/>
      <c r="AF181" s="31"/>
      <c r="AG181" s="31"/>
      <c r="AH181" s="31"/>
      <c r="AI181" s="31"/>
      <c r="AJ181" s="31"/>
      <c r="AK181" s="54" t="s">
        <v>20</v>
      </c>
      <c r="AL181" s="31"/>
      <c r="AM181" s="34"/>
      <c r="AN181" s="34"/>
      <c r="AO181" s="34"/>
      <c r="AP181" s="31"/>
      <c r="AQ181" s="31"/>
      <c r="AR181" s="31"/>
      <c r="AS181" s="31"/>
      <c r="AT181" s="222"/>
    </row>
    <row r="182" spans="1:58" ht="25.5" hidden="1" customHeight="1" x14ac:dyDescent="0.15">
      <c r="A182" s="50"/>
      <c r="B182" s="31"/>
      <c r="C182" s="52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  <c r="AD182" s="31"/>
      <c r="AE182" s="31"/>
      <c r="AF182" s="31"/>
      <c r="AG182" s="31"/>
      <c r="AH182" s="31"/>
      <c r="AI182" s="31"/>
      <c r="AJ182" s="31"/>
      <c r="AK182" s="55" t="s">
        <v>39</v>
      </c>
      <c r="AL182" s="31"/>
      <c r="AM182" s="34"/>
      <c r="AN182" s="34"/>
      <c r="AO182" s="34"/>
      <c r="AP182" s="31"/>
      <c r="AQ182" s="31"/>
      <c r="AR182" s="31"/>
      <c r="AS182" s="31"/>
    </row>
    <row r="183" spans="1:58" ht="17.25" hidden="1" customHeight="1" x14ac:dyDescent="0.15">
      <c r="A183" s="56"/>
      <c r="B183" s="57"/>
      <c r="C183" s="57"/>
      <c r="D183" s="57"/>
      <c r="E183" s="57"/>
      <c r="F183" s="58"/>
      <c r="G183" s="57"/>
      <c r="H183" s="57"/>
      <c r="I183" s="57"/>
      <c r="J183" s="57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60"/>
      <c r="AL183" s="59"/>
      <c r="AM183" s="61"/>
      <c r="AN183" s="61"/>
      <c r="AO183" s="61"/>
      <c r="AP183" s="59"/>
      <c r="AQ183" s="59"/>
      <c r="AR183" s="59"/>
      <c r="AS183" s="59"/>
    </row>
    <row r="184" spans="1:58" ht="17.25" hidden="1" customHeight="1" x14ac:dyDescent="0.15">
      <c r="A184" s="36"/>
      <c r="B184" s="36"/>
      <c r="C184" s="36"/>
      <c r="D184" s="36"/>
      <c r="E184" s="36"/>
      <c r="F184" s="62"/>
      <c r="G184" s="36"/>
      <c r="H184" s="36"/>
      <c r="I184" s="36"/>
      <c r="J184" s="36"/>
      <c r="AK184" s="63"/>
      <c r="AM184" s="10"/>
      <c r="AN184" s="10"/>
      <c r="AO184" s="10"/>
    </row>
    <row r="185" spans="1:58" ht="25.5" hidden="1" customHeight="1" x14ac:dyDescent="0.15">
      <c r="A185" s="275" t="s">
        <v>51</v>
      </c>
      <c r="B185" s="276"/>
      <c r="C185" s="276"/>
      <c r="D185" s="276"/>
      <c r="E185" s="276"/>
      <c r="F185" s="276"/>
      <c r="G185" s="276"/>
      <c r="H185" s="276"/>
      <c r="I185" s="277"/>
      <c r="J185" s="23"/>
      <c r="K185" s="64" t="s">
        <v>43</v>
      </c>
      <c r="L185" s="64"/>
      <c r="M185" s="64"/>
      <c r="N185" s="64"/>
      <c r="O185" s="64"/>
      <c r="P185" s="64"/>
      <c r="Q185" s="64"/>
      <c r="R185" s="64"/>
      <c r="S185" s="64"/>
      <c r="T185" s="64"/>
      <c r="U185" s="64"/>
      <c r="V185" s="64"/>
      <c r="W185" s="64"/>
      <c r="X185" s="64"/>
      <c r="Y185" s="64"/>
      <c r="Z185" s="64"/>
      <c r="AA185" s="64"/>
      <c r="AB185" s="64"/>
      <c r="AC185" s="64"/>
      <c r="AD185" s="64"/>
      <c r="AE185" s="64"/>
      <c r="AF185" s="64"/>
      <c r="AG185" s="64"/>
      <c r="AH185" s="64"/>
      <c r="AI185" s="64"/>
      <c r="AJ185" s="64"/>
      <c r="AK185" s="64"/>
      <c r="AL185" s="64"/>
      <c r="AM185" s="64"/>
      <c r="AN185" s="64"/>
      <c r="AO185" s="23"/>
      <c r="AP185" s="23"/>
      <c r="AQ185" s="23"/>
      <c r="AR185" s="23"/>
      <c r="AS185" s="23"/>
      <c r="AU185" s="31" t="s">
        <v>6</v>
      </c>
      <c r="AV185" s="34"/>
      <c r="AW185" s="34"/>
      <c r="AX185" s="34"/>
      <c r="AY185" s="34"/>
      <c r="BA185" s="34"/>
      <c r="BB185" s="34"/>
      <c r="BC185" s="34"/>
      <c r="BD185" s="21"/>
      <c r="BE185" s="21"/>
      <c r="BF185" s="21"/>
    </row>
    <row r="186" spans="1:58" ht="17.25" hidden="1" customHeight="1" x14ac:dyDescent="0.15">
      <c r="A186" s="278"/>
      <c r="B186" s="279"/>
      <c r="C186" s="279"/>
      <c r="D186" s="279"/>
      <c r="E186" s="279"/>
      <c r="F186" s="279"/>
      <c r="G186" s="279"/>
      <c r="H186" s="279"/>
      <c r="I186" s="280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5"/>
      <c r="Y186" s="25"/>
      <c r="Z186" s="25"/>
      <c r="AA186" s="25"/>
      <c r="AB186" s="25"/>
      <c r="AC186" s="25"/>
      <c r="AD186" s="25"/>
      <c r="AE186" s="26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7"/>
      <c r="AQ186" s="27"/>
      <c r="AR186" s="27"/>
      <c r="AS186" s="27"/>
    </row>
    <row r="187" spans="1:58" ht="28.5" hidden="1" customHeight="1" x14ac:dyDescent="0.15">
      <c r="A187" s="28"/>
      <c r="B187" s="29" t="s">
        <v>7</v>
      </c>
      <c r="C187" s="30"/>
      <c r="D187" s="30"/>
      <c r="E187" s="30"/>
      <c r="F187" s="31"/>
      <c r="G187" s="32"/>
      <c r="H187" s="31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3"/>
      <c r="AB187" s="34"/>
      <c r="AC187" s="34"/>
      <c r="AD187" s="34"/>
      <c r="AE187" s="29" t="s">
        <v>8</v>
      </c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34"/>
      <c r="AR187" s="34"/>
      <c r="AS187" s="34"/>
      <c r="AV187" s="31" t="s">
        <v>9</v>
      </c>
      <c r="AY187" s="31" t="s">
        <v>10</v>
      </c>
    </row>
    <row r="188" spans="1:58" ht="25.5" hidden="1" customHeight="1" x14ac:dyDescent="0.15">
      <c r="A188" s="28"/>
      <c r="B188" s="170" t="s">
        <v>110</v>
      </c>
      <c r="C188" s="264"/>
      <c r="D188" s="264"/>
      <c r="E188" s="265"/>
      <c r="F188" s="269" t="s">
        <v>11</v>
      </c>
      <c r="G188" s="269"/>
      <c r="H188" s="261"/>
      <c r="I188" s="261"/>
      <c r="J188" s="247" t="s">
        <v>12</v>
      </c>
      <c r="K188" s="247"/>
      <c r="L188" s="261"/>
      <c r="M188" s="261"/>
      <c r="N188" s="247" t="s">
        <v>13</v>
      </c>
      <c r="O188" s="248"/>
      <c r="P188" s="257" t="s">
        <v>14</v>
      </c>
      <c r="Q188" s="248"/>
      <c r="R188" s="258" t="s">
        <v>15</v>
      </c>
      <c r="S188" s="258"/>
      <c r="T188" s="261"/>
      <c r="U188" s="261"/>
      <c r="V188" s="247" t="s">
        <v>12</v>
      </c>
      <c r="W188" s="247"/>
      <c r="X188" s="261"/>
      <c r="Y188" s="261"/>
      <c r="Z188" s="247" t="s">
        <v>13</v>
      </c>
      <c r="AA188" s="248"/>
      <c r="AB188" s="31"/>
      <c r="AC188" s="31"/>
      <c r="AD188" s="31"/>
      <c r="AE188" s="233" t="s">
        <v>108</v>
      </c>
      <c r="AF188" s="270"/>
      <c r="AG188" s="270"/>
      <c r="AH188" s="270"/>
      <c r="AI188" s="271"/>
      <c r="AJ188" s="254">
        <f>ROUNDDOWN(AY188/60,0)</f>
        <v>0</v>
      </c>
      <c r="AK188" s="254"/>
      <c r="AL188" s="270" t="s">
        <v>17</v>
      </c>
      <c r="AM188" s="270"/>
      <c r="AN188" s="254">
        <f>AY188-AJ188*60</f>
        <v>0</v>
      </c>
      <c r="AO188" s="254"/>
      <c r="AP188" s="247" t="s">
        <v>13</v>
      </c>
      <c r="AQ188" s="248"/>
      <c r="AR188" s="34"/>
      <c r="AS188" s="31"/>
      <c r="AT188" s="222"/>
      <c r="AU188" s="222" t="s">
        <v>18</v>
      </c>
      <c r="AV188" s="223">
        <f>T188*60+X188</f>
        <v>0</v>
      </c>
      <c r="AX188" s="222" t="s">
        <v>19</v>
      </c>
      <c r="AY188" s="223">
        <f>(T188*60+X188)-(H188*60+L188)</f>
        <v>0</v>
      </c>
    </row>
    <row r="189" spans="1:58" ht="35.25" hidden="1" customHeight="1" x14ac:dyDescent="0.15">
      <c r="A189" s="28"/>
      <c r="B189" s="266"/>
      <c r="C189" s="267"/>
      <c r="D189" s="267"/>
      <c r="E189" s="268"/>
      <c r="F189" s="269"/>
      <c r="G189" s="269"/>
      <c r="H189" s="263"/>
      <c r="I189" s="263"/>
      <c r="J189" s="249"/>
      <c r="K189" s="249"/>
      <c r="L189" s="263"/>
      <c r="M189" s="263"/>
      <c r="N189" s="249"/>
      <c r="O189" s="250"/>
      <c r="P189" s="252"/>
      <c r="Q189" s="250"/>
      <c r="R189" s="259"/>
      <c r="S189" s="259"/>
      <c r="T189" s="263"/>
      <c r="U189" s="263"/>
      <c r="V189" s="249"/>
      <c r="W189" s="249"/>
      <c r="X189" s="263"/>
      <c r="Y189" s="263"/>
      <c r="Z189" s="249"/>
      <c r="AA189" s="250"/>
      <c r="AB189" s="31"/>
      <c r="AC189" s="31"/>
      <c r="AD189" s="31"/>
      <c r="AE189" s="272"/>
      <c r="AF189" s="273"/>
      <c r="AG189" s="273"/>
      <c r="AH189" s="273"/>
      <c r="AI189" s="274"/>
      <c r="AJ189" s="256"/>
      <c r="AK189" s="256"/>
      <c r="AL189" s="273"/>
      <c r="AM189" s="273"/>
      <c r="AN189" s="256"/>
      <c r="AO189" s="256"/>
      <c r="AP189" s="249"/>
      <c r="AQ189" s="250"/>
      <c r="AR189" s="34"/>
      <c r="AS189" s="31"/>
      <c r="AT189" s="222"/>
      <c r="AU189" s="222"/>
      <c r="AV189" s="223"/>
      <c r="AX189" s="222"/>
      <c r="AY189" s="223"/>
    </row>
    <row r="190" spans="1:58" ht="17.25" hidden="1" customHeight="1" x14ac:dyDescent="0.15">
      <c r="A190" s="28"/>
      <c r="B190" s="35"/>
      <c r="C190" s="35"/>
      <c r="D190" s="35"/>
      <c r="E190" s="35"/>
      <c r="F190" s="36"/>
      <c r="G190" s="36"/>
      <c r="H190" s="37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4"/>
      <c r="Y190" s="34"/>
      <c r="Z190" s="32"/>
      <c r="AA190" s="33"/>
      <c r="AB190" s="34"/>
      <c r="AC190" s="34"/>
      <c r="AD190" s="34"/>
      <c r="AE190" s="38"/>
      <c r="AF190" s="38"/>
      <c r="AG190" s="38"/>
      <c r="AH190" s="38"/>
      <c r="AI190" s="38"/>
      <c r="AJ190" s="39" t="s">
        <v>20</v>
      </c>
      <c r="AK190" s="38"/>
      <c r="AL190" s="38"/>
      <c r="AM190" s="38"/>
      <c r="AN190" s="38"/>
      <c r="AO190" s="38"/>
      <c r="AP190" s="38"/>
      <c r="AQ190" s="38"/>
      <c r="AR190" s="34"/>
      <c r="AS190" s="31"/>
    </row>
    <row r="191" spans="1:58" s="31" customFormat="1" ht="25.5" hidden="1" customHeight="1" x14ac:dyDescent="0.15">
      <c r="A191" s="28"/>
      <c r="B191" s="29"/>
      <c r="C191" s="30"/>
      <c r="D191" s="30"/>
      <c r="E191" s="30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3"/>
      <c r="X191" s="34"/>
      <c r="Y191" s="34"/>
      <c r="Z191" s="32"/>
      <c r="AA191" s="33"/>
      <c r="AB191" s="34"/>
      <c r="AC191" s="34"/>
      <c r="AD191" s="34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4"/>
      <c r="AV191" s="43" t="s">
        <v>21</v>
      </c>
      <c r="AY191" s="31" t="s">
        <v>22</v>
      </c>
      <c r="BB191" s="31" t="s">
        <v>44</v>
      </c>
      <c r="BD191" s="3"/>
      <c r="BE191" s="3"/>
      <c r="BF191" s="3"/>
    </row>
    <row r="192" spans="1:58" s="48" customFormat="1" ht="25.5" hidden="1" customHeight="1" x14ac:dyDescent="0.15">
      <c r="A192" s="41"/>
      <c r="B192" s="42" t="s">
        <v>100</v>
      </c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3"/>
      <c r="P192" s="42"/>
      <c r="Q192" s="42"/>
      <c r="R192" s="42"/>
      <c r="S192" s="42"/>
      <c r="T192" s="42"/>
      <c r="U192" s="13"/>
      <c r="V192" s="42"/>
      <c r="W192" s="42"/>
      <c r="X192" s="34"/>
      <c r="Y192" s="34"/>
      <c r="Z192" s="32"/>
      <c r="AA192" s="33"/>
      <c r="AB192" s="34"/>
      <c r="AC192" s="34"/>
      <c r="AD192" s="34"/>
      <c r="AE192" s="44" t="s">
        <v>24</v>
      </c>
      <c r="AF192" s="45"/>
      <c r="AG192" s="46"/>
      <c r="AH192" s="46"/>
      <c r="AI192" s="46"/>
      <c r="AJ192" s="46"/>
      <c r="AK192" s="46"/>
      <c r="AL192" s="46"/>
      <c r="AM192" s="46"/>
      <c r="AN192" s="38"/>
      <c r="AO192" s="38"/>
      <c r="AP192" s="38"/>
      <c r="AQ192" s="47"/>
      <c r="AR192" s="34"/>
      <c r="AS192" s="31"/>
      <c r="AT192" s="43"/>
      <c r="AU192" s="43"/>
      <c r="AV192" s="43" t="s">
        <v>25</v>
      </c>
      <c r="AW192" s="43"/>
      <c r="AX192" s="43"/>
      <c r="AY192" s="31" t="s">
        <v>26</v>
      </c>
      <c r="AZ192" s="43"/>
      <c r="BA192" s="31"/>
      <c r="BB192" s="31"/>
      <c r="BC192" s="43"/>
      <c r="BD192" s="3"/>
      <c r="BE192" s="40"/>
      <c r="BF192" s="40"/>
    </row>
    <row r="193" spans="1:58" ht="25.5" hidden="1" customHeight="1" x14ac:dyDescent="0.15">
      <c r="A193" s="28"/>
      <c r="B193" s="170" t="s">
        <v>110</v>
      </c>
      <c r="C193" s="264"/>
      <c r="D193" s="264"/>
      <c r="E193" s="265"/>
      <c r="F193" s="269" t="s">
        <v>11</v>
      </c>
      <c r="G193" s="269"/>
      <c r="H193" s="261"/>
      <c r="I193" s="261"/>
      <c r="J193" s="247" t="s">
        <v>12</v>
      </c>
      <c r="K193" s="247"/>
      <c r="L193" s="261"/>
      <c r="M193" s="261"/>
      <c r="N193" s="247" t="s">
        <v>13</v>
      </c>
      <c r="O193" s="248"/>
      <c r="P193" s="257" t="s">
        <v>14</v>
      </c>
      <c r="Q193" s="248"/>
      <c r="R193" s="258" t="s">
        <v>15</v>
      </c>
      <c r="S193" s="258"/>
      <c r="T193" s="260"/>
      <c r="U193" s="261"/>
      <c r="V193" s="247" t="s">
        <v>12</v>
      </c>
      <c r="W193" s="247"/>
      <c r="X193" s="261"/>
      <c r="Y193" s="261"/>
      <c r="Z193" s="247" t="s">
        <v>13</v>
      </c>
      <c r="AA193" s="248"/>
      <c r="AB193" s="34"/>
      <c r="AC193" s="34"/>
      <c r="AD193" s="34"/>
      <c r="AE193" s="251" t="s">
        <v>34</v>
      </c>
      <c r="AF193" s="247"/>
      <c r="AG193" s="247"/>
      <c r="AH193" s="247"/>
      <c r="AI193" s="248"/>
      <c r="AJ193" s="253">
        <f>ROUNDDOWN(AV198/60,0)</f>
        <v>0</v>
      </c>
      <c r="AK193" s="254"/>
      <c r="AL193" s="247" t="s">
        <v>12</v>
      </c>
      <c r="AM193" s="247"/>
      <c r="AN193" s="254">
        <f>AV198-AJ193*60</f>
        <v>0</v>
      </c>
      <c r="AO193" s="254"/>
      <c r="AP193" s="247" t="s">
        <v>13</v>
      </c>
      <c r="AQ193" s="248"/>
      <c r="AR193" s="34"/>
      <c r="AS193" s="49"/>
      <c r="AU193" s="222" t="s">
        <v>28</v>
      </c>
      <c r="AV193" s="223">
        <f>IF(AY193&lt;=BB193,BB193,AV188)</f>
        <v>1260</v>
      </c>
      <c r="AW193" s="156"/>
      <c r="AX193" s="222" t="s">
        <v>29</v>
      </c>
      <c r="AY193" s="223">
        <f>T193*60+X193</f>
        <v>0</v>
      </c>
      <c r="AZ193" s="156"/>
      <c r="BA193" s="222" t="s">
        <v>30</v>
      </c>
      <c r="BB193" s="223">
        <f>21*60</f>
        <v>1260</v>
      </c>
    </row>
    <row r="194" spans="1:58" ht="35.25" hidden="1" customHeight="1" x14ac:dyDescent="0.15">
      <c r="A194" s="28"/>
      <c r="B194" s="266"/>
      <c r="C194" s="267"/>
      <c r="D194" s="267"/>
      <c r="E194" s="268"/>
      <c r="F194" s="269"/>
      <c r="G194" s="269"/>
      <c r="H194" s="263"/>
      <c r="I194" s="263"/>
      <c r="J194" s="249"/>
      <c r="K194" s="249"/>
      <c r="L194" s="263"/>
      <c r="M194" s="263"/>
      <c r="N194" s="249"/>
      <c r="O194" s="250"/>
      <c r="P194" s="252"/>
      <c r="Q194" s="250"/>
      <c r="R194" s="259"/>
      <c r="S194" s="259"/>
      <c r="T194" s="262"/>
      <c r="U194" s="263"/>
      <c r="V194" s="249"/>
      <c r="W194" s="249"/>
      <c r="X194" s="263"/>
      <c r="Y194" s="263"/>
      <c r="Z194" s="249"/>
      <c r="AA194" s="250"/>
      <c r="AB194" s="31"/>
      <c r="AC194" s="31"/>
      <c r="AD194" s="31"/>
      <c r="AE194" s="252"/>
      <c r="AF194" s="249"/>
      <c r="AG194" s="249"/>
      <c r="AH194" s="249"/>
      <c r="AI194" s="250"/>
      <c r="AJ194" s="255"/>
      <c r="AK194" s="256"/>
      <c r="AL194" s="249"/>
      <c r="AM194" s="249"/>
      <c r="AN194" s="256"/>
      <c r="AO194" s="256"/>
      <c r="AP194" s="249"/>
      <c r="AQ194" s="250"/>
      <c r="AR194" s="34"/>
      <c r="AS194" s="49"/>
      <c r="AU194" s="222"/>
      <c r="AV194" s="223"/>
      <c r="AW194" s="156"/>
      <c r="AX194" s="222"/>
      <c r="AY194" s="223"/>
      <c r="AZ194" s="156"/>
      <c r="BA194" s="222"/>
      <c r="BB194" s="223"/>
    </row>
    <row r="195" spans="1:58" ht="17.25" hidden="1" customHeight="1" x14ac:dyDescent="0.15">
      <c r="A195" s="50"/>
      <c r="B195" s="35"/>
      <c r="C195" s="35"/>
      <c r="D195" s="35"/>
      <c r="E195" s="35"/>
      <c r="F195" s="31"/>
      <c r="G195" s="35"/>
      <c r="H195" s="37"/>
      <c r="I195" s="35"/>
      <c r="J195" s="35"/>
      <c r="K195" s="35"/>
      <c r="L195" s="35"/>
      <c r="M195" s="35"/>
      <c r="N195" s="35"/>
      <c r="O195" s="35"/>
      <c r="P195" s="51"/>
      <c r="Q195" s="35"/>
      <c r="R195" s="35"/>
      <c r="S195" s="35"/>
      <c r="T195" s="35"/>
      <c r="U195" s="35"/>
      <c r="V195" s="35"/>
      <c r="W195" s="35"/>
      <c r="X195" s="34"/>
      <c r="Y195" s="34"/>
      <c r="Z195" s="32"/>
      <c r="AA195" s="31"/>
      <c r="AB195" s="31"/>
      <c r="AC195" s="31"/>
      <c r="AD195" s="31"/>
      <c r="AE195" s="47"/>
      <c r="AF195" s="47"/>
      <c r="AG195" s="47"/>
      <c r="AH195" s="47"/>
      <c r="AI195" s="47"/>
      <c r="AJ195" s="39" t="s">
        <v>20</v>
      </c>
      <c r="AK195" s="47"/>
      <c r="AL195" s="47"/>
      <c r="AM195" s="47"/>
      <c r="AN195" s="47"/>
      <c r="AO195" s="47"/>
      <c r="AP195" s="47"/>
      <c r="AQ195" s="47"/>
      <c r="AR195" s="31"/>
      <c r="AS195" s="31"/>
      <c r="AY195" s="62" t="s">
        <v>31</v>
      </c>
    </row>
    <row r="196" spans="1:58" ht="25.5" hidden="1" customHeight="1" x14ac:dyDescent="0.2">
      <c r="A196" s="50"/>
      <c r="B196" s="31"/>
      <c r="C196" s="224" t="s">
        <v>93</v>
      </c>
      <c r="D196" s="225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  <c r="Z196" s="225"/>
      <c r="AA196" s="225"/>
      <c r="AB196" s="226"/>
      <c r="AC196" s="31"/>
      <c r="AD196" s="3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31"/>
      <c r="AS196" s="31"/>
      <c r="AY196" s="98" t="s">
        <v>90</v>
      </c>
    </row>
    <row r="197" spans="1:58" ht="25.5" hidden="1" customHeight="1" x14ac:dyDescent="0.15">
      <c r="A197" s="50"/>
      <c r="B197" s="31"/>
      <c r="C197" s="227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  <c r="AB197" s="229"/>
      <c r="AC197" s="31"/>
      <c r="AD197" s="31"/>
      <c r="AE197" s="44" t="s">
        <v>33</v>
      </c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31"/>
      <c r="AS197" s="31"/>
      <c r="AV197" s="31" t="s">
        <v>34</v>
      </c>
      <c r="AY197" s="31" t="s">
        <v>35</v>
      </c>
      <c r="AZ197" s="99"/>
    </row>
    <row r="198" spans="1:58" s="48" customFormat="1" ht="25.5" hidden="1" customHeight="1" x14ac:dyDescent="0.15">
      <c r="A198" s="50"/>
      <c r="B198" s="31"/>
      <c r="C198" s="227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  <c r="AB198" s="229"/>
      <c r="AD198" s="34"/>
      <c r="AE198" s="233" t="s">
        <v>109</v>
      </c>
      <c r="AF198" s="234"/>
      <c r="AG198" s="234"/>
      <c r="AH198" s="234"/>
      <c r="AI198" s="234"/>
      <c r="AJ198" s="234"/>
      <c r="AK198" s="235"/>
      <c r="AL198" s="239">
        <f>IF(AY188=0,0,ROUNDUP(AV198/AY188,3))</f>
        <v>0</v>
      </c>
      <c r="AM198" s="240"/>
      <c r="AN198" s="240"/>
      <c r="AO198" s="240"/>
      <c r="AP198" s="240"/>
      <c r="AQ198" s="241"/>
      <c r="AR198" s="31"/>
      <c r="AS198" s="31"/>
      <c r="AT198" s="43"/>
      <c r="AU198" s="222" t="s">
        <v>37</v>
      </c>
      <c r="AV198" s="245">
        <f>IF(AV188-AV193&gt;0,IF(AV188-AV193&gt;AY188,AY188,AV188-AV193),0)</f>
        <v>0</v>
      </c>
      <c r="AW198" s="246" t="s">
        <v>38</v>
      </c>
      <c r="AX198" s="246"/>
      <c r="AY198" s="99"/>
      <c r="AZ198" s="99"/>
      <c r="BA198" s="43"/>
      <c r="BB198" s="43"/>
      <c r="BC198" s="43"/>
      <c r="BD198" s="40"/>
      <c r="BE198" s="40"/>
      <c r="BF198" s="40"/>
    </row>
    <row r="199" spans="1:58" ht="35.25" hidden="1" customHeight="1" x14ac:dyDescent="0.15">
      <c r="A199" s="65"/>
      <c r="B199" s="31"/>
      <c r="C199" s="227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  <c r="AB199" s="229"/>
      <c r="AC199" s="34"/>
      <c r="AD199" s="31"/>
      <c r="AE199" s="236"/>
      <c r="AF199" s="237"/>
      <c r="AG199" s="237"/>
      <c r="AH199" s="237"/>
      <c r="AI199" s="237"/>
      <c r="AJ199" s="237"/>
      <c r="AK199" s="238"/>
      <c r="AL199" s="242"/>
      <c r="AM199" s="243"/>
      <c r="AN199" s="243"/>
      <c r="AO199" s="243"/>
      <c r="AP199" s="243"/>
      <c r="AQ199" s="244"/>
      <c r="AR199" s="31"/>
      <c r="AS199" s="31"/>
      <c r="AT199" s="222"/>
      <c r="AU199" s="222"/>
      <c r="AV199" s="245"/>
      <c r="AW199" s="246"/>
      <c r="AX199" s="246"/>
    </row>
    <row r="200" spans="1:58" ht="25.5" hidden="1" customHeight="1" x14ac:dyDescent="0.15">
      <c r="A200" s="65"/>
      <c r="B200" s="31"/>
      <c r="C200" s="230"/>
      <c r="D200" s="231"/>
      <c r="E200" s="231"/>
      <c r="F200" s="231"/>
      <c r="G200" s="231"/>
      <c r="H200" s="231"/>
      <c r="I200" s="231"/>
      <c r="J200" s="231"/>
      <c r="K200" s="231"/>
      <c r="L200" s="231"/>
      <c r="M200" s="231"/>
      <c r="N200" s="231"/>
      <c r="O200" s="231"/>
      <c r="P200" s="231"/>
      <c r="Q200" s="231"/>
      <c r="R200" s="231"/>
      <c r="S200" s="231"/>
      <c r="T200" s="231"/>
      <c r="U200" s="231"/>
      <c r="V200" s="231"/>
      <c r="W200" s="231"/>
      <c r="X200" s="231"/>
      <c r="Y200" s="231"/>
      <c r="Z200" s="231"/>
      <c r="AA200" s="231"/>
      <c r="AB200" s="232"/>
      <c r="AC200" s="31"/>
      <c r="AD200" s="31"/>
      <c r="AE200" s="31"/>
      <c r="AF200" s="31"/>
      <c r="AG200" s="31"/>
      <c r="AH200" s="31"/>
      <c r="AI200" s="31"/>
      <c r="AJ200" s="31"/>
      <c r="AK200" s="54" t="s">
        <v>20</v>
      </c>
      <c r="AL200" s="31"/>
      <c r="AM200" s="34"/>
      <c r="AN200" s="34"/>
      <c r="AO200" s="34"/>
      <c r="AP200" s="31"/>
      <c r="AQ200" s="31"/>
      <c r="AR200" s="31"/>
      <c r="AS200" s="31"/>
      <c r="AT200" s="222"/>
    </row>
    <row r="201" spans="1:58" ht="25.5" hidden="1" customHeight="1" x14ac:dyDescent="0.15">
      <c r="A201" s="50"/>
      <c r="B201" s="30"/>
      <c r="C201" s="52"/>
      <c r="D201" s="66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31"/>
      <c r="AD201" s="31"/>
      <c r="AE201" s="31"/>
      <c r="AF201" s="31"/>
      <c r="AG201" s="31"/>
      <c r="AH201" s="31"/>
      <c r="AI201" s="31"/>
      <c r="AJ201" s="31"/>
      <c r="AK201" s="55" t="s">
        <v>39</v>
      </c>
      <c r="AL201" s="31"/>
      <c r="AM201" s="34"/>
      <c r="AN201" s="34"/>
      <c r="AO201" s="34"/>
      <c r="AP201" s="31"/>
      <c r="AQ201" s="31"/>
      <c r="AR201" s="31"/>
      <c r="AS201" s="31"/>
    </row>
    <row r="202" spans="1:58" s="31" customFormat="1" ht="55.5" customHeight="1" x14ac:dyDescent="0.15">
      <c r="A202" s="57"/>
      <c r="B202" s="199" t="s">
        <v>52</v>
      </c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  <c r="Z202" s="199"/>
      <c r="AA202" s="199"/>
      <c r="AB202" s="199"/>
      <c r="AC202" s="199"/>
      <c r="AD202" s="199"/>
      <c r="AE202" s="199"/>
      <c r="AF202" s="199"/>
      <c r="AG202" s="199"/>
      <c r="AH202" s="199"/>
      <c r="AI202" s="199"/>
      <c r="AJ202" s="199"/>
      <c r="AK202" s="199"/>
      <c r="AL202" s="199"/>
      <c r="AM202" s="199"/>
      <c r="AN202" s="199"/>
      <c r="AO202" s="199"/>
      <c r="AP202" s="199"/>
      <c r="AQ202" s="59"/>
      <c r="AR202" s="59"/>
      <c r="AS202" s="59"/>
      <c r="BD202" s="3"/>
      <c r="BE202" s="3"/>
      <c r="BF202" s="3"/>
    </row>
    <row r="203" spans="1:58" ht="17.25" customHeight="1" x14ac:dyDescent="0.15">
      <c r="A203" s="56"/>
      <c r="B203" s="57"/>
      <c r="C203" s="57"/>
      <c r="D203" s="57"/>
      <c r="E203" s="57"/>
      <c r="F203" s="58"/>
      <c r="G203" s="57"/>
      <c r="H203" s="57"/>
      <c r="I203" s="57"/>
      <c r="J203" s="57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60"/>
      <c r="AL203" s="59"/>
      <c r="AM203" s="61"/>
      <c r="AN203" s="61"/>
      <c r="AO203" s="61"/>
      <c r="AP203" s="59"/>
      <c r="AQ203" s="59"/>
      <c r="AR203" s="59"/>
      <c r="AS203" s="59"/>
    </row>
    <row r="204" spans="1:58" s="10" customFormat="1" ht="28.5" customHeight="1" x14ac:dyDescent="0.15">
      <c r="A204" s="5" t="s">
        <v>80</v>
      </c>
      <c r="B204" s="6"/>
      <c r="C204" s="6"/>
      <c r="D204" s="7"/>
      <c r="E204" s="6"/>
      <c r="F204" s="6"/>
      <c r="G204" s="6"/>
      <c r="H204" s="6"/>
      <c r="I204" s="6"/>
      <c r="J204" s="6"/>
      <c r="K204" s="6"/>
      <c r="L204" s="67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8"/>
      <c r="AF204" s="68"/>
      <c r="AG204" s="68"/>
      <c r="AH204" s="68"/>
      <c r="AI204" s="68"/>
      <c r="AJ204" s="68"/>
      <c r="AK204" s="6"/>
      <c r="AL204" s="68"/>
      <c r="AM204" s="6"/>
      <c r="AN204" s="6"/>
      <c r="AO204" s="6"/>
      <c r="AP204" s="68"/>
      <c r="AQ204" s="68"/>
      <c r="AR204" s="68"/>
      <c r="AS204" s="1"/>
      <c r="AT204" s="34"/>
      <c r="AU204" s="34"/>
      <c r="AV204" s="34"/>
      <c r="AW204" s="34"/>
      <c r="AX204" s="34"/>
      <c r="AY204" s="34"/>
      <c r="AZ204" s="34"/>
      <c r="BA204" s="34"/>
      <c r="BB204" s="34"/>
      <c r="BC204" s="34"/>
      <c r="BD204" s="21"/>
      <c r="BE204" s="21"/>
      <c r="BF204" s="21"/>
    </row>
    <row r="205" spans="1:58" ht="25.5" customHeight="1" x14ac:dyDescent="0.15">
      <c r="A205" s="69"/>
      <c r="B205" s="69"/>
      <c r="C205" s="69"/>
      <c r="D205" s="69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69"/>
      <c r="X205" s="69"/>
      <c r="Y205" s="69"/>
      <c r="Z205" s="69"/>
      <c r="AA205" s="69"/>
      <c r="AB205" s="69"/>
      <c r="AC205" s="69"/>
      <c r="AD205" s="69"/>
      <c r="AE205" s="69"/>
      <c r="AF205" s="69"/>
      <c r="AG205" s="69"/>
      <c r="AH205" s="69"/>
      <c r="AI205" s="69"/>
      <c r="AJ205" s="69"/>
      <c r="AK205" s="69"/>
      <c r="AL205" s="69"/>
      <c r="AM205" s="69"/>
      <c r="AN205" s="69"/>
      <c r="AO205" s="69"/>
      <c r="AP205" s="69"/>
      <c r="AQ205" s="69"/>
      <c r="AR205" s="69"/>
      <c r="AS205" s="69"/>
    </row>
    <row r="206" spans="1:58" x14ac:dyDescent="0.15">
      <c r="C206" s="1" t="s">
        <v>53</v>
      </c>
      <c r="AG206" s="62"/>
      <c r="AH206" s="62"/>
      <c r="AI206" s="62"/>
      <c r="AJ206" s="62"/>
      <c r="AK206" s="62"/>
      <c r="AL206" s="62"/>
      <c r="AM206" s="62"/>
      <c r="AN206" s="62"/>
      <c r="AO206" s="62"/>
      <c r="AV206" s="96"/>
      <c r="AW206" s="96"/>
      <c r="AX206" s="96"/>
      <c r="AY206" s="96"/>
      <c r="AZ206" s="96"/>
      <c r="BA206" s="96"/>
      <c r="BB206" s="96"/>
    </row>
    <row r="207" spans="1:58" ht="37.5" customHeight="1" x14ac:dyDescent="0.15">
      <c r="C207" s="184" t="s">
        <v>92</v>
      </c>
      <c r="D207" s="185"/>
      <c r="E207" s="186" t="s">
        <v>54</v>
      </c>
      <c r="F207" s="187"/>
      <c r="G207" s="187"/>
      <c r="H207" s="187"/>
      <c r="I207" s="187"/>
      <c r="J207" s="187"/>
      <c r="K207" s="187"/>
      <c r="L207" s="187"/>
      <c r="M207" s="342"/>
      <c r="N207" s="190" t="s">
        <v>91</v>
      </c>
      <c r="O207" s="191"/>
      <c r="P207" s="191"/>
      <c r="Q207" s="191"/>
      <c r="R207" s="191"/>
      <c r="S207" s="191"/>
      <c r="T207" s="191"/>
      <c r="U207" s="191"/>
      <c r="V207" s="191"/>
      <c r="W207" s="191"/>
      <c r="X207" s="191"/>
      <c r="Y207" s="191"/>
      <c r="Z207" s="191"/>
      <c r="AA207" s="191"/>
      <c r="AB207" s="191"/>
      <c r="AC207" s="191"/>
      <c r="AD207" s="191"/>
      <c r="AE207" s="191"/>
      <c r="AF207" s="191"/>
      <c r="AG207" s="191"/>
      <c r="AH207" s="191"/>
      <c r="AI207" s="191"/>
      <c r="AJ207" s="191"/>
      <c r="AK207" s="191"/>
      <c r="AL207" s="191"/>
      <c r="AM207" s="191"/>
      <c r="AN207" s="191"/>
      <c r="AO207" s="192"/>
      <c r="AP207" s="31"/>
      <c r="AQ207" s="177"/>
      <c r="AR207" s="177"/>
      <c r="AS207" s="177"/>
      <c r="AT207" s="177"/>
      <c r="AU207" s="177"/>
      <c r="AV207" s="177"/>
      <c r="AW207" s="177"/>
      <c r="AY207" s="3"/>
      <c r="AZ207" s="3"/>
      <c r="BA207" s="3"/>
      <c r="BB207" s="1"/>
      <c r="BC207" s="1"/>
      <c r="BD207" s="1"/>
      <c r="BE207" s="1"/>
      <c r="BF207" s="1"/>
    </row>
    <row r="208" spans="1:58" ht="18.75" customHeight="1" x14ac:dyDescent="0.15">
      <c r="C208" s="185"/>
      <c r="D208" s="185"/>
      <c r="E208" s="188"/>
      <c r="F208" s="189"/>
      <c r="G208" s="189"/>
      <c r="H208" s="189"/>
      <c r="I208" s="189"/>
      <c r="J208" s="189"/>
      <c r="K208" s="189"/>
      <c r="L208" s="189"/>
      <c r="M208" s="343"/>
      <c r="N208" s="193"/>
      <c r="O208" s="194"/>
      <c r="P208" s="194"/>
      <c r="Q208" s="194"/>
      <c r="R208" s="194"/>
      <c r="S208" s="194"/>
      <c r="T208" s="194"/>
      <c r="U208" s="194"/>
      <c r="V208" s="194"/>
      <c r="W208" s="194"/>
      <c r="X208" s="194"/>
      <c r="Y208" s="194"/>
      <c r="Z208" s="194"/>
      <c r="AA208" s="194"/>
      <c r="AB208" s="194"/>
      <c r="AC208" s="194"/>
      <c r="AD208" s="194"/>
      <c r="AE208" s="194"/>
      <c r="AF208" s="194"/>
      <c r="AG208" s="194"/>
      <c r="AH208" s="194"/>
      <c r="AI208" s="194"/>
      <c r="AJ208" s="194"/>
      <c r="AK208" s="194"/>
      <c r="AL208" s="194"/>
      <c r="AM208" s="194"/>
      <c r="AN208" s="194"/>
      <c r="AO208" s="195"/>
      <c r="AP208" s="31"/>
      <c r="AQ208" s="177"/>
      <c r="AR208" s="177"/>
      <c r="AS208" s="177"/>
      <c r="AT208" s="177"/>
      <c r="AU208" s="177"/>
      <c r="AV208" s="177"/>
      <c r="AW208" s="177"/>
      <c r="AY208" s="3"/>
      <c r="AZ208" s="3"/>
      <c r="BA208" s="3"/>
      <c r="BB208" s="1"/>
      <c r="BC208" s="1"/>
      <c r="BD208" s="1"/>
      <c r="BE208" s="1"/>
      <c r="BF208" s="1"/>
    </row>
    <row r="209" spans="2:58" ht="32.25" customHeight="1" x14ac:dyDescent="0.15">
      <c r="C209" s="185"/>
      <c r="D209" s="185"/>
      <c r="E209" s="336"/>
      <c r="F209" s="337"/>
      <c r="G209" s="337"/>
      <c r="H209" s="337"/>
      <c r="I209" s="337"/>
      <c r="J209" s="337"/>
      <c r="K209" s="337"/>
      <c r="L209" s="182" t="s">
        <v>0</v>
      </c>
      <c r="M209" s="340"/>
      <c r="N209" s="193"/>
      <c r="O209" s="194"/>
      <c r="P209" s="194"/>
      <c r="Q209" s="194"/>
      <c r="R209" s="194"/>
      <c r="S209" s="194"/>
      <c r="T209" s="194"/>
      <c r="U209" s="194"/>
      <c r="V209" s="194"/>
      <c r="W209" s="194"/>
      <c r="X209" s="194"/>
      <c r="Y209" s="194"/>
      <c r="Z209" s="194"/>
      <c r="AA209" s="194"/>
      <c r="AB209" s="194"/>
      <c r="AC209" s="194"/>
      <c r="AD209" s="194"/>
      <c r="AE209" s="194"/>
      <c r="AF209" s="194"/>
      <c r="AG209" s="194"/>
      <c r="AH209" s="194"/>
      <c r="AI209" s="194"/>
      <c r="AJ209" s="194"/>
      <c r="AK209" s="194"/>
      <c r="AL209" s="194"/>
      <c r="AM209" s="194"/>
      <c r="AN209" s="194"/>
      <c r="AO209" s="195"/>
      <c r="AP209" s="31"/>
      <c r="AQ209" s="156"/>
      <c r="AR209" s="156"/>
      <c r="AS209" s="156"/>
      <c r="AT209" s="156"/>
      <c r="AU209" s="156"/>
      <c r="AV209" s="156"/>
      <c r="AW209" s="156"/>
      <c r="AY209" s="3"/>
      <c r="AZ209" s="3"/>
      <c r="BA209" s="3"/>
      <c r="BB209" s="1"/>
      <c r="BC209" s="1"/>
      <c r="BD209" s="1"/>
      <c r="BE209" s="1"/>
      <c r="BF209" s="1"/>
    </row>
    <row r="210" spans="2:58" ht="32.25" customHeight="1" x14ac:dyDescent="0.15">
      <c r="C210" s="185"/>
      <c r="D210" s="185"/>
      <c r="E210" s="338"/>
      <c r="F210" s="339"/>
      <c r="G210" s="339"/>
      <c r="H210" s="339"/>
      <c r="I210" s="339"/>
      <c r="J210" s="339"/>
      <c r="K210" s="339"/>
      <c r="L210" s="183"/>
      <c r="M210" s="341"/>
      <c r="N210" s="196"/>
      <c r="O210" s="197"/>
      <c r="P210" s="197"/>
      <c r="Q210" s="197"/>
      <c r="R210" s="197"/>
      <c r="S210" s="197"/>
      <c r="T210" s="197"/>
      <c r="U210" s="197"/>
      <c r="V210" s="197"/>
      <c r="W210" s="197"/>
      <c r="X210" s="197"/>
      <c r="Y210" s="197"/>
      <c r="Z210" s="197"/>
      <c r="AA210" s="197"/>
      <c r="AB210" s="197"/>
      <c r="AC210" s="197"/>
      <c r="AD210" s="197"/>
      <c r="AE210" s="197"/>
      <c r="AF210" s="197"/>
      <c r="AG210" s="197"/>
      <c r="AH210" s="197"/>
      <c r="AI210" s="197"/>
      <c r="AJ210" s="197"/>
      <c r="AK210" s="197"/>
      <c r="AL210" s="197"/>
      <c r="AM210" s="197"/>
      <c r="AN210" s="197"/>
      <c r="AO210" s="198"/>
      <c r="AP210" s="101"/>
      <c r="AQ210" s="156"/>
      <c r="AR210" s="156"/>
      <c r="AS210" s="156"/>
      <c r="AT210" s="156"/>
      <c r="AU210" s="156"/>
      <c r="AV210" s="156"/>
      <c r="AW210" s="156"/>
      <c r="AY210" s="3"/>
      <c r="AZ210" s="3"/>
      <c r="BA210" s="3"/>
      <c r="BB210" s="1"/>
      <c r="BC210" s="1"/>
      <c r="BD210" s="1"/>
      <c r="BE210" s="1"/>
      <c r="BF210" s="1"/>
    </row>
    <row r="211" spans="2:58" ht="32.25" customHeight="1" x14ac:dyDescent="0.15">
      <c r="C211" s="19" t="s">
        <v>55</v>
      </c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V211" s="96"/>
      <c r="AW211" s="96"/>
      <c r="AX211" s="96"/>
      <c r="AY211" s="96"/>
      <c r="AZ211" s="96"/>
      <c r="BA211" s="96"/>
      <c r="BB211" s="96"/>
    </row>
    <row r="212" spans="2:58" s="77" customFormat="1" ht="18.75" customHeight="1" x14ac:dyDescent="0.15">
      <c r="C212" s="33"/>
      <c r="D212" s="33"/>
      <c r="E212" s="33"/>
      <c r="F212" s="33"/>
      <c r="G212" s="33"/>
      <c r="H212" s="33"/>
      <c r="I212" s="33"/>
      <c r="J212" s="76"/>
      <c r="K212" s="33"/>
      <c r="L212" s="33"/>
      <c r="M212" s="33"/>
      <c r="N212" s="33"/>
      <c r="O212" s="33"/>
      <c r="P212" s="74"/>
      <c r="Q212" s="74"/>
      <c r="R212" s="74"/>
      <c r="S212" s="74"/>
      <c r="T212" s="74"/>
      <c r="U212" s="74"/>
      <c r="V212" s="74"/>
      <c r="W212" s="74"/>
      <c r="X212" s="32"/>
      <c r="Y212" s="32"/>
      <c r="Z212" s="32"/>
      <c r="AA212" s="33"/>
      <c r="AB212" s="33"/>
      <c r="AC212" s="33"/>
      <c r="AD212" s="47"/>
      <c r="AE212" s="70"/>
      <c r="AF212" s="70"/>
      <c r="AG212" s="47"/>
      <c r="AH212" s="47"/>
      <c r="AI212" s="47"/>
      <c r="AJ212" s="47"/>
      <c r="AK212" s="47"/>
      <c r="AL212" s="47"/>
      <c r="AM212" s="47"/>
      <c r="AN212" s="47"/>
      <c r="AO212" s="47"/>
      <c r="AT212" s="47"/>
      <c r="AU212" s="47"/>
      <c r="AV212" s="31"/>
      <c r="AW212" s="31"/>
      <c r="AX212" s="31"/>
      <c r="AY212" s="31"/>
      <c r="AZ212" s="31"/>
      <c r="BA212" s="31"/>
      <c r="BB212" s="31"/>
      <c r="BC212" s="47"/>
      <c r="BD212" s="4"/>
      <c r="BE212" s="4"/>
      <c r="BF212" s="4"/>
    </row>
    <row r="213" spans="2:58" ht="33" customHeight="1" x14ac:dyDescent="0.15">
      <c r="C213" s="69" t="s">
        <v>56</v>
      </c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69"/>
      <c r="X213" s="69"/>
      <c r="Y213" s="69"/>
    </row>
    <row r="214" spans="2:58" ht="24.95" customHeight="1" x14ac:dyDescent="0.15">
      <c r="C214" s="1" t="s">
        <v>57</v>
      </c>
      <c r="D214" s="79" t="s">
        <v>58</v>
      </c>
    </row>
    <row r="215" spans="2:58" s="82" customFormat="1" ht="25.5" customHeight="1" x14ac:dyDescent="0.15">
      <c r="B215" s="80"/>
      <c r="C215" s="95" t="s">
        <v>57</v>
      </c>
      <c r="D215" s="176" t="s">
        <v>94</v>
      </c>
      <c r="E215" s="176"/>
      <c r="F215" s="176"/>
      <c r="G215" s="176"/>
      <c r="H215" s="176"/>
      <c r="I215" s="176"/>
      <c r="J215" s="176"/>
      <c r="K215" s="176"/>
      <c r="L215" s="176"/>
      <c r="M215" s="176"/>
      <c r="N215" s="176"/>
      <c r="O215" s="176"/>
      <c r="P215" s="176"/>
      <c r="Q215" s="176"/>
      <c r="R215" s="176"/>
      <c r="S215" s="176"/>
      <c r="T215" s="176"/>
      <c r="U215" s="176"/>
      <c r="V215" s="176"/>
      <c r="W215" s="176"/>
      <c r="X215" s="176"/>
      <c r="Y215" s="176"/>
      <c r="Z215" s="176"/>
      <c r="AA215" s="176"/>
      <c r="AB215" s="176"/>
      <c r="AC215" s="176"/>
      <c r="AD215" s="176"/>
      <c r="AE215" s="176"/>
      <c r="AF215" s="176"/>
      <c r="AG215" s="176"/>
      <c r="AH215" s="176"/>
      <c r="AI215" s="176"/>
      <c r="AJ215" s="176"/>
      <c r="AK215" s="176"/>
      <c r="AL215" s="176"/>
      <c r="AM215" s="176"/>
      <c r="AN215" s="176"/>
      <c r="AO215" s="176"/>
      <c r="AP215" s="176"/>
      <c r="AQ215" s="176"/>
      <c r="AR215" s="176"/>
      <c r="AS215" s="80"/>
      <c r="AT215" s="100"/>
      <c r="AU215" s="100"/>
      <c r="AV215" s="100"/>
      <c r="AW215" s="100"/>
      <c r="AX215" s="100"/>
      <c r="AY215" s="100"/>
      <c r="AZ215" s="100"/>
      <c r="BA215" s="100"/>
      <c r="BB215" s="100"/>
      <c r="BC215" s="100"/>
      <c r="BD215" s="81"/>
      <c r="BE215" s="81"/>
      <c r="BF215" s="81"/>
    </row>
    <row r="216" spans="2:58" ht="23.25" customHeight="1" x14ac:dyDescent="0.15">
      <c r="B216" s="80"/>
      <c r="C216" s="95"/>
      <c r="D216" s="102" t="s">
        <v>95</v>
      </c>
      <c r="E216" s="80"/>
      <c r="F216" s="80"/>
      <c r="G216" s="80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102"/>
    </row>
    <row r="217" spans="2:58" ht="23.25" customHeight="1" x14ac:dyDescent="0.15">
      <c r="B217" s="80"/>
      <c r="C217" s="95" t="s">
        <v>57</v>
      </c>
      <c r="D217" s="176" t="s">
        <v>96</v>
      </c>
      <c r="E217" s="176"/>
      <c r="F217" s="176"/>
      <c r="G217" s="176"/>
      <c r="H217" s="176"/>
      <c r="I217" s="176"/>
      <c r="J217" s="176"/>
      <c r="K217" s="176"/>
      <c r="L217" s="176"/>
      <c r="M217" s="176"/>
      <c r="N217" s="176"/>
      <c r="O217" s="176"/>
      <c r="P217" s="176"/>
      <c r="Q217" s="176"/>
      <c r="R217" s="176"/>
      <c r="S217" s="176"/>
      <c r="T217" s="176"/>
      <c r="U217" s="176"/>
      <c r="V217" s="176"/>
      <c r="W217" s="176"/>
      <c r="X217" s="176"/>
      <c r="Y217" s="176"/>
      <c r="Z217" s="176"/>
      <c r="AA217" s="176"/>
      <c r="AB217" s="176"/>
      <c r="AC217" s="176"/>
      <c r="AD217" s="176"/>
      <c r="AE217" s="176"/>
      <c r="AF217" s="176"/>
      <c r="AG217" s="176"/>
      <c r="AH217" s="176"/>
      <c r="AI217" s="176"/>
      <c r="AJ217" s="176"/>
      <c r="AK217" s="176"/>
      <c r="AL217" s="176"/>
      <c r="AM217" s="176"/>
      <c r="AN217" s="176"/>
      <c r="AO217" s="176"/>
      <c r="AP217" s="176"/>
      <c r="AQ217" s="176"/>
      <c r="AR217" s="176"/>
      <c r="AS217" s="80"/>
    </row>
    <row r="218" spans="2:58" s="11" customFormat="1" ht="28.5" customHeight="1" x14ac:dyDescent="0.15">
      <c r="C218" s="95"/>
      <c r="D218" s="102" t="s">
        <v>97</v>
      </c>
      <c r="E218" s="80"/>
      <c r="F218" s="80"/>
      <c r="G218" s="80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31"/>
      <c r="AU218" s="29"/>
      <c r="AV218" s="29"/>
      <c r="AW218" s="29"/>
      <c r="AX218" s="29"/>
      <c r="AY218" s="29"/>
      <c r="AZ218" s="29"/>
      <c r="BA218" s="29"/>
      <c r="BB218" s="29"/>
      <c r="BC218" s="29"/>
      <c r="BD218" s="86"/>
      <c r="BE218" s="86"/>
      <c r="BF218" s="86"/>
    </row>
    <row r="219" spans="2:58" s="11" customFormat="1" ht="28.5" customHeight="1" x14ac:dyDescent="0.15">
      <c r="C219" s="78" t="s">
        <v>57</v>
      </c>
      <c r="D219" s="103" t="s">
        <v>83</v>
      </c>
      <c r="E219" s="83"/>
      <c r="F219" s="22"/>
      <c r="W219" s="84"/>
      <c r="X219" s="84"/>
      <c r="Y219" s="84"/>
      <c r="Z219" s="84"/>
      <c r="AA219" s="84"/>
      <c r="AB219" s="84"/>
      <c r="AC219" s="84"/>
      <c r="AD219" s="84"/>
      <c r="AE219" s="84"/>
      <c r="AF219" s="84"/>
      <c r="AG219" s="84"/>
      <c r="AH219" s="84"/>
      <c r="AI219" s="84"/>
      <c r="AJ219" s="84"/>
      <c r="AK219" s="84"/>
      <c r="AL219" s="84"/>
      <c r="AM219" s="84"/>
      <c r="AN219" s="84"/>
      <c r="AO219" s="84"/>
      <c r="AP219" s="84"/>
      <c r="AQ219" s="85"/>
      <c r="AR219" s="85"/>
      <c r="AS219" s="1"/>
      <c r="AT219" s="31"/>
      <c r="AU219" s="29"/>
      <c r="AV219" s="29"/>
      <c r="AW219" s="29"/>
      <c r="AX219" s="29"/>
      <c r="AY219" s="29"/>
      <c r="AZ219" s="29"/>
      <c r="BA219" s="29"/>
      <c r="BB219" s="29"/>
      <c r="BC219" s="29"/>
      <c r="BD219" s="86"/>
      <c r="BE219" s="86"/>
      <c r="BF219" s="86"/>
    </row>
    <row r="220" spans="2:58" s="11" customFormat="1" ht="18.75" customHeight="1" thickBot="1" x14ac:dyDescent="0.2">
      <c r="D220" s="22"/>
      <c r="E220" s="87"/>
      <c r="L220" s="88"/>
      <c r="M220" s="88"/>
      <c r="N220" s="88"/>
      <c r="O220" s="88"/>
      <c r="P220" s="88"/>
      <c r="Q220" s="88"/>
      <c r="R220" s="89"/>
      <c r="S220" s="89"/>
      <c r="T220" s="89"/>
      <c r="U220" s="89"/>
      <c r="V220" s="89"/>
      <c r="W220" s="89"/>
      <c r="X220" s="90"/>
      <c r="Y220" s="90"/>
      <c r="Z220" s="84"/>
      <c r="AA220" s="84"/>
      <c r="AB220" s="84"/>
      <c r="AC220" s="84"/>
      <c r="AD220" s="84"/>
      <c r="AE220" s="84"/>
      <c r="AF220" s="84"/>
      <c r="AG220" s="84"/>
      <c r="AH220" s="84"/>
      <c r="AI220" s="84"/>
      <c r="AJ220" s="84"/>
      <c r="AK220" s="84"/>
      <c r="AL220" s="84"/>
      <c r="AM220" s="84"/>
      <c r="AN220" s="84"/>
      <c r="AO220" s="84"/>
      <c r="AP220" s="84"/>
      <c r="AQ220" s="91"/>
      <c r="AR220" s="91"/>
      <c r="AS220" s="77"/>
      <c r="AT220" s="31"/>
      <c r="AU220" s="54" t="s">
        <v>59</v>
      </c>
      <c r="AV220" s="29"/>
      <c r="AW220" s="29"/>
      <c r="AX220" s="29"/>
      <c r="AY220" s="29"/>
      <c r="AZ220" s="29"/>
      <c r="BA220" s="29"/>
      <c r="BB220" s="29"/>
      <c r="BC220" s="29"/>
      <c r="BD220" s="86"/>
      <c r="BE220" s="86"/>
      <c r="BF220" s="86"/>
    </row>
    <row r="221" spans="2:58" x14ac:dyDescent="0.15">
      <c r="C221" s="200" t="s">
        <v>60</v>
      </c>
      <c r="D221" s="201"/>
      <c r="E221" s="201"/>
      <c r="F221" s="201"/>
      <c r="G221" s="201"/>
      <c r="H221" s="201"/>
      <c r="I221" s="205" t="s">
        <v>106</v>
      </c>
      <c r="J221" s="206"/>
      <c r="K221" s="207"/>
      <c r="L221" s="208" t="s">
        <v>54</v>
      </c>
      <c r="M221" s="156"/>
      <c r="N221" s="156"/>
      <c r="O221" s="156"/>
      <c r="P221" s="156"/>
      <c r="Q221" s="209"/>
      <c r="R221" s="212" t="s">
        <v>89</v>
      </c>
      <c r="S221" s="213"/>
      <c r="T221" s="213"/>
      <c r="U221" s="213"/>
      <c r="V221" s="213"/>
      <c r="W221" s="214"/>
      <c r="X221" s="218" t="s">
        <v>61</v>
      </c>
      <c r="Y221" s="219"/>
      <c r="Z221" s="219"/>
      <c r="AA221" s="219"/>
      <c r="AB221" s="219"/>
      <c r="AC221" s="220"/>
      <c r="AD221" s="215" t="s">
        <v>62</v>
      </c>
      <c r="AE221" s="216"/>
      <c r="AF221" s="216"/>
      <c r="AG221" s="216"/>
      <c r="AH221" s="216"/>
      <c r="AI221" s="221"/>
      <c r="AJ221" s="62"/>
      <c r="BA221" s="160" t="s">
        <v>63</v>
      </c>
      <c r="BB221" s="160" t="s">
        <v>64</v>
      </c>
    </row>
    <row r="222" spans="2:58" x14ac:dyDescent="0.15">
      <c r="C222" s="202"/>
      <c r="D222" s="156"/>
      <c r="E222" s="156"/>
      <c r="F222" s="156"/>
      <c r="G222" s="156"/>
      <c r="H222" s="156"/>
      <c r="I222" s="208"/>
      <c r="J222" s="156"/>
      <c r="K222" s="209"/>
      <c r="L222" s="208"/>
      <c r="M222" s="156"/>
      <c r="N222" s="156"/>
      <c r="O222" s="156"/>
      <c r="P222" s="156"/>
      <c r="Q222" s="209"/>
      <c r="R222" s="215"/>
      <c r="S222" s="216"/>
      <c r="T222" s="216"/>
      <c r="U222" s="216"/>
      <c r="V222" s="216"/>
      <c r="W222" s="217"/>
      <c r="X222" s="161" t="s">
        <v>65</v>
      </c>
      <c r="Y222" s="162"/>
      <c r="Z222" s="163"/>
      <c r="AA222" s="170" t="s">
        <v>66</v>
      </c>
      <c r="AB222" s="162"/>
      <c r="AC222" s="171"/>
      <c r="AD222" s="215"/>
      <c r="AE222" s="216"/>
      <c r="AF222" s="216"/>
      <c r="AG222" s="216"/>
      <c r="AH222" s="216"/>
      <c r="AI222" s="221"/>
      <c r="AJ222" s="62"/>
      <c r="BA222" s="156"/>
      <c r="BB222" s="157"/>
    </row>
    <row r="223" spans="2:58" x14ac:dyDescent="0.15">
      <c r="C223" s="202"/>
      <c r="D223" s="156"/>
      <c r="E223" s="156"/>
      <c r="F223" s="156"/>
      <c r="G223" s="156"/>
      <c r="H223" s="156"/>
      <c r="I223" s="208"/>
      <c r="J223" s="156"/>
      <c r="K223" s="209"/>
      <c r="L223" s="208"/>
      <c r="M223" s="156"/>
      <c r="N223" s="156"/>
      <c r="O223" s="156"/>
      <c r="P223" s="156"/>
      <c r="Q223" s="209"/>
      <c r="R223" s="215"/>
      <c r="S223" s="216"/>
      <c r="T223" s="216"/>
      <c r="U223" s="216"/>
      <c r="V223" s="216"/>
      <c r="W223" s="217"/>
      <c r="X223" s="164"/>
      <c r="Y223" s="165"/>
      <c r="Z223" s="166"/>
      <c r="AA223" s="172"/>
      <c r="AB223" s="165"/>
      <c r="AC223" s="173"/>
      <c r="AD223" s="215"/>
      <c r="AE223" s="216"/>
      <c r="AF223" s="216"/>
      <c r="AG223" s="216"/>
      <c r="AH223" s="216"/>
      <c r="AI223" s="221"/>
      <c r="AJ223" s="62"/>
      <c r="BA223" s="156"/>
      <c r="BB223" s="157"/>
    </row>
    <row r="224" spans="2:58" x14ac:dyDescent="0.15">
      <c r="C224" s="203"/>
      <c r="D224" s="204"/>
      <c r="E224" s="204"/>
      <c r="F224" s="204"/>
      <c r="G224" s="204"/>
      <c r="H224" s="204"/>
      <c r="I224" s="210"/>
      <c r="J224" s="204"/>
      <c r="K224" s="211"/>
      <c r="L224" s="210"/>
      <c r="M224" s="204"/>
      <c r="N224" s="204"/>
      <c r="O224" s="204"/>
      <c r="P224" s="204"/>
      <c r="Q224" s="211"/>
      <c r="R224" s="215"/>
      <c r="S224" s="216"/>
      <c r="T224" s="216"/>
      <c r="U224" s="216"/>
      <c r="V224" s="216"/>
      <c r="W224" s="217"/>
      <c r="X224" s="167"/>
      <c r="Y224" s="168"/>
      <c r="Z224" s="169"/>
      <c r="AA224" s="174"/>
      <c r="AB224" s="168"/>
      <c r="AC224" s="175"/>
      <c r="AD224" s="215"/>
      <c r="AE224" s="216"/>
      <c r="AF224" s="216"/>
      <c r="AG224" s="216"/>
      <c r="AH224" s="216"/>
      <c r="AI224" s="221"/>
      <c r="AJ224" s="62"/>
      <c r="BA224" s="156"/>
      <c r="BB224" s="157"/>
    </row>
    <row r="225" spans="3:54" ht="10.9" customHeight="1" x14ac:dyDescent="0.15">
      <c r="C225" s="111">
        <v>9</v>
      </c>
      <c r="D225" s="114" t="s">
        <v>67</v>
      </c>
      <c r="E225" s="117">
        <v>13</v>
      </c>
      <c r="F225" s="117" t="s">
        <v>68</v>
      </c>
      <c r="G225" s="111" t="s">
        <v>69</v>
      </c>
      <c r="H225" s="344"/>
      <c r="I225" s="349"/>
      <c r="J225" s="350"/>
      <c r="K225" s="351"/>
      <c r="L225" s="129">
        <f>E$209</f>
        <v>0</v>
      </c>
      <c r="M225" s="130"/>
      <c r="N225" s="130"/>
      <c r="O225" s="130"/>
      <c r="P225" s="130"/>
      <c r="Q225" s="131"/>
      <c r="R225" s="138">
        <f>IF(AND(I225="○",BA225="●"),2+ROUNDDOWN(($L225-100)/100,0)*2,0)</f>
        <v>0</v>
      </c>
      <c r="S225" s="139"/>
      <c r="T225" s="139"/>
      <c r="U225" s="139"/>
      <c r="V225" s="139"/>
      <c r="W225" s="140"/>
      <c r="X225" s="141">
        <v>1</v>
      </c>
      <c r="Y225" s="142"/>
      <c r="Z225" s="143"/>
      <c r="AA225" s="147">
        <f>IF(X225=1,$AL$33,IF(X225=2,$AL$51,IF(X225=3,$AL$69,IF(X225=4,$AL$88,IF(X225=5,$AL$106,IF(X225=6,$AL$124,IF(X225=7,$AL$143,IF(X225=8,$AL$161,IF(X225=9,$AL$179,IF(X225=10,$AL$198,0))))))))))</f>
        <v>0</v>
      </c>
      <c r="AB225" s="148"/>
      <c r="AC225" s="149"/>
      <c r="AD225" s="153">
        <f>IF(I225="○",ROUNDUP(R225*AA225,1),0)</f>
        <v>0</v>
      </c>
      <c r="AE225" s="154"/>
      <c r="AF225" s="154"/>
      <c r="AG225" s="154"/>
      <c r="AH225" s="154"/>
      <c r="AI225" s="155"/>
      <c r="AJ225" s="62"/>
      <c r="BA225" s="156" t="str">
        <f>IF(OR(I225="×",BA229="×"),"×","●")</f>
        <v>●</v>
      </c>
      <c r="BB225" s="157">
        <f>IF(BA225="●",IF(I225="定","-",I225),"-")</f>
        <v>0</v>
      </c>
    </row>
    <row r="226" spans="3:54" ht="10.9" customHeight="1" x14ac:dyDescent="0.15">
      <c r="C226" s="112"/>
      <c r="D226" s="115"/>
      <c r="E226" s="118"/>
      <c r="F226" s="118"/>
      <c r="G226" s="345"/>
      <c r="H226" s="346"/>
      <c r="I226" s="141"/>
      <c r="J226" s="142"/>
      <c r="K226" s="352"/>
      <c r="L226" s="132"/>
      <c r="M226" s="133"/>
      <c r="N226" s="133"/>
      <c r="O226" s="133"/>
      <c r="P226" s="133"/>
      <c r="Q226" s="134"/>
      <c r="R226" s="138"/>
      <c r="S226" s="139"/>
      <c r="T226" s="139"/>
      <c r="U226" s="139"/>
      <c r="V226" s="139"/>
      <c r="W226" s="140"/>
      <c r="X226" s="141"/>
      <c r="Y226" s="142"/>
      <c r="Z226" s="143"/>
      <c r="AA226" s="147"/>
      <c r="AB226" s="148"/>
      <c r="AC226" s="149"/>
      <c r="AD226" s="153"/>
      <c r="AE226" s="154"/>
      <c r="AF226" s="154"/>
      <c r="AG226" s="154"/>
      <c r="AH226" s="154"/>
      <c r="AI226" s="155"/>
      <c r="AJ226" s="62"/>
      <c r="BA226" s="156"/>
      <c r="BB226" s="157"/>
    </row>
    <row r="227" spans="3:54" ht="10.9" customHeight="1" x14ac:dyDescent="0.15">
      <c r="C227" s="112"/>
      <c r="D227" s="115"/>
      <c r="E227" s="118"/>
      <c r="F227" s="118"/>
      <c r="G227" s="345"/>
      <c r="H227" s="346"/>
      <c r="I227" s="141"/>
      <c r="J227" s="142"/>
      <c r="K227" s="352"/>
      <c r="L227" s="132"/>
      <c r="M227" s="133"/>
      <c r="N227" s="133"/>
      <c r="O227" s="133"/>
      <c r="P227" s="133"/>
      <c r="Q227" s="134"/>
      <c r="R227" s="138"/>
      <c r="S227" s="139"/>
      <c r="T227" s="139"/>
      <c r="U227" s="139"/>
      <c r="V227" s="139"/>
      <c r="W227" s="140"/>
      <c r="X227" s="141"/>
      <c r="Y227" s="142"/>
      <c r="Z227" s="143"/>
      <c r="AA227" s="147"/>
      <c r="AB227" s="148"/>
      <c r="AC227" s="149"/>
      <c r="AD227" s="153"/>
      <c r="AE227" s="154"/>
      <c r="AF227" s="154"/>
      <c r="AG227" s="154"/>
      <c r="AH227" s="154"/>
      <c r="AI227" s="155"/>
      <c r="AJ227" s="62"/>
      <c r="BA227" s="156"/>
      <c r="BB227" s="157"/>
    </row>
    <row r="228" spans="3:54" ht="10.9" customHeight="1" x14ac:dyDescent="0.15">
      <c r="C228" s="113"/>
      <c r="D228" s="116"/>
      <c r="E228" s="119"/>
      <c r="F228" s="119"/>
      <c r="G228" s="347"/>
      <c r="H228" s="348"/>
      <c r="I228" s="144"/>
      <c r="J228" s="145"/>
      <c r="K228" s="353"/>
      <c r="L228" s="135"/>
      <c r="M228" s="136"/>
      <c r="N228" s="136"/>
      <c r="O228" s="136"/>
      <c r="P228" s="136"/>
      <c r="Q228" s="137"/>
      <c r="R228" s="138"/>
      <c r="S228" s="139"/>
      <c r="T228" s="139"/>
      <c r="U228" s="139"/>
      <c r="V228" s="139"/>
      <c r="W228" s="140"/>
      <c r="X228" s="144"/>
      <c r="Y228" s="145"/>
      <c r="Z228" s="146"/>
      <c r="AA228" s="150"/>
      <c r="AB228" s="151"/>
      <c r="AC228" s="152"/>
      <c r="AD228" s="153"/>
      <c r="AE228" s="154"/>
      <c r="AF228" s="154"/>
      <c r="AG228" s="154"/>
      <c r="AH228" s="154"/>
      <c r="AI228" s="155"/>
      <c r="AJ228" s="62"/>
      <c r="BA228" s="156"/>
      <c r="BB228" s="157"/>
    </row>
    <row r="229" spans="3:54" ht="10.9" customHeight="1" x14ac:dyDescent="0.15">
      <c r="C229" s="111">
        <v>9</v>
      </c>
      <c r="D229" s="114" t="s">
        <v>67</v>
      </c>
      <c r="E229" s="117">
        <v>14</v>
      </c>
      <c r="F229" s="117" t="s">
        <v>68</v>
      </c>
      <c r="G229" s="111" t="s">
        <v>70</v>
      </c>
      <c r="H229" s="344"/>
      <c r="I229" s="349"/>
      <c r="J229" s="350"/>
      <c r="K229" s="351"/>
      <c r="L229" s="129">
        <f>E$209</f>
        <v>0</v>
      </c>
      <c r="M229" s="130"/>
      <c r="N229" s="130"/>
      <c r="O229" s="130"/>
      <c r="P229" s="130"/>
      <c r="Q229" s="131"/>
      <c r="R229" s="138">
        <f t="shared" ref="R229" si="0">IF(AND(I229="○",BA229="●"),2+ROUNDDOWN(($L229-100)/100,0)*2,0)</f>
        <v>0</v>
      </c>
      <c r="S229" s="139"/>
      <c r="T229" s="139"/>
      <c r="U229" s="139"/>
      <c r="V229" s="139"/>
      <c r="W229" s="140"/>
      <c r="X229" s="141">
        <v>1</v>
      </c>
      <c r="Y229" s="142"/>
      <c r="Z229" s="143"/>
      <c r="AA229" s="147">
        <f>IF(X229=1,$AL$33,IF(X229=2,$AL$51,IF(X229=3,$AL$69,IF(X229=4,$AL$88,IF(X229=5,$AL$106,IF(X229=6,$AL$124,IF(X229=7,$AL$143,IF(X229=8,$AL$161,IF(X229=9,$AL$179,IF(X229=10,$AL$198,0))))))))))</f>
        <v>0</v>
      </c>
      <c r="AB229" s="148"/>
      <c r="AC229" s="149"/>
      <c r="AD229" s="153">
        <f t="shared" ref="AD229" si="1">IF(I229="○",ROUNDUP(R229*AA229,1),0)</f>
        <v>0</v>
      </c>
      <c r="AE229" s="154"/>
      <c r="AF229" s="154"/>
      <c r="AG229" s="154"/>
      <c r="AH229" s="154"/>
      <c r="AI229" s="155"/>
      <c r="AJ229" s="62"/>
      <c r="BA229" s="156" t="str">
        <f t="shared" ref="BA229" si="2">IF(OR(I229="×",BA233="×"),"×","●")</f>
        <v>●</v>
      </c>
      <c r="BB229" s="157">
        <f>IF(BA229="●",IF(I229="定","-",I229),"-")</f>
        <v>0</v>
      </c>
    </row>
    <row r="230" spans="3:54" ht="10.9" customHeight="1" x14ac:dyDescent="0.15">
      <c r="C230" s="112"/>
      <c r="D230" s="115"/>
      <c r="E230" s="118"/>
      <c r="F230" s="118"/>
      <c r="G230" s="345"/>
      <c r="H230" s="346"/>
      <c r="I230" s="141"/>
      <c r="J230" s="142"/>
      <c r="K230" s="352"/>
      <c r="L230" s="132"/>
      <c r="M230" s="133"/>
      <c r="N230" s="133"/>
      <c r="O230" s="133"/>
      <c r="P230" s="133"/>
      <c r="Q230" s="134"/>
      <c r="R230" s="138"/>
      <c r="S230" s="139"/>
      <c r="T230" s="139"/>
      <c r="U230" s="139"/>
      <c r="V230" s="139"/>
      <c r="W230" s="140"/>
      <c r="X230" s="141"/>
      <c r="Y230" s="142"/>
      <c r="Z230" s="143"/>
      <c r="AA230" s="147"/>
      <c r="AB230" s="148"/>
      <c r="AC230" s="149"/>
      <c r="AD230" s="153"/>
      <c r="AE230" s="154"/>
      <c r="AF230" s="154"/>
      <c r="AG230" s="154"/>
      <c r="AH230" s="154"/>
      <c r="AI230" s="155"/>
      <c r="AJ230" s="62"/>
      <c r="BA230" s="156"/>
      <c r="BB230" s="157"/>
    </row>
    <row r="231" spans="3:54" ht="10.9" customHeight="1" x14ac:dyDescent="0.15">
      <c r="C231" s="112"/>
      <c r="D231" s="115"/>
      <c r="E231" s="118"/>
      <c r="F231" s="118"/>
      <c r="G231" s="345"/>
      <c r="H231" s="346"/>
      <c r="I231" s="141"/>
      <c r="J231" s="142"/>
      <c r="K231" s="352"/>
      <c r="L231" s="132"/>
      <c r="M231" s="133"/>
      <c r="N231" s="133"/>
      <c r="O231" s="133"/>
      <c r="P231" s="133"/>
      <c r="Q231" s="134"/>
      <c r="R231" s="138"/>
      <c r="S231" s="139"/>
      <c r="T231" s="139"/>
      <c r="U231" s="139"/>
      <c r="V231" s="139"/>
      <c r="W231" s="140"/>
      <c r="X231" s="141"/>
      <c r="Y231" s="142"/>
      <c r="Z231" s="143"/>
      <c r="AA231" s="147"/>
      <c r="AB231" s="148"/>
      <c r="AC231" s="149"/>
      <c r="AD231" s="153"/>
      <c r="AE231" s="154"/>
      <c r="AF231" s="154"/>
      <c r="AG231" s="154"/>
      <c r="AH231" s="154"/>
      <c r="AI231" s="155"/>
      <c r="AJ231" s="62"/>
      <c r="BA231" s="156"/>
      <c r="BB231" s="157"/>
    </row>
    <row r="232" spans="3:54" ht="10.9" customHeight="1" x14ac:dyDescent="0.15">
      <c r="C232" s="113"/>
      <c r="D232" s="116"/>
      <c r="E232" s="119"/>
      <c r="F232" s="119"/>
      <c r="G232" s="347"/>
      <c r="H232" s="348"/>
      <c r="I232" s="144"/>
      <c r="J232" s="145"/>
      <c r="K232" s="353"/>
      <c r="L232" s="135"/>
      <c r="M232" s="136"/>
      <c r="N232" s="136"/>
      <c r="O232" s="136"/>
      <c r="P232" s="136"/>
      <c r="Q232" s="137"/>
      <c r="R232" s="138"/>
      <c r="S232" s="139"/>
      <c r="T232" s="139"/>
      <c r="U232" s="139"/>
      <c r="V232" s="139"/>
      <c r="W232" s="140"/>
      <c r="X232" s="144"/>
      <c r="Y232" s="145"/>
      <c r="Z232" s="146"/>
      <c r="AA232" s="150"/>
      <c r="AB232" s="151"/>
      <c r="AC232" s="152"/>
      <c r="AD232" s="153"/>
      <c r="AE232" s="154"/>
      <c r="AF232" s="154"/>
      <c r="AG232" s="154"/>
      <c r="AH232" s="154"/>
      <c r="AI232" s="155"/>
      <c r="AJ232" s="62"/>
      <c r="BA232" s="156"/>
      <c r="BB232" s="157"/>
    </row>
    <row r="233" spans="3:54" ht="10.9" customHeight="1" x14ac:dyDescent="0.15">
      <c r="C233" s="111">
        <v>9</v>
      </c>
      <c r="D233" s="114" t="s">
        <v>67</v>
      </c>
      <c r="E233" s="117">
        <v>15</v>
      </c>
      <c r="F233" s="117" t="s">
        <v>68</v>
      </c>
      <c r="G233" s="111" t="s">
        <v>71</v>
      </c>
      <c r="H233" s="344"/>
      <c r="I233" s="349"/>
      <c r="J233" s="350"/>
      <c r="K233" s="351"/>
      <c r="L233" s="129">
        <f>E$209</f>
        <v>0</v>
      </c>
      <c r="M233" s="130"/>
      <c r="N233" s="130"/>
      <c r="O233" s="130"/>
      <c r="P233" s="130"/>
      <c r="Q233" s="131"/>
      <c r="R233" s="138">
        <f t="shared" ref="R233" si="3">IF(AND(I233="○",BA233="●"),2+ROUNDDOWN(($L233-100)/100,0)*2,0)</f>
        <v>0</v>
      </c>
      <c r="S233" s="139"/>
      <c r="T233" s="139"/>
      <c r="U233" s="139"/>
      <c r="V233" s="139"/>
      <c r="W233" s="140"/>
      <c r="X233" s="141">
        <v>1</v>
      </c>
      <c r="Y233" s="142"/>
      <c r="Z233" s="143"/>
      <c r="AA233" s="147">
        <f>IF(X233=1,$AL$33,IF(X233=2,$AL$51,IF(X233=3,$AL$69,IF(X233=4,$AL$88,IF(X233=5,$AL$106,IF(X233=6,$AL$124,IF(X233=7,$AL$143,IF(X233=8,$AL$161,IF(X233=9,$AL$179,IF(X233=10,$AL$198,0))))))))))</f>
        <v>0</v>
      </c>
      <c r="AB233" s="148"/>
      <c r="AC233" s="149"/>
      <c r="AD233" s="153">
        <f t="shared" ref="AD233" si="4">IF(I233="○",ROUNDUP(R233*AA233,1),0)</f>
        <v>0</v>
      </c>
      <c r="AE233" s="154"/>
      <c r="AF233" s="154"/>
      <c r="AG233" s="154"/>
      <c r="AH233" s="154"/>
      <c r="AI233" s="155"/>
      <c r="AJ233" s="62"/>
      <c r="BA233" s="156" t="str">
        <f t="shared" ref="BA233" si="5">IF(OR(I233="×",BA237="×"),"×","●")</f>
        <v>●</v>
      </c>
      <c r="BB233" s="157">
        <f>IF(BA233="●",IF(I233="定","-",I233),"-")</f>
        <v>0</v>
      </c>
    </row>
    <row r="234" spans="3:54" ht="10.9" customHeight="1" x14ac:dyDescent="0.15">
      <c r="C234" s="112"/>
      <c r="D234" s="115"/>
      <c r="E234" s="118"/>
      <c r="F234" s="118"/>
      <c r="G234" s="345"/>
      <c r="H234" s="346"/>
      <c r="I234" s="141"/>
      <c r="J234" s="142"/>
      <c r="K234" s="352"/>
      <c r="L234" s="132"/>
      <c r="M234" s="133"/>
      <c r="N234" s="133"/>
      <c r="O234" s="133"/>
      <c r="P234" s="133"/>
      <c r="Q234" s="134"/>
      <c r="R234" s="138"/>
      <c r="S234" s="139"/>
      <c r="T234" s="139"/>
      <c r="U234" s="139"/>
      <c r="V234" s="139"/>
      <c r="W234" s="140"/>
      <c r="X234" s="141"/>
      <c r="Y234" s="142"/>
      <c r="Z234" s="143"/>
      <c r="AA234" s="147"/>
      <c r="AB234" s="148"/>
      <c r="AC234" s="149"/>
      <c r="AD234" s="153"/>
      <c r="AE234" s="154"/>
      <c r="AF234" s="154"/>
      <c r="AG234" s="154"/>
      <c r="AH234" s="154"/>
      <c r="AI234" s="155"/>
      <c r="AJ234" s="62"/>
      <c r="BA234" s="156"/>
      <c r="BB234" s="157"/>
    </row>
    <row r="235" spans="3:54" ht="10.9" customHeight="1" x14ac:dyDescent="0.15">
      <c r="C235" s="112"/>
      <c r="D235" s="115"/>
      <c r="E235" s="118"/>
      <c r="F235" s="118"/>
      <c r="G235" s="345"/>
      <c r="H235" s="346"/>
      <c r="I235" s="141"/>
      <c r="J235" s="142"/>
      <c r="K235" s="352"/>
      <c r="L235" s="132"/>
      <c r="M235" s="133"/>
      <c r="N235" s="133"/>
      <c r="O235" s="133"/>
      <c r="P235" s="133"/>
      <c r="Q235" s="134"/>
      <c r="R235" s="138"/>
      <c r="S235" s="139"/>
      <c r="T235" s="139"/>
      <c r="U235" s="139"/>
      <c r="V235" s="139"/>
      <c r="W235" s="140"/>
      <c r="X235" s="141"/>
      <c r="Y235" s="142"/>
      <c r="Z235" s="143"/>
      <c r="AA235" s="147"/>
      <c r="AB235" s="148"/>
      <c r="AC235" s="149"/>
      <c r="AD235" s="153"/>
      <c r="AE235" s="154"/>
      <c r="AF235" s="154"/>
      <c r="AG235" s="154"/>
      <c r="AH235" s="154"/>
      <c r="AI235" s="155"/>
      <c r="AJ235" s="62"/>
      <c r="BA235" s="156"/>
      <c r="BB235" s="157"/>
    </row>
    <row r="236" spans="3:54" ht="10.9" customHeight="1" x14ac:dyDescent="0.15">
      <c r="C236" s="113"/>
      <c r="D236" s="116"/>
      <c r="E236" s="119"/>
      <c r="F236" s="119"/>
      <c r="G236" s="347"/>
      <c r="H236" s="348"/>
      <c r="I236" s="144"/>
      <c r="J236" s="145"/>
      <c r="K236" s="353"/>
      <c r="L236" s="135"/>
      <c r="M236" s="136"/>
      <c r="N236" s="136"/>
      <c r="O236" s="136"/>
      <c r="P236" s="136"/>
      <c r="Q236" s="137"/>
      <c r="R236" s="138"/>
      <c r="S236" s="139"/>
      <c r="T236" s="139"/>
      <c r="U236" s="139"/>
      <c r="V236" s="139"/>
      <c r="W236" s="140"/>
      <c r="X236" s="144"/>
      <c r="Y236" s="145"/>
      <c r="Z236" s="146"/>
      <c r="AA236" s="150"/>
      <c r="AB236" s="151"/>
      <c r="AC236" s="152"/>
      <c r="AD236" s="153"/>
      <c r="AE236" s="154"/>
      <c r="AF236" s="154"/>
      <c r="AG236" s="154"/>
      <c r="AH236" s="154"/>
      <c r="AI236" s="155"/>
      <c r="AJ236" s="62"/>
      <c r="BA236" s="156"/>
      <c r="BB236" s="157"/>
    </row>
    <row r="237" spans="3:54" ht="10.9" customHeight="1" x14ac:dyDescent="0.15">
      <c r="C237" s="111">
        <v>9</v>
      </c>
      <c r="D237" s="114" t="s">
        <v>67</v>
      </c>
      <c r="E237" s="117">
        <v>16</v>
      </c>
      <c r="F237" s="117" t="s">
        <v>68</v>
      </c>
      <c r="G237" s="111" t="s">
        <v>72</v>
      </c>
      <c r="H237" s="344"/>
      <c r="I237" s="349"/>
      <c r="J237" s="350"/>
      <c r="K237" s="351"/>
      <c r="L237" s="129">
        <f>E$209</f>
        <v>0</v>
      </c>
      <c r="M237" s="130"/>
      <c r="N237" s="130"/>
      <c r="O237" s="130"/>
      <c r="P237" s="130"/>
      <c r="Q237" s="131"/>
      <c r="R237" s="138">
        <f t="shared" ref="R237" si="6">IF(AND(I237="○",BA237="●"),2+ROUNDDOWN(($L237-100)/100,0)*2,0)</f>
        <v>0</v>
      </c>
      <c r="S237" s="139"/>
      <c r="T237" s="139"/>
      <c r="U237" s="139"/>
      <c r="V237" s="139"/>
      <c r="W237" s="140"/>
      <c r="X237" s="141">
        <v>1</v>
      </c>
      <c r="Y237" s="142"/>
      <c r="Z237" s="143"/>
      <c r="AA237" s="147">
        <f>IF(X237=1,$AL$33,IF(X237=2,$AL$51,IF(X237=3,$AL$69,IF(X237=4,$AL$88,IF(X237=5,$AL$106,IF(X237=6,$AL$124,IF(X237=7,$AL$143,IF(X237=8,$AL$161,IF(X237=9,$AL$179,IF(X237=10,$AL$198,0))))))))))</f>
        <v>0</v>
      </c>
      <c r="AB237" s="148"/>
      <c r="AC237" s="149"/>
      <c r="AD237" s="153">
        <f t="shared" ref="AD237" si="7">IF(I237="○",ROUNDUP(R237*AA237,1),0)</f>
        <v>0</v>
      </c>
      <c r="AE237" s="154"/>
      <c r="AF237" s="154"/>
      <c r="AG237" s="154"/>
      <c r="AH237" s="154"/>
      <c r="AI237" s="155"/>
      <c r="AJ237" s="62"/>
      <c r="BA237" s="156" t="str">
        <f t="shared" ref="BA237" si="8">IF(OR(I237="×",BA241="×"),"×","●")</f>
        <v>●</v>
      </c>
      <c r="BB237" s="157">
        <f>IF(BA237="●",IF(I237="定","-",I237),"-")</f>
        <v>0</v>
      </c>
    </row>
    <row r="238" spans="3:54" ht="10.9" customHeight="1" x14ac:dyDescent="0.15">
      <c r="C238" s="112"/>
      <c r="D238" s="115"/>
      <c r="E238" s="118"/>
      <c r="F238" s="118"/>
      <c r="G238" s="345"/>
      <c r="H238" s="346"/>
      <c r="I238" s="141"/>
      <c r="J238" s="142"/>
      <c r="K238" s="352"/>
      <c r="L238" s="132"/>
      <c r="M238" s="133"/>
      <c r="N238" s="133"/>
      <c r="O238" s="133"/>
      <c r="P238" s="133"/>
      <c r="Q238" s="134"/>
      <c r="R238" s="138"/>
      <c r="S238" s="139"/>
      <c r="T238" s="139"/>
      <c r="U238" s="139"/>
      <c r="V238" s="139"/>
      <c r="W238" s="140"/>
      <c r="X238" s="141"/>
      <c r="Y238" s="142"/>
      <c r="Z238" s="143"/>
      <c r="AA238" s="147"/>
      <c r="AB238" s="148"/>
      <c r="AC238" s="149"/>
      <c r="AD238" s="153"/>
      <c r="AE238" s="154"/>
      <c r="AF238" s="154"/>
      <c r="AG238" s="154"/>
      <c r="AH238" s="154"/>
      <c r="AI238" s="155"/>
      <c r="AJ238" s="62"/>
      <c r="BA238" s="156"/>
      <c r="BB238" s="157"/>
    </row>
    <row r="239" spans="3:54" ht="10.9" customHeight="1" x14ac:dyDescent="0.15">
      <c r="C239" s="112"/>
      <c r="D239" s="115"/>
      <c r="E239" s="118"/>
      <c r="F239" s="118"/>
      <c r="G239" s="345"/>
      <c r="H239" s="346"/>
      <c r="I239" s="141"/>
      <c r="J239" s="142"/>
      <c r="K239" s="352"/>
      <c r="L239" s="132"/>
      <c r="M239" s="133"/>
      <c r="N239" s="133"/>
      <c r="O239" s="133"/>
      <c r="P239" s="133"/>
      <c r="Q239" s="134"/>
      <c r="R239" s="138"/>
      <c r="S239" s="139"/>
      <c r="T239" s="139"/>
      <c r="U239" s="139"/>
      <c r="V239" s="139"/>
      <c r="W239" s="140"/>
      <c r="X239" s="141"/>
      <c r="Y239" s="142"/>
      <c r="Z239" s="143"/>
      <c r="AA239" s="147"/>
      <c r="AB239" s="148"/>
      <c r="AC239" s="149"/>
      <c r="AD239" s="153"/>
      <c r="AE239" s="154"/>
      <c r="AF239" s="154"/>
      <c r="AG239" s="154"/>
      <c r="AH239" s="154"/>
      <c r="AI239" s="155"/>
      <c r="AJ239" s="62"/>
      <c r="BA239" s="156"/>
      <c r="BB239" s="157"/>
    </row>
    <row r="240" spans="3:54" ht="10.9" customHeight="1" x14ac:dyDescent="0.15">
      <c r="C240" s="113"/>
      <c r="D240" s="116"/>
      <c r="E240" s="119"/>
      <c r="F240" s="119"/>
      <c r="G240" s="347"/>
      <c r="H240" s="348"/>
      <c r="I240" s="144"/>
      <c r="J240" s="145"/>
      <c r="K240" s="353"/>
      <c r="L240" s="135"/>
      <c r="M240" s="136"/>
      <c r="N240" s="136"/>
      <c r="O240" s="136"/>
      <c r="P240" s="136"/>
      <c r="Q240" s="137"/>
      <c r="R240" s="138"/>
      <c r="S240" s="139"/>
      <c r="T240" s="139"/>
      <c r="U240" s="139"/>
      <c r="V240" s="139"/>
      <c r="W240" s="140"/>
      <c r="X240" s="144"/>
      <c r="Y240" s="145"/>
      <c r="Z240" s="146"/>
      <c r="AA240" s="150"/>
      <c r="AB240" s="151"/>
      <c r="AC240" s="152"/>
      <c r="AD240" s="153"/>
      <c r="AE240" s="154"/>
      <c r="AF240" s="154"/>
      <c r="AG240" s="154"/>
      <c r="AH240" s="154"/>
      <c r="AI240" s="155"/>
      <c r="AJ240" s="62"/>
      <c r="BA240" s="156"/>
      <c r="BB240" s="157"/>
    </row>
    <row r="241" spans="3:54" ht="10.9" customHeight="1" x14ac:dyDescent="0.15">
      <c r="C241" s="111">
        <v>9</v>
      </c>
      <c r="D241" s="114" t="s">
        <v>67</v>
      </c>
      <c r="E241" s="117">
        <v>17</v>
      </c>
      <c r="F241" s="117" t="s">
        <v>68</v>
      </c>
      <c r="G241" s="111" t="s">
        <v>73</v>
      </c>
      <c r="H241" s="344"/>
      <c r="I241" s="349"/>
      <c r="J241" s="350"/>
      <c r="K241" s="351"/>
      <c r="L241" s="129">
        <f>E$209</f>
        <v>0</v>
      </c>
      <c r="M241" s="130"/>
      <c r="N241" s="130"/>
      <c r="O241" s="130"/>
      <c r="P241" s="130"/>
      <c r="Q241" s="131"/>
      <c r="R241" s="138">
        <f t="shared" ref="R241" si="9">IF(AND(I241="○",BA241="●"),2+ROUNDDOWN(($L241-100)/100,0)*2,0)</f>
        <v>0</v>
      </c>
      <c r="S241" s="139"/>
      <c r="T241" s="139"/>
      <c r="U241" s="139"/>
      <c r="V241" s="139"/>
      <c r="W241" s="140"/>
      <c r="X241" s="141">
        <v>1</v>
      </c>
      <c r="Y241" s="142"/>
      <c r="Z241" s="143"/>
      <c r="AA241" s="147">
        <f>IF(X241=1,$AL$33,IF(X241=2,$AL$51,IF(X241=3,$AL$69,IF(X241=4,$AL$88,IF(X241=5,$AL$106,IF(X241=6,$AL$124,IF(X241=7,$AL$143,IF(X241=8,$AL$161,IF(X241=9,$AL$179,IF(X241=10,$AL$198,0))))))))))</f>
        <v>0</v>
      </c>
      <c r="AB241" s="148"/>
      <c r="AC241" s="149"/>
      <c r="AD241" s="153">
        <f t="shared" ref="AD241" si="10">IF(I241="○",ROUNDUP(R241*AA241,1),0)</f>
        <v>0</v>
      </c>
      <c r="AE241" s="154"/>
      <c r="AF241" s="154"/>
      <c r="AG241" s="154"/>
      <c r="AH241" s="154"/>
      <c r="AI241" s="155"/>
      <c r="AJ241" s="62"/>
      <c r="BA241" s="156" t="str">
        <f t="shared" ref="BA241" si="11">IF(OR(I241="×",BA245="×"),"×","●")</f>
        <v>●</v>
      </c>
      <c r="BB241" s="157">
        <f>IF(BA241="●",IF(I241="定","-",I241),"-")</f>
        <v>0</v>
      </c>
    </row>
    <row r="242" spans="3:54" ht="10.9" customHeight="1" x14ac:dyDescent="0.15">
      <c r="C242" s="112"/>
      <c r="D242" s="115"/>
      <c r="E242" s="118"/>
      <c r="F242" s="118"/>
      <c r="G242" s="345"/>
      <c r="H242" s="346"/>
      <c r="I242" s="141"/>
      <c r="J242" s="142"/>
      <c r="K242" s="352"/>
      <c r="L242" s="132"/>
      <c r="M242" s="133"/>
      <c r="N242" s="133"/>
      <c r="O242" s="133"/>
      <c r="P242" s="133"/>
      <c r="Q242" s="134"/>
      <c r="R242" s="138"/>
      <c r="S242" s="139"/>
      <c r="T242" s="139"/>
      <c r="U242" s="139"/>
      <c r="V242" s="139"/>
      <c r="W242" s="140"/>
      <c r="X242" s="141"/>
      <c r="Y242" s="142"/>
      <c r="Z242" s="143"/>
      <c r="AA242" s="147"/>
      <c r="AB242" s="148"/>
      <c r="AC242" s="149"/>
      <c r="AD242" s="153"/>
      <c r="AE242" s="154"/>
      <c r="AF242" s="154"/>
      <c r="AG242" s="154"/>
      <c r="AH242" s="154"/>
      <c r="AI242" s="155"/>
      <c r="AJ242" s="62"/>
      <c r="BA242" s="156"/>
      <c r="BB242" s="157"/>
    </row>
    <row r="243" spans="3:54" ht="10.9" customHeight="1" x14ac:dyDescent="0.15">
      <c r="C243" s="112"/>
      <c r="D243" s="115"/>
      <c r="E243" s="118"/>
      <c r="F243" s="118"/>
      <c r="G243" s="345"/>
      <c r="H243" s="346"/>
      <c r="I243" s="141"/>
      <c r="J243" s="142"/>
      <c r="K243" s="352"/>
      <c r="L243" s="132"/>
      <c r="M243" s="133"/>
      <c r="N243" s="133"/>
      <c r="O243" s="133"/>
      <c r="P243" s="133"/>
      <c r="Q243" s="134"/>
      <c r="R243" s="138"/>
      <c r="S243" s="139"/>
      <c r="T243" s="139"/>
      <c r="U243" s="139"/>
      <c r="V243" s="139"/>
      <c r="W243" s="140"/>
      <c r="X243" s="141"/>
      <c r="Y243" s="142"/>
      <c r="Z243" s="143"/>
      <c r="AA243" s="147"/>
      <c r="AB243" s="148"/>
      <c r="AC243" s="149"/>
      <c r="AD243" s="153"/>
      <c r="AE243" s="154"/>
      <c r="AF243" s="154"/>
      <c r="AG243" s="154"/>
      <c r="AH243" s="154"/>
      <c r="AI243" s="155"/>
      <c r="AJ243" s="62"/>
      <c r="BA243" s="156"/>
      <c r="BB243" s="157"/>
    </row>
    <row r="244" spans="3:54" ht="10.9" customHeight="1" x14ac:dyDescent="0.15">
      <c r="C244" s="113"/>
      <c r="D244" s="116"/>
      <c r="E244" s="119"/>
      <c r="F244" s="119"/>
      <c r="G244" s="347"/>
      <c r="H244" s="348"/>
      <c r="I244" s="144"/>
      <c r="J244" s="145"/>
      <c r="K244" s="353"/>
      <c r="L244" s="135"/>
      <c r="M244" s="136"/>
      <c r="N244" s="136"/>
      <c r="O244" s="136"/>
      <c r="P244" s="136"/>
      <c r="Q244" s="137"/>
      <c r="R244" s="138"/>
      <c r="S244" s="139"/>
      <c r="T244" s="139"/>
      <c r="U244" s="139"/>
      <c r="V244" s="139"/>
      <c r="W244" s="140"/>
      <c r="X244" s="144"/>
      <c r="Y244" s="145"/>
      <c r="Z244" s="146"/>
      <c r="AA244" s="150"/>
      <c r="AB244" s="151"/>
      <c r="AC244" s="152"/>
      <c r="AD244" s="153"/>
      <c r="AE244" s="154"/>
      <c r="AF244" s="154"/>
      <c r="AG244" s="154"/>
      <c r="AH244" s="154"/>
      <c r="AI244" s="155"/>
      <c r="AJ244" s="62"/>
      <c r="BA244" s="156"/>
      <c r="BB244" s="157"/>
    </row>
    <row r="245" spans="3:54" ht="10.9" customHeight="1" x14ac:dyDescent="0.15">
      <c r="C245" s="111">
        <v>9</v>
      </c>
      <c r="D245" s="114" t="s">
        <v>67</v>
      </c>
      <c r="E245" s="117">
        <v>18</v>
      </c>
      <c r="F245" s="117" t="s">
        <v>68</v>
      </c>
      <c r="G245" s="111" t="s">
        <v>74</v>
      </c>
      <c r="H245" s="344"/>
      <c r="I245" s="349"/>
      <c r="J245" s="350"/>
      <c r="K245" s="351"/>
      <c r="L245" s="129">
        <f>E$209</f>
        <v>0</v>
      </c>
      <c r="M245" s="130"/>
      <c r="N245" s="130"/>
      <c r="O245" s="130"/>
      <c r="P245" s="130"/>
      <c r="Q245" s="131"/>
      <c r="R245" s="138">
        <f t="shared" ref="R245" si="12">IF(AND(I245="○",BA245="●"),2+ROUNDDOWN(($L245-100)/100,0)*2,0)</f>
        <v>0</v>
      </c>
      <c r="S245" s="139"/>
      <c r="T245" s="139"/>
      <c r="U245" s="139"/>
      <c r="V245" s="139"/>
      <c r="W245" s="140"/>
      <c r="X245" s="141">
        <v>1</v>
      </c>
      <c r="Y245" s="142"/>
      <c r="Z245" s="143"/>
      <c r="AA245" s="147">
        <f>IF(X245=1,$AL$33,IF(X245=2,$AL$51,IF(X245=3,$AL$69,IF(X245=4,$AL$88,IF(X245=5,$AL$106,IF(X245=6,$AL$124,IF(X245=7,$AL$143,IF(X245=8,$AL$161,IF(X245=9,$AL$179,IF(X245=10,$AL$198,0))))))))))</f>
        <v>0</v>
      </c>
      <c r="AB245" s="148"/>
      <c r="AC245" s="149"/>
      <c r="AD245" s="153">
        <f t="shared" ref="AD245" si="13">IF(I245="○",ROUNDUP(R245*AA245,1),0)</f>
        <v>0</v>
      </c>
      <c r="AE245" s="154"/>
      <c r="AF245" s="154"/>
      <c r="AG245" s="154"/>
      <c r="AH245" s="154"/>
      <c r="AI245" s="155"/>
      <c r="AJ245" s="62"/>
      <c r="BA245" s="156" t="str">
        <f t="shared" ref="BA245" si="14">IF(OR(I245="×",BA249="×"),"×","●")</f>
        <v>●</v>
      </c>
      <c r="BB245" s="157">
        <f>IF(BA245="●",IF(I245="定","-",I245),"-")</f>
        <v>0</v>
      </c>
    </row>
    <row r="246" spans="3:54" ht="10.9" customHeight="1" x14ac:dyDescent="0.15">
      <c r="C246" s="112"/>
      <c r="D246" s="115"/>
      <c r="E246" s="118"/>
      <c r="F246" s="118"/>
      <c r="G246" s="345"/>
      <c r="H246" s="346"/>
      <c r="I246" s="141"/>
      <c r="J246" s="142"/>
      <c r="K246" s="352"/>
      <c r="L246" s="132"/>
      <c r="M246" s="133"/>
      <c r="N246" s="133"/>
      <c r="O246" s="133"/>
      <c r="P246" s="133"/>
      <c r="Q246" s="134"/>
      <c r="R246" s="138"/>
      <c r="S246" s="139"/>
      <c r="T246" s="139"/>
      <c r="U246" s="139"/>
      <c r="V246" s="139"/>
      <c r="W246" s="140"/>
      <c r="X246" s="141"/>
      <c r="Y246" s="142"/>
      <c r="Z246" s="143"/>
      <c r="AA246" s="147"/>
      <c r="AB246" s="148"/>
      <c r="AC246" s="149"/>
      <c r="AD246" s="153"/>
      <c r="AE246" s="154"/>
      <c r="AF246" s="154"/>
      <c r="AG246" s="154"/>
      <c r="AH246" s="154"/>
      <c r="AI246" s="155"/>
      <c r="AJ246" s="62"/>
      <c r="BA246" s="156"/>
      <c r="BB246" s="157"/>
    </row>
    <row r="247" spans="3:54" ht="10.9" customHeight="1" x14ac:dyDescent="0.15">
      <c r="C247" s="112"/>
      <c r="D247" s="115"/>
      <c r="E247" s="118"/>
      <c r="F247" s="118"/>
      <c r="G247" s="345"/>
      <c r="H247" s="346"/>
      <c r="I247" s="141"/>
      <c r="J247" s="142"/>
      <c r="K247" s="352"/>
      <c r="L247" s="132"/>
      <c r="M247" s="133"/>
      <c r="N247" s="133"/>
      <c r="O247" s="133"/>
      <c r="P247" s="133"/>
      <c r="Q247" s="134"/>
      <c r="R247" s="138"/>
      <c r="S247" s="139"/>
      <c r="T247" s="139"/>
      <c r="U247" s="139"/>
      <c r="V247" s="139"/>
      <c r="W247" s="140"/>
      <c r="X247" s="141"/>
      <c r="Y247" s="142"/>
      <c r="Z247" s="143"/>
      <c r="AA247" s="147"/>
      <c r="AB247" s="148"/>
      <c r="AC247" s="149"/>
      <c r="AD247" s="153"/>
      <c r="AE247" s="154"/>
      <c r="AF247" s="154"/>
      <c r="AG247" s="154"/>
      <c r="AH247" s="154"/>
      <c r="AI247" s="155"/>
      <c r="AJ247" s="62"/>
      <c r="BA247" s="156"/>
      <c r="BB247" s="157"/>
    </row>
    <row r="248" spans="3:54" ht="10.9" customHeight="1" x14ac:dyDescent="0.15">
      <c r="C248" s="113"/>
      <c r="D248" s="116"/>
      <c r="E248" s="119"/>
      <c r="F248" s="119"/>
      <c r="G248" s="347"/>
      <c r="H248" s="348"/>
      <c r="I248" s="144"/>
      <c r="J248" s="145"/>
      <c r="K248" s="353"/>
      <c r="L248" s="135"/>
      <c r="M248" s="136"/>
      <c r="N248" s="136"/>
      <c r="O248" s="136"/>
      <c r="P248" s="136"/>
      <c r="Q248" s="137"/>
      <c r="R248" s="138"/>
      <c r="S248" s="139"/>
      <c r="T248" s="139"/>
      <c r="U248" s="139"/>
      <c r="V248" s="139"/>
      <c r="W248" s="140"/>
      <c r="X248" s="144"/>
      <c r="Y248" s="145"/>
      <c r="Z248" s="146"/>
      <c r="AA248" s="150"/>
      <c r="AB248" s="151"/>
      <c r="AC248" s="152"/>
      <c r="AD248" s="153"/>
      <c r="AE248" s="154"/>
      <c r="AF248" s="154"/>
      <c r="AG248" s="154"/>
      <c r="AH248" s="154"/>
      <c r="AI248" s="155"/>
      <c r="AJ248" s="62"/>
      <c r="BA248" s="156"/>
      <c r="BB248" s="157"/>
    </row>
    <row r="249" spans="3:54" ht="10.9" customHeight="1" x14ac:dyDescent="0.15">
      <c r="C249" s="111">
        <v>9</v>
      </c>
      <c r="D249" s="114" t="s">
        <v>67</v>
      </c>
      <c r="E249" s="117">
        <v>19</v>
      </c>
      <c r="F249" s="117" t="s">
        <v>68</v>
      </c>
      <c r="G249" s="111" t="s">
        <v>75</v>
      </c>
      <c r="H249" s="344"/>
      <c r="I249" s="349"/>
      <c r="J249" s="350"/>
      <c r="K249" s="351"/>
      <c r="L249" s="129">
        <f>E$209</f>
        <v>0</v>
      </c>
      <c r="M249" s="130"/>
      <c r="N249" s="130"/>
      <c r="O249" s="130"/>
      <c r="P249" s="130"/>
      <c r="Q249" s="131"/>
      <c r="R249" s="138">
        <f t="shared" ref="R249" si="15">IF(AND(I249="○",BA249="●"),2+ROUNDDOWN(($L249-100)/100,0)*2,0)</f>
        <v>0</v>
      </c>
      <c r="S249" s="139"/>
      <c r="T249" s="139"/>
      <c r="U249" s="139"/>
      <c r="V249" s="139"/>
      <c r="W249" s="140"/>
      <c r="X249" s="141">
        <v>1</v>
      </c>
      <c r="Y249" s="142"/>
      <c r="Z249" s="143"/>
      <c r="AA249" s="147">
        <f>IF(X249=1,$AL$33,IF(X249=2,$AL$51,IF(X249=3,$AL$69,IF(X249=4,$AL$88,IF(X249=5,$AL$106,IF(X249=6,$AL$124,IF(X249=7,$AL$143,IF(X249=8,$AL$161,IF(X249=9,$AL$179,IF(X249=10,$AL$198,0))))))))))</f>
        <v>0</v>
      </c>
      <c r="AB249" s="148"/>
      <c r="AC249" s="149"/>
      <c r="AD249" s="153">
        <f t="shared" ref="AD249" si="16">IF(I249="○",ROUNDUP(R249*AA249,1),0)</f>
        <v>0</v>
      </c>
      <c r="AE249" s="154"/>
      <c r="AF249" s="154"/>
      <c r="AG249" s="154"/>
      <c r="AH249" s="154"/>
      <c r="AI249" s="155"/>
      <c r="AJ249" s="62"/>
      <c r="BA249" s="156" t="str">
        <f t="shared" ref="BA249" si="17">IF(OR(I249="×",BA253="×"),"×","●")</f>
        <v>●</v>
      </c>
      <c r="BB249" s="157">
        <f>IF(BA249="●",IF(I249="定","-",I249),"-")</f>
        <v>0</v>
      </c>
    </row>
    <row r="250" spans="3:54" ht="10.9" customHeight="1" x14ac:dyDescent="0.15">
      <c r="C250" s="112"/>
      <c r="D250" s="115"/>
      <c r="E250" s="118"/>
      <c r="F250" s="118"/>
      <c r="G250" s="345"/>
      <c r="H250" s="346"/>
      <c r="I250" s="141"/>
      <c r="J250" s="142"/>
      <c r="K250" s="352"/>
      <c r="L250" s="132"/>
      <c r="M250" s="133"/>
      <c r="N250" s="133"/>
      <c r="O250" s="133"/>
      <c r="P250" s="133"/>
      <c r="Q250" s="134"/>
      <c r="R250" s="138"/>
      <c r="S250" s="139"/>
      <c r="T250" s="139"/>
      <c r="U250" s="139"/>
      <c r="V250" s="139"/>
      <c r="W250" s="140"/>
      <c r="X250" s="141"/>
      <c r="Y250" s="142"/>
      <c r="Z250" s="143"/>
      <c r="AA250" s="147"/>
      <c r="AB250" s="148"/>
      <c r="AC250" s="149"/>
      <c r="AD250" s="153"/>
      <c r="AE250" s="154"/>
      <c r="AF250" s="154"/>
      <c r="AG250" s="154"/>
      <c r="AH250" s="154"/>
      <c r="AI250" s="155"/>
      <c r="AJ250" s="62"/>
      <c r="BA250" s="156"/>
      <c r="BB250" s="157"/>
    </row>
    <row r="251" spans="3:54" ht="10.9" customHeight="1" x14ac:dyDescent="0.15">
      <c r="C251" s="112"/>
      <c r="D251" s="115"/>
      <c r="E251" s="118"/>
      <c r="F251" s="118"/>
      <c r="G251" s="345"/>
      <c r="H251" s="346"/>
      <c r="I251" s="141"/>
      <c r="J251" s="142"/>
      <c r="K251" s="352"/>
      <c r="L251" s="132"/>
      <c r="M251" s="133"/>
      <c r="N251" s="133"/>
      <c r="O251" s="133"/>
      <c r="P251" s="133"/>
      <c r="Q251" s="134"/>
      <c r="R251" s="138"/>
      <c r="S251" s="139"/>
      <c r="T251" s="139"/>
      <c r="U251" s="139"/>
      <c r="V251" s="139"/>
      <c r="W251" s="140"/>
      <c r="X251" s="141"/>
      <c r="Y251" s="142"/>
      <c r="Z251" s="143"/>
      <c r="AA251" s="147"/>
      <c r="AB251" s="148"/>
      <c r="AC251" s="149"/>
      <c r="AD251" s="153"/>
      <c r="AE251" s="154"/>
      <c r="AF251" s="154"/>
      <c r="AG251" s="154"/>
      <c r="AH251" s="154"/>
      <c r="AI251" s="155"/>
      <c r="AJ251" s="62"/>
      <c r="BA251" s="156"/>
      <c r="BB251" s="157"/>
    </row>
    <row r="252" spans="3:54" ht="10.9" customHeight="1" x14ac:dyDescent="0.15">
      <c r="C252" s="113"/>
      <c r="D252" s="116"/>
      <c r="E252" s="119"/>
      <c r="F252" s="119"/>
      <c r="G252" s="347"/>
      <c r="H252" s="348"/>
      <c r="I252" s="144"/>
      <c r="J252" s="145"/>
      <c r="K252" s="353"/>
      <c r="L252" s="135"/>
      <c r="M252" s="136"/>
      <c r="N252" s="136"/>
      <c r="O252" s="136"/>
      <c r="P252" s="136"/>
      <c r="Q252" s="137"/>
      <c r="R252" s="138"/>
      <c r="S252" s="139"/>
      <c r="T252" s="139"/>
      <c r="U252" s="139"/>
      <c r="V252" s="139"/>
      <c r="W252" s="140"/>
      <c r="X252" s="144"/>
      <c r="Y252" s="145"/>
      <c r="Z252" s="146"/>
      <c r="AA252" s="150"/>
      <c r="AB252" s="151"/>
      <c r="AC252" s="152"/>
      <c r="AD252" s="153"/>
      <c r="AE252" s="154"/>
      <c r="AF252" s="154"/>
      <c r="AG252" s="154"/>
      <c r="AH252" s="154"/>
      <c r="AI252" s="155"/>
      <c r="AJ252" s="62"/>
      <c r="BA252" s="156"/>
      <c r="BB252" s="157"/>
    </row>
    <row r="253" spans="3:54" ht="10.9" customHeight="1" x14ac:dyDescent="0.15">
      <c r="C253" s="111">
        <v>9</v>
      </c>
      <c r="D253" s="114" t="s">
        <v>67</v>
      </c>
      <c r="E253" s="117">
        <v>20</v>
      </c>
      <c r="F253" s="117" t="s">
        <v>68</v>
      </c>
      <c r="G253" s="111" t="s">
        <v>76</v>
      </c>
      <c r="H253" s="344"/>
      <c r="I253" s="349"/>
      <c r="J253" s="350"/>
      <c r="K253" s="351"/>
      <c r="L253" s="129">
        <f>E$209</f>
        <v>0</v>
      </c>
      <c r="M253" s="130"/>
      <c r="N253" s="130"/>
      <c r="O253" s="130"/>
      <c r="P253" s="130"/>
      <c r="Q253" s="131"/>
      <c r="R253" s="138">
        <f t="shared" ref="R253" si="18">IF(AND(I253="○",BA253="●"),2+ROUNDDOWN(($L253-100)/100,0)*2,0)</f>
        <v>0</v>
      </c>
      <c r="S253" s="139"/>
      <c r="T253" s="139"/>
      <c r="U253" s="139"/>
      <c r="V253" s="139"/>
      <c r="W253" s="140"/>
      <c r="X253" s="141">
        <v>1</v>
      </c>
      <c r="Y253" s="142"/>
      <c r="Z253" s="143"/>
      <c r="AA253" s="147">
        <f>IF(X253=1,$AL$33,IF(X253=2,$AL$51,IF(X253=3,$AL$69,IF(X253=4,$AL$88,IF(X253=5,$AL$106,IF(X253=6,$AL$124,IF(X253=7,$AL$143,IF(X253=8,$AL$161,IF(X253=9,$AL$179,IF(X253=10,$AL$198,0))))))))))</f>
        <v>0</v>
      </c>
      <c r="AB253" s="148"/>
      <c r="AC253" s="149"/>
      <c r="AD253" s="153">
        <f t="shared" ref="AD253" si="19">IF(I253="○",ROUNDUP(R253*AA253,1),0)</f>
        <v>0</v>
      </c>
      <c r="AE253" s="154"/>
      <c r="AF253" s="154"/>
      <c r="AG253" s="154"/>
      <c r="AH253" s="154"/>
      <c r="AI253" s="155"/>
      <c r="AJ253" s="62"/>
      <c r="BA253" s="156" t="str">
        <f t="shared" ref="BA253" si="20">IF(OR(I253="×",BA257="×"),"×","●")</f>
        <v>●</v>
      </c>
      <c r="BB253" s="157">
        <f>IF(BA253="●",IF(I253="定","-",I253),"-")</f>
        <v>0</v>
      </c>
    </row>
    <row r="254" spans="3:54" ht="10.9" customHeight="1" x14ac:dyDescent="0.15">
      <c r="C254" s="112"/>
      <c r="D254" s="115"/>
      <c r="E254" s="118"/>
      <c r="F254" s="118"/>
      <c r="G254" s="345"/>
      <c r="H254" s="346"/>
      <c r="I254" s="141"/>
      <c r="J254" s="142"/>
      <c r="K254" s="352"/>
      <c r="L254" s="132"/>
      <c r="M254" s="133"/>
      <c r="N254" s="133"/>
      <c r="O254" s="133"/>
      <c r="P254" s="133"/>
      <c r="Q254" s="134"/>
      <c r="R254" s="138"/>
      <c r="S254" s="139"/>
      <c r="T254" s="139"/>
      <c r="U254" s="139"/>
      <c r="V254" s="139"/>
      <c r="W254" s="140"/>
      <c r="X254" s="141"/>
      <c r="Y254" s="142"/>
      <c r="Z254" s="143"/>
      <c r="AA254" s="147"/>
      <c r="AB254" s="148"/>
      <c r="AC254" s="149"/>
      <c r="AD254" s="153"/>
      <c r="AE254" s="154"/>
      <c r="AF254" s="154"/>
      <c r="AG254" s="154"/>
      <c r="AH254" s="154"/>
      <c r="AI254" s="155"/>
      <c r="AJ254" s="62"/>
      <c r="BA254" s="156"/>
      <c r="BB254" s="157"/>
    </row>
    <row r="255" spans="3:54" ht="10.9" customHeight="1" x14ac:dyDescent="0.15">
      <c r="C255" s="112"/>
      <c r="D255" s="115"/>
      <c r="E255" s="118"/>
      <c r="F255" s="118"/>
      <c r="G255" s="345"/>
      <c r="H255" s="346"/>
      <c r="I255" s="141"/>
      <c r="J255" s="142"/>
      <c r="K255" s="352"/>
      <c r="L255" s="132"/>
      <c r="M255" s="133"/>
      <c r="N255" s="133"/>
      <c r="O255" s="133"/>
      <c r="P255" s="133"/>
      <c r="Q255" s="134"/>
      <c r="R255" s="138"/>
      <c r="S255" s="139"/>
      <c r="T255" s="139"/>
      <c r="U255" s="139"/>
      <c r="V255" s="139"/>
      <c r="W255" s="140"/>
      <c r="X255" s="141"/>
      <c r="Y255" s="142"/>
      <c r="Z255" s="143"/>
      <c r="AA255" s="147"/>
      <c r="AB255" s="148"/>
      <c r="AC255" s="149"/>
      <c r="AD255" s="153"/>
      <c r="AE255" s="154"/>
      <c r="AF255" s="154"/>
      <c r="AG255" s="154"/>
      <c r="AH255" s="154"/>
      <c r="AI255" s="155"/>
      <c r="AJ255" s="62"/>
      <c r="BA255" s="156"/>
      <c r="BB255" s="157"/>
    </row>
    <row r="256" spans="3:54" ht="10.9" customHeight="1" x14ac:dyDescent="0.15">
      <c r="C256" s="113"/>
      <c r="D256" s="116"/>
      <c r="E256" s="119"/>
      <c r="F256" s="119"/>
      <c r="G256" s="347"/>
      <c r="H256" s="348"/>
      <c r="I256" s="144"/>
      <c r="J256" s="145"/>
      <c r="K256" s="353"/>
      <c r="L256" s="135"/>
      <c r="M256" s="136"/>
      <c r="N256" s="136"/>
      <c r="O256" s="136"/>
      <c r="P256" s="136"/>
      <c r="Q256" s="137"/>
      <c r="R256" s="138"/>
      <c r="S256" s="139"/>
      <c r="T256" s="139"/>
      <c r="U256" s="139"/>
      <c r="V256" s="139"/>
      <c r="W256" s="140"/>
      <c r="X256" s="144"/>
      <c r="Y256" s="145"/>
      <c r="Z256" s="146"/>
      <c r="AA256" s="150"/>
      <c r="AB256" s="151"/>
      <c r="AC256" s="152"/>
      <c r="AD256" s="153"/>
      <c r="AE256" s="154"/>
      <c r="AF256" s="154"/>
      <c r="AG256" s="154"/>
      <c r="AH256" s="154"/>
      <c r="AI256" s="155"/>
      <c r="AJ256" s="62"/>
      <c r="BA256" s="156"/>
      <c r="BB256" s="157"/>
    </row>
    <row r="257" spans="3:54" ht="10.9" customHeight="1" x14ac:dyDescent="0.15">
      <c r="C257" s="111">
        <v>9</v>
      </c>
      <c r="D257" s="114" t="s">
        <v>67</v>
      </c>
      <c r="E257" s="117">
        <v>21</v>
      </c>
      <c r="F257" s="117" t="s">
        <v>68</v>
      </c>
      <c r="G257" s="111" t="s">
        <v>77</v>
      </c>
      <c r="H257" s="344"/>
      <c r="I257" s="349"/>
      <c r="J257" s="350"/>
      <c r="K257" s="351"/>
      <c r="L257" s="129">
        <f>E$209</f>
        <v>0</v>
      </c>
      <c r="M257" s="130"/>
      <c r="N257" s="130"/>
      <c r="O257" s="130"/>
      <c r="P257" s="130"/>
      <c r="Q257" s="131"/>
      <c r="R257" s="138">
        <f t="shared" ref="R257" si="21">IF(AND(I257="○",BA257="●"),2+ROUNDDOWN(($L257-100)/100,0)*2,0)</f>
        <v>0</v>
      </c>
      <c r="S257" s="139"/>
      <c r="T257" s="139"/>
      <c r="U257" s="139"/>
      <c r="V257" s="139"/>
      <c r="W257" s="140"/>
      <c r="X257" s="141">
        <v>1</v>
      </c>
      <c r="Y257" s="142"/>
      <c r="Z257" s="143"/>
      <c r="AA257" s="147">
        <f>IF(X257=1,$AL$33,IF(X257=2,$AL$51,IF(X257=3,$AL$69,IF(X257=4,$AL$88,IF(X257=5,$AL$106,IF(X257=6,$AL$124,IF(X257=7,$AL$143,IF(X257=8,$AL$161,IF(X257=9,$AL$179,IF(X257=10,$AL$198,0))))))))))</f>
        <v>0</v>
      </c>
      <c r="AB257" s="148"/>
      <c r="AC257" s="149"/>
      <c r="AD257" s="153">
        <f t="shared" ref="AD257" si="22">IF(I257="○",ROUNDUP(R257*AA257,1),0)</f>
        <v>0</v>
      </c>
      <c r="AE257" s="154"/>
      <c r="AF257" s="154"/>
      <c r="AG257" s="154"/>
      <c r="AH257" s="154"/>
      <c r="AI257" s="155"/>
      <c r="AJ257" s="62"/>
      <c r="BA257" s="156" t="str">
        <f t="shared" ref="BA257" si="23">IF(OR(I257="×",BA261="×"),"×","●")</f>
        <v>●</v>
      </c>
      <c r="BB257" s="157">
        <f>IF(BA257="●",IF(I257="定","-",I257),"-")</f>
        <v>0</v>
      </c>
    </row>
    <row r="258" spans="3:54" ht="10.9" customHeight="1" x14ac:dyDescent="0.15">
      <c r="C258" s="112"/>
      <c r="D258" s="115"/>
      <c r="E258" s="118"/>
      <c r="F258" s="118"/>
      <c r="G258" s="345"/>
      <c r="H258" s="346"/>
      <c r="I258" s="141"/>
      <c r="J258" s="142"/>
      <c r="K258" s="352"/>
      <c r="L258" s="132"/>
      <c r="M258" s="133"/>
      <c r="N258" s="133"/>
      <c r="O258" s="133"/>
      <c r="P258" s="133"/>
      <c r="Q258" s="134"/>
      <c r="R258" s="138"/>
      <c r="S258" s="139"/>
      <c r="T258" s="139"/>
      <c r="U258" s="139"/>
      <c r="V258" s="139"/>
      <c r="W258" s="140"/>
      <c r="X258" s="141"/>
      <c r="Y258" s="142"/>
      <c r="Z258" s="143"/>
      <c r="AA258" s="147"/>
      <c r="AB258" s="148"/>
      <c r="AC258" s="149"/>
      <c r="AD258" s="153"/>
      <c r="AE258" s="154"/>
      <c r="AF258" s="154"/>
      <c r="AG258" s="154"/>
      <c r="AH258" s="154"/>
      <c r="AI258" s="155"/>
      <c r="AJ258" s="62"/>
      <c r="BA258" s="156"/>
      <c r="BB258" s="157"/>
    </row>
    <row r="259" spans="3:54" ht="10.9" customHeight="1" x14ac:dyDescent="0.15">
      <c r="C259" s="112"/>
      <c r="D259" s="115"/>
      <c r="E259" s="118"/>
      <c r="F259" s="118"/>
      <c r="G259" s="345"/>
      <c r="H259" s="346"/>
      <c r="I259" s="141"/>
      <c r="J259" s="142"/>
      <c r="K259" s="352"/>
      <c r="L259" s="132"/>
      <c r="M259" s="133"/>
      <c r="N259" s="133"/>
      <c r="O259" s="133"/>
      <c r="P259" s="133"/>
      <c r="Q259" s="134"/>
      <c r="R259" s="138"/>
      <c r="S259" s="139"/>
      <c r="T259" s="139"/>
      <c r="U259" s="139"/>
      <c r="V259" s="139"/>
      <c r="W259" s="140"/>
      <c r="X259" s="141"/>
      <c r="Y259" s="142"/>
      <c r="Z259" s="143"/>
      <c r="AA259" s="147"/>
      <c r="AB259" s="148"/>
      <c r="AC259" s="149"/>
      <c r="AD259" s="153"/>
      <c r="AE259" s="154"/>
      <c r="AF259" s="154"/>
      <c r="AG259" s="154"/>
      <c r="AH259" s="154"/>
      <c r="AI259" s="155"/>
      <c r="AJ259" s="62"/>
      <c r="BA259" s="156"/>
      <c r="BB259" s="157"/>
    </row>
    <row r="260" spans="3:54" ht="10.9" customHeight="1" x14ac:dyDescent="0.15">
      <c r="C260" s="113"/>
      <c r="D260" s="116"/>
      <c r="E260" s="119"/>
      <c r="F260" s="119"/>
      <c r="G260" s="347"/>
      <c r="H260" s="348"/>
      <c r="I260" s="144"/>
      <c r="J260" s="145"/>
      <c r="K260" s="353"/>
      <c r="L260" s="135"/>
      <c r="M260" s="136"/>
      <c r="N260" s="136"/>
      <c r="O260" s="136"/>
      <c r="P260" s="136"/>
      <c r="Q260" s="137"/>
      <c r="R260" s="138"/>
      <c r="S260" s="139"/>
      <c r="T260" s="139"/>
      <c r="U260" s="139"/>
      <c r="V260" s="139"/>
      <c r="W260" s="140"/>
      <c r="X260" s="144"/>
      <c r="Y260" s="145"/>
      <c r="Z260" s="146"/>
      <c r="AA260" s="150"/>
      <c r="AB260" s="151"/>
      <c r="AC260" s="152"/>
      <c r="AD260" s="153"/>
      <c r="AE260" s="154"/>
      <c r="AF260" s="154"/>
      <c r="AG260" s="154"/>
      <c r="AH260" s="154"/>
      <c r="AI260" s="155"/>
      <c r="AJ260" s="62"/>
      <c r="BA260" s="156"/>
      <c r="BB260" s="157"/>
    </row>
    <row r="261" spans="3:54" ht="10.9" customHeight="1" x14ac:dyDescent="0.15">
      <c r="C261" s="111">
        <v>9</v>
      </c>
      <c r="D261" s="114" t="s">
        <v>67</v>
      </c>
      <c r="E261" s="117">
        <v>22</v>
      </c>
      <c r="F261" s="117" t="s">
        <v>68</v>
      </c>
      <c r="G261" s="111" t="s">
        <v>71</v>
      </c>
      <c r="H261" s="344"/>
      <c r="I261" s="349"/>
      <c r="J261" s="350"/>
      <c r="K261" s="351"/>
      <c r="L261" s="129">
        <f>E$209</f>
        <v>0</v>
      </c>
      <c r="M261" s="130"/>
      <c r="N261" s="130"/>
      <c r="O261" s="130"/>
      <c r="P261" s="130"/>
      <c r="Q261" s="131"/>
      <c r="R261" s="138">
        <f t="shared" ref="R261" si="24">IF(AND(I261="○",BA261="●"),2+ROUNDDOWN(($L261-100)/100,0)*2,0)</f>
        <v>0</v>
      </c>
      <c r="S261" s="139"/>
      <c r="T261" s="139"/>
      <c r="U261" s="139"/>
      <c r="V261" s="139"/>
      <c r="W261" s="140"/>
      <c r="X261" s="141">
        <v>1</v>
      </c>
      <c r="Y261" s="142"/>
      <c r="Z261" s="143"/>
      <c r="AA261" s="147">
        <f>IF(X261=1,$AL$33,IF(X261=2,$AL$51,IF(X261=3,$AL$69,IF(X261=4,$AL$88,IF(X261=5,$AL$106,IF(X261=6,$AL$124,IF(X261=7,$AL$143,IF(X261=8,$AL$161,IF(X261=9,$AL$179,IF(X261=10,$AL$198,0))))))))))</f>
        <v>0</v>
      </c>
      <c r="AB261" s="148"/>
      <c r="AC261" s="149"/>
      <c r="AD261" s="153">
        <f t="shared" ref="AD261" si="25">IF(I261="○",ROUNDUP(R261*AA261,1),0)</f>
        <v>0</v>
      </c>
      <c r="AE261" s="154"/>
      <c r="AF261" s="154"/>
      <c r="AG261" s="154"/>
      <c r="AH261" s="154"/>
      <c r="AI261" s="155"/>
      <c r="AJ261" s="62"/>
      <c r="BA261" s="156" t="str">
        <f t="shared" ref="BA261" si="26">IF(OR(I261="×",BA265="×"),"×","●")</f>
        <v>●</v>
      </c>
      <c r="BB261" s="157">
        <f>IF(BA261="●",IF(I261="定","-",I261),"-")</f>
        <v>0</v>
      </c>
    </row>
    <row r="262" spans="3:54" ht="10.9" customHeight="1" x14ac:dyDescent="0.15">
      <c r="C262" s="112"/>
      <c r="D262" s="115"/>
      <c r="E262" s="118"/>
      <c r="F262" s="118"/>
      <c r="G262" s="345"/>
      <c r="H262" s="346"/>
      <c r="I262" s="141"/>
      <c r="J262" s="142"/>
      <c r="K262" s="352"/>
      <c r="L262" s="132"/>
      <c r="M262" s="133"/>
      <c r="N262" s="133"/>
      <c r="O262" s="133"/>
      <c r="P262" s="133"/>
      <c r="Q262" s="134"/>
      <c r="R262" s="138"/>
      <c r="S262" s="139"/>
      <c r="T262" s="139"/>
      <c r="U262" s="139"/>
      <c r="V262" s="139"/>
      <c r="W262" s="140"/>
      <c r="X262" s="141"/>
      <c r="Y262" s="142"/>
      <c r="Z262" s="143"/>
      <c r="AA262" s="147"/>
      <c r="AB262" s="148"/>
      <c r="AC262" s="149"/>
      <c r="AD262" s="153"/>
      <c r="AE262" s="154"/>
      <c r="AF262" s="154"/>
      <c r="AG262" s="154"/>
      <c r="AH262" s="154"/>
      <c r="AI262" s="155"/>
      <c r="AJ262" s="62"/>
      <c r="BA262" s="156"/>
      <c r="BB262" s="157"/>
    </row>
    <row r="263" spans="3:54" ht="10.9" customHeight="1" x14ac:dyDescent="0.15">
      <c r="C263" s="112"/>
      <c r="D263" s="115"/>
      <c r="E263" s="118"/>
      <c r="F263" s="118"/>
      <c r="G263" s="345"/>
      <c r="H263" s="346"/>
      <c r="I263" s="141"/>
      <c r="J263" s="142"/>
      <c r="K263" s="352"/>
      <c r="L263" s="132"/>
      <c r="M263" s="133"/>
      <c r="N263" s="133"/>
      <c r="O263" s="133"/>
      <c r="P263" s="133"/>
      <c r="Q263" s="134"/>
      <c r="R263" s="138"/>
      <c r="S263" s="139"/>
      <c r="T263" s="139"/>
      <c r="U263" s="139"/>
      <c r="V263" s="139"/>
      <c r="W263" s="140"/>
      <c r="X263" s="141"/>
      <c r="Y263" s="142"/>
      <c r="Z263" s="143"/>
      <c r="AA263" s="147"/>
      <c r="AB263" s="148"/>
      <c r="AC263" s="149"/>
      <c r="AD263" s="153"/>
      <c r="AE263" s="154"/>
      <c r="AF263" s="154"/>
      <c r="AG263" s="154"/>
      <c r="AH263" s="154"/>
      <c r="AI263" s="155"/>
      <c r="AJ263" s="62"/>
      <c r="BA263" s="156"/>
      <c r="BB263" s="157"/>
    </row>
    <row r="264" spans="3:54" ht="10.9" customHeight="1" x14ac:dyDescent="0.15">
      <c r="C264" s="113"/>
      <c r="D264" s="116"/>
      <c r="E264" s="119"/>
      <c r="F264" s="119"/>
      <c r="G264" s="347"/>
      <c r="H264" s="348"/>
      <c r="I264" s="144"/>
      <c r="J264" s="145"/>
      <c r="K264" s="353"/>
      <c r="L264" s="135"/>
      <c r="M264" s="136"/>
      <c r="N264" s="136"/>
      <c r="O264" s="136"/>
      <c r="P264" s="136"/>
      <c r="Q264" s="137"/>
      <c r="R264" s="138"/>
      <c r="S264" s="139"/>
      <c r="T264" s="139"/>
      <c r="U264" s="139"/>
      <c r="V264" s="139"/>
      <c r="W264" s="140"/>
      <c r="X264" s="144"/>
      <c r="Y264" s="145"/>
      <c r="Z264" s="146"/>
      <c r="AA264" s="150"/>
      <c r="AB264" s="151"/>
      <c r="AC264" s="152"/>
      <c r="AD264" s="153"/>
      <c r="AE264" s="154"/>
      <c r="AF264" s="154"/>
      <c r="AG264" s="154"/>
      <c r="AH264" s="154"/>
      <c r="AI264" s="155"/>
      <c r="AJ264" s="62"/>
      <c r="BA264" s="156"/>
      <c r="BB264" s="157"/>
    </row>
    <row r="265" spans="3:54" ht="10.9" customHeight="1" x14ac:dyDescent="0.15">
      <c r="C265" s="111">
        <v>9</v>
      </c>
      <c r="D265" s="114" t="s">
        <v>67</v>
      </c>
      <c r="E265" s="117">
        <v>23</v>
      </c>
      <c r="F265" s="117" t="s">
        <v>68</v>
      </c>
      <c r="G265" s="111" t="s">
        <v>72</v>
      </c>
      <c r="H265" s="344"/>
      <c r="I265" s="349"/>
      <c r="J265" s="350"/>
      <c r="K265" s="351"/>
      <c r="L265" s="129">
        <f>E$209</f>
        <v>0</v>
      </c>
      <c r="M265" s="130"/>
      <c r="N265" s="130"/>
      <c r="O265" s="130"/>
      <c r="P265" s="130"/>
      <c r="Q265" s="131"/>
      <c r="R265" s="138">
        <f t="shared" ref="R265" si="27">IF(AND(I265="○",BA265="●"),2+ROUNDDOWN(($L265-100)/100,0)*2,0)</f>
        <v>0</v>
      </c>
      <c r="S265" s="139"/>
      <c r="T265" s="139"/>
      <c r="U265" s="139"/>
      <c r="V265" s="139"/>
      <c r="W265" s="140"/>
      <c r="X265" s="141">
        <v>1</v>
      </c>
      <c r="Y265" s="142"/>
      <c r="Z265" s="143"/>
      <c r="AA265" s="147">
        <f>IF(X265=1,$AL$33,IF(X265=2,$AL$51,IF(X265=3,$AL$69,IF(X265=4,$AL$88,IF(X265=5,$AL$106,IF(X265=6,$AL$124,IF(X265=7,$AL$143,IF(X265=8,$AL$161,IF(X265=9,$AL$179,IF(X265=10,$AL$198,0))))))))))</f>
        <v>0</v>
      </c>
      <c r="AB265" s="148"/>
      <c r="AC265" s="149"/>
      <c r="AD265" s="153">
        <f t="shared" ref="AD265" si="28">IF(I265="○",ROUNDUP(R265*AA265,1),0)</f>
        <v>0</v>
      </c>
      <c r="AE265" s="154"/>
      <c r="AF265" s="154"/>
      <c r="AG265" s="154"/>
      <c r="AH265" s="154"/>
      <c r="AI265" s="155"/>
      <c r="AJ265" s="62"/>
      <c r="BA265" s="156" t="str">
        <f t="shared" ref="BA265" si="29">IF(OR(I265="×",BA269="×"),"×","●")</f>
        <v>●</v>
      </c>
      <c r="BB265" s="157">
        <f>IF(BA265="●",IF(I265="定","-",I265),"-")</f>
        <v>0</v>
      </c>
    </row>
    <row r="266" spans="3:54" ht="10.9" customHeight="1" x14ac:dyDescent="0.15">
      <c r="C266" s="112"/>
      <c r="D266" s="115"/>
      <c r="E266" s="118"/>
      <c r="F266" s="118"/>
      <c r="G266" s="345"/>
      <c r="H266" s="346"/>
      <c r="I266" s="141"/>
      <c r="J266" s="142"/>
      <c r="K266" s="352"/>
      <c r="L266" s="132"/>
      <c r="M266" s="133"/>
      <c r="N266" s="133"/>
      <c r="O266" s="133"/>
      <c r="P266" s="133"/>
      <c r="Q266" s="134"/>
      <c r="R266" s="138"/>
      <c r="S266" s="139"/>
      <c r="T266" s="139"/>
      <c r="U266" s="139"/>
      <c r="V266" s="139"/>
      <c r="W266" s="140"/>
      <c r="X266" s="141"/>
      <c r="Y266" s="142"/>
      <c r="Z266" s="143"/>
      <c r="AA266" s="147"/>
      <c r="AB266" s="148"/>
      <c r="AC266" s="149"/>
      <c r="AD266" s="153"/>
      <c r="AE266" s="154"/>
      <c r="AF266" s="154"/>
      <c r="AG266" s="154"/>
      <c r="AH266" s="154"/>
      <c r="AI266" s="155"/>
      <c r="AJ266" s="62"/>
      <c r="BA266" s="156"/>
      <c r="BB266" s="157"/>
    </row>
    <row r="267" spans="3:54" ht="10.9" customHeight="1" x14ac:dyDescent="0.15">
      <c r="C267" s="112"/>
      <c r="D267" s="115"/>
      <c r="E267" s="118"/>
      <c r="F267" s="118"/>
      <c r="G267" s="345"/>
      <c r="H267" s="346"/>
      <c r="I267" s="141"/>
      <c r="J267" s="142"/>
      <c r="K267" s="352"/>
      <c r="L267" s="132"/>
      <c r="M267" s="133"/>
      <c r="N267" s="133"/>
      <c r="O267" s="133"/>
      <c r="P267" s="133"/>
      <c r="Q267" s="134"/>
      <c r="R267" s="138"/>
      <c r="S267" s="139"/>
      <c r="T267" s="139"/>
      <c r="U267" s="139"/>
      <c r="V267" s="139"/>
      <c r="W267" s="140"/>
      <c r="X267" s="141"/>
      <c r="Y267" s="142"/>
      <c r="Z267" s="143"/>
      <c r="AA267" s="147"/>
      <c r="AB267" s="148"/>
      <c r="AC267" s="149"/>
      <c r="AD267" s="153"/>
      <c r="AE267" s="154"/>
      <c r="AF267" s="154"/>
      <c r="AG267" s="154"/>
      <c r="AH267" s="154"/>
      <c r="AI267" s="155"/>
      <c r="AJ267" s="62"/>
      <c r="BA267" s="156"/>
      <c r="BB267" s="157"/>
    </row>
    <row r="268" spans="3:54" ht="10.9" customHeight="1" x14ac:dyDescent="0.15">
      <c r="C268" s="113"/>
      <c r="D268" s="116"/>
      <c r="E268" s="119"/>
      <c r="F268" s="119"/>
      <c r="G268" s="347"/>
      <c r="H268" s="348"/>
      <c r="I268" s="144"/>
      <c r="J268" s="145"/>
      <c r="K268" s="353"/>
      <c r="L268" s="135"/>
      <c r="M268" s="136"/>
      <c r="N268" s="136"/>
      <c r="O268" s="136"/>
      <c r="P268" s="136"/>
      <c r="Q268" s="137"/>
      <c r="R268" s="138"/>
      <c r="S268" s="139"/>
      <c r="T268" s="139"/>
      <c r="U268" s="139"/>
      <c r="V268" s="139"/>
      <c r="W268" s="140"/>
      <c r="X268" s="144"/>
      <c r="Y268" s="145"/>
      <c r="Z268" s="146"/>
      <c r="AA268" s="150"/>
      <c r="AB268" s="151"/>
      <c r="AC268" s="152"/>
      <c r="AD268" s="153"/>
      <c r="AE268" s="154"/>
      <c r="AF268" s="154"/>
      <c r="AG268" s="154"/>
      <c r="AH268" s="154"/>
      <c r="AI268" s="155"/>
      <c r="AJ268" s="62"/>
      <c r="BA268" s="156"/>
      <c r="BB268" s="157"/>
    </row>
    <row r="269" spans="3:54" ht="10.9" customHeight="1" x14ac:dyDescent="0.15">
      <c r="C269" s="111">
        <v>9</v>
      </c>
      <c r="D269" s="114" t="s">
        <v>67</v>
      </c>
      <c r="E269" s="117">
        <v>24</v>
      </c>
      <c r="F269" s="117" t="s">
        <v>68</v>
      </c>
      <c r="G269" s="111" t="s">
        <v>73</v>
      </c>
      <c r="H269" s="344"/>
      <c r="I269" s="349"/>
      <c r="J269" s="350"/>
      <c r="K269" s="351"/>
      <c r="L269" s="129">
        <f>E$209</f>
        <v>0</v>
      </c>
      <c r="M269" s="130"/>
      <c r="N269" s="130"/>
      <c r="O269" s="130"/>
      <c r="P269" s="130"/>
      <c r="Q269" s="131"/>
      <c r="R269" s="138">
        <f t="shared" ref="R269" si="30">IF(AND(I269="○",BA269="●"),2+ROUNDDOWN(($L269-100)/100,0)*2,0)</f>
        <v>0</v>
      </c>
      <c r="S269" s="139"/>
      <c r="T269" s="139"/>
      <c r="U269" s="139"/>
      <c r="V269" s="139"/>
      <c r="W269" s="140"/>
      <c r="X269" s="141">
        <v>1</v>
      </c>
      <c r="Y269" s="142"/>
      <c r="Z269" s="143"/>
      <c r="AA269" s="147">
        <f>IF(X269=1,$AL$33,IF(X269=2,$AL$51,IF(X269=3,$AL$69,IF(X269=4,$AL$88,IF(X269=5,$AL$106,IF(X269=6,$AL$124,IF(X269=7,$AL$143,IF(X269=8,$AL$161,IF(X269=9,$AL$179,IF(X269=10,$AL$198,0))))))))))</f>
        <v>0</v>
      </c>
      <c r="AB269" s="148"/>
      <c r="AC269" s="149"/>
      <c r="AD269" s="153">
        <f t="shared" ref="AD269" si="31">IF(I269="○",ROUNDUP(R269*AA269,1),0)</f>
        <v>0</v>
      </c>
      <c r="AE269" s="154"/>
      <c r="AF269" s="154"/>
      <c r="AG269" s="154"/>
      <c r="AH269" s="154"/>
      <c r="AI269" s="155"/>
      <c r="AJ269" s="62"/>
      <c r="BA269" s="156" t="str">
        <f t="shared" ref="BA269" si="32">IF(OR(I269="×",BA273="×"),"×","●")</f>
        <v>●</v>
      </c>
      <c r="BB269" s="157">
        <f>IF(BA269="●",IF(I269="定","-",I269),"-")</f>
        <v>0</v>
      </c>
    </row>
    <row r="270" spans="3:54" ht="10.9" customHeight="1" x14ac:dyDescent="0.15">
      <c r="C270" s="112"/>
      <c r="D270" s="115"/>
      <c r="E270" s="118"/>
      <c r="F270" s="118"/>
      <c r="G270" s="345"/>
      <c r="H270" s="346"/>
      <c r="I270" s="141"/>
      <c r="J270" s="142"/>
      <c r="K270" s="352"/>
      <c r="L270" s="132"/>
      <c r="M270" s="133"/>
      <c r="N270" s="133"/>
      <c r="O270" s="133"/>
      <c r="P270" s="133"/>
      <c r="Q270" s="134"/>
      <c r="R270" s="138"/>
      <c r="S270" s="139"/>
      <c r="T270" s="139"/>
      <c r="U270" s="139"/>
      <c r="V270" s="139"/>
      <c r="W270" s="140"/>
      <c r="X270" s="141"/>
      <c r="Y270" s="142"/>
      <c r="Z270" s="143"/>
      <c r="AA270" s="147"/>
      <c r="AB270" s="148"/>
      <c r="AC270" s="149"/>
      <c r="AD270" s="153"/>
      <c r="AE270" s="154"/>
      <c r="AF270" s="154"/>
      <c r="AG270" s="154"/>
      <c r="AH270" s="154"/>
      <c r="AI270" s="155"/>
      <c r="AJ270" s="62"/>
      <c r="BA270" s="156"/>
      <c r="BB270" s="157"/>
    </row>
    <row r="271" spans="3:54" ht="10.9" customHeight="1" x14ac:dyDescent="0.15">
      <c r="C271" s="112"/>
      <c r="D271" s="115"/>
      <c r="E271" s="118"/>
      <c r="F271" s="118"/>
      <c r="G271" s="345"/>
      <c r="H271" s="346"/>
      <c r="I271" s="141"/>
      <c r="J271" s="142"/>
      <c r="K271" s="352"/>
      <c r="L271" s="132"/>
      <c r="M271" s="133"/>
      <c r="N271" s="133"/>
      <c r="O271" s="133"/>
      <c r="P271" s="133"/>
      <c r="Q271" s="134"/>
      <c r="R271" s="138"/>
      <c r="S271" s="139"/>
      <c r="T271" s="139"/>
      <c r="U271" s="139"/>
      <c r="V271" s="139"/>
      <c r="W271" s="140"/>
      <c r="X271" s="141"/>
      <c r="Y271" s="142"/>
      <c r="Z271" s="143"/>
      <c r="AA271" s="147"/>
      <c r="AB271" s="148"/>
      <c r="AC271" s="149"/>
      <c r="AD271" s="153"/>
      <c r="AE271" s="154"/>
      <c r="AF271" s="154"/>
      <c r="AG271" s="154"/>
      <c r="AH271" s="154"/>
      <c r="AI271" s="155"/>
      <c r="AJ271" s="62"/>
      <c r="BA271" s="156"/>
      <c r="BB271" s="157"/>
    </row>
    <row r="272" spans="3:54" ht="10.9" customHeight="1" x14ac:dyDescent="0.15">
      <c r="C272" s="113"/>
      <c r="D272" s="116"/>
      <c r="E272" s="119"/>
      <c r="F272" s="119"/>
      <c r="G272" s="347"/>
      <c r="H272" s="348"/>
      <c r="I272" s="144"/>
      <c r="J272" s="145"/>
      <c r="K272" s="353"/>
      <c r="L272" s="135"/>
      <c r="M272" s="136"/>
      <c r="N272" s="136"/>
      <c r="O272" s="136"/>
      <c r="P272" s="136"/>
      <c r="Q272" s="137"/>
      <c r="R272" s="138"/>
      <c r="S272" s="139"/>
      <c r="T272" s="139"/>
      <c r="U272" s="139"/>
      <c r="V272" s="139"/>
      <c r="W272" s="140"/>
      <c r="X272" s="144"/>
      <c r="Y272" s="145"/>
      <c r="Z272" s="146"/>
      <c r="AA272" s="150"/>
      <c r="AB272" s="151"/>
      <c r="AC272" s="152"/>
      <c r="AD272" s="153"/>
      <c r="AE272" s="154"/>
      <c r="AF272" s="154"/>
      <c r="AG272" s="154"/>
      <c r="AH272" s="154"/>
      <c r="AI272" s="155"/>
      <c r="AJ272" s="62"/>
      <c r="BA272" s="156"/>
      <c r="BB272" s="157"/>
    </row>
    <row r="273" spans="3:54" ht="10.9" customHeight="1" x14ac:dyDescent="0.15">
      <c r="C273" s="111">
        <v>9</v>
      </c>
      <c r="D273" s="114" t="s">
        <v>67</v>
      </c>
      <c r="E273" s="117">
        <v>25</v>
      </c>
      <c r="F273" s="117" t="s">
        <v>68</v>
      </c>
      <c r="G273" s="111" t="s">
        <v>74</v>
      </c>
      <c r="H273" s="344"/>
      <c r="I273" s="349"/>
      <c r="J273" s="350"/>
      <c r="K273" s="351"/>
      <c r="L273" s="129">
        <f>E$209</f>
        <v>0</v>
      </c>
      <c r="M273" s="130"/>
      <c r="N273" s="130"/>
      <c r="O273" s="130"/>
      <c r="P273" s="130"/>
      <c r="Q273" s="131"/>
      <c r="R273" s="138">
        <f t="shared" ref="R273" si="33">IF(AND(I273="○",BA273="●"),2+ROUNDDOWN(($L273-100)/100,0)*2,0)</f>
        <v>0</v>
      </c>
      <c r="S273" s="139"/>
      <c r="T273" s="139"/>
      <c r="U273" s="139"/>
      <c r="V273" s="139"/>
      <c r="W273" s="140"/>
      <c r="X273" s="141">
        <v>1</v>
      </c>
      <c r="Y273" s="142"/>
      <c r="Z273" s="143"/>
      <c r="AA273" s="147">
        <f>IF(X273=1,$AL$33,IF(X273=2,$AL$51,IF(X273=3,$AL$69,IF(X273=4,$AL$88,IF(X273=5,$AL$106,IF(X273=6,$AL$124,IF(X273=7,$AL$143,IF(X273=8,$AL$161,IF(X273=9,$AL$179,IF(X273=10,$AL$198,0))))))))))</f>
        <v>0</v>
      </c>
      <c r="AB273" s="148"/>
      <c r="AC273" s="149"/>
      <c r="AD273" s="153">
        <f t="shared" ref="AD273" si="34">IF(I273="○",ROUNDUP(R273*AA273,1),0)</f>
        <v>0</v>
      </c>
      <c r="AE273" s="154"/>
      <c r="AF273" s="154"/>
      <c r="AG273" s="154"/>
      <c r="AH273" s="154"/>
      <c r="AI273" s="155"/>
      <c r="AJ273" s="62"/>
      <c r="BA273" s="156" t="str">
        <f t="shared" ref="BA273" si="35">IF(OR(I273="×",BA277="×"),"×","●")</f>
        <v>●</v>
      </c>
      <c r="BB273" s="157">
        <f>IF(BA273="●",IF(I273="定","-",I273),"-")</f>
        <v>0</v>
      </c>
    </row>
    <row r="274" spans="3:54" ht="10.9" customHeight="1" x14ac:dyDescent="0.15">
      <c r="C274" s="112"/>
      <c r="D274" s="115"/>
      <c r="E274" s="118"/>
      <c r="F274" s="118"/>
      <c r="G274" s="345"/>
      <c r="H274" s="346"/>
      <c r="I274" s="141"/>
      <c r="J274" s="142"/>
      <c r="K274" s="352"/>
      <c r="L274" s="132"/>
      <c r="M274" s="133"/>
      <c r="N274" s="133"/>
      <c r="O274" s="133"/>
      <c r="P274" s="133"/>
      <c r="Q274" s="134"/>
      <c r="R274" s="138"/>
      <c r="S274" s="139"/>
      <c r="T274" s="139"/>
      <c r="U274" s="139"/>
      <c r="V274" s="139"/>
      <c r="W274" s="140"/>
      <c r="X274" s="141"/>
      <c r="Y274" s="142"/>
      <c r="Z274" s="143"/>
      <c r="AA274" s="147"/>
      <c r="AB274" s="148"/>
      <c r="AC274" s="149"/>
      <c r="AD274" s="153"/>
      <c r="AE274" s="154"/>
      <c r="AF274" s="154"/>
      <c r="AG274" s="154"/>
      <c r="AH274" s="154"/>
      <c r="AI274" s="155"/>
      <c r="AJ274" s="62"/>
      <c r="BA274" s="156"/>
      <c r="BB274" s="157"/>
    </row>
    <row r="275" spans="3:54" ht="10.9" customHeight="1" x14ac:dyDescent="0.15">
      <c r="C275" s="112"/>
      <c r="D275" s="115"/>
      <c r="E275" s="118"/>
      <c r="F275" s="118"/>
      <c r="G275" s="345"/>
      <c r="H275" s="346"/>
      <c r="I275" s="141"/>
      <c r="J275" s="142"/>
      <c r="K275" s="352"/>
      <c r="L275" s="132"/>
      <c r="M275" s="133"/>
      <c r="N275" s="133"/>
      <c r="O275" s="133"/>
      <c r="P275" s="133"/>
      <c r="Q275" s="134"/>
      <c r="R275" s="138"/>
      <c r="S275" s="139"/>
      <c r="T275" s="139"/>
      <c r="U275" s="139"/>
      <c r="V275" s="139"/>
      <c r="W275" s="140"/>
      <c r="X275" s="141"/>
      <c r="Y275" s="142"/>
      <c r="Z275" s="143"/>
      <c r="AA275" s="147"/>
      <c r="AB275" s="148"/>
      <c r="AC275" s="149"/>
      <c r="AD275" s="153"/>
      <c r="AE275" s="154"/>
      <c r="AF275" s="154"/>
      <c r="AG275" s="154"/>
      <c r="AH275" s="154"/>
      <c r="AI275" s="155"/>
      <c r="AJ275" s="62"/>
      <c r="BA275" s="156"/>
      <c r="BB275" s="157"/>
    </row>
    <row r="276" spans="3:54" ht="10.9" customHeight="1" x14ac:dyDescent="0.15">
      <c r="C276" s="113"/>
      <c r="D276" s="116"/>
      <c r="E276" s="119"/>
      <c r="F276" s="119"/>
      <c r="G276" s="347"/>
      <c r="H276" s="348"/>
      <c r="I276" s="144"/>
      <c r="J276" s="145"/>
      <c r="K276" s="353"/>
      <c r="L276" s="135"/>
      <c r="M276" s="136"/>
      <c r="N276" s="136"/>
      <c r="O276" s="136"/>
      <c r="P276" s="136"/>
      <c r="Q276" s="137"/>
      <c r="R276" s="138"/>
      <c r="S276" s="139"/>
      <c r="T276" s="139"/>
      <c r="U276" s="139"/>
      <c r="V276" s="139"/>
      <c r="W276" s="140"/>
      <c r="X276" s="144"/>
      <c r="Y276" s="145"/>
      <c r="Z276" s="146"/>
      <c r="AA276" s="150"/>
      <c r="AB276" s="151"/>
      <c r="AC276" s="152"/>
      <c r="AD276" s="153"/>
      <c r="AE276" s="154"/>
      <c r="AF276" s="154"/>
      <c r="AG276" s="154"/>
      <c r="AH276" s="154"/>
      <c r="AI276" s="155"/>
      <c r="AJ276" s="62"/>
      <c r="BA276" s="156"/>
      <c r="BB276" s="157"/>
    </row>
    <row r="277" spans="3:54" ht="10.9" customHeight="1" x14ac:dyDescent="0.15">
      <c r="C277" s="111">
        <v>9</v>
      </c>
      <c r="D277" s="114" t="s">
        <v>67</v>
      </c>
      <c r="E277" s="117">
        <v>26</v>
      </c>
      <c r="F277" s="117" t="s">
        <v>68</v>
      </c>
      <c r="G277" s="111" t="s">
        <v>105</v>
      </c>
      <c r="H277" s="117"/>
      <c r="I277" s="349"/>
      <c r="J277" s="350"/>
      <c r="K277" s="351"/>
      <c r="L277" s="129">
        <f>E$209</f>
        <v>0</v>
      </c>
      <c r="M277" s="130"/>
      <c r="N277" s="130"/>
      <c r="O277" s="130"/>
      <c r="P277" s="130"/>
      <c r="Q277" s="131"/>
      <c r="R277" s="138">
        <f t="shared" ref="R277" si="36">IF(AND(I277="○",BA277="●"),2+ROUNDDOWN(($L277-100)/100,0)*2,0)</f>
        <v>0</v>
      </c>
      <c r="S277" s="139"/>
      <c r="T277" s="139"/>
      <c r="U277" s="139"/>
      <c r="V277" s="139"/>
      <c r="W277" s="140"/>
      <c r="X277" s="141">
        <v>1</v>
      </c>
      <c r="Y277" s="142"/>
      <c r="Z277" s="143"/>
      <c r="AA277" s="147">
        <f>IF(X277=1,$AL$33,IF(X277=2,$AL$51,IF(X277=3,$AL$69,IF(X277=4,$AL$88,IF(X277=5,$AL$106,IF(X277=6,$AL$124,IF(X277=7,$AL$143,IF(X277=8,$AL$161,IF(X277=9,$AL$179,IF(X277=10,$AL$198,0))))))))))</f>
        <v>0</v>
      </c>
      <c r="AB277" s="148"/>
      <c r="AC277" s="149"/>
      <c r="AD277" s="153">
        <f t="shared" ref="AD277" si="37">IF(I277="○",ROUNDUP(R277*AA277,1),0)</f>
        <v>0</v>
      </c>
      <c r="AE277" s="154"/>
      <c r="AF277" s="154"/>
      <c r="AG277" s="154"/>
      <c r="AH277" s="154"/>
      <c r="AI277" s="155"/>
      <c r="AJ277" s="62"/>
      <c r="BA277" s="156" t="str">
        <f t="shared" ref="BA277" si="38">IF(OR(I277="×",BA281="×"),"×","●")</f>
        <v>●</v>
      </c>
      <c r="BB277" s="157">
        <f>IF(BA277="●",IF(I277="定","-",I277),"-")</f>
        <v>0</v>
      </c>
    </row>
    <row r="278" spans="3:54" ht="10.9" customHeight="1" x14ac:dyDescent="0.15">
      <c r="C278" s="112"/>
      <c r="D278" s="115"/>
      <c r="E278" s="118"/>
      <c r="F278" s="118"/>
      <c r="G278" s="112"/>
      <c r="H278" s="118"/>
      <c r="I278" s="141"/>
      <c r="J278" s="142"/>
      <c r="K278" s="352"/>
      <c r="L278" s="132"/>
      <c r="M278" s="133"/>
      <c r="N278" s="133"/>
      <c r="O278" s="133"/>
      <c r="P278" s="133"/>
      <c r="Q278" s="134"/>
      <c r="R278" s="138"/>
      <c r="S278" s="139"/>
      <c r="T278" s="139"/>
      <c r="U278" s="139"/>
      <c r="V278" s="139"/>
      <c r="W278" s="140"/>
      <c r="X278" s="141"/>
      <c r="Y278" s="142"/>
      <c r="Z278" s="143"/>
      <c r="AA278" s="147"/>
      <c r="AB278" s="148"/>
      <c r="AC278" s="149"/>
      <c r="AD278" s="153"/>
      <c r="AE278" s="154"/>
      <c r="AF278" s="154"/>
      <c r="AG278" s="154"/>
      <c r="AH278" s="154"/>
      <c r="AI278" s="155"/>
      <c r="AJ278" s="62"/>
      <c r="BA278" s="156"/>
      <c r="BB278" s="157"/>
    </row>
    <row r="279" spans="3:54" ht="10.9" customHeight="1" x14ac:dyDescent="0.15">
      <c r="C279" s="112"/>
      <c r="D279" s="115"/>
      <c r="E279" s="118"/>
      <c r="F279" s="118"/>
      <c r="G279" s="112"/>
      <c r="H279" s="118"/>
      <c r="I279" s="141"/>
      <c r="J279" s="142"/>
      <c r="K279" s="352"/>
      <c r="L279" s="132"/>
      <c r="M279" s="133"/>
      <c r="N279" s="133"/>
      <c r="O279" s="133"/>
      <c r="P279" s="133"/>
      <c r="Q279" s="134"/>
      <c r="R279" s="138"/>
      <c r="S279" s="139"/>
      <c r="T279" s="139"/>
      <c r="U279" s="139"/>
      <c r="V279" s="139"/>
      <c r="W279" s="140"/>
      <c r="X279" s="141"/>
      <c r="Y279" s="142"/>
      <c r="Z279" s="143"/>
      <c r="AA279" s="147"/>
      <c r="AB279" s="148"/>
      <c r="AC279" s="149"/>
      <c r="AD279" s="153"/>
      <c r="AE279" s="154"/>
      <c r="AF279" s="154"/>
      <c r="AG279" s="154"/>
      <c r="AH279" s="154"/>
      <c r="AI279" s="155"/>
      <c r="AJ279" s="62"/>
      <c r="BA279" s="156"/>
      <c r="BB279" s="157"/>
    </row>
    <row r="280" spans="3:54" ht="10.9" customHeight="1" x14ac:dyDescent="0.15">
      <c r="C280" s="113"/>
      <c r="D280" s="116"/>
      <c r="E280" s="119"/>
      <c r="F280" s="119"/>
      <c r="G280" s="113"/>
      <c r="H280" s="119"/>
      <c r="I280" s="144"/>
      <c r="J280" s="145"/>
      <c r="K280" s="353"/>
      <c r="L280" s="135"/>
      <c r="M280" s="136"/>
      <c r="N280" s="136"/>
      <c r="O280" s="136"/>
      <c r="P280" s="136"/>
      <c r="Q280" s="137"/>
      <c r="R280" s="138"/>
      <c r="S280" s="139"/>
      <c r="T280" s="139"/>
      <c r="U280" s="139"/>
      <c r="V280" s="139"/>
      <c r="W280" s="140"/>
      <c r="X280" s="144"/>
      <c r="Y280" s="145"/>
      <c r="Z280" s="146"/>
      <c r="AA280" s="150"/>
      <c r="AB280" s="151"/>
      <c r="AC280" s="152"/>
      <c r="AD280" s="153"/>
      <c r="AE280" s="154"/>
      <c r="AF280" s="154"/>
      <c r="AG280" s="154"/>
      <c r="AH280" s="154"/>
      <c r="AI280" s="155"/>
      <c r="AJ280" s="62"/>
      <c r="BA280" s="156"/>
      <c r="BB280" s="157"/>
    </row>
    <row r="281" spans="3:54" ht="10.9" customHeight="1" x14ac:dyDescent="0.15">
      <c r="C281" s="111">
        <v>9</v>
      </c>
      <c r="D281" s="114" t="s">
        <v>67</v>
      </c>
      <c r="E281" s="117">
        <v>27</v>
      </c>
      <c r="F281" s="117" t="s">
        <v>68</v>
      </c>
      <c r="G281" s="111" t="s">
        <v>69</v>
      </c>
      <c r="H281" s="117"/>
      <c r="I281" s="349"/>
      <c r="J281" s="350"/>
      <c r="K281" s="351"/>
      <c r="L281" s="129">
        <f>E$209</f>
        <v>0</v>
      </c>
      <c r="M281" s="130"/>
      <c r="N281" s="130"/>
      <c r="O281" s="130"/>
      <c r="P281" s="130"/>
      <c r="Q281" s="131"/>
      <c r="R281" s="138">
        <f t="shared" ref="R281" si="39">IF(AND(I281="○",BA281="●"),2+ROUNDDOWN(($L281-100)/100,0)*2,0)</f>
        <v>0</v>
      </c>
      <c r="S281" s="139"/>
      <c r="T281" s="139"/>
      <c r="U281" s="139"/>
      <c r="V281" s="139"/>
      <c r="W281" s="140"/>
      <c r="X281" s="141">
        <v>1</v>
      </c>
      <c r="Y281" s="142"/>
      <c r="Z281" s="143"/>
      <c r="AA281" s="147">
        <f>IF(X281=1,$AL$33,IF(X281=2,$AL$51,IF(X281=3,$AL$69,IF(X281=4,$AL$88,IF(X281=5,$AL$106,IF(X281=6,$AL$124,IF(X281=7,$AL$143,IF(X281=8,$AL$161,IF(X281=9,$AL$179,IF(X281=10,$AL$198,0))))))))))</f>
        <v>0</v>
      </c>
      <c r="AB281" s="148"/>
      <c r="AC281" s="149"/>
      <c r="AD281" s="153">
        <f t="shared" ref="AD281" si="40">IF(I281="○",ROUNDUP(R281*AA281,1),0)</f>
        <v>0</v>
      </c>
      <c r="AE281" s="154"/>
      <c r="AF281" s="154"/>
      <c r="AG281" s="154"/>
      <c r="AH281" s="154"/>
      <c r="AI281" s="155"/>
      <c r="AJ281" s="62"/>
      <c r="BA281" s="156" t="str">
        <f t="shared" ref="BA281" si="41">IF(OR(I281="×",BA285="×"),"×","●")</f>
        <v>●</v>
      </c>
      <c r="BB281" s="157">
        <f>IF(BA281="●",IF(I281="定","-",I281),"-")</f>
        <v>0</v>
      </c>
    </row>
    <row r="282" spans="3:54" ht="10.5" customHeight="1" x14ac:dyDescent="0.15">
      <c r="C282" s="112"/>
      <c r="D282" s="115"/>
      <c r="E282" s="118"/>
      <c r="F282" s="118"/>
      <c r="G282" s="112"/>
      <c r="H282" s="118"/>
      <c r="I282" s="141"/>
      <c r="J282" s="142"/>
      <c r="K282" s="352"/>
      <c r="L282" s="132"/>
      <c r="M282" s="133"/>
      <c r="N282" s="133"/>
      <c r="O282" s="133"/>
      <c r="P282" s="133"/>
      <c r="Q282" s="134"/>
      <c r="R282" s="138"/>
      <c r="S282" s="139"/>
      <c r="T282" s="139"/>
      <c r="U282" s="139"/>
      <c r="V282" s="139"/>
      <c r="W282" s="140"/>
      <c r="X282" s="141"/>
      <c r="Y282" s="142"/>
      <c r="Z282" s="143"/>
      <c r="AA282" s="147"/>
      <c r="AB282" s="148"/>
      <c r="AC282" s="149"/>
      <c r="AD282" s="153"/>
      <c r="AE282" s="154"/>
      <c r="AF282" s="154"/>
      <c r="AG282" s="154"/>
      <c r="AH282" s="154"/>
      <c r="AI282" s="155"/>
      <c r="AJ282" s="62"/>
      <c r="BA282" s="156"/>
      <c r="BB282" s="157"/>
    </row>
    <row r="283" spans="3:54" ht="10.9" customHeight="1" x14ac:dyDescent="0.15">
      <c r="C283" s="112"/>
      <c r="D283" s="115"/>
      <c r="E283" s="118"/>
      <c r="F283" s="118"/>
      <c r="G283" s="112"/>
      <c r="H283" s="118"/>
      <c r="I283" s="141"/>
      <c r="J283" s="142"/>
      <c r="K283" s="352"/>
      <c r="L283" s="132"/>
      <c r="M283" s="133"/>
      <c r="N283" s="133"/>
      <c r="O283" s="133"/>
      <c r="P283" s="133"/>
      <c r="Q283" s="134"/>
      <c r="R283" s="138"/>
      <c r="S283" s="139"/>
      <c r="T283" s="139"/>
      <c r="U283" s="139"/>
      <c r="V283" s="139"/>
      <c r="W283" s="140"/>
      <c r="X283" s="141"/>
      <c r="Y283" s="142"/>
      <c r="Z283" s="143"/>
      <c r="AA283" s="147"/>
      <c r="AB283" s="148"/>
      <c r="AC283" s="149"/>
      <c r="AD283" s="153"/>
      <c r="AE283" s="154"/>
      <c r="AF283" s="154"/>
      <c r="AG283" s="154"/>
      <c r="AH283" s="154"/>
      <c r="AI283" s="155"/>
      <c r="AJ283" s="62"/>
      <c r="BA283" s="156"/>
      <c r="BB283" s="157"/>
    </row>
    <row r="284" spans="3:54" ht="10.9" customHeight="1" x14ac:dyDescent="0.15">
      <c r="C284" s="113"/>
      <c r="D284" s="116"/>
      <c r="E284" s="119"/>
      <c r="F284" s="119"/>
      <c r="G284" s="113"/>
      <c r="H284" s="119"/>
      <c r="I284" s="144"/>
      <c r="J284" s="145"/>
      <c r="K284" s="353"/>
      <c r="L284" s="135"/>
      <c r="M284" s="136"/>
      <c r="N284" s="136"/>
      <c r="O284" s="136"/>
      <c r="P284" s="136"/>
      <c r="Q284" s="137"/>
      <c r="R284" s="138"/>
      <c r="S284" s="139"/>
      <c r="T284" s="139"/>
      <c r="U284" s="139"/>
      <c r="V284" s="139"/>
      <c r="W284" s="140"/>
      <c r="X284" s="144"/>
      <c r="Y284" s="145"/>
      <c r="Z284" s="146"/>
      <c r="AA284" s="150"/>
      <c r="AB284" s="151"/>
      <c r="AC284" s="152"/>
      <c r="AD284" s="153"/>
      <c r="AE284" s="154"/>
      <c r="AF284" s="154"/>
      <c r="AG284" s="154"/>
      <c r="AH284" s="154"/>
      <c r="AI284" s="155"/>
      <c r="AJ284" s="62"/>
      <c r="BA284" s="156"/>
      <c r="BB284" s="157"/>
    </row>
    <row r="285" spans="3:54" ht="10.9" customHeight="1" x14ac:dyDescent="0.15">
      <c r="C285" s="111">
        <v>9</v>
      </c>
      <c r="D285" s="114" t="s">
        <v>67</v>
      </c>
      <c r="E285" s="117">
        <v>28</v>
      </c>
      <c r="F285" s="117" t="s">
        <v>68</v>
      </c>
      <c r="G285" s="111" t="s">
        <v>70</v>
      </c>
      <c r="H285" s="117"/>
      <c r="I285" s="349"/>
      <c r="J285" s="350"/>
      <c r="K285" s="351"/>
      <c r="L285" s="129">
        <f>E$209</f>
        <v>0</v>
      </c>
      <c r="M285" s="130"/>
      <c r="N285" s="130"/>
      <c r="O285" s="130"/>
      <c r="P285" s="130"/>
      <c r="Q285" s="131"/>
      <c r="R285" s="138">
        <f t="shared" ref="R285" si="42">IF(AND(I285="○",BA285="●"),2+ROUNDDOWN(($L285-100)/100,0)*2,0)</f>
        <v>0</v>
      </c>
      <c r="S285" s="139"/>
      <c r="T285" s="139"/>
      <c r="U285" s="139"/>
      <c r="V285" s="139"/>
      <c r="W285" s="140"/>
      <c r="X285" s="141">
        <v>1</v>
      </c>
      <c r="Y285" s="142"/>
      <c r="Z285" s="143"/>
      <c r="AA285" s="147">
        <f>IF(X285=1,$AL$33,IF(X285=2,$AL$51,IF(X285=3,$AL$69,IF(X285=4,$AL$88,IF(X285=5,$AL$106,IF(X285=6,$AL$124,IF(X285=7,$AL$143,IF(X285=8,$AL$161,IF(X285=9,$AL$179,IF(X285=10,$AL$198,0))))))))))</f>
        <v>0</v>
      </c>
      <c r="AB285" s="148"/>
      <c r="AC285" s="149"/>
      <c r="AD285" s="153">
        <f t="shared" ref="AD285" si="43">IF(I285="○",ROUNDUP(R285*AA285,1),0)</f>
        <v>0</v>
      </c>
      <c r="AE285" s="154"/>
      <c r="AF285" s="154"/>
      <c r="AG285" s="154"/>
      <c r="AH285" s="154"/>
      <c r="AI285" s="155"/>
      <c r="AJ285" s="62"/>
      <c r="BA285" s="156" t="str">
        <f t="shared" ref="BA285" si="44">IF(OR(I285="×",BA289="×"),"×","●")</f>
        <v>●</v>
      </c>
      <c r="BB285" s="157">
        <f>IF(BA285="●",IF(I285="定","-",I285),"-")</f>
        <v>0</v>
      </c>
    </row>
    <row r="286" spans="3:54" ht="10.9" customHeight="1" x14ac:dyDescent="0.15">
      <c r="C286" s="112"/>
      <c r="D286" s="115"/>
      <c r="E286" s="118"/>
      <c r="F286" s="118"/>
      <c r="G286" s="112"/>
      <c r="H286" s="118"/>
      <c r="I286" s="141"/>
      <c r="J286" s="142"/>
      <c r="K286" s="352"/>
      <c r="L286" s="132"/>
      <c r="M286" s="133"/>
      <c r="N286" s="133"/>
      <c r="O286" s="133"/>
      <c r="P286" s="133"/>
      <c r="Q286" s="134"/>
      <c r="R286" s="138"/>
      <c r="S286" s="139"/>
      <c r="T286" s="139"/>
      <c r="U286" s="139"/>
      <c r="V286" s="139"/>
      <c r="W286" s="140"/>
      <c r="X286" s="141"/>
      <c r="Y286" s="142"/>
      <c r="Z286" s="143"/>
      <c r="AA286" s="147"/>
      <c r="AB286" s="148"/>
      <c r="AC286" s="149"/>
      <c r="AD286" s="153"/>
      <c r="AE286" s="154"/>
      <c r="AF286" s="154"/>
      <c r="AG286" s="154"/>
      <c r="AH286" s="154"/>
      <c r="AI286" s="155"/>
      <c r="AJ286" s="62"/>
      <c r="BA286" s="156"/>
      <c r="BB286" s="157"/>
    </row>
    <row r="287" spans="3:54" ht="10.9" customHeight="1" x14ac:dyDescent="0.15">
      <c r="C287" s="112"/>
      <c r="D287" s="115"/>
      <c r="E287" s="118"/>
      <c r="F287" s="118"/>
      <c r="G287" s="112"/>
      <c r="H287" s="118"/>
      <c r="I287" s="141"/>
      <c r="J287" s="142"/>
      <c r="K287" s="352"/>
      <c r="L287" s="132"/>
      <c r="M287" s="133"/>
      <c r="N287" s="133"/>
      <c r="O287" s="133"/>
      <c r="P287" s="133"/>
      <c r="Q287" s="134"/>
      <c r="R287" s="138"/>
      <c r="S287" s="139"/>
      <c r="T287" s="139"/>
      <c r="U287" s="139"/>
      <c r="V287" s="139"/>
      <c r="W287" s="140"/>
      <c r="X287" s="141"/>
      <c r="Y287" s="142"/>
      <c r="Z287" s="143"/>
      <c r="AA287" s="147"/>
      <c r="AB287" s="148"/>
      <c r="AC287" s="149"/>
      <c r="AD287" s="153"/>
      <c r="AE287" s="154"/>
      <c r="AF287" s="154"/>
      <c r="AG287" s="154"/>
      <c r="AH287" s="154"/>
      <c r="AI287" s="155"/>
      <c r="AJ287" s="62"/>
      <c r="BA287" s="156"/>
      <c r="BB287" s="157"/>
    </row>
    <row r="288" spans="3:54" ht="10.9" customHeight="1" x14ac:dyDescent="0.15">
      <c r="C288" s="113"/>
      <c r="D288" s="116"/>
      <c r="E288" s="119"/>
      <c r="F288" s="119"/>
      <c r="G288" s="113"/>
      <c r="H288" s="119"/>
      <c r="I288" s="144"/>
      <c r="J288" s="145"/>
      <c r="K288" s="353"/>
      <c r="L288" s="135"/>
      <c r="M288" s="136"/>
      <c r="N288" s="136"/>
      <c r="O288" s="136"/>
      <c r="P288" s="136"/>
      <c r="Q288" s="137"/>
      <c r="R288" s="138"/>
      <c r="S288" s="139"/>
      <c r="T288" s="139"/>
      <c r="U288" s="139"/>
      <c r="V288" s="139"/>
      <c r="W288" s="140"/>
      <c r="X288" s="144"/>
      <c r="Y288" s="145"/>
      <c r="Z288" s="146"/>
      <c r="AA288" s="150"/>
      <c r="AB288" s="151"/>
      <c r="AC288" s="152"/>
      <c r="AD288" s="153"/>
      <c r="AE288" s="154"/>
      <c r="AF288" s="154"/>
      <c r="AG288" s="154"/>
      <c r="AH288" s="154"/>
      <c r="AI288" s="155"/>
      <c r="AJ288" s="62"/>
      <c r="BA288" s="156"/>
      <c r="BB288" s="157"/>
    </row>
    <row r="289" spans="3:58" ht="10.9" customHeight="1" x14ac:dyDescent="0.15">
      <c r="C289" s="111">
        <v>9</v>
      </c>
      <c r="D289" s="114" t="s">
        <v>67</v>
      </c>
      <c r="E289" s="117">
        <v>29</v>
      </c>
      <c r="F289" s="117" t="s">
        <v>68</v>
      </c>
      <c r="G289" s="111" t="s">
        <v>71</v>
      </c>
      <c r="H289" s="117"/>
      <c r="I289" s="349"/>
      <c r="J289" s="350"/>
      <c r="K289" s="351"/>
      <c r="L289" s="129">
        <f>E$209</f>
        <v>0</v>
      </c>
      <c r="M289" s="130"/>
      <c r="N289" s="130"/>
      <c r="O289" s="130"/>
      <c r="P289" s="130"/>
      <c r="Q289" s="131"/>
      <c r="R289" s="138">
        <f t="shared" ref="R289" si="45">IF(AND(I289="○",BA289="●"),2+ROUNDDOWN(($L289-100)/100,0)*2,0)</f>
        <v>0</v>
      </c>
      <c r="S289" s="139"/>
      <c r="T289" s="139"/>
      <c r="U289" s="139"/>
      <c r="V289" s="139"/>
      <c r="W289" s="140"/>
      <c r="X289" s="141">
        <v>1</v>
      </c>
      <c r="Y289" s="142"/>
      <c r="Z289" s="143"/>
      <c r="AA289" s="147">
        <f>IF(X289=1,$AL$33,IF(X289=2,$AL$51,IF(X289=3,$AL$69,IF(X289=4,$AL$88,IF(X289=5,$AL$106,IF(X289=6,$AL$124,IF(X289=7,$AL$143,IF(X289=8,$AL$161,IF(X289=9,$AL$179,IF(X289=10,$AL$198,0))))))))))</f>
        <v>0</v>
      </c>
      <c r="AB289" s="148"/>
      <c r="AC289" s="149"/>
      <c r="AD289" s="153">
        <f t="shared" ref="AD289" si="46">IF(I289="○",ROUNDUP(R289*AA289,1),0)</f>
        <v>0</v>
      </c>
      <c r="AE289" s="154"/>
      <c r="AF289" s="154"/>
      <c r="AG289" s="154"/>
      <c r="AH289" s="154"/>
      <c r="AI289" s="155"/>
      <c r="AJ289" s="62"/>
      <c r="BA289" s="156" t="str">
        <f t="shared" ref="BA289" si="47">IF(OR(I289="×",BA293="×"),"×","●")</f>
        <v>●</v>
      </c>
      <c r="BB289" s="157">
        <f>IF(BA289="●",IF(I289="定","-",I289),"-")</f>
        <v>0</v>
      </c>
    </row>
    <row r="290" spans="3:58" ht="10.9" customHeight="1" x14ac:dyDescent="0.15">
      <c r="C290" s="112"/>
      <c r="D290" s="115"/>
      <c r="E290" s="118"/>
      <c r="F290" s="118"/>
      <c r="G290" s="112"/>
      <c r="H290" s="118"/>
      <c r="I290" s="141"/>
      <c r="J290" s="142"/>
      <c r="K290" s="352"/>
      <c r="L290" s="132"/>
      <c r="M290" s="133"/>
      <c r="N290" s="133"/>
      <c r="O290" s="133"/>
      <c r="P290" s="133"/>
      <c r="Q290" s="134"/>
      <c r="R290" s="138"/>
      <c r="S290" s="139"/>
      <c r="T290" s="139"/>
      <c r="U290" s="139"/>
      <c r="V290" s="139"/>
      <c r="W290" s="140"/>
      <c r="X290" s="141"/>
      <c r="Y290" s="142"/>
      <c r="Z290" s="143"/>
      <c r="AA290" s="147"/>
      <c r="AB290" s="148"/>
      <c r="AC290" s="149"/>
      <c r="AD290" s="153"/>
      <c r="AE290" s="154"/>
      <c r="AF290" s="154"/>
      <c r="AG290" s="154"/>
      <c r="AH290" s="154"/>
      <c r="AI290" s="155"/>
      <c r="AJ290" s="62"/>
      <c r="BA290" s="156"/>
      <c r="BB290" s="157"/>
    </row>
    <row r="291" spans="3:58" ht="10.9" customHeight="1" x14ac:dyDescent="0.15">
      <c r="C291" s="112"/>
      <c r="D291" s="115"/>
      <c r="E291" s="118"/>
      <c r="F291" s="118"/>
      <c r="G291" s="112"/>
      <c r="H291" s="118"/>
      <c r="I291" s="141"/>
      <c r="J291" s="142"/>
      <c r="K291" s="352"/>
      <c r="L291" s="132"/>
      <c r="M291" s="133"/>
      <c r="N291" s="133"/>
      <c r="O291" s="133"/>
      <c r="P291" s="133"/>
      <c r="Q291" s="134"/>
      <c r="R291" s="138"/>
      <c r="S291" s="139"/>
      <c r="T291" s="139"/>
      <c r="U291" s="139"/>
      <c r="V291" s="139"/>
      <c r="W291" s="140"/>
      <c r="X291" s="141"/>
      <c r="Y291" s="142"/>
      <c r="Z291" s="143"/>
      <c r="AA291" s="147"/>
      <c r="AB291" s="148"/>
      <c r="AC291" s="149"/>
      <c r="AD291" s="153"/>
      <c r="AE291" s="154"/>
      <c r="AF291" s="154"/>
      <c r="AG291" s="154"/>
      <c r="AH291" s="154"/>
      <c r="AI291" s="155"/>
      <c r="AJ291" s="62"/>
      <c r="BA291" s="156"/>
      <c r="BB291" s="157"/>
    </row>
    <row r="292" spans="3:58" ht="10.9" customHeight="1" x14ac:dyDescent="0.15">
      <c r="C292" s="113"/>
      <c r="D292" s="116"/>
      <c r="E292" s="119"/>
      <c r="F292" s="119"/>
      <c r="G292" s="113"/>
      <c r="H292" s="119"/>
      <c r="I292" s="144"/>
      <c r="J292" s="145"/>
      <c r="K292" s="353"/>
      <c r="L292" s="135"/>
      <c r="M292" s="136"/>
      <c r="N292" s="136"/>
      <c r="O292" s="136"/>
      <c r="P292" s="136"/>
      <c r="Q292" s="137"/>
      <c r="R292" s="138"/>
      <c r="S292" s="139"/>
      <c r="T292" s="139"/>
      <c r="U292" s="139"/>
      <c r="V292" s="139"/>
      <c r="W292" s="140"/>
      <c r="X292" s="144"/>
      <c r="Y292" s="145"/>
      <c r="Z292" s="146"/>
      <c r="AA292" s="150"/>
      <c r="AB292" s="151"/>
      <c r="AC292" s="152"/>
      <c r="AD292" s="153"/>
      <c r="AE292" s="154"/>
      <c r="AF292" s="154"/>
      <c r="AG292" s="154"/>
      <c r="AH292" s="154"/>
      <c r="AI292" s="155"/>
      <c r="AJ292" s="62"/>
      <c r="BA292" s="156"/>
      <c r="BB292" s="157"/>
    </row>
    <row r="293" spans="3:58" ht="10.9" customHeight="1" x14ac:dyDescent="0.15">
      <c r="C293" s="111">
        <v>9</v>
      </c>
      <c r="D293" s="114" t="s">
        <v>67</v>
      </c>
      <c r="E293" s="117">
        <v>30</v>
      </c>
      <c r="F293" s="117" t="s">
        <v>68</v>
      </c>
      <c r="G293" s="111" t="s">
        <v>72</v>
      </c>
      <c r="H293" s="117"/>
      <c r="I293" s="349"/>
      <c r="J293" s="350"/>
      <c r="K293" s="351"/>
      <c r="L293" s="129">
        <f>E$209</f>
        <v>0</v>
      </c>
      <c r="M293" s="130"/>
      <c r="N293" s="130"/>
      <c r="O293" s="130"/>
      <c r="P293" s="130"/>
      <c r="Q293" s="131"/>
      <c r="R293" s="138">
        <f t="shared" ref="R293" si="48">IF(AND(I293="○",BA293="●"),2+ROUNDDOWN(($L293-100)/100,0)*2,0)</f>
        <v>0</v>
      </c>
      <c r="S293" s="139"/>
      <c r="T293" s="139"/>
      <c r="U293" s="139"/>
      <c r="V293" s="139"/>
      <c r="W293" s="140"/>
      <c r="X293" s="141">
        <v>1</v>
      </c>
      <c r="Y293" s="142"/>
      <c r="Z293" s="143"/>
      <c r="AA293" s="147">
        <f>IF(X293=1,$AL$33,IF(X293=2,$AL$51,IF(X293=3,$AL$69,IF(X293=4,$AL$88,IF(X293=5,$AL$106,IF(X293=6,$AL$124,IF(X293=7,$AL$143,IF(X293=8,$AL$161,IF(X293=9,$AL$179,IF(X293=10,$AL$198,0))))))))))</f>
        <v>0</v>
      </c>
      <c r="AB293" s="148"/>
      <c r="AC293" s="149"/>
      <c r="AD293" s="153">
        <f t="shared" ref="AD293" si="49">IF(I293="○",ROUNDUP(R293*AA293,1),0)</f>
        <v>0</v>
      </c>
      <c r="AE293" s="154"/>
      <c r="AF293" s="154"/>
      <c r="AG293" s="154"/>
      <c r="AH293" s="154"/>
      <c r="AI293" s="155"/>
      <c r="AJ293" s="62"/>
      <c r="BA293" s="156" t="str">
        <f t="shared" ref="BA293" si="50">IF(OR(I293="×",BA297="×"),"×","●")</f>
        <v>●</v>
      </c>
      <c r="BB293" s="157">
        <f>IF(BA293="●",IF(I293="定","-",I293),"-")</f>
        <v>0</v>
      </c>
    </row>
    <row r="294" spans="3:58" ht="10.9" customHeight="1" x14ac:dyDescent="0.15">
      <c r="C294" s="112"/>
      <c r="D294" s="115"/>
      <c r="E294" s="118"/>
      <c r="F294" s="118"/>
      <c r="G294" s="112"/>
      <c r="H294" s="118"/>
      <c r="I294" s="141"/>
      <c r="J294" s="142"/>
      <c r="K294" s="352"/>
      <c r="L294" s="132"/>
      <c r="M294" s="133"/>
      <c r="N294" s="133"/>
      <c r="O294" s="133"/>
      <c r="P294" s="133"/>
      <c r="Q294" s="134"/>
      <c r="R294" s="138"/>
      <c r="S294" s="139"/>
      <c r="T294" s="139"/>
      <c r="U294" s="139"/>
      <c r="V294" s="139"/>
      <c r="W294" s="140"/>
      <c r="X294" s="141"/>
      <c r="Y294" s="142"/>
      <c r="Z294" s="143"/>
      <c r="AA294" s="147"/>
      <c r="AB294" s="148"/>
      <c r="AC294" s="149"/>
      <c r="AD294" s="153"/>
      <c r="AE294" s="154"/>
      <c r="AF294" s="154"/>
      <c r="AG294" s="154"/>
      <c r="AH294" s="154"/>
      <c r="AI294" s="155"/>
      <c r="AJ294" s="62"/>
      <c r="BA294" s="156"/>
      <c r="BB294" s="157"/>
    </row>
    <row r="295" spans="3:58" ht="10.9" customHeight="1" x14ac:dyDescent="0.15">
      <c r="C295" s="112"/>
      <c r="D295" s="115"/>
      <c r="E295" s="118"/>
      <c r="F295" s="118"/>
      <c r="G295" s="112"/>
      <c r="H295" s="118"/>
      <c r="I295" s="141"/>
      <c r="J295" s="142"/>
      <c r="K295" s="352"/>
      <c r="L295" s="132"/>
      <c r="M295" s="133"/>
      <c r="N295" s="133"/>
      <c r="O295" s="133"/>
      <c r="P295" s="133"/>
      <c r="Q295" s="134"/>
      <c r="R295" s="138"/>
      <c r="S295" s="139"/>
      <c r="T295" s="139"/>
      <c r="U295" s="139"/>
      <c r="V295" s="139"/>
      <c r="W295" s="140"/>
      <c r="X295" s="141"/>
      <c r="Y295" s="142"/>
      <c r="Z295" s="143"/>
      <c r="AA295" s="147"/>
      <c r="AB295" s="148"/>
      <c r="AC295" s="149"/>
      <c r="AD295" s="153"/>
      <c r="AE295" s="154"/>
      <c r="AF295" s="154"/>
      <c r="AG295" s="154"/>
      <c r="AH295" s="154"/>
      <c r="AI295" s="155"/>
      <c r="AJ295" s="62"/>
      <c r="BA295" s="156"/>
      <c r="BB295" s="157"/>
    </row>
    <row r="296" spans="3:58" ht="10.9" customHeight="1" thickBot="1" x14ac:dyDescent="0.2">
      <c r="C296" s="113"/>
      <c r="D296" s="116"/>
      <c r="E296" s="119"/>
      <c r="F296" s="119"/>
      <c r="G296" s="113"/>
      <c r="H296" s="119"/>
      <c r="I296" s="144"/>
      <c r="J296" s="145"/>
      <c r="K296" s="353"/>
      <c r="L296" s="135"/>
      <c r="M296" s="136"/>
      <c r="N296" s="136"/>
      <c r="O296" s="136"/>
      <c r="P296" s="136"/>
      <c r="Q296" s="137"/>
      <c r="R296" s="138"/>
      <c r="S296" s="139"/>
      <c r="T296" s="139"/>
      <c r="U296" s="139"/>
      <c r="V296" s="139"/>
      <c r="W296" s="140"/>
      <c r="X296" s="144"/>
      <c r="Y296" s="145"/>
      <c r="Z296" s="146"/>
      <c r="AA296" s="150"/>
      <c r="AB296" s="151"/>
      <c r="AC296" s="152"/>
      <c r="AD296" s="153"/>
      <c r="AE296" s="154"/>
      <c r="AF296" s="154"/>
      <c r="AG296" s="154"/>
      <c r="AH296" s="154"/>
      <c r="AI296" s="155"/>
      <c r="AJ296" s="62"/>
      <c r="BA296" s="156"/>
      <c r="BB296" s="157"/>
    </row>
    <row r="297" spans="3:58" ht="14.1" customHeight="1" thickTop="1" x14ac:dyDescent="0.15">
      <c r="C297" s="307" t="s">
        <v>98</v>
      </c>
      <c r="D297" s="308"/>
      <c r="E297" s="308"/>
      <c r="F297" s="308"/>
      <c r="G297" s="308"/>
      <c r="H297" s="308"/>
      <c r="I297" s="308"/>
      <c r="J297" s="308"/>
      <c r="K297" s="308"/>
      <c r="L297" s="308"/>
      <c r="M297" s="308"/>
      <c r="N297" s="308"/>
      <c r="O297" s="308"/>
      <c r="P297" s="308"/>
      <c r="Q297" s="308"/>
      <c r="R297" s="308"/>
      <c r="S297" s="308"/>
      <c r="T297" s="308"/>
      <c r="U297" s="308"/>
      <c r="V297" s="308"/>
      <c r="W297" s="308"/>
      <c r="X297" s="308"/>
      <c r="Y297" s="308"/>
      <c r="Z297" s="308"/>
      <c r="AA297" s="309"/>
      <c r="AB297" s="316">
        <f>SUM(AD225:AI296)</f>
        <v>0</v>
      </c>
      <c r="AC297" s="317"/>
      <c r="AD297" s="317"/>
      <c r="AE297" s="317"/>
      <c r="AF297" s="317"/>
      <c r="AG297" s="322" t="s">
        <v>78</v>
      </c>
      <c r="AH297" s="322"/>
      <c r="AI297" s="323"/>
      <c r="AJ297" s="62"/>
      <c r="AK297" s="62"/>
      <c r="AL297" s="62"/>
      <c r="AM297" s="19"/>
      <c r="AN297" s="19"/>
      <c r="AO297" s="19"/>
      <c r="AP297" s="19"/>
      <c r="BA297" s="157"/>
      <c r="BB297" s="157"/>
      <c r="BD297" s="109"/>
      <c r="BE297" s="109"/>
      <c r="BF297" s="110"/>
    </row>
    <row r="298" spans="3:58" ht="14.1" customHeight="1" x14ac:dyDescent="0.15">
      <c r="C298" s="310"/>
      <c r="D298" s="311"/>
      <c r="E298" s="311"/>
      <c r="F298" s="311"/>
      <c r="G298" s="311"/>
      <c r="H298" s="311"/>
      <c r="I298" s="311"/>
      <c r="J298" s="311"/>
      <c r="K298" s="311"/>
      <c r="L298" s="311"/>
      <c r="M298" s="311"/>
      <c r="N298" s="311"/>
      <c r="O298" s="311"/>
      <c r="P298" s="311"/>
      <c r="Q298" s="311"/>
      <c r="R298" s="311"/>
      <c r="S298" s="311"/>
      <c r="T298" s="311"/>
      <c r="U298" s="311"/>
      <c r="V298" s="311"/>
      <c r="W298" s="311"/>
      <c r="X298" s="311"/>
      <c r="Y298" s="311"/>
      <c r="Z298" s="311"/>
      <c r="AA298" s="312"/>
      <c r="AB298" s="318"/>
      <c r="AC298" s="319"/>
      <c r="AD298" s="319"/>
      <c r="AE298" s="319"/>
      <c r="AF298" s="319"/>
      <c r="AG298" s="324"/>
      <c r="AH298" s="324"/>
      <c r="AI298" s="325"/>
      <c r="AJ298" s="62"/>
      <c r="AK298" s="62"/>
      <c r="AL298" s="62"/>
      <c r="AM298" s="19"/>
      <c r="AN298" s="19"/>
      <c r="AO298" s="19"/>
      <c r="AP298" s="19"/>
      <c r="BA298" s="157"/>
      <c r="BB298" s="157"/>
      <c r="BD298" s="109"/>
      <c r="BE298" s="109"/>
      <c r="BF298" s="110"/>
    </row>
    <row r="299" spans="3:58" ht="14.1" customHeight="1" x14ac:dyDescent="0.15">
      <c r="C299" s="310"/>
      <c r="D299" s="311"/>
      <c r="E299" s="311"/>
      <c r="F299" s="311"/>
      <c r="G299" s="311"/>
      <c r="H299" s="311"/>
      <c r="I299" s="311"/>
      <c r="J299" s="311"/>
      <c r="K299" s="311"/>
      <c r="L299" s="311"/>
      <c r="M299" s="311"/>
      <c r="N299" s="311"/>
      <c r="O299" s="311"/>
      <c r="P299" s="311"/>
      <c r="Q299" s="311"/>
      <c r="R299" s="311"/>
      <c r="S299" s="311"/>
      <c r="T299" s="311"/>
      <c r="U299" s="311"/>
      <c r="V299" s="311"/>
      <c r="W299" s="311"/>
      <c r="X299" s="311"/>
      <c r="Y299" s="311"/>
      <c r="Z299" s="311"/>
      <c r="AA299" s="312"/>
      <c r="AB299" s="318"/>
      <c r="AC299" s="319"/>
      <c r="AD299" s="319"/>
      <c r="AE299" s="319"/>
      <c r="AF299" s="319"/>
      <c r="AG299" s="324"/>
      <c r="AH299" s="324"/>
      <c r="AI299" s="325"/>
      <c r="AM299" s="19"/>
      <c r="AN299" s="19"/>
      <c r="AO299" s="19"/>
      <c r="AP299" s="19"/>
      <c r="BA299" s="157"/>
      <c r="BB299" s="157"/>
      <c r="BD299" s="109"/>
      <c r="BE299" s="109"/>
      <c r="BF299" s="110"/>
    </row>
    <row r="300" spans="3:58" ht="14.1" customHeight="1" thickBot="1" x14ac:dyDescent="0.2">
      <c r="C300" s="313"/>
      <c r="D300" s="314"/>
      <c r="E300" s="314"/>
      <c r="F300" s="314"/>
      <c r="G300" s="314"/>
      <c r="H300" s="314"/>
      <c r="I300" s="314"/>
      <c r="J300" s="314"/>
      <c r="K300" s="314"/>
      <c r="L300" s="314"/>
      <c r="M300" s="314"/>
      <c r="N300" s="314"/>
      <c r="O300" s="314"/>
      <c r="P300" s="314"/>
      <c r="Q300" s="314"/>
      <c r="R300" s="314"/>
      <c r="S300" s="314"/>
      <c r="T300" s="314"/>
      <c r="U300" s="314"/>
      <c r="V300" s="314"/>
      <c r="W300" s="314"/>
      <c r="X300" s="314"/>
      <c r="Y300" s="314"/>
      <c r="Z300" s="314"/>
      <c r="AA300" s="315"/>
      <c r="AB300" s="320"/>
      <c r="AC300" s="321"/>
      <c r="AD300" s="321"/>
      <c r="AE300" s="321"/>
      <c r="AF300" s="321"/>
      <c r="AG300" s="326"/>
      <c r="AH300" s="326"/>
      <c r="AI300" s="327"/>
      <c r="AM300" s="19"/>
      <c r="AN300" s="19"/>
      <c r="AO300" s="19"/>
      <c r="AP300" s="19"/>
      <c r="BA300" s="157"/>
      <c r="BB300" s="157"/>
      <c r="BD300" s="109"/>
      <c r="BE300" s="109"/>
      <c r="BF300" s="110"/>
    </row>
    <row r="301" spans="3:58" ht="19.5" thickTop="1" x14ac:dyDescent="0.15">
      <c r="AR301" s="92"/>
    </row>
  </sheetData>
  <sheetProtection algorithmName="SHA-512" hashValue="3jr4Wn7MXCgod8aO5did7F2GAndmlMX7YNUgGQkqaSufj5Norv8dVfvqK71BwkBOlKlMUlwV3N+KlRrCVKTKkA==" saltValue="AtaWlnrAU+7oeA7nyrYdTg==" spinCount="100000" sheet="1" formatRows="0"/>
  <mergeCells count="837">
    <mergeCell ref="BA293:BA296"/>
    <mergeCell ref="BB293:BB296"/>
    <mergeCell ref="C289:C292"/>
    <mergeCell ref="D289:D292"/>
    <mergeCell ref="E289:E292"/>
    <mergeCell ref="F289:F292"/>
    <mergeCell ref="G289:H292"/>
    <mergeCell ref="C285:C288"/>
    <mergeCell ref="D285:D288"/>
    <mergeCell ref="E285:E288"/>
    <mergeCell ref="F285:F288"/>
    <mergeCell ref="G285:H288"/>
    <mergeCell ref="I285:K288"/>
    <mergeCell ref="L285:Q288"/>
    <mergeCell ref="R285:W288"/>
    <mergeCell ref="X285:Z288"/>
    <mergeCell ref="AA285:AC288"/>
    <mergeCell ref="AD285:AI288"/>
    <mergeCell ref="BA285:BA288"/>
    <mergeCell ref="BB285:BB288"/>
    <mergeCell ref="C281:C284"/>
    <mergeCell ref="D281:D284"/>
    <mergeCell ref="E281:E284"/>
    <mergeCell ref="AA289:AC292"/>
    <mergeCell ref="AD289:AI292"/>
    <mergeCell ref="BA289:BA292"/>
    <mergeCell ref="BB289:BB292"/>
    <mergeCell ref="C293:C296"/>
    <mergeCell ref="D293:D296"/>
    <mergeCell ref="E293:E296"/>
    <mergeCell ref="F293:F296"/>
    <mergeCell ref="G293:H296"/>
    <mergeCell ref="I293:K296"/>
    <mergeCell ref="L293:Q296"/>
    <mergeCell ref="R293:W296"/>
    <mergeCell ref="X293:Z296"/>
    <mergeCell ref="AA293:AC296"/>
    <mergeCell ref="F281:F284"/>
    <mergeCell ref="G281:H284"/>
    <mergeCell ref="I281:K284"/>
    <mergeCell ref="L281:Q284"/>
    <mergeCell ref="R281:W284"/>
    <mergeCell ref="X281:Z284"/>
    <mergeCell ref="AD293:AI296"/>
    <mergeCell ref="C297:AA300"/>
    <mergeCell ref="AB297:AF300"/>
    <mergeCell ref="AG297:AI300"/>
    <mergeCell ref="BA297:BA300"/>
    <mergeCell ref="BB297:BB300"/>
    <mergeCell ref="AA273:AC276"/>
    <mergeCell ref="AD273:AI276"/>
    <mergeCell ref="BA273:BA276"/>
    <mergeCell ref="I289:K292"/>
    <mergeCell ref="L289:Q292"/>
    <mergeCell ref="R289:W292"/>
    <mergeCell ref="X289:Z292"/>
    <mergeCell ref="AA281:AC284"/>
    <mergeCell ref="AD281:AI284"/>
    <mergeCell ref="BA281:BA284"/>
    <mergeCell ref="BB281:BB284"/>
    <mergeCell ref="BB273:BB276"/>
    <mergeCell ref="C277:C280"/>
    <mergeCell ref="D277:D280"/>
    <mergeCell ref="E277:E280"/>
    <mergeCell ref="F277:F280"/>
    <mergeCell ref="G277:H280"/>
    <mergeCell ref="I277:K280"/>
    <mergeCell ref="L277:Q280"/>
    <mergeCell ref="R277:W280"/>
    <mergeCell ref="X277:Z280"/>
    <mergeCell ref="AA277:AC280"/>
    <mergeCell ref="AD277:AI280"/>
    <mergeCell ref="BA277:BA280"/>
    <mergeCell ref="BB277:BB280"/>
    <mergeCell ref="C273:C276"/>
    <mergeCell ref="D273:D276"/>
    <mergeCell ref="E273:E276"/>
    <mergeCell ref="F273:F276"/>
    <mergeCell ref="G273:H276"/>
    <mergeCell ref="I273:K276"/>
    <mergeCell ref="L273:Q276"/>
    <mergeCell ref="R273:W276"/>
    <mergeCell ref="X273:Z276"/>
    <mergeCell ref="R265:W268"/>
    <mergeCell ref="X265:Z268"/>
    <mergeCell ref="C269:C272"/>
    <mergeCell ref="D269:D272"/>
    <mergeCell ref="E269:E272"/>
    <mergeCell ref="F269:F272"/>
    <mergeCell ref="G269:H272"/>
    <mergeCell ref="I269:K272"/>
    <mergeCell ref="BB269:BB272"/>
    <mergeCell ref="L269:Q272"/>
    <mergeCell ref="R269:W272"/>
    <mergeCell ref="X269:Z272"/>
    <mergeCell ref="AA269:AC272"/>
    <mergeCell ref="AD269:AI272"/>
    <mergeCell ref="BA269:BA272"/>
    <mergeCell ref="F257:F260"/>
    <mergeCell ref="G257:H260"/>
    <mergeCell ref="C265:C268"/>
    <mergeCell ref="D265:D268"/>
    <mergeCell ref="E265:E268"/>
    <mergeCell ref="F265:F268"/>
    <mergeCell ref="G265:H268"/>
    <mergeCell ref="I265:K268"/>
    <mergeCell ref="L265:Q268"/>
    <mergeCell ref="C249:C252"/>
    <mergeCell ref="D249:D252"/>
    <mergeCell ref="E249:E252"/>
    <mergeCell ref="AA265:AC268"/>
    <mergeCell ref="AD265:AI268"/>
    <mergeCell ref="BA265:BA268"/>
    <mergeCell ref="BB265:BB268"/>
    <mergeCell ref="BB257:BB260"/>
    <mergeCell ref="C261:C264"/>
    <mergeCell ref="D261:D264"/>
    <mergeCell ref="E261:E264"/>
    <mergeCell ref="F261:F264"/>
    <mergeCell ref="G261:H264"/>
    <mergeCell ref="I261:K264"/>
    <mergeCell ref="BB261:BB264"/>
    <mergeCell ref="L261:Q264"/>
    <mergeCell ref="R261:W264"/>
    <mergeCell ref="X261:Z264"/>
    <mergeCell ref="AA261:AC264"/>
    <mergeCell ref="AD261:AI264"/>
    <mergeCell ref="BA261:BA264"/>
    <mergeCell ref="C257:C260"/>
    <mergeCell ref="D257:D260"/>
    <mergeCell ref="E257:E260"/>
    <mergeCell ref="C253:C256"/>
    <mergeCell ref="D253:D256"/>
    <mergeCell ref="E253:E256"/>
    <mergeCell ref="F253:F256"/>
    <mergeCell ref="G253:H256"/>
    <mergeCell ref="I253:K256"/>
    <mergeCell ref="BB253:BB256"/>
    <mergeCell ref="L253:Q256"/>
    <mergeCell ref="R253:W256"/>
    <mergeCell ref="X253:Z256"/>
    <mergeCell ref="AA253:AC256"/>
    <mergeCell ref="AD253:AI256"/>
    <mergeCell ref="BA253:BA256"/>
    <mergeCell ref="R241:W244"/>
    <mergeCell ref="X241:Z244"/>
    <mergeCell ref="F249:F252"/>
    <mergeCell ref="G249:H252"/>
    <mergeCell ref="I249:K252"/>
    <mergeCell ref="L249:Q252"/>
    <mergeCell ref="R249:W252"/>
    <mergeCell ref="X249:Z252"/>
    <mergeCell ref="BB249:BB252"/>
    <mergeCell ref="I257:K260"/>
    <mergeCell ref="L257:Q260"/>
    <mergeCell ref="R257:W260"/>
    <mergeCell ref="X257:Z260"/>
    <mergeCell ref="AA249:AC252"/>
    <mergeCell ref="AD249:AI252"/>
    <mergeCell ref="BA249:BA252"/>
    <mergeCell ref="AA257:AC260"/>
    <mergeCell ref="AD257:AI260"/>
    <mergeCell ref="BA257:BA260"/>
    <mergeCell ref="C237:C240"/>
    <mergeCell ref="D237:D240"/>
    <mergeCell ref="E237:E240"/>
    <mergeCell ref="F237:F240"/>
    <mergeCell ref="G237:H240"/>
    <mergeCell ref="I237:K240"/>
    <mergeCell ref="BB237:BB240"/>
    <mergeCell ref="L237:Q240"/>
    <mergeCell ref="R237:W240"/>
    <mergeCell ref="X237:Z240"/>
    <mergeCell ref="AA237:AC240"/>
    <mergeCell ref="AD237:AI240"/>
    <mergeCell ref="BA237:BA240"/>
    <mergeCell ref="BB241:BB244"/>
    <mergeCell ref="C245:C248"/>
    <mergeCell ref="D245:D248"/>
    <mergeCell ref="E245:E248"/>
    <mergeCell ref="F245:F248"/>
    <mergeCell ref="G245:H248"/>
    <mergeCell ref="I245:K248"/>
    <mergeCell ref="BB245:BB248"/>
    <mergeCell ref="L245:Q248"/>
    <mergeCell ref="R245:W248"/>
    <mergeCell ref="X245:Z248"/>
    <mergeCell ref="AA245:AC248"/>
    <mergeCell ref="AD245:AI248"/>
    <mergeCell ref="BA245:BA248"/>
    <mergeCell ref="C241:C244"/>
    <mergeCell ref="D241:D244"/>
    <mergeCell ref="E241:E244"/>
    <mergeCell ref="F241:F244"/>
    <mergeCell ref="G241:H244"/>
    <mergeCell ref="AA241:AC244"/>
    <mergeCell ref="AD241:AI244"/>
    <mergeCell ref="BA241:BA244"/>
    <mergeCell ref="I241:K244"/>
    <mergeCell ref="L241:Q244"/>
    <mergeCell ref="C233:C236"/>
    <mergeCell ref="D233:D236"/>
    <mergeCell ref="E233:E236"/>
    <mergeCell ref="F233:F236"/>
    <mergeCell ref="G233:H236"/>
    <mergeCell ref="I233:K236"/>
    <mergeCell ref="L233:Q236"/>
    <mergeCell ref="R233:W236"/>
    <mergeCell ref="X233:Z236"/>
    <mergeCell ref="BA233:BA236"/>
    <mergeCell ref="BB233:BB236"/>
    <mergeCell ref="D225:D228"/>
    <mergeCell ref="E225:E228"/>
    <mergeCell ref="F225:F228"/>
    <mergeCell ref="G225:H228"/>
    <mergeCell ref="I225:K228"/>
    <mergeCell ref="X222:Z224"/>
    <mergeCell ref="AA222:AC224"/>
    <mergeCell ref="R221:W224"/>
    <mergeCell ref="X221:AC221"/>
    <mergeCell ref="AD221:AI224"/>
    <mergeCell ref="AA233:AC236"/>
    <mergeCell ref="AD233:AI236"/>
    <mergeCell ref="D217:AR217"/>
    <mergeCell ref="BA221:BA224"/>
    <mergeCell ref="BB229:BB232"/>
    <mergeCell ref="L229:Q232"/>
    <mergeCell ref="R229:W232"/>
    <mergeCell ref="X229:Z232"/>
    <mergeCell ref="AA229:AC232"/>
    <mergeCell ref="AD229:AI232"/>
    <mergeCell ref="BA229:BA232"/>
    <mergeCell ref="C229:C232"/>
    <mergeCell ref="D229:D232"/>
    <mergeCell ref="E229:E232"/>
    <mergeCell ref="F229:F232"/>
    <mergeCell ref="G229:H232"/>
    <mergeCell ref="I229:K232"/>
    <mergeCell ref="C225:C228"/>
    <mergeCell ref="BA193:BA194"/>
    <mergeCell ref="BB193:BB194"/>
    <mergeCell ref="AE198:AK199"/>
    <mergeCell ref="AL198:AQ199"/>
    <mergeCell ref="AU198:AU199"/>
    <mergeCell ref="AV198:AV199"/>
    <mergeCell ref="AW198:AX199"/>
    <mergeCell ref="AU193:AU194"/>
    <mergeCell ref="AV193:AV194"/>
    <mergeCell ref="AW193:AW194"/>
    <mergeCell ref="AX193:AX194"/>
    <mergeCell ref="AY193:AY194"/>
    <mergeCell ref="AZ193:AZ194"/>
    <mergeCell ref="AE193:AI194"/>
    <mergeCell ref="AJ193:AK194"/>
    <mergeCell ref="AL193:AM194"/>
    <mergeCell ref="C207:D210"/>
    <mergeCell ref="AV207:AV208"/>
    <mergeCell ref="AW207:AW208"/>
    <mergeCell ref="E209:K210"/>
    <mergeCell ref="L209:M210"/>
    <mergeCell ref="AQ209:AQ210"/>
    <mergeCell ref="AR209:AR210"/>
    <mergeCell ref="Z193:AA194"/>
    <mergeCell ref="N193:O194"/>
    <mergeCell ref="P193:Q194"/>
    <mergeCell ref="R193:S194"/>
    <mergeCell ref="E207:M208"/>
    <mergeCell ref="AQ207:AQ208"/>
    <mergeCell ref="AR207:AR208"/>
    <mergeCell ref="AS209:AS210"/>
    <mergeCell ref="AT209:AT210"/>
    <mergeCell ref="AU209:AU210"/>
    <mergeCell ref="AS207:AS208"/>
    <mergeCell ref="AT207:AT208"/>
    <mergeCell ref="AU207:AU208"/>
    <mergeCell ref="N174:O175"/>
    <mergeCell ref="P174:Q175"/>
    <mergeCell ref="R174:S175"/>
    <mergeCell ref="T174:U175"/>
    <mergeCell ref="V174:W175"/>
    <mergeCell ref="T193:U194"/>
    <mergeCell ref="V193:W194"/>
    <mergeCell ref="AT188:AT189"/>
    <mergeCell ref="A185:I186"/>
    <mergeCell ref="F188:G189"/>
    <mergeCell ref="H188:I189"/>
    <mergeCell ref="B193:E194"/>
    <mergeCell ref="F193:G194"/>
    <mergeCell ref="H193:I194"/>
    <mergeCell ref="J193:K194"/>
    <mergeCell ref="L193:M194"/>
    <mergeCell ref="Z188:AA189"/>
    <mergeCell ref="AE188:AI189"/>
    <mergeCell ref="AJ188:AK189"/>
    <mergeCell ref="AL188:AM189"/>
    <mergeCell ref="AN188:AO189"/>
    <mergeCell ref="AP188:AQ189"/>
    <mergeCell ref="N188:O189"/>
    <mergeCell ref="P188:Q189"/>
    <mergeCell ref="R188:S189"/>
    <mergeCell ref="T188:U189"/>
    <mergeCell ref="V188:W189"/>
    <mergeCell ref="X188:Y189"/>
    <mergeCell ref="AN193:AO194"/>
    <mergeCell ref="AP193:AQ194"/>
    <mergeCell ref="B188:E189"/>
    <mergeCell ref="X193:Y194"/>
    <mergeCell ref="J188:K189"/>
    <mergeCell ref="L188:M189"/>
    <mergeCell ref="B174:E175"/>
    <mergeCell ref="F174:G175"/>
    <mergeCell ref="H174:I175"/>
    <mergeCell ref="J174:K175"/>
    <mergeCell ref="L174:M175"/>
    <mergeCell ref="X174:Y175"/>
    <mergeCell ref="C177:AB181"/>
    <mergeCell ref="BA174:BA175"/>
    <mergeCell ref="BB174:BB175"/>
    <mergeCell ref="AE179:AK180"/>
    <mergeCell ref="AL179:AQ180"/>
    <mergeCell ref="AU179:AU180"/>
    <mergeCell ref="AV179:AV180"/>
    <mergeCell ref="AW179:AX180"/>
    <mergeCell ref="AT180:AT181"/>
    <mergeCell ref="AU174:AU175"/>
    <mergeCell ref="AV174:AV175"/>
    <mergeCell ref="AW174:AW175"/>
    <mergeCell ref="AX174:AX175"/>
    <mergeCell ref="AY174:AY175"/>
    <mergeCell ref="AZ174:AZ175"/>
    <mergeCell ref="AE174:AI175"/>
    <mergeCell ref="AJ174:AK175"/>
    <mergeCell ref="AL174:AM175"/>
    <mergeCell ref="AU188:AU189"/>
    <mergeCell ref="AV188:AV189"/>
    <mergeCell ref="AX188:AX189"/>
    <mergeCell ref="AY188:AY189"/>
    <mergeCell ref="Z174:AA175"/>
    <mergeCell ref="AY169:AY170"/>
    <mergeCell ref="Z169:AA170"/>
    <mergeCell ref="AE169:AI170"/>
    <mergeCell ref="AJ169:AK170"/>
    <mergeCell ref="AL169:AM170"/>
    <mergeCell ref="AN169:AO170"/>
    <mergeCell ref="AP169:AQ170"/>
    <mergeCell ref="AN174:AO175"/>
    <mergeCell ref="AP174:AQ175"/>
    <mergeCell ref="AU161:AU162"/>
    <mergeCell ref="N169:O170"/>
    <mergeCell ref="P169:Q170"/>
    <mergeCell ref="R169:S170"/>
    <mergeCell ref="T169:U170"/>
    <mergeCell ref="V169:W170"/>
    <mergeCell ref="X169:Y170"/>
    <mergeCell ref="AV161:AV162"/>
    <mergeCell ref="AW161:AX162"/>
    <mergeCell ref="AT162:AT163"/>
    <mergeCell ref="AT169:AT170"/>
    <mergeCell ref="AU169:AU170"/>
    <mergeCell ref="AV169:AV170"/>
    <mergeCell ref="AX169:AX170"/>
    <mergeCell ref="C159:AB163"/>
    <mergeCell ref="A166:I167"/>
    <mergeCell ref="B169:E170"/>
    <mergeCell ref="F169:G170"/>
    <mergeCell ref="H169:I170"/>
    <mergeCell ref="J169:K170"/>
    <mergeCell ref="L169:M170"/>
    <mergeCell ref="AE161:AK162"/>
    <mergeCell ref="AL161:AQ162"/>
    <mergeCell ref="J151:K152"/>
    <mergeCell ref="L151:M152"/>
    <mergeCell ref="N151:O152"/>
    <mergeCell ref="P151:Q152"/>
    <mergeCell ref="R151:S152"/>
    <mergeCell ref="AX151:AX152"/>
    <mergeCell ref="BA156:BA157"/>
    <mergeCell ref="BB156:BB157"/>
    <mergeCell ref="AL156:AM157"/>
    <mergeCell ref="AN156:AO157"/>
    <mergeCell ref="AP156:AQ157"/>
    <mergeCell ref="AU156:AU157"/>
    <mergeCell ref="AV156:AV157"/>
    <mergeCell ref="AW156:AW157"/>
    <mergeCell ref="T156:U157"/>
    <mergeCell ref="V156:W157"/>
    <mergeCell ref="X156:Y157"/>
    <mergeCell ref="Z156:AA157"/>
    <mergeCell ref="AE156:AI157"/>
    <mergeCell ref="AJ156:AK157"/>
    <mergeCell ref="AX156:AX157"/>
    <mergeCell ref="AY156:AY157"/>
    <mergeCell ref="AZ156:AZ157"/>
    <mergeCell ref="AY151:AY152"/>
    <mergeCell ref="B156:E157"/>
    <mergeCell ref="F156:G157"/>
    <mergeCell ref="H156:I157"/>
    <mergeCell ref="J156:K157"/>
    <mergeCell ref="L156:M157"/>
    <mergeCell ref="N156:O157"/>
    <mergeCell ref="P156:Q157"/>
    <mergeCell ref="R156:S157"/>
    <mergeCell ref="AL151:AM152"/>
    <mergeCell ref="AN151:AO152"/>
    <mergeCell ref="AP151:AQ152"/>
    <mergeCell ref="AT151:AT152"/>
    <mergeCell ref="AU151:AU152"/>
    <mergeCell ref="AV151:AV152"/>
    <mergeCell ref="T151:U152"/>
    <mergeCell ref="V151:W152"/>
    <mergeCell ref="X151:Y152"/>
    <mergeCell ref="Z151:AA152"/>
    <mergeCell ref="AE151:AI152"/>
    <mergeCell ref="AJ151:AK152"/>
    <mergeCell ref="B151:E152"/>
    <mergeCell ref="F151:G152"/>
    <mergeCell ref="H151:I152"/>
    <mergeCell ref="BA138:BA139"/>
    <mergeCell ref="BB138:BB139"/>
    <mergeCell ref="AE143:AK144"/>
    <mergeCell ref="AL143:AQ144"/>
    <mergeCell ref="AU143:AU144"/>
    <mergeCell ref="AV143:AV144"/>
    <mergeCell ref="AW143:AX144"/>
    <mergeCell ref="AU138:AU139"/>
    <mergeCell ref="AV138:AV139"/>
    <mergeCell ref="AW138:AW139"/>
    <mergeCell ref="AX138:AX139"/>
    <mergeCell ref="AY138:AY139"/>
    <mergeCell ref="AZ138:AZ139"/>
    <mergeCell ref="AT144:AT145"/>
    <mergeCell ref="AN138:AO139"/>
    <mergeCell ref="AP138:AQ139"/>
    <mergeCell ref="AL138:AM139"/>
    <mergeCell ref="A148:I149"/>
    <mergeCell ref="AT133:AT134"/>
    <mergeCell ref="AU133:AU134"/>
    <mergeCell ref="AV133:AV134"/>
    <mergeCell ref="AX133:AX134"/>
    <mergeCell ref="AY133:AY134"/>
    <mergeCell ref="B138:E139"/>
    <mergeCell ref="F138:G139"/>
    <mergeCell ref="H138:I139"/>
    <mergeCell ref="J138:K139"/>
    <mergeCell ref="L138:M139"/>
    <mergeCell ref="Z133:AA134"/>
    <mergeCell ref="AE133:AI134"/>
    <mergeCell ref="AJ133:AK134"/>
    <mergeCell ref="AL133:AM134"/>
    <mergeCell ref="AN133:AO134"/>
    <mergeCell ref="AP133:AQ134"/>
    <mergeCell ref="N133:O134"/>
    <mergeCell ref="P133:Q134"/>
    <mergeCell ref="R133:S134"/>
    <mergeCell ref="T133:U134"/>
    <mergeCell ref="V133:W134"/>
    <mergeCell ref="AE138:AI139"/>
    <mergeCell ref="AJ138:AK139"/>
    <mergeCell ref="B119:E120"/>
    <mergeCell ref="F119:G120"/>
    <mergeCell ref="H119:I120"/>
    <mergeCell ref="J119:K120"/>
    <mergeCell ref="L119:M120"/>
    <mergeCell ref="N119:O120"/>
    <mergeCell ref="P119:Q120"/>
    <mergeCell ref="R119:S120"/>
    <mergeCell ref="T119:U120"/>
    <mergeCell ref="C122:AB126"/>
    <mergeCell ref="N138:O139"/>
    <mergeCell ref="P138:Q139"/>
    <mergeCell ref="R138:S139"/>
    <mergeCell ref="T138:U139"/>
    <mergeCell ref="V138:W139"/>
    <mergeCell ref="X138:Y139"/>
    <mergeCell ref="Z138:AA139"/>
    <mergeCell ref="X133:Y134"/>
    <mergeCell ref="A130:I131"/>
    <mergeCell ref="B133:E134"/>
    <mergeCell ref="F133:G134"/>
    <mergeCell ref="H133:I134"/>
    <mergeCell ref="J133:K134"/>
    <mergeCell ref="L133:M134"/>
    <mergeCell ref="BA119:BA120"/>
    <mergeCell ref="BB119:BB120"/>
    <mergeCell ref="AE124:AK125"/>
    <mergeCell ref="AL124:AQ125"/>
    <mergeCell ref="AU124:AU125"/>
    <mergeCell ref="AV124:AV125"/>
    <mergeCell ref="AW124:AX125"/>
    <mergeCell ref="AT125:AT126"/>
    <mergeCell ref="AU119:AU120"/>
    <mergeCell ref="AV119:AV120"/>
    <mergeCell ref="AW119:AW120"/>
    <mergeCell ref="AX119:AX120"/>
    <mergeCell ref="AY119:AY120"/>
    <mergeCell ref="AZ119:AZ120"/>
    <mergeCell ref="AE119:AI120"/>
    <mergeCell ref="AJ119:AK120"/>
    <mergeCell ref="AL119:AM120"/>
    <mergeCell ref="AN119:AO120"/>
    <mergeCell ref="AP119:AQ120"/>
    <mergeCell ref="V119:W120"/>
    <mergeCell ref="X119:Y120"/>
    <mergeCell ref="AT114:AT115"/>
    <mergeCell ref="AU114:AU115"/>
    <mergeCell ref="AV114:AV115"/>
    <mergeCell ref="AX114:AX115"/>
    <mergeCell ref="AY114:AY115"/>
    <mergeCell ref="Z114:AA115"/>
    <mergeCell ref="AE114:AI115"/>
    <mergeCell ref="AJ114:AK115"/>
    <mergeCell ref="AL114:AM115"/>
    <mergeCell ref="AN114:AO115"/>
    <mergeCell ref="Z119:AA120"/>
    <mergeCell ref="X114:Y115"/>
    <mergeCell ref="J114:K115"/>
    <mergeCell ref="L114:M115"/>
    <mergeCell ref="AE106:AK107"/>
    <mergeCell ref="AL106:AQ107"/>
    <mergeCell ref="AU106:AU107"/>
    <mergeCell ref="AP114:AQ115"/>
    <mergeCell ref="N114:O115"/>
    <mergeCell ref="P114:Q115"/>
    <mergeCell ref="BA101:BA102"/>
    <mergeCell ref="R101:S102"/>
    <mergeCell ref="AV106:AV107"/>
    <mergeCell ref="AW106:AX107"/>
    <mergeCell ref="AT107:AT108"/>
    <mergeCell ref="AX101:AX102"/>
    <mergeCell ref="AY101:AY102"/>
    <mergeCell ref="AZ101:AZ102"/>
    <mergeCell ref="C104:AB108"/>
    <mergeCell ref="A111:I112"/>
    <mergeCell ref="B114:E115"/>
    <mergeCell ref="F114:G115"/>
    <mergeCell ref="H114:I115"/>
    <mergeCell ref="BB101:BB102"/>
    <mergeCell ref="AL101:AM102"/>
    <mergeCell ref="AN101:AO102"/>
    <mergeCell ref="AP101:AQ102"/>
    <mergeCell ref="AU101:AU102"/>
    <mergeCell ref="AV101:AV102"/>
    <mergeCell ref="AW101:AW102"/>
    <mergeCell ref="T101:U102"/>
    <mergeCell ref="V101:W102"/>
    <mergeCell ref="X101:Y102"/>
    <mergeCell ref="Z101:AA102"/>
    <mergeCell ref="AE101:AI102"/>
    <mergeCell ref="AJ101:AK102"/>
    <mergeCell ref="AL96:AM97"/>
    <mergeCell ref="AN96:AO97"/>
    <mergeCell ref="AP96:AQ97"/>
    <mergeCell ref="AT96:AT97"/>
    <mergeCell ref="AU96:AU97"/>
    <mergeCell ref="AV96:AV97"/>
    <mergeCell ref="AX96:AX97"/>
    <mergeCell ref="B78:E79"/>
    <mergeCell ref="BA83:BA84"/>
    <mergeCell ref="AY96:AY97"/>
    <mergeCell ref="B96:E97"/>
    <mergeCell ref="F96:G97"/>
    <mergeCell ref="H96:I97"/>
    <mergeCell ref="A93:I94"/>
    <mergeCell ref="J96:K97"/>
    <mergeCell ref="L96:M97"/>
    <mergeCell ref="N96:O97"/>
    <mergeCell ref="P96:Q97"/>
    <mergeCell ref="T96:U97"/>
    <mergeCell ref="V96:W97"/>
    <mergeCell ref="X96:Y97"/>
    <mergeCell ref="Z96:AA97"/>
    <mergeCell ref="AE96:AI97"/>
    <mergeCell ref="AJ96:AK97"/>
    <mergeCell ref="BB83:BB84"/>
    <mergeCell ref="AE88:AK89"/>
    <mergeCell ref="AL88:AQ89"/>
    <mergeCell ref="AU88:AU89"/>
    <mergeCell ref="AV88:AV89"/>
    <mergeCell ref="AW88:AX89"/>
    <mergeCell ref="AU83:AU84"/>
    <mergeCell ref="AV83:AV84"/>
    <mergeCell ref="AW83:AW84"/>
    <mergeCell ref="AX83:AX84"/>
    <mergeCell ref="AY83:AY84"/>
    <mergeCell ref="AZ83:AZ84"/>
    <mergeCell ref="AT89:AT90"/>
    <mergeCell ref="AL83:AM84"/>
    <mergeCell ref="AN83:AO84"/>
    <mergeCell ref="X78:Y79"/>
    <mergeCell ref="Z83:AA84"/>
    <mergeCell ref="AP83:AQ84"/>
    <mergeCell ref="N83:O84"/>
    <mergeCell ref="P83:Q84"/>
    <mergeCell ref="R83:S84"/>
    <mergeCell ref="T83:U84"/>
    <mergeCell ref="V83:W84"/>
    <mergeCell ref="X83:Y84"/>
    <mergeCell ref="AE83:AI84"/>
    <mergeCell ref="AJ83:AK84"/>
    <mergeCell ref="BA64:BA65"/>
    <mergeCell ref="BB64:BB65"/>
    <mergeCell ref="AE69:AK70"/>
    <mergeCell ref="AL69:AQ70"/>
    <mergeCell ref="AU69:AU70"/>
    <mergeCell ref="AV69:AV70"/>
    <mergeCell ref="AW69:AX70"/>
    <mergeCell ref="AT70:AT71"/>
    <mergeCell ref="AU64:AU65"/>
    <mergeCell ref="AV64:AV65"/>
    <mergeCell ref="AW64:AW65"/>
    <mergeCell ref="AX64:AX65"/>
    <mergeCell ref="AY64:AY65"/>
    <mergeCell ref="AZ64:AZ65"/>
    <mergeCell ref="AE64:AI65"/>
    <mergeCell ref="AJ64:AK65"/>
    <mergeCell ref="AL64:AM65"/>
    <mergeCell ref="AP64:AQ65"/>
    <mergeCell ref="AX59:AX60"/>
    <mergeCell ref="AY59:AY60"/>
    <mergeCell ref="B64:E65"/>
    <mergeCell ref="F64:G65"/>
    <mergeCell ref="H64:I65"/>
    <mergeCell ref="J64:K65"/>
    <mergeCell ref="L64:M65"/>
    <mergeCell ref="Z59:AA60"/>
    <mergeCell ref="AE59:AI60"/>
    <mergeCell ref="AJ59:AK60"/>
    <mergeCell ref="AL59:AM60"/>
    <mergeCell ref="AN59:AO60"/>
    <mergeCell ref="AP59:AQ60"/>
    <mergeCell ref="N59:O60"/>
    <mergeCell ref="P59:Q60"/>
    <mergeCell ref="R59:S60"/>
    <mergeCell ref="T59:U60"/>
    <mergeCell ref="V59:W60"/>
    <mergeCell ref="X59:Y60"/>
    <mergeCell ref="J59:K60"/>
    <mergeCell ref="L59:M60"/>
    <mergeCell ref="AN64:AO65"/>
    <mergeCell ref="AT59:AT60"/>
    <mergeCell ref="AU59:AU60"/>
    <mergeCell ref="AV59:AV60"/>
    <mergeCell ref="F46:G47"/>
    <mergeCell ref="H46:I47"/>
    <mergeCell ref="J46:K47"/>
    <mergeCell ref="L46:M47"/>
    <mergeCell ref="Z41:AA42"/>
    <mergeCell ref="AE41:AI42"/>
    <mergeCell ref="AJ41:AK42"/>
    <mergeCell ref="AL41:AM42"/>
    <mergeCell ref="AN41:AO42"/>
    <mergeCell ref="AP41:AQ42"/>
    <mergeCell ref="N41:O42"/>
    <mergeCell ref="P41:Q42"/>
    <mergeCell ref="R41:S42"/>
    <mergeCell ref="Z46:AA47"/>
    <mergeCell ref="AE46:AI47"/>
    <mergeCell ref="A56:I57"/>
    <mergeCell ref="B59:E60"/>
    <mergeCell ref="F59:G60"/>
    <mergeCell ref="H59:I60"/>
    <mergeCell ref="N46:O47"/>
    <mergeCell ref="P46:Q47"/>
    <mergeCell ref="C49:AB53"/>
    <mergeCell ref="BB46:BB47"/>
    <mergeCell ref="AE51:AK52"/>
    <mergeCell ref="AL51:AQ52"/>
    <mergeCell ref="AU51:AU52"/>
    <mergeCell ref="AV51:AV52"/>
    <mergeCell ref="AW51:AX52"/>
    <mergeCell ref="AT52:AT53"/>
    <mergeCell ref="AU46:AU47"/>
    <mergeCell ref="AV46:AV47"/>
    <mergeCell ref="AW46:AW47"/>
    <mergeCell ref="AX46:AX47"/>
    <mergeCell ref="AY46:AY47"/>
    <mergeCell ref="AZ46:AZ47"/>
    <mergeCell ref="AJ46:AK47"/>
    <mergeCell ref="AL46:AM47"/>
    <mergeCell ref="AN46:AO47"/>
    <mergeCell ref="AP46:AQ47"/>
    <mergeCell ref="AT23:AT24"/>
    <mergeCell ref="J41:K42"/>
    <mergeCell ref="L41:M42"/>
    <mergeCell ref="X46:Y47"/>
    <mergeCell ref="AT41:AT42"/>
    <mergeCell ref="AU41:AU42"/>
    <mergeCell ref="BA28:BA29"/>
    <mergeCell ref="BB28:BB29"/>
    <mergeCell ref="AE33:AK34"/>
    <mergeCell ref="AL33:AQ34"/>
    <mergeCell ref="AU33:AU34"/>
    <mergeCell ref="AV33:AV34"/>
    <mergeCell ref="AW33:AX34"/>
    <mergeCell ref="AT34:AT35"/>
    <mergeCell ref="AU28:AU29"/>
    <mergeCell ref="AV28:AV29"/>
    <mergeCell ref="AW28:AW29"/>
    <mergeCell ref="AX28:AX29"/>
    <mergeCell ref="AY28:AY29"/>
    <mergeCell ref="AZ28:AZ29"/>
    <mergeCell ref="AV41:AV42"/>
    <mergeCell ref="AX41:AX42"/>
    <mergeCell ref="AY41:AY42"/>
    <mergeCell ref="BA46:BA47"/>
    <mergeCell ref="AV23:AV24"/>
    <mergeCell ref="T41:U42"/>
    <mergeCell ref="V41:W42"/>
    <mergeCell ref="X41:Y42"/>
    <mergeCell ref="AX23:AX24"/>
    <mergeCell ref="AY23:AY24"/>
    <mergeCell ref="C31:AB35"/>
    <mergeCell ref="A38:I39"/>
    <mergeCell ref="B28:E29"/>
    <mergeCell ref="F28:G29"/>
    <mergeCell ref="H28:I29"/>
    <mergeCell ref="J28:K29"/>
    <mergeCell ref="L28:M29"/>
    <mergeCell ref="Z23:AA24"/>
    <mergeCell ref="AE23:AI24"/>
    <mergeCell ref="AJ23:AK24"/>
    <mergeCell ref="AL23:AM24"/>
    <mergeCell ref="AN23:AO24"/>
    <mergeCell ref="AP23:AQ24"/>
    <mergeCell ref="N23:O24"/>
    <mergeCell ref="P23:Q24"/>
    <mergeCell ref="R23:S24"/>
    <mergeCell ref="T23:U24"/>
    <mergeCell ref="V23:W24"/>
    <mergeCell ref="X23:Y24"/>
    <mergeCell ref="B23:E24"/>
    <mergeCell ref="V28:W29"/>
    <mergeCell ref="F23:G24"/>
    <mergeCell ref="H23:I24"/>
    <mergeCell ref="J23:K24"/>
    <mergeCell ref="B41:E42"/>
    <mergeCell ref="F41:G42"/>
    <mergeCell ref="H41:I42"/>
    <mergeCell ref="P28:Q29"/>
    <mergeCell ref="R28:S29"/>
    <mergeCell ref="T28:U29"/>
    <mergeCell ref="AU23:AU24"/>
    <mergeCell ref="L23:M24"/>
    <mergeCell ref="N28:O29"/>
    <mergeCell ref="A2:H2"/>
    <mergeCell ref="I2:AJ2"/>
    <mergeCell ref="AK2:AS2"/>
    <mergeCell ref="X28:Y29"/>
    <mergeCell ref="A3:AS3"/>
    <mergeCell ref="A20:I21"/>
    <mergeCell ref="A5:K6"/>
    <mergeCell ref="L5:T6"/>
    <mergeCell ref="U5:AE6"/>
    <mergeCell ref="AF5:AS6"/>
    <mergeCell ref="A7:K8"/>
    <mergeCell ref="L7:T8"/>
    <mergeCell ref="U7:AE8"/>
    <mergeCell ref="AF7:AS8"/>
    <mergeCell ref="B9:AS9"/>
    <mergeCell ref="Z28:AA29"/>
    <mergeCell ref="AE28:AI29"/>
    <mergeCell ref="AJ28:AK29"/>
    <mergeCell ref="AL28:AM29"/>
    <mergeCell ref="AN28:AO29"/>
    <mergeCell ref="AP28:AQ29"/>
    <mergeCell ref="N64:O65"/>
    <mergeCell ref="P64:Q65"/>
    <mergeCell ref="R64:S65"/>
    <mergeCell ref="T64:U65"/>
    <mergeCell ref="V64:W65"/>
    <mergeCell ref="X64:Y65"/>
    <mergeCell ref="R96:S97"/>
    <mergeCell ref="C86:AB90"/>
    <mergeCell ref="B101:E102"/>
    <mergeCell ref="F101:G102"/>
    <mergeCell ref="H101:I102"/>
    <mergeCell ref="J101:K102"/>
    <mergeCell ref="L101:M102"/>
    <mergeCell ref="N101:O102"/>
    <mergeCell ref="P101:Q102"/>
    <mergeCell ref="F78:G79"/>
    <mergeCell ref="H78:I79"/>
    <mergeCell ref="J78:K79"/>
    <mergeCell ref="L78:M79"/>
    <mergeCell ref="A75:I76"/>
    <mergeCell ref="Z64:AA65"/>
    <mergeCell ref="C67:AB71"/>
    <mergeCell ref="J83:K84"/>
    <mergeCell ref="L83:M84"/>
    <mergeCell ref="B17:AS17"/>
    <mergeCell ref="R46:S47"/>
    <mergeCell ref="T46:U47"/>
    <mergeCell ref="V46:W47"/>
    <mergeCell ref="B46:E47"/>
    <mergeCell ref="BD297:BE300"/>
    <mergeCell ref="BF297:BF300"/>
    <mergeCell ref="C196:AB200"/>
    <mergeCell ref="D215:AR215"/>
    <mergeCell ref="AT199:AT200"/>
    <mergeCell ref="B202:AP202"/>
    <mergeCell ref="L225:Q228"/>
    <mergeCell ref="C221:H224"/>
    <mergeCell ref="I221:K224"/>
    <mergeCell ref="L221:Q224"/>
    <mergeCell ref="AV209:AV210"/>
    <mergeCell ref="AW209:AW210"/>
    <mergeCell ref="R225:W228"/>
    <mergeCell ref="X225:Z228"/>
    <mergeCell ref="AA225:AC228"/>
    <mergeCell ref="AD225:AI228"/>
    <mergeCell ref="BA225:BA228"/>
    <mergeCell ref="BB225:BB228"/>
    <mergeCell ref="BB221:BB224"/>
    <mergeCell ref="AT78:AT79"/>
    <mergeCell ref="AU78:AU79"/>
    <mergeCell ref="AV78:AV79"/>
    <mergeCell ref="AX78:AX79"/>
    <mergeCell ref="AY78:AY79"/>
    <mergeCell ref="B83:E84"/>
    <mergeCell ref="F83:G84"/>
    <mergeCell ref="H83:I84"/>
    <mergeCell ref="N207:AO210"/>
    <mergeCell ref="C141:AB145"/>
    <mergeCell ref="R114:S115"/>
    <mergeCell ref="T114:U115"/>
    <mergeCell ref="V114:W115"/>
    <mergeCell ref="Z78:AA79"/>
    <mergeCell ref="AE78:AI79"/>
    <mergeCell ref="AJ78:AK79"/>
    <mergeCell ref="AL78:AM79"/>
    <mergeCell ref="AN78:AO79"/>
    <mergeCell ref="AP78:AQ79"/>
    <mergeCell ref="N78:O79"/>
    <mergeCell ref="P78:Q79"/>
    <mergeCell ref="R78:S79"/>
    <mergeCell ref="T78:U79"/>
    <mergeCell ref="V78:W79"/>
  </mergeCells>
  <phoneticPr fontId="3"/>
  <conditionalFormatting sqref="R225 R229 R233 R237 R241 R245 R249 R253 R257 R261 R265 R269">
    <cfRule type="expression" dxfId="11" priority="54">
      <formula>IF(R225="定",TRUE)</formula>
    </cfRule>
    <cfRule type="expression" dxfId="10" priority="56">
      <formula>IF(R225=0,TRUE)</formula>
    </cfRule>
  </conditionalFormatting>
  <conditionalFormatting sqref="AD225 AD229 AD233 AD237 AD241 AD245 AD249 AD253 AD257 AD261 AD265 AD269">
    <cfRule type="expression" dxfId="9" priority="30">
      <formula>IF(AD225="定",TRUE)</formula>
    </cfRule>
    <cfRule type="expression" dxfId="8" priority="31">
      <formula>IF(CB225="×",TRUE)</formula>
    </cfRule>
    <cfRule type="expression" dxfId="7" priority="32">
      <formula>IF(AD225=0,TRUE)</formula>
    </cfRule>
  </conditionalFormatting>
  <conditionalFormatting sqref="R273 R293">
    <cfRule type="expression" dxfId="6" priority="27">
      <formula>IF(R273="定",TRUE)</formula>
    </cfRule>
    <cfRule type="expression" dxfId="5" priority="29">
      <formula>IF(R273=0,TRUE)</formula>
    </cfRule>
  </conditionalFormatting>
  <conditionalFormatting sqref="R277 R281 R285 R289">
    <cfRule type="expression" dxfId="4" priority="24">
      <formula>IF(R277="定",TRUE)</formula>
    </cfRule>
    <cfRule type="expression" dxfId="3" priority="26">
      <formula>IF(R277=0,TRUE)</formula>
    </cfRule>
  </conditionalFormatting>
  <conditionalFormatting sqref="AD273 AD277 AD281 AD285 AD289 AD293">
    <cfRule type="expression" dxfId="2" priority="21">
      <formula>IF(AD273="定",TRUE)</formula>
    </cfRule>
    <cfRule type="expression" dxfId="1" priority="22">
      <formula>IF(CB273="×",TRUE)</formula>
    </cfRule>
    <cfRule type="expression" dxfId="0" priority="23">
      <formula>IF(AD273=0,TRUE)</formula>
    </cfRule>
  </conditionalFormatting>
  <dataValidations count="5">
    <dataValidation type="whole" allowBlank="1" showInputMessage="1" showErrorMessage="1" sqref="X225:Z296" xr:uid="{C6102186-4009-4435-AA52-34E1358D23DB}">
      <formula1>1</formula1>
      <formula2>10</formula2>
    </dataValidation>
    <dataValidation type="list" allowBlank="1" showInputMessage="1" showErrorMessage="1" sqref="I225:K296" xr:uid="{BDB7A439-506B-4141-99CF-38CF50961EFC}">
      <formula1>"○,定,×,－"</formula1>
    </dataValidation>
    <dataValidation type="whole" allowBlank="1" showInputMessage="1" showErrorMessage="1" sqref="L23:M24 X23:Y24 L28:M29 X28:Y29 AN28:AO29 AN23:AO24 L41:M42 X41:Y42 L46:M47 X46:Y47 AN46:AO47 AN41:AO42 AN83:AO84 AN78:AO79 L83:M84 X83:Y84 L59:M60 X59:Y60 L64:M65 X64:Y65 AN64:AO65 AN59:AO60 L78:M79 X78:Y79 AN101:AO102 AN96:AO97 L101:M102 X101:Y102 L96:M97 X96:Y97 AN138:AO139 AN133:AO134 L138:M139 X138:Y139 L114:M115 X114:Y115 L119:M120 X119:Y120 AN119:AO120 AN114:AO115 L133:M134 X133:Y134 AN156:AO157 AN151:AO152 L156:M157 X156:Y157 L151:M152 X151:Y152 AN193:AO194 AN188:AO189 L193:M194 X193:Y194 L169:M170 X169:Y170 L174:M175 X174:Y175 AN174:AO175 AN169:AO170 L188:M189 X188:Y189" xr:uid="{31272183-C73A-4C08-9CDA-8C4C217345CD}">
      <formula1>0</formula1>
      <formula2>59</formula2>
    </dataValidation>
    <dataValidation type="decimal" operator="greaterThan" allowBlank="1" showInputMessage="1" showErrorMessage="1" sqref="E209:K210" xr:uid="{4DF3A6FB-EE6E-459B-82F8-37C7CF008B4B}">
      <formula1>0</formula1>
    </dataValidation>
    <dataValidation type="whole" allowBlank="1" showInputMessage="1" showErrorMessage="1" sqref="H23:I24 H28:I29 H41:I42 H46:I47 H59:I60 H64:I65 H78:I79 H83:I84 H96:I97 H101:I102 H114:I115 H119:I120 H133:I134 H138:I139 H151:I152 H156:I157 H169:I170 H174:I175 H188:I189 H193:I194" xr:uid="{E2777232-6E6A-444F-93E7-30EFAB0CEEAB}">
      <formula1>5</formula1>
      <formula2>28</formula2>
    </dataValidation>
  </dataValidations>
  <pageMargins left="0.9055118110236221" right="0.51181102362204722" top="0.55118110236220474" bottom="0.55118110236220474" header="0.31496062992125984" footer="0.31496062992125984"/>
  <pageSetup paperSize="9" scale="51" fitToHeight="0" orientation="portrait" cellComments="asDisplayed" r:id="rId1"/>
  <headerFooter>
    <oddFooter>&amp;C&amp;P /&amp;Nページ</oddFooter>
  </headerFooter>
  <rowBreaks count="2" manualBreakCount="2">
    <brk id="55" max="44" man="1"/>
    <brk id="219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記載例</vt:lpstr>
      <vt:lpstr>支給額計算書</vt:lpstr>
      <vt:lpstr>記載例!Print_Area</vt:lpstr>
      <vt:lpstr>支給額計算書!Print_Area</vt:lpstr>
      <vt:lpstr>記載例!Print_Titles</vt:lpstr>
      <vt:lpstr>支給額計算書!Print_Titles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坂本　陽飛</cp:lastModifiedBy>
  <dcterms:modified xsi:type="dcterms:W3CDTF">2021-10-11T06:18:12Z</dcterms:modified>
</cp:coreProperties>
</file>