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6期）\04_2 要項（大規模）\HP掲載用\"/>
    </mc:Choice>
  </mc:AlternateContent>
  <xr:revisionPtr revIDLastSave="0" documentId="13_ncr:1_{AD56B352-1D7B-4A2F-A10C-5D91D4A84995}" xr6:coauthVersionLast="36" xr6:coauthVersionMax="36" xr10:uidLastSave="{00000000-0000-0000-0000-000000000000}"/>
  <bookViews>
    <workbookView xWindow="0" yWindow="0" windowWidth="20490" windowHeight="6705" xr2:uid="{189BE9B0-C154-43F2-A854-241037B847A9}"/>
  </bookViews>
  <sheets>
    <sheet name="記載例" sheetId="2" r:id="rId1"/>
    <sheet name="支給額計算書" sheetId="1" r:id="rId2"/>
  </sheets>
  <definedNames>
    <definedName name="_xlnm.Print_Area" localSheetId="0">記載例!$A$2:$AS$305</definedName>
    <definedName name="_xlnm.Print_Area" localSheetId="1">支給額計算書!$A$2:$AS$305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98" i="2" l="1"/>
  <c r="AY294" i="2" s="1"/>
  <c r="AY290" i="2" s="1"/>
  <c r="AY286" i="2" s="1"/>
  <c r="AY282" i="2" s="1"/>
  <c r="AY278" i="2" s="1"/>
  <c r="AY274" i="2" s="1"/>
  <c r="AY270" i="2" s="1"/>
  <c r="AY266" i="2" s="1"/>
  <c r="AY262" i="2" s="1"/>
  <c r="AY258" i="2" s="1"/>
  <c r="AY254" i="2" s="1"/>
  <c r="AY250" i="2" s="1"/>
  <c r="AY246" i="2" s="1"/>
  <c r="AY242" i="2" s="1"/>
  <c r="AY238" i="2" s="1"/>
  <c r="AY234" i="2" s="1"/>
  <c r="AY298" i="1"/>
  <c r="AY294" i="1" s="1"/>
  <c r="AY290" i="1" s="1"/>
  <c r="AY286" i="1" s="1"/>
  <c r="AY282" i="1" s="1"/>
  <c r="AY278" i="1" s="1"/>
  <c r="AY274" i="1" s="1"/>
  <c r="AY270" i="1" s="1"/>
  <c r="AY266" i="1" s="1"/>
  <c r="AY262" i="1" s="1"/>
  <c r="AY258" i="1" s="1"/>
  <c r="AY254" i="1" s="1"/>
  <c r="AY250" i="1" s="1"/>
  <c r="AY246" i="1" s="1"/>
  <c r="AY242" i="1" s="1"/>
  <c r="AY238" i="1" s="1"/>
  <c r="AY234" i="1" s="1"/>
  <c r="L298" i="2" l="1"/>
  <c r="L294" i="2"/>
  <c r="L290" i="2"/>
  <c r="L286" i="2"/>
  <c r="L282" i="2"/>
  <c r="L278" i="2"/>
  <c r="AD298" i="1"/>
  <c r="L298" i="1"/>
  <c r="AD294" i="1"/>
  <c r="L294" i="1"/>
  <c r="AD290" i="1"/>
  <c r="L290" i="1"/>
  <c r="AD286" i="1"/>
  <c r="L286" i="1"/>
  <c r="AD282" i="1"/>
  <c r="L282" i="1"/>
  <c r="AD278" i="1"/>
  <c r="L278" i="1"/>
  <c r="L274" i="2" l="1"/>
  <c r="L270" i="2"/>
  <c r="L266" i="2"/>
  <c r="L262" i="2"/>
  <c r="L258" i="2"/>
  <c r="L254" i="2"/>
  <c r="L250" i="2"/>
  <c r="L246" i="2"/>
  <c r="L242" i="2"/>
  <c r="L238" i="2"/>
  <c r="L234" i="2"/>
  <c r="L230" i="2"/>
  <c r="BC198" i="2"/>
  <c r="AZ198" i="2"/>
  <c r="AZ193" i="2"/>
  <c r="AL203" i="2" s="1"/>
  <c r="AW193" i="2"/>
  <c r="AJ193" i="2"/>
  <c r="AN193" i="2" s="1"/>
  <c r="BC178" i="2"/>
  <c r="AZ178" i="2"/>
  <c r="AZ173" i="2"/>
  <c r="AJ173" i="2" s="1"/>
  <c r="AN173" i="2" s="1"/>
  <c r="AW173" i="2"/>
  <c r="BC160" i="2"/>
  <c r="AZ160" i="2"/>
  <c r="AZ155" i="2"/>
  <c r="AL165" i="2" s="1"/>
  <c r="AW155" i="2"/>
  <c r="AJ155" i="2"/>
  <c r="AN155" i="2" s="1"/>
  <c r="BC140" i="2"/>
  <c r="AZ140" i="2"/>
  <c r="AZ135" i="2"/>
  <c r="AJ135" i="2" s="1"/>
  <c r="AN135" i="2" s="1"/>
  <c r="AW135" i="2"/>
  <c r="BC122" i="2"/>
  <c r="AZ122" i="2"/>
  <c r="AZ117" i="2"/>
  <c r="AL127" i="2" s="1"/>
  <c r="AW117" i="2"/>
  <c r="AJ117" i="2"/>
  <c r="AN117" i="2" s="1"/>
  <c r="BC102" i="2"/>
  <c r="AZ102" i="2"/>
  <c r="AZ97" i="2"/>
  <c r="AJ97" i="2" s="1"/>
  <c r="AN97" i="2" s="1"/>
  <c r="AW97" i="2"/>
  <c r="BC84" i="2"/>
  <c r="AZ84" i="2"/>
  <c r="AZ79" i="2"/>
  <c r="AL89" i="2" s="1"/>
  <c r="AW79" i="2"/>
  <c r="AJ79" i="2"/>
  <c r="AN79" i="2" s="1"/>
  <c r="BC64" i="2"/>
  <c r="AZ64" i="2"/>
  <c r="AZ59" i="2"/>
  <c r="AJ59" i="2" s="1"/>
  <c r="AN59" i="2" s="1"/>
  <c r="AW59" i="2"/>
  <c r="BC46" i="2"/>
  <c r="AZ46" i="2"/>
  <c r="AZ41" i="2"/>
  <c r="AW41" i="2"/>
  <c r="AJ41" i="2"/>
  <c r="AN41" i="2" s="1"/>
  <c r="BC28" i="2"/>
  <c r="AZ28" i="2"/>
  <c r="AZ23" i="2"/>
  <c r="AJ23" i="2" s="1"/>
  <c r="AN23" i="2" s="1"/>
  <c r="AW23" i="2"/>
  <c r="AW46" i="2" l="1"/>
  <c r="AW64" i="2"/>
  <c r="AW69" i="2" s="1"/>
  <c r="AJ64" i="2" s="1"/>
  <c r="AN64" i="2" s="1"/>
  <c r="AW122" i="2"/>
  <c r="AW127" i="2" s="1"/>
  <c r="AJ122" i="2" s="1"/>
  <c r="AN122" i="2" s="1"/>
  <c r="AW140" i="2"/>
  <c r="AW145" i="2" s="1"/>
  <c r="AJ140" i="2" s="1"/>
  <c r="AN140" i="2" s="1"/>
  <c r="AW198" i="2"/>
  <c r="AW203" i="2" s="1"/>
  <c r="AJ198" i="2" s="1"/>
  <c r="AN198" i="2" s="1"/>
  <c r="AW84" i="2"/>
  <c r="AW89" i="2" s="1"/>
  <c r="AJ84" i="2" s="1"/>
  <c r="AN84" i="2" s="1"/>
  <c r="AW102" i="2"/>
  <c r="AW107" i="2" s="1"/>
  <c r="AW160" i="2"/>
  <c r="AW165" i="2" s="1"/>
  <c r="AJ160" i="2" s="1"/>
  <c r="AN160" i="2" s="1"/>
  <c r="AW178" i="2"/>
  <c r="AW183" i="2" s="1"/>
  <c r="AW28" i="2"/>
  <c r="AW33" i="2" s="1"/>
  <c r="AL33" i="2" s="1"/>
  <c r="AW51" i="2"/>
  <c r="AL51" i="2" s="1"/>
  <c r="AL69" i="2"/>
  <c r="AL107" i="2"/>
  <c r="AL145" i="2"/>
  <c r="AL183" i="2"/>
  <c r="BC198" i="1"/>
  <c r="AZ198" i="1"/>
  <c r="AZ193" i="1"/>
  <c r="AJ193" i="1" s="1"/>
  <c r="AN193" i="1" s="1"/>
  <c r="AW193" i="1"/>
  <c r="BC178" i="1"/>
  <c r="AZ178" i="1"/>
  <c r="AZ173" i="1"/>
  <c r="AJ173" i="1" s="1"/>
  <c r="AN173" i="1" s="1"/>
  <c r="AW173" i="1"/>
  <c r="BC160" i="1"/>
  <c r="AZ160" i="1"/>
  <c r="AZ155" i="1"/>
  <c r="AJ155" i="1" s="1"/>
  <c r="AN155" i="1" s="1"/>
  <c r="AW155" i="1"/>
  <c r="BC140" i="1"/>
  <c r="AZ140" i="1"/>
  <c r="AZ135" i="1"/>
  <c r="AJ135" i="1" s="1"/>
  <c r="AN135" i="1" s="1"/>
  <c r="AW135" i="1"/>
  <c r="BC122" i="1"/>
  <c r="AZ122" i="1"/>
  <c r="AZ117" i="1"/>
  <c r="AJ117" i="1" s="1"/>
  <c r="AN117" i="1" s="1"/>
  <c r="AW117" i="1"/>
  <c r="BC102" i="1"/>
  <c r="AZ102" i="1"/>
  <c r="AZ97" i="1"/>
  <c r="AJ97" i="1" s="1"/>
  <c r="AN97" i="1" s="1"/>
  <c r="AW97" i="1"/>
  <c r="BC84" i="1"/>
  <c r="AZ84" i="1"/>
  <c r="AZ79" i="1"/>
  <c r="AJ79" i="1" s="1"/>
  <c r="AN79" i="1" s="1"/>
  <c r="AW79" i="1"/>
  <c r="BC64" i="1"/>
  <c r="AZ64" i="1"/>
  <c r="AZ59" i="1"/>
  <c r="AJ59" i="1" s="1"/>
  <c r="AN59" i="1" s="1"/>
  <c r="AW59" i="1"/>
  <c r="BC46" i="1"/>
  <c r="AZ46" i="1"/>
  <c r="AZ41" i="1"/>
  <c r="AJ41" i="1" s="1"/>
  <c r="AN41" i="1" s="1"/>
  <c r="AW41" i="1"/>
  <c r="BC28" i="1"/>
  <c r="AZ28" i="1"/>
  <c r="AZ23" i="1"/>
  <c r="AJ23" i="1" s="1"/>
  <c r="AN23" i="1" s="1"/>
  <c r="AW23" i="1"/>
  <c r="AJ46" i="2" l="1"/>
  <c r="AN46" i="2" s="1"/>
  <c r="AW28" i="1"/>
  <c r="AW33" i="1" s="1"/>
  <c r="AJ28" i="1" s="1"/>
  <c r="AN28" i="1" s="1"/>
  <c r="AW46" i="1"/>
  <c r="AW51" i="1" s="1"/>
  <c r="AW64" i="1"/>
  <c r="AW69" i="1" s="1"/>
  <c r="AJ64" i="1" s="1"/>
  <c r="AN64" i="1" s="1"/>
  <c r="AW84" i="1"/>
  <c r="AW89" i="1" s="1"/>
  <c r="AJ84" i="1" s="1"/>
  <c r="AN84" i="1" s="1"/>
  <c r="AW102" i="1"/>
  <c r="AW107" i="1" s="1"/>
  <c r="AJ102" i="1" s="1"/>
  <c r="AN102" i="1" s="1"/>
  <c r="AW122" i="1"/>
  <c r="AW127" i="1" s="1"/>
  <c r="AJ122" i="1" s="1"/>
  <c r="AN122" i="1" s="1"/>
  <c r="AW140" i="1"/>
  <c r="AW145" i="1" s="1"/>
  <c r="AJ140" i="1" s="1"/>
  <c r="AN140" i="1" s="1"/>
  <c r="AW160" i="1"/>
  <c r="AW165" i="1" s="1"/>
  <c r="AJ160" i="1" s="1"/>
  <c r="AN160" i="1" s="1"/>
  <c r="AW178" i="1"/>
  <c r="AW183" i="1" s="1"/>
  <c r="AJ178" i="1" s="1"/>
  <c r="AN178" i="1" s="1"/>
  <c r="AW198" i="1"/>
  <c r="AW203" i="1" s="1"/>
  <c r="AJ198" i="1" s="1"/>
  <c r="AN198" i="1" s="1"/>
  <c r="AJ102" i="2"/>
  <c r="AN102" i="2" s="1"/>
  <c r="AJ28" i="2"/>
  <c r="AN28" i="2" s="1"/>
  <c r="AJ178" i="2"/>
  <c r="AN178" i="2" s="1"/>
  <c r="AA298" i="2"/>
  <c r="AA294" i="2"/>
  <c r="AA290" i="2"/>
  <c r="AA286" i="2"/>
  <c r="AA278" i="2"/>
  <c r="AA282" i="2"/>
  <c r="AA274" i="2"/>
  <c r="AA270" i="2"/>
  <c r="AA266" i="2"/>
  <c r="AA262" i="2"/>
  <c r="AA258" i="2"/>
  <c r="AA254" i="2"/>
  <c r="AA250" i="2"/>
  <c r="AA246" i="2"/>
  <c r="AA242" i="2"/>
  <c r="AA238" i="2"/>
  <c r="AA234" i="2"/>
  <c r="AA230" i="2"/>
  <c r="AL203" i="1"/>
  <c r="AL183" i="1"/>
  <c r="AL165" i="1"/>
  <c r="AL145" i="1"/>
  <c r="AL127" i="1"/>
  <c r="AL107" i="1"/>
  <c r="AL89" i="1"/>
  <c r="AL69" i="1"/>
  <c r="AL51" i="1"/>
  <c r="AL33" i="1"/>
  <c r="AD234" i="1"/>
  <c r="AD242" i="1"/>
  <c r="AD246" i="1"/>
  <c r="AD250" i="1"/>
  <c r="AD254" i="1"/>
  <c r="AD262" i="1"/>
  <c r="AD266" i="1"/>
  <c r="AD270" i="1"/>
  <c r="AD274" i="1"/>
  <c r="AA298" i="1" l="1"/>
  <c r="AA290" i="1"/>
  <c r="AA282" i="1"/>
  <c r="AA294" i="1"/>
  <c r="AA286" i="1"/>
  <c r="AA278" i="1"/>
  <c r="AZ298" i="2"/>
  <c r="R298" i="2"/>
  <c r="AD298" i="2" s="1"/>
  <c r="AJ46" i="1"/>
  <c r="AN46" i="1" s="1"/>
  <c r="AZ294" i="2" l="1"/>
  <c r="R294" i="2"/>
  <c r="AD294" i="2" s="1"/>
  <c r="AZ290" i="2" l="1"/>
  <c r="R290" i="2"/>
  <c r="AD290" i="2" s="1"/>
  <c r="AZ286" i="2" l="1"/>
  <c r="R286" i="2"/>
  <c r="AD286" i="2" s="1"/>
  <c r="AZ282" i="2" l="1"/>
  <c r="R282" i="2"/>
  <c r="AD282" i="2" s="1"/>
  <c r="L230" i="1"/>
  <c r="AZ278" i="2" l="1"/>
  <c r="R278" i="2"/>
  <c r="AD278" i="2" s="1"/>
  <c r="L238" i="1"/>
  <c r="AZ274" i="2" l="1"/>
  <c r="R274" i="2"/>
  <c r="AD274" i="2" s="1"/>
  <c r="L274" i="1"/>
  <c r="L270" i="1"/>
  <c r="L266" i="1"/>
  <c r="L262" i="1"/>
  <c r="L258" i="1"/>
  <c r="L254" i="1"/>
  <c r="L250" i="1"/>
  <c r="L246" i="1"/>
  <c r="L242" i="1"/>
  <c r="L234" i="1"/>
  <c r="R270" i="2" l="1"/>
  <c r="AD270" i="2" s="1"/>
  <c r="AZ270" i="2"/>
  <c r="AZ266" i="2" l="1"/>
  <c r="R266" i="2"/>
  <c r="AD266" i="2" s="1"/>
  <c r="AA274" i="1"/>
  <c r="AA266" i="1"/>
  <c r="AA258" i="1"/>
  <c r="AA250" i="1"/>
  <c r="AA242" i="1"/>
  <c r="AA234" i="1"/>
  <c r="AA270" i="1"/>
  <c r="AA262" i="1"/>
  <c r="AA254" i="1"/>
  <c r="AA246" i="1"/>
  <c r="AA238" i="1"/>
  <c r="AA230" i="1"/>
  <c r="R262" i="2" l="1"/>
  <c r="AD262" i="2" s="1"/>
  <c r="AZ262" i="2"/>
  <c r="AZ258" i="2" l="1"/>
  <c r="R258" i="2"/>
  <c r="AD258" i="2" s="1"/>
  <c r="R254" i="2" l="1"/>
  <c r="AD254" i="2" s="1"/>
  <c r="AZ254" i="2"/>
  <c r="AZ250" i="2" l="1"/>
  <c r="R250" i="2"/>
  <c r="AD250" i="2" s="1"/>
  <c r="R246" i="2" l="1"/>
  <c r="AD246" i="2" s="1"/>
  <c r="AZ246" i="2"/>
  <c r="AZ242" i="2" l="1"/>
  <c r="R242" i="2"/>
  <c r="AD242" i="2" s="1"/>
  <c r="R238" i="2" l="1"/>
  <c r="AD238" i="2" s="1"/>
  <c r="AZ238" i="2"/>
  <c r="AZ298" i="1" l="1"/>
  <c r="R298" i="1"/>
  <c r="AZ234" i="2"/>
  <c r="R234" i="2"/>
  <c r="AD234" i="2" s="1"/>
  <c r="AY230" i="2"/>
  <c r="AZ294" i="1" l="1"/>
  <c r="R294" i="1"/>
  <c r="AZ230" i="2"/>
  <c r="R230" i="2"/>
  <c r="AD230" i="2" s="1"/>
  <c r="AB302" i="2" s="1"/>
  <c r="R290" i="1" l="1"/>
  <c r="AZ290" i="1"/>
  <c r="AZ286" i="1" l="1"/>
  <c r="R286" i="1"/>
  <c r="AZ282" i="1" l="1"/>
  <c r="R282" i="1"/>
  <c r="AZ278" i="1" l="1"/>
  <c r="R278" i="1"/>
  <c r="R274" i="1" l="1"/>
  <c r="AZ274" i="1"/>
  <c r="R270" i="1" l="1"/>
  <c r="AZ270" i="1"/>
  <c r="AD230" i="1"/>
  <c r="R266" i="1" l="1"/>
  <c r="AZ266" i="1"/>
  <c r="R262" i="1" l="1"/>
  <c r="AZ262" i="1"/>
  <c r="R258" i="1" l="1"/>
  <c r="AD258" i="1" s="1"/>
  <c r="AZ258" i="1"/>
  <c r="R254" i="1" l="1"/>
  <c r="AZ254" i="1"/>
  <c r="R250" i="1" l="1"/>
  <c r="AZ250" i="1"/>
  <c r="R246" i="1" l="1"/>
  <c r="AZ246" i="1"/>
  <c r="R242" i="1" l="1"/>
  <c r="AZ242" i="1"/>
  <c r="R238" i="1" l="1"/>
  <c r="AD238" i="1" s="1"/>
  <c r="AB302" i="1" s="1"/>
  <c r="AZ238" i="1"/>
  <c r="R234" i="1" l="1"/>
  <c r="AY230" i="1"/>
  <c r="AZ234" i="1"/>
  <c r="R230" i="1" l="1"/>
  <c r="AZ230" i="1"/>
</calcChain>
</file>

<file path=xl/sharedStrings.xml><?xml version="1.0" encoding="utf-8"?>
<sst xmlns="http://schemas.openxmlformats.org/spreadsheetml/2006/main" count="1356" uniqueCount="111">
  <si>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</si>
  <si>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</si>
  <si>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</si>
  <si>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</si>
  <si>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</si>
  <si>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</si>
  <si>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</si>
  <si>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</si>
  <si>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</si>
  <si>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</si>
  <si>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</si>
  <si>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</si>
  <si>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</si>
  <si>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</si>
  <si>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</si>
  <si>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</si>
  <si>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</si>
  <si>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</si>
  <si>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</si>
  <si>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</si>
  <si>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</si>
  <si>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</si>
  <si>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</si>
  <si>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</si>
  <si>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</si>
  <si>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</si>
  <si>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</si>
  <si>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</si>
  <si>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</si>
  <si>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</si>
  <si>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</si>
  <si>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</si>
  <si>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</si>
  <si>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</si>
  <si>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</si>
  <si>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</si>
  <si>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</si>
  <si>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</si>
  <si>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</si>
  <si>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</si>
  <si>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</si>
  <si>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</si>
  <si>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</si>
  <si>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</si>
  <si>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</si>
  <si>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</si>
  <si>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</si>
  <si>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</si>
  <si>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</si>
  <si>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</si>
  <si>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</si>
  <si>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</si>
  <si>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</si>
  <si>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</si>
  <si>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</si>
  <si>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</si>
  <si>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</si>
  <si>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</si>
  <si>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</si>
  <si>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</si>
  <si>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</si>
  <si>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</si>
  <si>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</si>
  <si>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</si>
  <si>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</si>
  <si>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</si>
  <si>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</si>
  <si>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</si>
  <si>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</si>
  <si>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</si>
  <si>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</si>
  <si>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</si>
  <si>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</si>
  <si>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</si>
  <si>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</si>
  <si>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</si>
  <si>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特定大規模施設内のテナント事業者</t>
    <rPh sb="0" eb="2">
      <t>トクテイ</t>
    </rPh>
    <rPh sb="2" eb="5">
      <t>ダイキボ</t>
    </rPh>
    <rPh sb="5" eb="7">
      <t>シセツ</t>
    </rPh>
    <rPh sb="7" eb="8">
      <t>ナイ</t>
    </rPh>
    <rPh sb="13" eb="16">
      <t>ジギョウシャ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</si>
  <si>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</si>
  <si>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</si>
  <si>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</si>
  <si>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</si>
  <si>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</si>
  <si>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2">
      <t>キソ</t>
    </rPh>
    <rPh sb="2" eb="3">
      <t>ガク</t>
    </rPh>
    <phoneticPr fontId="3"/>
  </si>
  <si>
    <t>対象となる店舗面積を記入してください。
施設内で複数の店舗を出店している場合は、合計面積を記載してください。
実施期間中の日単位で対象面積が異なる場合は、下表の面積欄に直接入力してください。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キニュウ</t>
    </rPh>
    <rPh sb="20" eb="23">
      <t>シセツナイ</t>
    </rPh>
    <rPh sb="24" eb="26">
      <t>フクスウ</t>
    </rPh>
    <rPh sb="27" eb="29">
      <t>テンポ</t>
    </rPh>
    <rPh sb="30" eb="32">
      <t>シュッテン</t>
    </rPh>
    <rPh sb="36" eb="38">
      <t>バアイ</t>
    </rPh>
    <rPh sb="40" eb="42">
      <t>ゴウケイ</t>
    </rPh>
    <rPh sb="42" eb="44">
      <t>メンセキ</t>
    </rPh>
    <rPh sb="45" eb="47">
      <t>キサイ</t>
    </rPh>
    <rPh sb="55" eb="57">
      <t>ジッシ</t>
    </rPh>
    <rPh sb="57" eb="59">
      <t>キカン</t>
    </rPh>
    <rPh sb="59" eb="60">
      <t>ナカ</t>
    </rPh>
    <rPh sb="61" eb="62">
      <t>ヒ</t>
    </rPh>
    <rPh sb="62" eb="64">
      <t>タンイ</t>
    </rPh>
    <rPh sb="65" eb="67">
      <t>タイショウ</t>
    </rPh>
    <rPh sb="67" eb="69">
      <t>メンセキ</t>
    </rPh>
    <rPh sb="70" eb="71">
      <t>コト</t>
    </rPh>
    <rPh sb="73" eb="75">
      <t>バアイ</t>
    </rPh>
    <rPh sb="77" eb="79">
      <t>カヒョウ</t>
    </rPh>
    <rPh sb="80" eb="83">
      <t>メンセキラン</t>
    </rPh>
    <rPh sb="84" eb="86">
      <t>チョクセツ</t>
    </rPh>
    <rPh sb="86" eb="88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</si>
  <si>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</si>
  <si>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</si>
  <si>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</si>
  <si>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</si>
  <si>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</si>
  <si>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(α×β)</t>
    </r>
    <rPh sb="0" eb="2">
      <t>イチニチ</t>
    </rPh>
    <rPh sb="6" eb="9">
      <t>シキュウガク</t>
    </rPh>
    <phoneticPr fontId="3"/>
  </si>
  <si>
    <t>合　　計</t>
    <rPh sb="0" eb="1">
      <t>ゴウ</t>
    </rPh>
    <rPh sb="3" eb="4">
      <t>ケイ</t>
    </rPh>
    <phoneticPr fontId="3"/>
  </si>
  <si>
    <t>（様式Ｃ）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</si>
  <si>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</si>
  <si>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営業時間
（*）</t>
    <rPh sb="0" eb="2">
      <t>エイギョウ</t>
    </rPh>
    <rPh sb="2" eb="4">
      <t>ジカン</t>
    </rPh>
    <phoneticPr fontId="3"/>
  </si>
  <si>
    <t>20時又は</t>
    <phoneticPr fontId="3"/>
  </si>
  <si>
    <t>21時まで</t>
    <rPh sb="2" eb="3">
      <t>ジ</t>
    </rPh>
    <phoneticPr fontId="3"/>
  </si>
  <si>
    <t>※　24時間表記で記入してください。
※　24時間営業の場合は「5時00分～29時00分」と記入してください。
※　特措法に基づく要請分(20時までの時短)が協力金の対象のため、
　20時以前に営業を終了した場合でも、通常の営業終了時間から20時
　までに短縮した時間となります。
※　屋内運動施設で大会等のイベント開催時は、20時を21時に読み替え
　ますので、下のボックスにチェック☑してください。</t>
    <rPh sb="58" eb="61">
      <t>トクソホウ</t>
    </rPh>
    <rPh sb="62" eb="63">
      <t>モト</t>
    </rPh>
    <rPh sb="143" eb="149">
      <t>オクナイウンドウシセツ</t>
    </rPh>
    <rPh sb="150" eb="153">
      <t>タイカイトウ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</si>
  <si>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</si>
  <si>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□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</si>
  <si>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</si>
  <si>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△△モール　京都五条店</t>
    <phoneticPr fontId="3"/>
  </si>
  <si>
    <t>1,2</t>
    <phoneticPr fontId="3"/>
  </si>
  <si>
    <t>株式会社〇〇物産</t>
    <phoneticPr fontId="3"/>
  </si>
  <si>
    <t>〇〇プラザ、△△ストア</t>
    <phoneticPr fontId="3"/>
  </si>
  <si>
    <t>☑</t>
  </si>
  <si>
    <t>○</t>
  </si>
  <si>
    <t>対応</t>
    <rPh sb="0" eb="2">
      <t>タイオウ</t>
    </rPh>
    <phoneticPr fontId="3"/>
  </si>
  <si>
    <t>短縮時間
Ｙⅰ</t>
    <rPh sb="0" eb="2">
      <t>タンシュク</t>
    </rPh>
    <rPh sb="2" eb="4">
      <t>ジカン</t>
    </rPh>
    <phoneticPr fontId="3"/>
  </si>
  <si>
    <t>営業時間数</t>
    <rPh sb="0" eb="2">
      <t>エイギョウ</t>
    </rPh>
    <rPh sb="2" eb="4">
      <t>ジカン</t>
    </rPh>
    <rPh sb="4" eb="5">
      <t>カズ</t>
    </rPh>
    <phoneticPr fontId="3"/>
  </si>
  <si>
    <t>時短比率</t>
    <rPh sb="0" eb="2">
      <t>ジタン</t>
    </rPh>
    <rPh sb="2" eb="4">
      <t>ヒリツ</t>
    </rPh>
    <phoneticPr fontId="3"/>
  </si>
  <si>
    <t>営業時間数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</si>
</sst>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u/>
      <sz val="18"/>
      <name val="ＭＳ ゴシック"/>
      <family val="2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rgb="FF305496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8"/>
      <color rgb="FF305496"/>
      <name val="ＭＳ ゴシック"/>
      <family val="3"/>
      <charset val="128"/>
    </font>
    <font>
      <b/>
      <sz val="16"/>
      <color rgb="FF305496"/>
      <name val="ＭＳ ゴシック"/>
      <family val="3"/>
      <charset val="128"/>
    </font>
    <font>
      <sz val="28"/>
      <name val="ＭＳ ゴシック"/>
      <family val="3"/>
      <charset val="128"/>
    </font>
    <font>
      <sz val="16"/>
      <color theme="0" tint="-0.3499862666707357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" fillId="0" borderId="13" xfId="0" applyFont="1" applyBorder="1" applyAlignment="1" applyProtection="1">
      <alignment vertical="center" wrapText="1" shrinkToFit="1"/>
      <protection hidden="1"/>
    </xf>
    <xf numFmtId="0" fontId="8" fillId="0" borderId="13" xfId="0" applyFont="1" applyBorder="1" applyProtection="1">
      <alignment vertical="center"/>
      <protection hidden="1"/>
    </xf>
    <xf numFmtId="0" fontId="14" fillId="0" borderId="13" xfId="0" applyFont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4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2" fillId="0" borderId="24" xfId="0" applyFont="1" applyBorder="1" applyProtection="1">
      <alignment vertical="center"/>
      <protection hidden="1"/>
    </xf>
    <xf numFmtId="0" fontId="16" fillId="0" borderId="24" xfId="0" applyFont="1" applyBorder="1" applyAlignment="1" applyProtection="1">
      <alignment vertical="top"/>
      <protection hidden="1"/>
    </xf>
    <xf numFmtId="0" fontId="8" fillId="0" borderId="24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5" xfId="0" applyFont="1" applyFill="1" applyBorder="1" applyProtection="1">
      <alignment vertical="center"/>
      <protection hidden="1"/>
    </xf>
    <xf numFmtId="0" fontId="12" fillId="0" borderId="5" xfId="0" applyFont="1" applyFill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27" fillId="0" borderId="0" xfId="0" applyFont="1" applyBorder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7" borderId="1" xfId="0" applyFont="1" applyFill="1" applyBorder="1" applyAlignment="1" applyProtection="1">
      <alignment horizontal="center" vertical="center" shrinkToFit="1"/>
      <protection locked="0"/>
    </xf>
    <xf numFmtId="0" fontId="36" fillId="7" borderId="53" xfId="0" applyFont="1" applyFill="1" applyBorder="1" applyAlignment="1" applyProtection="1">
      <alignment horizontal="center" vertical="center" shrinkToFit="1"/>
      <protection locked="0"/>
    </xf>
    <xf numFmtId="0" fontId="36" fillId="7" borderId="58" xfId="0" applyFont="1" applyFill="1" applyBorder="1" applyAlignment="1" applyProtection="1">
      <alignment horizontal="center" vertical="center" shrinkToFit="1"/>
      <protection locked="0"/>
    </xf>
    <xf numFmtId="0" fontId="36" fillId="7" borderId="59" xfId="0" applyFont="1" applyFill="1" applyBorder="1" applyAlignment="1" applyProtection="1">
      <alignment horizontal="center" vertical="center" shrinkToFit="1"/>
      <protection locked="0"/>
    </xf>
    <xf numFmtId="0" fontId="30" fillId="0" borderId="27" xfId="0" applyFont="1" applyBorder="1" applyAlignment="1" applyProtection="1">
      <alignment horizontal="right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5" xfId="0" applyFont="1" applyFill="1" applyBorder="1" applyAlignment="1" applyProtection="1">
      <alignment horizontal="center" vertical="center" textRotation="255"/>
      <protection hidden="1"/>
    </xf>
    <xf numFmtId="176" fontId="3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wrapText="1" shrinkToFit="1"/>
      <protection hidden="1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12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176" fontId="37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7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35" fillId="7" borderId="57" xfId="0" applyFont="1" applyFill="1" applyBorder="1" applyAlignment="1" applyProtection="1">
      <alignment horizontal="center" vertical="center" wrapText="1" shrinkToFit="1"/>
      <protection locked="0"/>
    </xf>
    <xf numFmtId="0" fontId="35" fillId="7" borderId="1" xfId="0" applyFont="1" applyFill="1" applyBorder="1" applyAlignment="1" applyProtection="1">
      <alignment horizontal="center" vertical="center" wrapText="1" shrinkToFit="1"/>
      <protection locked="0"/>
    </xf>
    <xf numFmtId="0" fontId="35" fillId="7" borderId="60" xfId="0" applyFont="1" applyFill="1" applyBorder="1" applyAlignment="1" applyProtection="1">
      <alignment horizontal="center" vertical="center" wrapText="1" shrinkToFit="1"/>
      <protection locked="0"/>
    </xf>
    <xf numFmtId="0" fontId="35" fillId="7" borderId="58" xfId="0" applyFont="1" applyFill="1" applyBorder="1" applyAlignment="1" applyProtection="1">
      <alignment horizontal="center" vertical="center" wrapText="1" shrinkToFit="1"/>
      <protection locked="0"/>
    </xf>
    <xf numFmtId="0" fontId="41" fillId="5" borderId="7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40" xfId="0" applyFont="1" applyFill="1" applyBorder="1" applyAlignment="1" applyProtection="1">
      <alignment horizontal="center" vertical="center"/>
      <protection hidden="1"/>
    </xf>
    <xf numFmtId="0" fontId="41" fillId="5" borderId="10" xfId="0" applyFont="1" applyFill="1" applyBorder="1" applyAlignment="1" applyProtection="1">
      <alignment horizontal="center" vertical="center"/>
      <protection hidden="1"/>
    </xf>
    <xf numFmtId="0" fontId="41" fillId="5" borderId="0" xfId="0" applyFont="1" applyFill="1" applyBorder="1" applyAlignment="1" applyProtection="1">
      <alignment horizontal="center" vertical="center"/>
      <protection hidden="1"/>
    </xf>
    <xf numFmtId="0" fontId="41" fillId="5" borderId="44" xfId="0" applyFont="1" applyFill="1" applyBorder="1" applyAlignment="1" applyProtection="1">
      <alignment horizontal="center" vertical="center"/>
      <protection hidden="1"/>
    </xf>
    <xf numFmtId="0" fontId="41" fillId="5" borderId="12" xfId="0" applyFont="1" applyFill="1" applyBorder="1" applyAlignment="1" applyProtection="1">
      <alignment horizontal="center" vertical="center"/>
      <protection hidden="1"/>
    </xf>
    <xf numFmtId="0" fontId="41" fillId="5" borderId="5" xfId="0" applyFont="1" applyFill="1" applyBorder="1" applyAlignment="1" applyProtection="1">
      <alignment horizontal="center" vertical="center"/>
      <protection hidden="1"/>
    </xf>
    <xf numFmtId="0" fontId="41" fillId="5" borderId="61" xfId="0" applyFont="1" applyFill="1" applyBorder="1" applyAlignment="1" applyProtection="1">
      <alignment horizontal="center" vertical="center"/>
      <protection hidden="1"/>
    </xf>
    <xf numFmtId="182" fontId="21" fillId="5" borderId="41" xfId="1" applyNumberFormat="1" applyFont="1" applyFill="1" applyBorder="1" applyAlignment="1" applyProtection="1">
      <alignment horizontal="right" vertical="center"/>
      <protection hidden="1"/>
    </xf>
    <xf numFmtId="182" fontId="21" fillId="5" borderId="42" xfId="1" applyNumberFormat="1" applyFont="1" applyFill="1" applyBorder="1" applyAlignment="1" applyProtection="1">
      <alignment horizontal="right" vertical="center"/>
      <protection hidden="1"/>
    </xf>
    <xf numFmtId="182" fontId="21" fillId="5" borderId="45" xfId="1" applyNumberFormat="1" applyFont="1" applyFill="1" applyBorder="1" applyAlignment="1" applyProtection="1">
      <alignment horizontal="right" vertical="center"/>
      <protection hidden="1"/>
    </xf>
    <xf numFmtId="182" fontId="21" fillId="5" borderId="0" xfId="1" applyNumberFormat="1" applyFont="1" applyFill="1" applyBorder="1" applyAlignment="1" applyProtection="1">
      <alignment horizontal="right" vertical="center"/>
      <protection hidden="1"/>
    </xf>
    <xf numFmtId="182" fontId="21" fillId="5" borderId="49" xfId="1" applyNumberFormat="1" applyFont="1" applyFill="1" applyBorder="1" applyAlignment="1" applyProtection="1">
      <alignment horizontal="right" vertical="center"/>
      <protection hidden="1"/>
    </xf>
    <xf numFmtId="182" fontId="21" fillId="5" borderId="50" xfId="1" applyNumberFormat="1" applyFont="1" applyFill="1" applyBorder="1" applyAlignment="1" applyProtection="1">
      <alignment horizontal="right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10" fillId="3" borderId="20" xfId="0" applyFont="1" applyFill="1" applyBorder="1" applyAlignment="1" applyProtection="1">
      <alignment horizontal="center" vertical="center" shrinkToFit="1"/>
      <protection locked="0" hidden="1"/>
    </xf>
    <xf numFmtId="0" fontId="10" fillId="3" borderId="21" xfId="0" applyFont="1" applyFill="1" applyBorder="1" applyAlignment="1" applyProtection="1">
      <alignment horizontal="center" vertical="center" shrinkToFit="1"/>
      <protection locked="0" hidden="1"/>
    </xf>
    <xf numFmtId="0" fontId="4" fillId="0" borderId="21" xfId="0" applyFont="1" applyFill="1" applyBorder="1" applyAlignment="1" applyProtection="1">
      <alignment horizontal="left" vertical="top" shrinkToFit="1"/>
      <protection hidden="1"/>
    </xf>
    <xf numFmtId="0" fontId="4" fillId="0" borderId="22" xfId="0" applyFont="1" applyFill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3" fillId="0" borderId="54" xfId="0" applyFont="1" applyBorder="1" applyAlignment="1" applyProtection="1">
      <alignment horizontal="center" vertical="center" wrapText="1" shrinkToFit="1"/>
      <protection hidden="1"/>
    </xf>
    <xf numFmtId="0" fontId="33" fillId="0" borderId="55" xfId="0" applyFont="1" applyBorder="1" applyAlignment="1" applyProtection="1">
      <alignment horizontal="center" vertical="center" wrapText="1" shrinkToFit="1"/>
      <protection hidden="1"/>
    </xf>
    <xf numFmtId="0" fontId="33" fillId="0" borderId="57" xfId="0" applyFont="1" applyBorder="1" applyAlignment="1" applyProtection="1">
      <alignment horizontal="center" vertical="center" wrapText="1" shrinkToFit="1"/>
      <protection hidden="1"/>
    </xf>
    <xf numFmtId="0" fontId="33" fillId="0" borderId="1" xfId="0" applyFont="1" applyBorder="1" applyAlignment="1" applyProtection="1">
      <alignment horizontal="center" vertical="center" wrapText="1" shrinkToFit="1"/>
      <protection hidden="1"/>
    </xf>
    <xf numFmtId="0" fontId="31" fillId="0" borderId="55" xfId="0" applyFont="1" applyFill="1" applyBorder="1" applyAlignment="1" applyProtection="1">
      <alignment horizontal="center" vertical="center" wrapText="1" shrinkToFit="1"/>
      <protection hidden="1"/>
    </xf>
    <xf numFmtId="0" fontId="31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5" xfId="0" applyFont="1" applyFill="1" applyBorder="1" applyAlignment="1" applyProtection="1">
      <alignment horizontal="center" vertical="center" wrapText="1" shrinkToFit="1"/>
      <protection hidden="1"/>
    </xf>
    <xf numFmtId="0" fontId="28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6" xfId="0" applyFont="1" applyFill="1" applyBorder="1" applyAlignment="1" applyProtection="1">
      <alignment horizontal="center" vertical="center" wrapText="1" shrinkToFit="1"/>
      <protection hidden="1"/>
    </xf>
    <xf numFmtId="0" fontId="28" fillId="0" borderId="53" xfId="0" applyFont="1" applyFill="1" applyBorder="1" applyAlignment="1" applyProtection="1">
      <alignment horizontal="center" vertical="center" wrapText="1" shrinkToFit="1"/>
      <protection hidden="1"/>
    </xf>
    <xf numFmtId="176" fontId="38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177" fontId="9" fillId="0" borderId="7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12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176" fontId="9" fillId="0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2" xfId="0" applyNumberFormat="1" applyFont="1" applyFill="1" applyBorder="1" applyAlignment="1" applyProtection="1">
      <alignment horizontal="center" vertical="center" shrinkToFit="1"/>
      <protection hidden="1"/>
    </xf>
    <xf numFmtId="176" fontId="9" fillId="3" borderId="7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12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5" xfId="0" applyNumberFormat="1" applyFont="1" applyFill="1" applyBorder="1" applyAlignment="1" applyProtection="1">
      <alignment horizontal="center" vertical="center" shrinkToFit="1"/>
      <protection locked="0" hidden="1"/>
    </xf>
    <xf numFmtId="0" fontId="39" fillId="3" borderId="20" xfId="0" applyFont="1" applyFill="1" applyBorder="1" applyAlignment="1" applyProtection="1">
      <alignment horizontal="center" vertical="center" shrinkToFit="1"/>
      <protection locked="0" hidden="1"/>
    </xf>
    <xf numFmtId="0" fontId="39" fillId="3" borderId="21" xfId="0" applyFont="1" applyFill="1" applyBorder="1" applyAlignment="1" applyProtection="1">
      <alignment horizontal="center" vertical="center" shrinkToFit="1"/>
      <protection locked="0" hidden="1"/>
    </xf>
    <xf numFmtId="0" fontId="2" fillId="0" borderId="1" xfId="0" applyFont="1" applyBorder="1" applyAlignment="1" applyProtection="1">
      <alignment horizontal="center" vertical="center" textRotation="255" wrapText="1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12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24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182" fontId="37" fillId="3" borderId="7" xfId="1" applyNumberFormat="1" applyFont="1" applyFill="1" applyBorder="1" applyAlignment="1" applyProtection="1">
      <alignment horizontal="center" vertical="center"/>
      <protection locked="0"/>
    </xf>
    <xf numFmtId="182" fontId="37" fillId="3" borderId="3" xfId="1" applyNumberFormat="1" applyFont="1" applyFill="1" applyBorder="1" applyAlignment="1" applyProtection="1">
      <alignment horizontal="center" vertical="center"/>
      <protection locked="0"/>
    </xf>
    <xf numFmtId="182" fontId="37" fillId="3" borderId="12" xfId="1" applyNumberFormat="1" applyFont="1" applyFill="1" applyBorder="1" applyAlignment="1" applyProtection="1">
      <alignment horizontal="center" vertical="center"/>
      <protection locked="0"/>
    </xf>
    <xf numFmtId="182" fontId="37" fillId="3" borderId="5" xfId="1" applyNumberFormat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center" vertical="center" shrinkToFit="1"/>
      <protection hidden="1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38" fontId="11" fillId="0" borderId="6" xfId="1" applyFont="1" applyFill="1" applyBorder="1" applyAlignment="1" applyProtection="1">
      <alignment horizontal="center" vertical="center" shrinkToFit="1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4" fillId="6" borderId="10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0" fillId="3" borderId="38" xfId="0" applyFont="1" applyFill="1" applyBorder="1" applyAlignment="1" applyProtection="1">
      <alignment horizontal="center" vertical="center"/>
      <protection locked="0"/>
    </xf>
    <xf numFmtId="0" fontId="40" fillId="3" borderId="3" xfId="0" applyFont="1" applyFill="1" applyBorder="1" applyAlignment="1" applyProtection="1">
      <alignment horizontal="center" vertical="center"/>
      <protection locked="0"/>
    </xf>
    <xf numFmtId="0" fontId="40" fillId="3" borderId="39" xfId="0" applyFont="1" applyFill="1" applyBorder="1" applyAlignment="1" applyProtection="1">
      <alignment horizontal="center" vertical="center"/>
      <protection locked="0"/>
    </xf>
    <xf numFmtId="0" fontId="40" fillId="3" borderId="29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 applyProtection="1">
      <alignment horizontal="center" vertical="center"/>
      <protection locked="0"/>
    </xf>
    <xf numFmtId="0" fontId="40" fillId="3" borderId="30" xfId="0" applyFont="1" applyFill="1" applyBorder="1" applyAlignment="1" applyProtection="1">
      <alignment horizontal="center" vertical="center"/>
      <protection locked="0"/>
    </xf>
    <xf numFmtId="0" fontId="40" fillId="3" borderId="31" xfId="0" applyFont="1" applyFill="1" applyBorder="1" applyAlignment="1" applyProtection="1">
      <alignment horizontal="center" vertical="center"/>
      <protection locked="0"/>
    </xf>
    <xf numFmtId="0" fontId="40" fillId="3" borderId="5" xfId="0" applyFont="1" applyFill="1" applyBorder="1" applyAlignment="1" applyProtection="1">
      <alignment horizontal="center" vertical="center"/>
      <protection locked="0"/>
    </xf>
    <xf numFmtId="0" fontId="40" fillId="3" borderId="32" xfId="0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5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180" fontId="2" fillId="0" borderId="8" xfId="0" applyNumberFormat="1" applyFont="1" applyBorder="1" applyAlignment="1" applyProtection="1">
      <alignment horizontal="right" vertical="center"/>
      <protection hidden="1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5" xfId="0" applyFont="1" applyFill="1" applyBorder="1" applyAlignment="1" applyProtection="1">
      <alignment horizontal="center" vertical="center" shrinkToFit="1"/>
      <protection hidden="1"/>
    </xf>
    <xf numFmtId="183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2" xfId="0" applyNumberFormat="1" applyFont="1" applyFill="1" applyBorder="1" applyAlignment="1" applyProtection="1">
      <alignment horizontal="center" vertical="center"/>
      <protection hidden="1"/>
    </xf>
    <xf numFmtId="183" fontId="2" fillId="0" borderId="52" xfId="0" applyNumberFormat="1" applyFont="1" applyFill="1" applyBorder="1" applyAlignment="1" applyProtection="1">
      <alignment horizontal="center" vertical="center"/>
      <protection hidden="1"/>
    </xf>
    <xf numFmtId="183" fontId="2" fillId="0" borderId="1" xfId="0" applyNumberFormat="1" applyFont="1" applyFill="1" applyBorder="1" applyAlignment="1" applyProtection="1">
      <alignment horizontal="center" vertical="center"/>
      <protection hidden="1"/>
    </xf>
    <xf numFmtId="183" fontId="2" fillId="0" borderId="53" xfId="0" applyNumberFormat="1" applyFont="1" applyFill="1" applyBorder="1" applyAlignment="1" applyProtection="1">
      <alignment horizontal="center" vertical="center"/>
      <protection hidden="1"/>
    </xf>
    <xf numFmtId="181" fontId="2" fillId="0" borderId="36" xfId="0" applyNumberFormat="1" applyFont="1" applyBorder="1" applyAlignment="1" applyProtection="1">
      <alignment horizontal="right" vertical="center"/>
      <protection hidden="1"/>
    </xf>
    <xf numFmtId="181" fontId="2" fillId="0" borderId="8" xfId="0" applyNumberFormat="1" applyFont="1" applyBorder="1" applyAlignment="1" applyProtection="1">
      <alignment horizontal="right" vertical="center"/>
      <protection hidden="1"/>
    </xf>
    <xf numFmtId="181" fontId="2" fillId="0" borderId="9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40" fillId="3" borderId="11" xfId="0" applyFont="1" applyFill="1" applyBorder="1" applyAlignment="1" applyProtection="1">
      <alignment horizontal="center" vertical="center"/>
      <protection locked="0"/>
    </xf>
    <xf numFmtId="0" fontId="40" fillId="3" borderId="6" xfId="0" applyFont="1" applyFill="1" applyBorder="1" applyAlignment="1" applyProtection="1">
      <alignment horizontal="center" vertical="center"/>
      <protection locked="0"/>
    </xf>
    <xf numFmtId="0" fontId="41" fillId="5" borderId="46" xfId="0" applyFont="1" applyFill="1" applyBorder="1" applyAlignment="1" applyProtection="1">
      <alignment horizontal="center" vertical="center"/>
      <protection hidden="1"/>
    </xf>
    <xf numFmtId="0" fontId="41" fillId="5" borderId="47" xfId="0" applyFont="1" applyFill="1" applyBorder="1" applyAlignment="1" applyProtection="1">
      <alignment horizontal="center" vertical="center"/>
      <protection hidden="1"/>
    </xf>
    <xf numFmtId="0" fontId="41" fillId="5" borderId="48" xfId="0" applyFont="1" applyFill="1" applyBorder="1" applyAlignment="1" applyProtection="1">
      <alignment horizontal="center" vertical="center"/>
      <protection hidden="1"/>
    </xf>
    <xf numFmtId="0" fontId="34" fillId="7" borderId="57" xfId="0" applyFont="1" applyFill="1" applyBorder="1" applyAlignment="1" applyProtection="1">
      <alignment horizontal="center" vertical="center" wrapText="1" shrinkToFit="1"/>
      <protection locked="0"/>
    </xf>
    <xf numFmtId="0" fontId="34" fillId="7" borderId="1" xfId="0" applyFont="1" applyFill="1" applyBorder="1" applyAlignment="1" applyProtection="1">
      <alignment horizontal="center" vertical="center" wrapText="1" shrinkToFit="1"/>
      <protection locked="0"/>
    </xf>
    <xf numFmtId="0" fontId="34" fillId="7" borderId="60" xfId="0" applyFont="1" applyFill="1" applyBorder="1" applyAlignment="1" applyProtection="1">
      <alignment horizontal="center" vertical="center" wrapText="1" shrinkToFit="1"/>
      <protection locked="0"/>
    </xf>
    <xf numFmtId="0" fontId="34" fillId="7" borderId="58" xfId="0" applyFont="1" applyFill="1" applyBorder="1" applyAlignment="1" applyProtection="1">
      <alignment horizontal="center" vertical="center" wrapText="1" shrinkToFit="1"/>
      <protection locked="0"/>
    </xf>
    <xf numFmtId="0" fontId="29" fillId="7" borderId="1" xfId="0" applyFont="1" applyFill="1" applyBorder="1" applyAlignment="1" applyProtection="1">
      <alignment horizontal="center" vertical="center" shrinkToFit="1"/>
      <protection locked="0"/>
    </xf>
    <xf numFmtId="0" fontId="29" fillId="7" borderId="53" xfId="0" applyFont="1" applyFill="1" applyBorder="1" applyAlignment="1" applyProtection="1">
      <alignment horizontal="center" vertical="center" shrinkToFit="1"/>
      <protection locked="0"/>
    </xf>
    <xf numFmtId="0" fontId="29" fillId="7" borderId="58" xfId="0" applyFont="1" applyFill="1" applyBorder="1" applyAlignment="1" applyProtection="1">
      <alignment horizontal="center" vertical="center" shrinkToFit="1"/>
      <protection locked="0"/>
    </xf>
    <xf numFmtId="0" fontId="29" fillId="7" borderId="59" xfId="0" applyFont="1" applyFill="1" applyBorder="1" applyAlignment="1" applyProtection="1">
      <alignment horizontal="center" vertical="center" shrinkToFit="1"/>
      <protection locked="0"/>
    </xf>
    <xf numFmtId="182" fontId="9" fillId="3" borderId="7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12" xfId="1" applyNumberFormat="1" applyFont="1" applyFill="1" applyBorder="1" applyAlignment="1" applyProtection="1">
      <alignment horizontal="center" vertical="center"/>
      <protection locked="0"/>
    </xf>
    <xf numFmtId="182" fontId="9" fillId="3" borderId="5" xfId="1" applyNumberFormat="1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05496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B7941C5-33AE-494D-A27D-CFA311FF2173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DB81C960-A555-479E-968C-D230831E9E68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9B28A891-D56B-4B66-9371-A0877151BB54}"/>
            </a:ext>
          </a:extLst>
        </xdr:cNvPr>
        <xdr:cNvSpPr/>
      </xdr:nvSpPr>
      <xdr:spPr>
        <a:xfrm>
          <a:off x="5769769" y="199739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3F6B7DDF-F3D0-468F-9A73-27588B3D3AE6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A28F52A6-8F1E-4BCD-A83C-C0C632AE9CAF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81</xdr:row>
      <xdr:rowOff>57150</xdr:rowOff>
    </xdr:from>
    <xdr:to>
      <xdr:col>22</xdr:col>
      <xdr:colOff>202407</xdr:colOff>
      <xdr:row>82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3505D0D8-DA67-4313-8260-D4F767D54A14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81</xdr:row>
      <xdr:rowOff>57150</xdr:rowOff>
    </xdr:from>
    <xdr:to>
      <xdr:col>22</xdr:col>
      <xdr:colOff>202407</xdr:colOff>
      <xdr:row>82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33894D26-5D92-4AB1-A126-766A9ED30FA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99</xdr:row>
      <xdr:rowOff>57150</xdr:rowOff>
    </xdr:from>
    <xdr:to>
      <xdr:col>22</xdr:col>
      <xdr:colOff>202407</xdr:colOff>
      <xdr:row>100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392C6BF2-9256-41AA-B289-C5859E2FBAB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99</xdr:row>
      <xdr:rowOff>57150</xdr:rowOff>
    </xdr:from>
    <xdr:to>
      <xdr:col>22</xdr:col>
      <xdr:colOff>202407</xdr:colOff>
      <xdr:row>100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1657A68D-4E82-485F-8DE3-FA47E736BCFE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119</xdr:row>
      <xdr:rowOff>57150</xdr:rowOff>
    </xdr:from>
    <xdr:to>
      <xdr:col>22</xdr:col>
      <xdr:colOff>202407</xdr:colOff>
      <xdr:row>120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4BE60EF-E22C-4020-A6B7-3AC727022C37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119</xdr:row>
      <xdr:rowOff>57150</xdr:rowOff>
    </xdr:from>
    <xdr:to>
      <xdr:col>22</xdr:col>
      <xdr:colOff>202407</xdr:colOff>
      <xdr:row>120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38D877ED-C180-4E9A-A409-494C33EAA2D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137</xdr:row>
      <xdr:rowOff>57150</xdr:rowOff>
    </xdr:from>
    <xdr:to>
      <xdr:col>22</xdr:col>
      <xdr:colOff>202407</xdr:colOff>
      <xdr:row>138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751EB9A-632B-402B-8701-6DAC7A784742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137</xdr:row>
      <xdr:rowOff>57150</xdr:rowOff>
    </xdr:from>
    <xdr:to>
      <xdr:col>22</xdr:col>
      <xdr:colOff>202407</xdr:colOff>
      <xdr:row>138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50B3F30-CF09-4E66-85AF-A650A3C4A2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157</xdr:row>
      <xdr:rowOff>57150</xdr:rowOff>
    </xdr:from>
    <xdr:to>
      <xdr:col>22</xdr:col>
      <xdr:colOff>202407</xdr:colOff>
      <xdr:row>158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942593E9-465E-43DD-8BF5-79F951B124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157</xdr:row>
      <xdr:rowOff>57150</xdr:rowOff>
    </xdr:from>
    <xdr:to>
      <xdr:col>22</xdr:col>
      <xdr:colOff>202407</xdr:colOff>
      <xdr:row>158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1606900F-5F09-4A8C-85C6-297B956BD966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175</xdr:row>
      <xdr:rowOff>57150</xdr:rowOff>
    </xdr:from>
    <xdr:to>
      <xdr:col>22</xdr:col>
      <xdr:colOff>202407</xdr:colOff>
      <xdr:row>176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ACCBDFC5-A994-4281-92F6-E88188ECFEE8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175</xdr:row>
      <xdr:rowOff>57150</xdr:rowOff>
    </xdr:from>
    <xdr:to>
      <xdr:col>22</xdr:col>
      <xdr:colOff>202407</xdr:colOff>
      <xdr:row>176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E76C583C-C2F7-4616-91AA-62C36AEC6B85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195</xdr:row>
      <xdr:rowOff>57150</xdr:rowOff>
    </xdr:from>
    <xdr:to>
      <xdr:col>22</xdr:col>
      <xdr:colOff>202407</xdr:colOff>
      <xdr:row>196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F34FDC0C-8029-4297-B63E-E2CB804DF75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195</xdr:row>
      <xdr:rowOff>57150</xdr:rowOff>
    </xdr:from>
    <xdr:to>
      <xdr:col>22</xdr:col>
      <xdr:colOff>202407</xdr:colOff>
      <xdr:row>196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EDDECE40-4E53-4487-AC9F-3D7B6DD5693A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138546</xdr:colOff>
      <xdr:row>1</xdr:row>
      <xdr:rowOff>121227</xdr:rowOff>
    </xdr:from>
    <xdr:to>
      <xdr:col>42</xdr:col>
      <xdr:colOff>120501</xdr:colOff>
      <xdr:row>3</xdr:row>
      <xdr:rowOff>267922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F18C315-D5B3-45E6-AA4E-48D160CD231D}"/>
            </a:ext>
          </a:extLst>
        </xdr:cNvPr>
        <xdr:cNvSpPr txBox="1"/>
      </xdr:nvSpPr>
      <xdr:spPr>
        <a:xfrm>
          <a:off x="9559637" y="484909"/>
          <a:ext cx="1921591" cy="101260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23790</xdr:colOff>
      <xdr:row>10</xdr:row>
      <xdr:rowOff>47973</xdr:rowOff>
    </xdr:from>
    <xdr:to>
      <xdr:col>44</xdr:col>
      <xdr:colOff>81813</xdr:colOff>
      <xdr:row>14</xdr:row>
      <xdr:rowOff>7481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75248E8-91C9-4140-B117-3D939D16AAED}"/>
            </a:ext>
          </a:extLst>
        </xdr:cNvPr>
        <xdr:cNvSpPr/>
      </xdr:nvSpPr>
      <xdr:spPr>
        <a:xfrm>
          <a:off x="6242254" y="5953473"/>
          <a:ext cx="5691380" cy="939222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19098</xdr:colOff>
      <xdr:row>10</xdr:row>
      <xdr:rowOff>219712</xdr:rowOff>
    </xdr:from>
    <xdr:to>
      <xdr:col>27</xdr:col>
      <xdr:colOff>42777</xdr:colOff>
      <xdr:row>13</xdr:row>
      <xdr:rowOff>187304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CFA9E19-08B1-4EFA-A183-B86E34150062}"/>
            </a:ext>
          </a:extLst>
        </xdr:cNvPr>
        <xdr:cNvSpPr/>
      </xdr:nvSpPr>
      <xdr:spPr>
        <a:xfrm>
          <a:off x="6496098" y="6125212"/>
          <a:ext cx="799286" cy="57991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5</xdr:col>
      <xdr:colOff>17319</xdr:colOff>
      <xdr:row>7</xdr:row>
      <xdr:rowOff>261010</xdr:rowOff>
    </xdr:from>
    <xdr:to>
      <xdr:col>21</xdr:col>
      <xdr:colOff>194865</xdr:colOff>
      <xdr:row>10</xdr:row>
      <xdr:rowOff>204107</xdr:rowOff>
    </xdr:to>
    <xdr:sp macro="" textlink="">
      <xdr:nvSpPr>
        <xdr:cNvPr id="28" name="吹き出し: 四角形 27">
          <a:extLst>
            <a:ext uri="{FF2B5EF4-FFF2-40B4-BE49-F238E27FC236}">
              <a16:creationId xmlns:a16="http://schemas.microsoft.com/office/drawing/2014/main" id="{00D79624-888C-4A02-8AC8-07ECAEDDE0B9}"/>
            </a:ext>
          </a:extLst>
        </xdr:cNvPr>
        <xdr:cNvSpPr/>
      </xdr:nvSpPr>
      <xdr:spPr>
        <a:xfrm>
          <a:off x="1582140" y="2914403"/>
          <a:ext cx="4314118" cy="1004454"/>
        </a:xfrm>
        <a:prstGeom prst="wedgeRectCallout">
          <a:avLst>
            <a:gd name="adj1" fmla="val 21246"/>
            <a:gd name="adj2" fmla="val -6918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4</xdr:col>
      <xdr:colOff>294410</xdr:colOff>
      <xdr:row>48</xdr:row>
      <xdr:rowOff>259772</xdr:rowOff>
    </xdr:from>
    <xdr:to>
      <xdr:col>20</xdr:col>
      <xdr:colOff>235239</xdr:colOff>
      <xdr:row>53</xdr:row>
      <xdr:rowOff>27564</xdr:rowOff>
    </xdr:to>
    <xdr:sp macro="" textlink="">
      <xdr:nvSpPr>
        <xdr:cNvPr id="31" name="吹き出し: 四角形 30">
          <a:extLst>
            <a:ext uri="{FF2B5EF4-FFF2-40B4-BE49-F238E27FC236}">
              <a16:creationId xmlns:a16="http://schemas.microsoft.com/office/drawing/2014/main" id="{B64664E7-7336-489F-8A13-BB0B9B5692AF}"/>
            </a:ext>
          </a:extLst>
        </xdr:cNvPr>
        <xdr:cNvSpPr/>
      </xdr:nvSpPr>
      <xdr:spPr>
        <a:xfrm>
          <a:off x="1541319" y="16123227"/>
          <a:ext cx="4149147" cy="1534246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屋内運動施設で大会等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イベント開催時の営業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パターンとなる場合、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チェックを入れて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</a:p>
      </xdr:txBody>
    </xdr:sp>
    <xdr:clientData/>
  </xdr:twoCellAnchor>
  <xdr:twoCellAnchor editAs="oneCell">
    <xdr:from>
      <xdr:col>14</xdr:col>
      <xdr:colOff>60903</xdr:colOff>
      <xdr:row>49</xdr:row>
      <xdr:rowOff>114877</xdr:rowOff>
    </xdr:from>
    <xdr:to>
      <xdr:col>20</xdr:col>
      <xdr:colOff>94908</xdr:colOff>
      <xdr:row>52</xdr:row>
      <xdr:rowOff>111413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24241570-D69C-4F1F-BADD-219F91695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7494" y="16307377"/>
          <a:ext cx="1592641" cy="1104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238</xdr:row>
      <xdr:rowOff>34636</xdr:rowOff>
    </xdr:from>
    <xdr:to>
      <xdr:col>15</xdr:col>
      <xdr:colOff>86589</xdr:colOff>
      <xdr:row>249</xdr:row>
      <xdr:rowOff>34640</xdr:rowOff>
    </xdr:to>
    <xdr:sp macro="" textlink="">
      <xdr:nvSpPr>
        <xdr:cNvPr id="33" name="吹き出し: 四角形 32">
          <a:extLst>
            <a:ext uri="{FF2B5EF4-FFF2-40B4-BE49-F238E27FC236}">
              <a16:creationId xmlns:a16="http://schemas.microsoft.com/office/drawing/2014/main" id="{A67BC930-4DC0-41C7-9BED-6D3271C62002}"/>
            </a:ext>
          </a:extLst>
        </xdr:cNvPr>
        <xdr:cNvSpPr/>
      </xdr:nvSpPr>
      <xdr:spPr>
        <a:xfrm>
          <a:off x="1246909" y="35017363"/>
          <a:ext cx="2996044" cy="1524004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164522</xdr:colOff>
      <xdr:row>240</xdr:row>
      <xdr:rowOff>2474</xdr:rowOff>
    </xdr:from>
    <xdr:to>
      <xdr:col>33</xdr:col>
      <xdr:colOff>181838</xdr:colOff>
      <xdr:row>250</xdr:row>
      <xdr:rowOff>19794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DEAE70B0-3A5C-43FC-9518-D96EA2726BF1}"/>
            </a:ext>
          </a:extLst>
        </xdr:cNvPr>
        <xdr:cNvSpPr/>
      </xdr:nvSpPr>
      <xdr:spPr>
        <a:xfrm>
          <a:off x="4580658" y="35262292"/>
          <a:ext cx="4468089" cy="1402775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19</xdr:col>
      <xdr:colOff>17317</xdr:colOff>
      <xdr:row>259</xdr:row>
      <xdr:rowOff>-1</xdr:rowOff>
    </xdr:from>
    <xdr:to>
      <xdr:col>35</xdr:col>
      <xdr:colOff>259770</xdr:colOff>
      <xdr:row>264</xdr:row>
      <xdr:rowOff>69272</xdr:rowOff>
    </xdr:to>
    <xdr:sp macro="" textlink="">
      <xdr:nvSpPr>
        <xdr:cNvPr id="36" name="吹き出し: 四角形 35">
          <a:extLst>
            <a:ext uri="{FF2B5EF4-FFF2-40B4-BE49-F238E27FC236}">
              <a16:creationId xmlns:a16="http://schemas.microsoft.com/office/drawing/2014/main" id="{A34C77F6-18F5-4EDD-B564-37B5B924189E}"/>
            </a:ext>
          </a:extLst>
        </xdr:cNvPr>
        <xdr:cNvSpPr/>
      </xdr:nvSpPr>
      <xdr:spPr>
        <a:xfrm>
          <a:off x="5212772" y="37892181"/>
          <a:ext cx="4468089" cy="762000"/>
        </a:xfrm>
        <a:prstGeom prst="wedgeRectCallout">
          <a:avLst>
            <a:gd name="adj1" fmla="val -20850"/>
            <a:gd name="adj2" fmla="val -1023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  <xdr:twoCellAnchor>
    <xdr:from>
      <xdr:col>16</xdr:col>
      <xdr:colOff>17318</xdr:colOff>
      <xdr:row>295</xdr:row>
      <xdr:rowOff>121228</xdr:rowOff>
    </xdr:from>
    <xdr:to>
      <xdr:col>32</xdr:col>
      <xdr:colOff>224578</xdr:colOff>
      <xdr:row>299</xdr:row>
      <xdr:rowOff>136444</xdr:rowOff>
    </xdr:to>
    <xdr:sp macro="" textlink="">
      <xdr:nvSpPr>
        <xdr:cNvPr id="37" name="吹き出し: 四角形 36">
          <a:extLst>
            <a:ext uri="{FF2B5EF4-FFF2-40B4-BE49-F238E27FC236}">
              <a16:creationId xmlns:a16="http://schemas.microsoft.com/office/drawing/2014/main" id="{361B9FD9-E95F-4FDE-8C7F-5F30CFEB6F07}"/>
            </a:ext>
          </a:extLst>
        </xdr:cNvPr>
        <xdr:cNvSpPr/>
      </xdr:nvSpPr>
      <xdr:spPr>
        <a:xfrm>
          <a:off x="4433454" y="45390955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2890CC83-8D2E-4212-B4F5-A4EA016AD9D4}"/>
            </a:ext>
          </a:extLst>
        </xdr:cNvPr>
        <xdr:cNvSpPr/>
      </xdr:nvSpPr>
      <xdr:spPr>
        <a:xfrm>
          <a:off x="5769769" y="223361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1848EC59-26B9-44C4-9152-59A14186C555}"/>
            </a:ext>
          </a:extLst>
        </xdr:cNvPr>
        <xdr:cNvSpPr/>
      </xdr:nvSpPr>
      <xdr:spPr>
        <a:xfrm>
          <a:off x="5769769" y="28594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4744F337-D4F8-44F9-A83B-01B21D8D4522}"/>
            </a:ext>
          </a:extLst>
        </xdr:cNvPr>
        <xdr:cNvSpPr/>
      </xdr:nvSpPr>
      <xdr:spPr>
        <a:xfrm>
          <a:off x="5769769" y="343852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:a16="http://schemas.microsoft.com/office/drawing/2014/main" id="{7D30C6A6-1C07-47D6-B40D-015715B0C6C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524A7CA4-A520-45C9-9087-9800F165C294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7" name="下矢印 1">
          <a:extLst>
            <a:ext uri="{FF2B5EF4-FFF2-40B4-BE49-F238E27FC236}">
              <a16:creationId xmlns:a16="http://schemas.microsoft.com/office/drawing/2014/main" id="{6A498355-9944-47D5-B9C6-F5D129DED32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8" name="下矢印 1">
          <a:extLst>
            <a:ext uri="{FF2B5EF4-FFF2-40B4-BE49-F238E27FC236}">
              <a16:creationId xmlns:a16="http://schemas.microsoft.com/office/drawing/2014/main" id="{9B6C2C5A-B94F-4E4E-8429-635C27B2FB1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9" name="下矢印 1">
          <a:extLst>
            <a:ext uri="{FF2B5EF4-FFF2-40B4-BE49-F238E27FC236}">
              <a16:creationId xmlns:a16="http://schemas.microsoft.com/office/drawing/2014/main" id="{D1781A29-DC54-4CEB-A081-24C62274835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10" name="下矢印 1">
          <a:extLst>
            <a:ext uri="{FF2B5EF4-FFF2-40B4-BE49-F238E27FC236}">
              <a16:creationId xmlns:a16="http://schemas.microsoft.com/office/drawing/2014/main" id="{77E5ADA8-97C6-4455-8A5C-1044C9D24F8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81</xdr:row>
      <xdr:rowOff>57150</xdr:rowOff>
    </xdr:from>
    <xdr:to>
      <xdr:col>22</xdr:col>
      <xdr:colOff>202407</xdr:colOff>
      <xdr:row>82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:a16="http://schemas.microsoft.com/office/drawing/2014/main" id="{4797BF6A-B6BE-4C8B-B07E-FA81BE4F1D9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81</xdr:row>
      <xdr:rowOff>57150</xdr:rowOff>
    </xdr:from>
    <xdr:to>
      <xdr:col>22</xdr:col>
      <xdr:colOff>202407</xdr:colOff>
      <xdr:row>82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:a16="http://schemas.microsoft.com/office/drawing/2014/main" id="{F3F81343-E259-40A8-BE63-B2CD69F32561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99</xdr:row>
      <xdr:rowOff>57150</xdr:rowOff>
    </xdr:from>
    <xdr:to>
      <xdr:col>22</xdr:col>
      <xdr:colOff>202407</xdr:colOff>
      <xdr:row>100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:a16="http://schemas.microsoft.com/office/drawing/2014/main" id="{928B9609-7DF4-41CE-A7DE-CB5100127B2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99</xdr:row>
      <xdr:rowOff>57150</xdr:rowOff>
    </xdr:from>
    <xdr:to>
      <xdr:col>22</xdr:col>
      <xdr:colOff>202407</xdr:colOff>
      <xdr:row>100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:a16="http://schemas.microsoft.com/office/drawing/2014/main" id="{A7FE0613-3A5F-4A75-A2F8-578D2701256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119</xdr:row>
      <xdr:rowOff>57150</xdr:rowOff>
    </xdr:from>
    <xdr:to>
      <xdr:col>22</xdr:col>
      <xdr:colOff>202407</xdr:colOff>
      <xdr:row>120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6208A4E7-854A-4BBA-818D-7E05E4630B2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119</xdr:row>
      <xdr:rowOff>57150</xdr:rowOff>
    </xdr:from>
    <xdr:to>
      <xdr:col>22</xdr:col>
      <xdr:colOff>202407</xdr:colOff>
      <xdr:row>120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:a16="http://schemas.microsoft.com/office/drawing/2014/main" id="{820ED8AB-6899-4C4D-ADB8-8674F73BF1B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137</xdr:row>
      <xdr:rowOff>57150</xdr:rowOff>
    </xdr:from>
    <xdr:to>
      <xdr:col>22</xdr:col>
      <xdr:colOff>202407</xdr:colOff>
      <xdr:row>138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:a16="http://schemas.microsoft.com/office/drawing/2014/main" id="{CA606CAE-B272-4112-AABC-F1A9D33A489F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137</xdr:row>
      <xdr:rowOff>57150</xdr:rowOff>
    </xdr:from>
    <xdr:to>
      <xdr:col>22</xdr:col>
      <xdr:colOff>202407</xdr:colOff>
      <xdr:row>138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:a16="http://schemas.microsoft.com/office/drawing/2014/main" id="{B98D7C30-E841-45AE-88CF-D2DF64EAE62C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157</xdr:row>
      <xdr:rowOff>57150</xdr:rowOff>
    </xdr:from>
    <xdr:to>
      <xdr:col>22</xdr:col>
      <xdr:colOff>202407</xdr:colOff>
      <xdr:row>158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:a16="http://schemas.microsoft.com/office/drawing/2014/main" id="{04B5EC45-2ED5-4656-A0A6-45AB165EE6C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157</xdr:row>
      <xdr:rowOff>57150</xdr:rowOff>
    </xdr:from>
    <xdr:to>
      <xdr:col>22</xdr:col>
      <xdr:colOff>202407</xdr:colOff>
      <xdr:row>158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:a16="http://schemas.microsoft.com/office/drawing/2014/main" id="{373AE89F-8961-4EA7-A84D-63738B9A0D3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175</xdr:row>
      <xdr:rowOff>57150</xdr:rowOff>
    </xdr:from>
    <xdr:to>
      <xdr:col>22</xdr:col>
      <xdr:colOff>202407</xdr:colOff>
      <xdr:row>176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:a16="http://schemas.microsoft.com/office/drawing/2014/main" id="{55E7472E-92AF-449D-844F-A7B649551DDE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175</xdr:row>
      <xdr:rowOff>57150</xdr:rowOff>
    </xdr:from>
    <xdr:to>
      <xdr:col>22</xdr:col>
      <xdr:colOff>202407</xdr:colOff>
      <xdr:row>176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:a16="http://schemas.microsoft.com/office/drawing/2014/main" id="{84ED7103-D6EB-4229-829F-D3A6EDDED8B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195</xdr:row>
      <xdr:rowOff>57150</xdr:rowOff>
    </xdr:from>
    <xdr:to>
      <xdr:col>22</xdr:col>
      <xdr:colOff>202407</xdr:colOff>
      <xdr:row>196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:a16="http://schemas.microsoft.com/office/drawing/2014/main" id="{762E13F8-5D1F-4BF8-951F-2C6ABFAE7CF8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195</xdr:row>
      <xdr:rowOff>57150</xdr:rowOff>
    </xdr:from>
    <xdr:to>
      <xdr:col>22</xdr:col>
      <xdr:colOff>202407</xdr:colOff>
      <xdr:row>196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:a16="http://schemas.microsoft.com/office/drawing/2014/main" id="{29A009A4-0651-42F6-94C9-FB1F01B36E2B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004F-4D3F-4151-A504-C110884EFA7B}">
  <sheetPr>
    <pageSetUpPr fitToPage="1"/>
  </sheetPr>
  <dimension ref="A1:BH306"/>
  <sheetViews>
    <sheetView showZeros="0" tabSelected="1" view="pageBreakPreview" zoomScale="70" zoomScaleNormal="100" zoomScaleSheetLayoutView="70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69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179" t="s">
        <v>91</v>
      </c>
      <c r="B2" s="179"/>
      <c r="C2" s="179"/>
      <c r="D2" s="179"/>
      <c r="E2" s="179"/>
      <c r="F2" s="179"/>
      <c r="G2" s="179"/>
      <c r="H2" s="179"/>
      <c r="I2" s="180" t="s">
        <v>75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1">
        <v>4</v>
      </c>
      <c r="AL2" s="181"/>
      <c r="AM2" s="181"/>
      <c r="AN2" s="181"/>
      <c r="AO2" s="181"/>
      <c r="AP2" s="181"/>
      <c r="AQ2" s="181"/>
      <c r="AR2" s="181"/>
      <c r="AS2" s="181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180" t="s">
        <v>76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91"/>
      <c r="AT4" s="10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182" t="s">
        <v>78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6" t="s">
        <v>79</v>
      </c>
      <c r="M5" s="186"/>
      <c r="N5" s="186"/>
      <c r="O5" s="186"/>
      <c r="P5" s="186"/>
      <c r="Q5" s="186"/>
      <c r="R5" s="186"/>
      <c r="S5" s="186"/>
      <c r="T5" s="186"/>
      <c r="U5" s="188" t="s">
        <v>80</v>
      </c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 t="s">
        <v>81</v>
      </c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90"/>
      <c r="AT5" s="10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7"/>
      <c r="M6" s="187"/>
      <c r="N6" s="187"/>
      <c r="O6" s="187"/>
      <c r="P6" s="187"/>
      <c r="Q6" s="187"/>
      <c r="R6" s="187"/>
      <c r="S6" s="187"/>
      <c r="T6" s="187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1"/>
      <c r="AT6" s="10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00"/>
    </row>
    <row r="7" spans="1:59" ht="27.75" customHeight="1" x14ac:dyDescent="0.15">
      <c r="A7" s="139" t="s">
        <v>100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06" t="s">
        <v>101</v>
      </c>
      <c r="M7" s="106"/>
      <c r="N7" s="106"/>
      <c r="O7" s="106"/>
      <c r="P7" s="106"/>
      <c r="Q7" s="106"/>
      <c r="R7" s="106"/>
      <c r="S7" s="106"/>
      <c r="T7" s="106"/>
      <c r="U7" s="106" t="s">
        <v>102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 t="s">
        <v>103</v>
      </c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7"/>
      <c r="AT7" s="10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9"/>
      <c r="AT8" s="10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104"/>
      <c r="B9" s="110" t="s">
        <v>77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0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7.75" customHeight="1" x14ac:dyDescent="0.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91"/>
      <c r="AT10" s="105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s="11" customFormat="1" ht="28.5" customHeight="1" x14ac:dyDescent="0.15">
      <c r="A11" s="5" t="s">
        <v>73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9"/>
      <c r="BE11" s="9"/>
      <c r="BF11" s="10"/>
    </row>
    <row r="12" spans="1:59" s="12" customFormat="1" ht="15" customHeight="1" x14ac:dyDescent="0.15">
      <c r="D12" s="13"/>
      <c r="U12" s="11"/>
      <c r="V12" s="11"/>
      <c r="W12" s="11"/>
      <c r="X12" s="14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15"/>
      <c r="BE12" s="15"/>
      <c r="BF12" s="16"/>
    </row>
    <row r="13" spans="1:59" s="19" customFormat="1" ht="4.5" customHeight="1" x14ac:dyDescent="0.15">
      <c r="A13" s="17"/>
      <c r="B13" s="17"/>
      <c r="C13" s="18"/>
      <c r="F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15">
      <c r="A14" s="20"/>
      <c r="B14" s="21" t="s">
        <v>1</v>
      </c>
      <c r="D14" s="22"/>
      <c r="X14" s="14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9"/>
      <c r="BE14" s="9"/>
      <c r="BF14" s="10"/>
    </row>
    <row r="15" spans="1:59" s="11" customFormat="1" ht="28.5" customHeight="1" x14ac:dyDescent="0.15">
      <c r="A15" s="20"/>
      <c r="B15" s="21" t="s">
        <v>2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28.5" customHeight="1" x14ac:dyDescent="0.15">
      <c r="A16" s="20"/>
      <c r="B16" s="21" t="s">
        <v>3</v>
      </c>
      <c r="D16" s="22"/>
      <c r="X16" s="14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39" customHeight="1" x14ac:dyDescent="0.15">
      <c r="A17" s="20"/>
      <c r="B17" s="111" t="s">
        <v>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1" customFormat="1" ht="28.5" customHeight="1" x14ac:dyDescent="0.15">
      <c r="A18" s="20"/>
      <c r="B18" s="21"/>
      <c r="D18" s="22"/>
      <c r="X18" s="14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</row>
    <row r="19" spans="1:60" s="19" customFormat="1" ht="4.5" customHeight="1" x14ac:dyDescent="0.15">
      <c r="A19" s="17"/>
      <c r="B19" s="17"/>
      <c r="C19" s="18"/>
      <c r="F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U19" s="37"/>
      <c r="AV19" s="37"/>
      <c r="AW19" s="37"/>
      <c r="AX19" s="37"/>
      <c r="AY19" s="37"/>
      <c r="AZ19" s="37"/>
      <c r="BA19" s="37"/>
      <c r="BB19" s="37"/>
      <c r="BC19" s="37"/>
      <c r="BD19" s="23"/>
      <c r="BE19" s="23"/>
      <c r="BF19" s="11"/>
    </row>
    <row r="20" spans="1:60" ht="25.5" customHeight="1" x14ac:dyDescent="0.15">
      <c r="A20" s="124" t="s">
        <v>5</v>
      </c>
      <c r="B20" s="125"/>
      <c r="C20" s="125"/>
      <c r="D20" s="125"/>
      <c r="E20" s="125"/>
      <c r="F20" s="125"/>
      <c r="G20" s="125"/>
      <c r="H20" s="125"/>
      <c r="I20" s="126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31"/>
      <c r="AU20" s="31" t="s">
        <v>6</v>
      </c>
      <c r="AV20" s="37"/>
      <c r="AW20" s="37"/>
      <c r="AX20" s="37"/>
      <c r="AY20" s="37"/>
      <c r="AZ20" s="31"/>
      <c r="BA20" s="37"/>
      <c r="BB20" s="37"/>
      <c r="BC20" s="37"/>
      <c r="BD20" s="23"/>
      <c r="BE20" s="23"/>
      <c r="BF20" s="11"/>
    </row>
    <row r="21" spans="1:60" ht="17.25" customHeight="1" x14ac:dyDescent="0.15">
      <c r="A21" s="127"/>
      <c r="B21" s="128"/>
      <c r="C21" s="128"/>
      <c r="D21" s="128"/>
      <c r="E21" s="128"/>
      <c r="F21" s="128"/>
      <c r="G21" s="128"/>
      <c r="H21" s="128"/>
      <c r="I21" s="12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28"/>
      <c r="AA21" s="28"/>
      <c r="AB21" s="28"/>
      <c r="AC21" s="28"/>
      <c r="AD21" s="28"/>
      <c r="AE21" s="29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0"/>
      <c r="AQ21" s="30"/>
      <c r="AR21" s="30"/>
      <c r="AS21" s="30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26"/>
      <c r="BE21" s="26"/>
      <c r="BF21" s="31"/>
    </row>
    <row r="22" spans="1:60" ht="28.5" customHeight="1" x14ac:dyDescent="0.15">
      <c r="A22" s="32"/>
      <c r="B22" s="33" t="s">
        <v>7</v>
      </c>
      <c r="C22" s="34"/>
      <c r="D22" s="34"/>
      <c r="E22" s="34"/>
      <c r="F22" s="31"/>
      <c r="G22" s="35"/>
      <c r="H22" s="31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7"/>
      <c r="AC22" s="37"/>
      <c r="AD22" s="37"/>
      <c r="AE22" s="33" t="s">
        <v>8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1"/>
      <c r="AV22" s="31"/>
      <c r="AW22" s="31" t="s">
        <v>9</v>
      </c>
      <c r="AX22" s="31"/>
      <c r="AY22" s="31"/>
      <c r="AZ22" s="31" t="s">
        <v>10</v>
      </c>
      <c r="BA22" s="31"/>
      <c r="BB22" s="31"/>
      <c r="BC22" s="31"/>
      <c r="BD22" s="31"/>
      <c r="BE22" s="26"/>
      <c r="BF22" s="26"/>
      <c r="BG22" s="26"/>
      <c r="BH22" s="26"/>
    </row>
    <row r="23" spans="1:60" ht="25.5" customHeight="1" x14ac:dyDescent="0.15">
      <c r="A23" s="32"/>
      <c r="B23" s="130" t="s">
        <v>93</v>
      </c>
      <c r="C23" s="131"/>
      <c r="D23" s="131"/>
      <c r="E23" s="132"/>
      <c r="F23" s="136" t="s">
        <v>11</v>
      </c>
      <c r="G23" s="136"/>
      <c r="H23" s="137">
        <v>10</v>
      </c>
      <c r="I23" s="137"/>
      <c r="J23" s="122" t="s">
        <v>12</v>
      </c>
      <c r="K23" s="122"/>
      <c r="L23" s="120">
        <v>0</v>
      </c>
      <c r="M23" s="120"/>
      <c r="N23" s="122" t="s">
        <v>13</v>
      </c>
      <c r="O23" s="115"/>
      <c r="P23" s="114" t="s">
        <v>14</v>
      </c>
      <c r="Q23" s="115"/>
      <c r="R23" s="118" t="s">
        <v>15</v>
      </c>
      <c r="S23" s="118"/>
      <c r="T23" s="120">
        <v>22</v>
      </c>
      <c r="U23" s="120"/>
      <c r="V23" s="122" t="s">
        <v>12</v>
      </c>
      <c r="W23" s="122"/>
      <c r="X23" s="120">
        <v>0</v>
      </c>
      <c r="Y23" s="120"/>
      <c r="Z23" s="122" t="s">
        <v>13</v>
      </c>
      <c r="AA23" s="115"/>
      <c r="AB23" s="31"/>
      <c r="AC23" s="31"/>
      <c r="AD23" s="31"/>
      <c r="AE23" s="130" t="s">
        <v>16</v>
      </c>
      <c r="AF23" s="194"/>
      <c r="AG23" s="194"/>
      <c r="AH23" s="194"/>
      <c r="AI23" s="195"/>
      <c r="AJ23" s="199">
        <f>ROUNDDOWN(AZ23/60,0)</f>
        <v>12</v>
      </c>
      <c r="AK23" s="199"/>
      <c r="AL23" s="201" t="s">
        <v>17</v>
      </c>
      <c r="AM23" s="201"/>
      <c r="AN23" s="199">
        <f>AZ23-AJ23*60</f>
        <v>0</v>
      </c>
      <c r="AO23" s="199"/>
      <c r="AP23" s="122" t="s">
        <v>13</v>
      </c>
      <c r="AQ23" s="115"/>
      <c r="AR23" s="37"/>
      <c r="AS23" s="31"/>
      <c r="AT23" s="31"/>
      <c r="AU23" s="112"/>
      <c r="AV23" s="112" t="s">
        <v>18</v>
      </c>
      <c r="AW23" s="113">
        <f>T23*60+X23</f>
        <v>1320</v>
      </c>
      <c r="AX23" s="31"/>
      <c r="AY23" s="112" t="s">
        <v>19</v>
      </c>
      <c r="AZ23" s="113">
        <f>(T23*60+X23)-(H23*60+L23)</f>
        <v>720</v>
      </c>
      <c r="BA23" s="31"/>
      <c r="BB23" s="31"/>
      <c r="BC23" s="31"/>
      <c r="BD23" s="31"/>
      <c r="BE23" s="26"/>
      <c r="BF23" s="26"/>
      <c r="BG23" s="26"/>
      <c r="BH23" s="26"/>
    </row>
    <row r="24" spans="1:60" ht="35.25" customHeight="1" x14ac:dyDescent="0.15">
      <c r="A24" s="32"/>
      <c r="B24" s="133"/>
      <c r="C24" s="134"/>
      <c r="D24" s="134"/>
      <c r="E24" s="135"/>
      <c r="F24" s="136"/>
      <c r="G24" s="136"/>
      <c r="H24" s="138"/>
      <c r="I24" s="138"/>
      <c r="J24" s="123"/>
      <c r="K24" s="123"/>
      <c r="L24" s="121"/>
      <c r="M24" s="121"/>
      <c r="N24" s="123"/>
      <c r="O24" s="117"/>
      <c r="P24" s="116"/>
      <c r="Q24" s="117"/>
      <c r="R24" s="119"/>
      <c r="S24" s="119"/>
      <c r="T24" s="121"/>
      <c r="U24" s="121"/>
      <c r="V24" s="123"/>
      <c r="W24" s="123"/>
      <c r="X24" s="121"/>
      <c r="Y24" s="121"/>
      <c r="Z24" s="123"/>
      <c r="AA24" s="117"/>
      <c r="AB24" s="31"/>
      <c r="AC24" s="31"/>
      <c r="AD24" s="31"/>
      <c r="AE24" s="196"/>
      <c r="AF24" s="197"/>
      <c r="AG24" s="197"/>
      <c r="AH24" s="197"/>
      <c r="AI24" s="198"/>
      <c r="AJ24" s="200"/>
      <c r="AK24" s="200"/>
      <c r="AL24" s="202"/>
      <c r="AM24" s="202"/>
      <c r="AN24" s="200"/>
      <c r="AO24" s="200"/>
      <c r="AP24" s="123"/>
      <c r="AQ24" s="117"/>
      <c r="AR24" s="37"/>
      <c r="AS24" s="31"/>
      <c r="AT24" s="31"/>
      <c r="AU24" s="112"/>
      <c r="AV24" s="112"/>
      <c r="AW24" s="113"/>
      <c r="AX24" s="31"/>
      <c r="AY24" s="112"/>
      <c r="AZ24" s="113"/>
      <c r="BA24" s="31"/>
      <c r="BB24" s="31"/>
      <c r="BC24" s="31"/>
      <c r="BD24" s="31"/>
      <c r="BE24" s="26"/>
      <c r="BF24" s="26"/>
      <c r="BG24" s="26"/>
      <c r="BH24" s="26"/>
    </row>
    <row r="25" spans="1:60" ht="17.25" customHeight="1" x14ac:dyDescent="0.15">
      <c r="A25" s="32"/>
      <c r="B25" s="38"/>
      <c r="C25" s="38"/>
      <c r="D25" s="38"/>
      <c r="E25" s="38"/>
      <c r="F25" s="39"/>
      <c r="G25" s="39"/>
      <c r="H25" s="4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1" t="s">
        <v>20</v>
      </c>
      <c r="AK25" s="60"/>
      <c r="AL25" s="60"/>
      <c r="AM25" s="60"/>
      <c r="AN25" s="60"/>
      <c r="AO25" s="60"/>
      <c r="AP25" s="37"/>
      <c r="AQ25" s="37"/>
      <c r="AR25" s="37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26"/>
      <c r="BF25" s="26"/>
      <c r="BG25" s="26"/>
      <c r="BH25" s="26"/>
    </row>
    <row r="26" spans="1:60" s="31" customFormat="1" ht="25.5" customHeight="1" x14ac:dyDescent="0.15">
      <c r="A26" s="32"/>
      <c r="B26" s="33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7"/>
      <c r="Z26" s="35"/>
      <c r="AA26" s="36"/>
      <c r="AB26" s="37"/>
      <c r="AC26" s="37"/>
      <c r="AD26" s="37"/>
      <c r="AE26" s="37"/>
      <c r="AF26" s="37"/>
      <c r="AG26" s="37"/>
      <c r="AH26" s="37"/>
      <c r="AI26" s="37"/>
      <c r="AJ26" s="60"/>
      <c r="AK26" s="60"/>
      <c r="AL26" s="60"/>
      <c r="AM26" s="60"/>
      <c r="AN26" s="60"/>
      <c r="AO26" s="60"/>
      <c r="AP26" s="37"/>
      <c r="AQ26" s="37"/>
      <c r="AR26" s="37"/>
      <c r="AW26" s="45" t="s">
        <v>21</v>
      </c>
      <c r="AZ26" s="31" t="s">
        <v>22</v>
      </c>
      <c r="BC26" s="31" t="s">
        <v>94</v>
      </c>
      <c r="BE26" s="26"/>
      <c r="BF26" s="26"/>
      <c r="BG26" s="26"/>
      <c r="BH26" s="26"/>
    </row>
    <row r="27" spans="1:60" s="46" customFormat="1" ht="25.5" customHeight="1" x14ac:dyDescent="0.15">
      <c r="A27" s="43"/>
      <c r="B27" s="44" t="s">
        <v>92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44"/>
      <c r="Q27" s="44"/>
      <c r="R27" s="44"/>
      <c r="S27" s="44"/>
      <c r="T27" s="44"/>
      <c r="U27" s="14"/>
      <c r="V27" s="44"/>
      <c r="W27" s="44"/>
      <c r="X27" s="37"/>
      <c r="Y27" s="37"/>
      <c r="Z27" s="35"/>
      <c r="AA27" s="36"/>
      <c r="AB27" s="37"/>
      <c r="AC27" s="37"/>
      <c r="AD27" s="37"/>
      <c r="AE27" s="33" t="s">
        <v>23</v>
      </c>
      <c r="AF27" s="45"/>
      <c r="AG27" s="39"/>
      <c r="AH27" s="39"/>
      <c r="AI27" s="39"/>
      <c r="AJ27" s="63"/>
      <c r="AK27" s="63"/>
      <c r="AL27" s="63"/>
      <c r="AM27" s="63"/>
      <c r="AN27" s="60"/>
      <c r="AO27" s="60"/>
      <c r="AP27" s="37"/>
      <c r="AQ27" s="31"/>
      <c r="AR27" s="37"/>
      <c r="AS27" s="31"/>
      <c r="AT27" s="31"/>
      <c r="AU27" s="45"/>
      <c r="AV27" s="45"/>
      <c r="AW27" s="45" t="s">
        <v>24</v>
      </c>
      <c r="AX27" s="45"/>
      <c r="AY27" s="45"/>
      <c r="AZ27" s="31" t="s">
        <v>25</v>
      </c>
      <c r="BA27" s="45"/>
      <c r="BB27" s="31"/>
      <c r="BC27" s="31" t="s">
        <v>95</v>
      </c>
      <c r="BD27" s="45"/>
      <c r="BE27" s="26"/>
      <c r="BF27" s="42"/>
      <c r="BG27" s="42"/>
      <c r="BH27" s="42"/>
    </row>
    <row r="28" spans="1:60" ht="25.5" customHeight="1" x14ac:dyDescent="0.15">
      <c r="A28" s="32"/>
      <c r="B28" s="130" t="s">
        <v>93</v>
      </c>
      <c r="C28" s="131"/>
      <c r="D28" s="131"/>
      <c r="E28" s="132"/>
      <c r="F28" s="136" t="s">
        <v>11</v>
      </c>
      <c r="G28" s="136"/>
      <c r="H28" s="192">
        <v>10</v>
      </c>
      <c r="I28" s="120"/>
      <c r="J28" s="122" t="s">
        <v>12</v>
      </c>
      <c r="K28" s="122"/>
      <c r="L28" s="120">
        <v>0</v>
      </c>
      <c r="M28" s="120"/>
      <c r="N28" s="122" t="s">
        <v>13</v>
      </c>
      <c r="O28" s="115"/>
      <c r="P28" s="114" t="s">
        <v>14</v>
      </c>
      <c r="Q28" s="115"/>
      <c r="R28" s="118" t="s">
        <v>15</v>
      </c>
      <c r="S28" s="118"/>
      <c r="T28" s="192">
        <v>19</v>
      </c>
      <c r="U28" s="120"/>
      <c r="V28" s="122" t="s">
        <v>12</v>
      </c>
      <c r="W28" s="122"/>
      <c r="X28" s="120">
        <v>0</v>
      </c>
      <c r="Y28" s="120"/>
      <c r="Z28" s="122" t="s">
        <v>13</v>
      </c>
      <c r="AA28" s="115"/>
      <c r="AB28" s="37"/>
      <c r="AC28" s="37"/>
      <c r="AD28" s="37"/>
      <c r="AE28" s="218" t="s">
        <v>107</v>
      </c>
      <c r="AF28" s="122"/>
      <c r="AG28" s="122"/>
      <c r="AH28" s="122"/>
      <c r="AI28" s="115"/>
      <c r="AJ28" s="219">
        <f>ROUNDDOWN(AW33/60,0)</f>
        <v>2</v>
      </c>
      <c r="AK28" s="199"/>
      <c r="AL28" s="122" t="s">
        <v>12</v>
      </c>
      <c r="AM28" s="122"/>
      <c r="AN28" s="199">
        <f>AW33-AJ28*60</f>
        <v>0</v>
      </c>
      <c r="AO28" s="199"/>
      <c r="AP28" s="122" t="s">
        <v>13</v>
      </c>
      <c r="AQ28" s="115"/>
      <c r="AR28" s="37"/>
      <c r="AS28" s="47"/>
      <c r="AT28" s="47"/>
      <c r="AU28" s="31"/>
      <c r="AV28" s="112" t="s">
        <v>27</v>
      </c>
      <c r="AW28" s="113">
        <f>IF(AZ28&lt;=BC28,BC28,AW23)</f>
        <v>1200</v>
      </c>
      <c r="AX28" s="217"/>
      <c r="AY28" s="112" t="s">
        <v>28</v>
      </c>
      <c r="AZ28" s="113">
        <f>T28*60+X28</f>
        <v>1140</v>
      </c>
      <c r="BA28" s="217"/>
      <c r="BB28" s="112" t="s">
        <v>29</v>
      </c>
      <c r="BC28" s="113">
        <f>IF(C36="☑",21*60,20*60)</f>
        <v>1200</v>
      </c>
      <c r="BD28" s="31"/>
      <c r="BE28" s="26"/>
      <c r="BF28" s="26"/>
      <c r="BG28" s="26"/>
      <c r="BH28" s="26"/>
    </row>
    <row r="29" spans="1:60" ht="35.25" customHeight="1" x14ac:dyDescent="0.15">
      <c r="A29" s="32"/>
      <c r="B29" s="133"/>
      <c r="C29" s="134"/>
      <c r="D29" s="134"/>
      <c r="E29" s="135"/>
      <c r="F29" s="136"/>
      <c r="G29" s="136"/>
      <c r="H29" s="193"/>
      <c r="I29" s="121"/>
      <c r="J29" s="123"/>
      <c r="K29" s="123"/>
      <c r="L29" s="121"/>
      <c r="M29" s="121"/>
      <c r="N29" s="123"/>
      <c r="O29" s="117"/>
      <c r="P29" s="116"/>
      <c r="Q29" s="117"/>
      <c r="R29" s="119"/>
      <c r="S29" s="119"/>
      <c r="T29" s="193"/>
      <c r="U29" s="121"/>
      <c r="V29" s="123"/>
      <c r="W29" s="123"/>
      <c r="X29" s="121"/>
      <c r="Y29" s="121"/>
      <c r="Z29" s="123"/>
      <c r="AA29" s="117"/>
      <c r="AB29" s="31"/>
      <c r="AC29" s="31"/>
      <c r="AD29" s="31"/>
      <c r="AE29" s="116"/>
      <c r="AF29" s="123"/>
      <c r="AG29" s="123"/>
      <c r="AH29" s="123"/>
      <c r="AI29" s="117"/>
      <c r="AJ29" s="220"/>
      <c r="AK29" s="200"/>
      <c r="AL29" s="123"/>
      <c r="AM29" s="123"/>
      <c r="AN29" s="200"/>
      <c r="AO29" s="200"/>
      <c r="AP29" s="123"/>
      <c r="AQ29" s="117"/>
      <c r="AR29" s="37"/>
      <c r="AS29" s="47"/>
      <c r="AT29" s="47"/>
      <c r="AU29" s="31"/>
      <c r="AV29" s="112"/>
      <c r="AW29" s="113"/>
      <c r="AX29" s="217"/>
      <c r="AY29" s="112"/>
      <c r="AZ29" s="113"/>
      <c r="BA29" s="217"/>
      <c r="BB29" s="112"/>
      <c r="BC29" s="113"/>
      <c r="BD29" s="31"/>
      <c r="BE29" s="26"/>
      <c r="BF29" s="26"/>
      <c r="BG29" s="26"/>
      <c r="BH29" s="26"/>
    </row>
    <row r="30" spans="1:60" ht="17.25" customHeight="1" x14ac:dyDescent="0.15">
      <c r="A30" s="48"/>
      <c r="B30" s="38"/>
      <c r="C30" s="38"/>
      <c r="D30" s="38"/>
      <c r="E30" s="38"/>
      <c r="F30" s="31"/>
      <c r="G30" s="38"/>
      <c r="H30" s="40"/>
      <c r="I30" s="38"/>
      <c r="J30" s="38"/>
      <c r="K30" s="38"/>
      <c r="L30" s="38"/>
      <c r="M30" s="38"/>
      <c r="N30" s="38"/>
      <c r="O30" s="38"/>
      <c r="P30" s="49"/>
      <c r="Q30" s="38"/>
      <c r="R30" s="38"/>
      <c r="S30" s="38"/>
      <c r="T30" s="38"/>
      <c r="U30" s="38"/>
      <c r="V30" s="38"/>
      <c r="W30" s="38"/>
      <c r="X30" s="37"/>
      <c r="Y30" s="37"/>
      <c r="Z30" s="35"/>
      <c r="AA30" s="31"/>
      <c r="AB30" s="31"/>
      <c r="AC30" s="31"/>
      <c r="AD30" s="31"/>
      <c r="AE30" s="31"/>
      <c r="AF30" s="31"/>
      <c r="AG30" s="31"/>
      <c r="AH30" s="31"/>
      <c r="AI30" s="31"/>
      <c r="AJ30" s="41" t="s">
        <v>20</v>
      </c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57" t="s">
        <v>30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2">
      <c r="A31" s="48"/>
      <c r="B31" s="31"/>
      <c r="C31" s="203" t="s">
        <v>96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5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97" t="s">
        <v>97</v>
      </c>
      <c r="BA31" s="31"/>
      <c r="BB31" s="31"/>
      <c r="BC31" s="31"/>
      <c r="BD31" s="31"/>
      <c r="BE31" s="26"/>
      <c r="BF31" s="26"/>
      <c r="BG31" s="26"/>
      <c r="BH31" s="26"/>
    </row>
    <row r="32" spans="1:60" ht="25.5" customHeight="1" x14ac:dyDescent="0.15">
      <c r="A32" s="48"/>
      <c r="B32" s="31"/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8"/>
      <c r="AD32" s="31"/>
      <c r="AE32" s="33" t="s">
        <v>31</v>
      </c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 t="s">
        <v>32</v>
      </c>
      <c r="AX32" s="31"/>
      <c r="AY32" s="31"/>
      <c r="AZ32" s="31" t="s">
        <v>33</v>
      </c>
      <c r="BA32" s="98"/>
      <c r="BB32" s="31"/>
      <c r="BC32" s="31"/>
      <c r="BD32" s="31"/>
      <c r="BE32" s="26"/>
      <c r="BF32" s="26"/>
      <c r="BG32" s="26"/>
      <c r="BH32" s="26"/>
    </row>
    <row r="33" spans="1:60" s="46" customFormat="1" ht="25.5" customHeight="1" x14ac:dyDescent="0.15">
      <c r="A33" s="48"/>
      <c r="B33" s="31"/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8"/>
      <c r="AC33" s="1"/>
      <c r="AD33" s="31"/>
      <c r="AE33" s="130" t="s">
        <v>34</v>
      </c>
      <c r="AF33" s="131"/>
      <c r="AG33" s="131"/>
      <c r="AH33" s="131"/>
      <c r="AI33" s="131"/>
      <c r="AJ33" s="131"/>
      <c r="AK33" s="132"/>
      <c r="AL33" s="209">
        <f>IF(AZ23=0,0,ROUNDUP(AW33/AZ23,3))</f>
        <v>0.16700000000000001</v>
      </c>
      <c r="AM33" s="210"/>
      <c r="AN33" s="210"/>
      <c r="AO33" s="210"/>
      <c r="AP33" s="210"/>
      <c r="AQ33" s="211"/>
      <c r="AR33" s="31"/>
      <c r="AS33" s="31"/>
      <c r="AT33" s="31"/>
      <c r="AU33" s="45"/>
      <c r="AV33" s="112" t="s">
        <v>35</v>
      </c>
      <c r="AW33" s="215">
        <f>IF(AW23-AW28&gt;0,IF(AW23-AW28&gt;AZ23,AZ23,AW23-AW28),0)</f>
        <v>120</v>
      </c>
      <c r="AX33" s="216" t="s">
        <v>36</v>
      </c>
      <c r="AY33" s="216"/>
      <c r="AZ33" s="98"/>
      <c r="BA33" s="98"/>
      <c r="BB33" s="45"/>
      <c r="BC33" s="45"/>
      <c r="BD33" s="45"/>
      <c r="BE33" s="42"/>
      <c r="BF33" s="42"/>
      <c r="BG33" s="42"/>
      <c r="BH33" s="42"/>
    </row>
    <row r="34" spans="1:60" ht="35.25" customHeight="1" x14ac:dyDescent="0.15">
      <c r="A34" s="48"/>
      <c r="B34" s="31"/>
      <c r="C34" s="206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8"/>
      <c r="AD34" s="31"/>
      <c r="AE34" s="133"/>
      <c r="AF34" s="134"/>
      <c r="AG34" s="134"/>
      <c r="AH34" s="134"/>
      <c r="AI34" s="134"/>
      <c r="AJ34" s="134"/>
      <c r="AK34" s="135"/>
      <c r="AL34" s="212"/>
      <c r="AM34" s="213"/>
      <c r="AN34" s="213"/>
      <c r="AO34" s="213"/>
      <c r="AP34" s="213"/>
      <c r="AQ34" s="214"/>
      <c r="AR34" s="31"/>
      <c r="AS34" s="31"/>
      <c r="AT34" s="31"/>
      <c r="AU34" s="112"/>
      <c r="AV34" s="112"/>
      <c r="AW34" s="215"/>
      <c r="AX34" s="216"/>
      <c r="AY34" s="216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15">
      <c r="A35" s="48"/>
      <c r="B35" s="31"/>
      <c r="C35" s="206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8"/>
      <c r="AD35" s="31"/>
      <c r="AE35" s="31"/>
      <c r="AF35" s="31"/>
      <c r="AG35" s="31"/>
      <c r="AH35" s="31"/>
      <c r="AI35" s="31"/>
      <c r="AJ35" s="31"/>
      <c r="AK35" s="41" t="s">
        <v>20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112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25.5" customHeight="1" x14ac:dyDescent="0.15">
      <c r="A36" s="48"/>
      <c r="B36" s="31"/>
      <c r="C36" s="167" t="s">
        <v>98</v>
      </c>
      <c r="D36" s="168"/>
      <c r="E36" s="169" t="s">
        <v>99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70"/>
      <c r="AD36" s="31"/>
      <c r="AE36" s="31"/>
      <c r="AF36" s="31"/>
      <c r="AG36" s="31"/>
      <c r="AJ36" s="31"/>
      <c r="AK36" s="50" t="s">
        <v>37</v>
      </c>
      <c r="AL36" s="31"/>
      <c r="AM36" s="37"/>
      <c r="AN36" s="37"/>
      <c r="AO36" s="37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26"/>
      <c r="BF36" s="26"/>
      <c r="BG36" s="26"/>
      <c r="BH36" s="26"/>
    </row>
    <row r="37" spans="1:60" ht="17.25" customHeight="1" x14ac:dyDescent="0.15">
      <c r="A37" s="51"/>
      <c r="B37" s="52"/>
      <c r="C37" s="52"/>
      <c r="D37" s="52"/>
      <c r="E37" s="52"/>
      <c r="F37" s="53"/>
      <c r="G37" s="52"/>
      <c r="H37" s="52"/>
      <c r="I37" s="52"/>
      <c r="J37" s="52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  <c r="AL37" s="54"/>
      <c r="AM37" s="56"/>
      <c r="AN37" s="56"/>
      <c r="AO37" s="56"/>
      <c r="AP37" s="54"/>
      <c r="AQ37" s="54"/>
      <c r="AR37" s="54"/>
      <c r="AS37" s="54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25.5" customHeight="1" x14ac:dyDescent="0.15">
      <c r="A38" s="124" t="s">
        <v>38</v>
      </c>
      <c r="B38" s="125"/>
      <c r="C38" s="125"/>
      <c r="D38" s="125"/>
      <c r="E38" s="125"/>
      <c r="F38" s="125"/>
      <c r="G38" s="125"/>
      <c r="H38" s="125"/>
      <c r="I38" s="126"/>
      <c r="J38" s="25"/>
      <c r="K38" s="59" t="s">
        <v>39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25"/>
      <c r="AP38" s="25"/>
      <c r="AQ38" s="25"/>
      <c r="AR38" s="25"/>
      <c r="AS38" s="25"/>
      <c r="AT38" s="31"/>
      <c r="AU38" s="31" t="s">
        <v>6</v>
      </c>
      <c r="AV38" s="37"/>
      <c r="AW38" s="37"/>
      <c r="AX38" s="37"/>
      <c r="AY38" s="37"/>
      <c r="AZ38" s="31"/>
      <c r="BA38" s="37"/>
      <c r="BB38" s="37"/>
      <c r="BC38" s="37"/>
      <c r="BD38" s="23"/>
      <c r="BE38" s="23"/>
      <c r="BF38" s="11"/>
    </row>
    <row r="39" spans="1:60" ht="17.25" customHeight="1" x14ac:dyDescent="0.15">
      <c r="A39" s="127"/>
      <c r="B39" s="128"/>
      <c r="C39" s="128"/>
      <c r="D39" s="128"/>
      <c r="E39" s="128"/>
      <c r="F39" s="128"/>
      <c r="G39" s="128"/>
      <c r="H39" s="128"/>
      <c r="I39" s="129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  <c r="Y39" s="28"/>
      <c r="Z39" s="28"/>
      <c r="AA39" s="28"/>
      <c r="AB39" s="28"/>
      <c r="AC39" s="28"/>
      <c r="AD39" s="28"/>
      <c r="AE39" s="2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30"/>
      <c r="AQ39" s="30"/>
      <c r="AR39" s="30"/>
      <c r="AS39" s="30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26"/>
      <c r="BE39" s="26"/>
      <c r="BF39" s="31"/>
    </row>
    <row r="40" spans="1:60" ht="28.5" customHeight="1" x14ac:dyDescent="0.15">
      <c r="A40" s="32"/>
      <c r="B40" s="33" t="s">
        <v>7</v>
      </c>
      <c r="C40" s="34"/>
      <c r="D40" s="34"/>
      <c r="E40" s="34"/>
      <c r="F40" s="31"/>
      <c r="G40" s="35"/>
      <c r="H40" s="31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7"/>
      <c r="AC40" s="37"/>
      <c r="AD40" s="37"/>
      <c r="AE40" s="33" t="s">
        <v>8</v>
      </c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1"/>
      <c r="AV40" s="31"/>
      <c r="AW40" s="31" t="s">
        <v>9</v>
      </c>
      <c r="AX40" s="31"/>
      <c r="AY40" s="31"/>
      <c r="AZ40" s="31" t="s">
        <v>10</v>
      </c>
      <c r="BA40" s="31"/>
      <c r="BB40" s="31"/>
      <c r="BC40" s="31"/>
      <c r="BD40" s="31"/>
      <c r="BE40" s="26"/>
      <c r="BF40" s="26"/>
      <c r="BG40" s="26"/>
      <c r="BH40" s="26"/>
    </row>
    <row r="41" spans="1:60" ht="25.5" customHeight="1" x14ac:dyDescent="0.15">
      <c r="A41" s="32"/>
      <c r="B41" s="130" t="s">
        <v>93</v>
      </c>
      <c r="C41" s="131"/>
      <c r="D41" s="131"/>
      <c r="E41" s="132"/>
      <c r="F41" s="136" t="s">
        <v>11</v>
      </c>
      <c r="G41" s="136"/>
      <c r="H41" s="120">
        <v>10</v>
      </c>
      <c r="I41" s="120"/>
      <c r="J41" s="122" t="s">
        <v>12</v>
      </c>
      <c r="K41" s="122"/>
      <c r="L41" s="120">
        <v>0</v>
      </c>
      <c r="M41" s="120"/>
      <c r="N41" s="122" t="s">
        <v>13</v>
      </c>
      <c r="O41" s="115"/>
      <c r="P41" s="114" t="s">
        <v>14</v>
      </c>
      <c r="Q41" s="115"/>
      <c r="R41" s="118" t="s">
        <v>15</v>
      </c>
      <c r="S41" s="118"/>
      <c r="T41" s="120">
        <v>23</v>
      </c>
      <c r="U41" s="120"/>
      <c r="V41" s="122" t="s">
        <v>12</v>
      </c>
      <c r="W41" s="122"/>
      <c r="X41" s="120">
        <v>0</v>
      </c>
      <c r="Y41" s="120"/>
      <c r="Z41" s="122" t="s">
        <v>13</v>
      </c>
      <c r="AA41" s="115"/>
      <c r="AB41" s="31"/>
      <c r="AC41" s="31"/>
      <c r="AD41" s="31"/>
      <c r="AE41" s="130" t="s">
        <v>108</v>
      </c>
      <c r="AF41" s="194"/>
      <c r="AG41" s="194"/>
      <c r="AH41" s="194"/>
      <c r="AI41" s="195"/>
      <c r="AJ41" s="199">
        <f>ROUNDDOWN(AZ41/60,0)</f>
        <v>13</v>
      </c>
      <c r="AK41" s="199"/>
      <c r="AL41" s="201" t="s">
        <v>17</v>
      </c>
      <c r="AM41" s="201"/>
      <c r="AN41" s="199">
        <f>AZ41-AJ41*60</f>
        <v>0</v>
      </c>
      <c r="AO41" s="199"/>
      <c r="AP41" s="122" t="s">
        <v>13</v>
      </c>
      <c r="AQ41" s="115"/>
      <c r="AR41" s="37"/>
      <c r="AS41" s="31"/>
      <c r="AT41" s="31"/>
      <c r="AU41" s="112"/>
      <c r="AV41" s="112" t="s">
        <v>18</v>
      </c>
      <c r="AW41" s="113">
        <f>T41*60+X41</f>
        <v>1380</v>
      </c>
      <c r="AX41" s="31"/>
      <c r="AY41" s="112" t="s">
        <v>19</v>
      </c>
      <c r="AZ41" s="113">
        <f>(T41*60+X41)-(H41*60+L41)</f>
        <v>780</v>
      </c>
      <c r="BA41" s="31"/>
      <c r="BB41" s="31"/>
      <c r="BC41" s="31"/>
      <c r="BD41" s="31"/>
      <c r="BE41" s="26"/>
      <c r="BF41" s="26"/>
      <c r="BG41" s="26"/>
      <c r="BH41" s="26"/>
    </row>
    <row r="42" spans="1:60" ht="35.25" customHeight="1" x14ac:dyDescent="0.15">
      <c r="A42" s="32"/>
      <c r="B42" s="133"/>
      <c r="C42" s="134"/>
      <c r="D42" s="134"/>
      <c r="E42" s="135"/>
      <c r="F42" s="136"/>
      <c r="G42" s="136"/>
      <c r="H42" s="121"/>
      <c r="I42" s="121"/>
      <c r="J42" s="123"/>
      <c r="K42" s="123"/>
      <c r="L42" s="121"/>
      <c r="M42" s="121"/>
      <c r="N42" s="123"/>
      <c r="O42" s="117"/>
      <c r="P42" s="116"/>
      <c r="Q42" s="117"/>
      <c r="R42" s="119"/>
      <c r="S42" s="119"/>
      <c r="T42" s="121"/>
      <c r="U42" s="121"/>
      <c r="V42" s="123"/>
      <c r="W42" s="123"/>
      <c r="X42" s="121"/>
      <c r="Y42" s="121"/>
      <c r="Z42" s="123"/>
      <c r="AA42" s="117"/>
      <c r="AB42" s="31"/>
      <c r="AC42" s="31"/>
      <c r="AD42" s="31"/>
      <c r="AE42" s="196"/>
      <c r="AF42" s="197"/>
      <c r="AG42" s="197"/>
      <c r="AH42" s="197"/>
      <c r="AI42" s="198"/>
      <c r="AJ42" s="200"/>
      <c r="AK42" s="200"/>
      <c r="AL42" s="202"/>
      <c r="AM42" s="202"/>
      <c r="AN42" s="200"/>
      <c r="AO42" s="200"/>
      <c r="AP42" s="123"/>
      <c r="AQ42" s="117"/>
      <c r="AR42" s="37"/>
      <c r="AS42" s="31"/>
      <c r="AT42" s="31"/>
      <c r="AU42" s="112"/>
      <c r="AV42" s="112"/>
      <c r="AW42" s="113"/>
      <c r="AX42" s="31"/>
      <c r="AY42" s="112"/>
      <c r="AZ42" s="113"/>
      <c r="BA42" s="31"/>
      <c r="BB42" s="31"/>
      <c r="BC42" s="31"/>
      <c r="BD42" s="31"/>
      <c r="BE42" s="26"/>
      <c r="BF42" s="26"/>
      <c r="BG42" s="26"/>
      <c r="BH42" s="26"/>
    </row>
    <row r="43" spans="1:60" ht="17.25" customHeight="1" x14ac:dyDescent="0.15">
      <c r="A43" s="32"/>
      <c r="B43" s="38"/>
      <c r="C43" s="38"/>
      <c r="D43" s="38"/>
      <c r="E43" s="38"/>
      <c r="F43" s="39"/>
      <c r="G43" s="39"/>
      <c r="H43" s="40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7"/>
      <c r="Y43" s="37"/>
      <c r="Z43" s="35"/>
      <c r="AA43" s="36"/>
      <c r="AB43" s="37"/>
      <c r="AC43" s="37"/>
      <c r="AD43" s="37"/>
      <c r="AE43" s="37"/>
      <c r="AF43" s="37"/>
      <c r="AG43" s="37"/>
      <c r="AH43" s="37"/>
      <c r="AI43" s="37"/>
      <c r="AJ43" s="61" t="s">
        <v>20</v>
      </c>
      <c r="AK43" s="60"/>
      <c r="AL43" s="60"/>
      <c r="AM43" s="60"/>
      <c r="AN43" s="60"/>
      <c r="AO43" s="60"/>
      <c r="AP43" s="37"/>
      <c r="AQ43" s="37"/>
      <c r="AR43" s="37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26"/>
      <c r="BF43" s="26"/>
      <c r="BG43" s="26"/>
      <c r="BH43" s="26"/>
    </row>
    <row r="44" spans="1:60" s="31" customFormat="1" ht="25.5" customHeight="1" x14ac:dyDescent="0.15">
      <c r="A44" s="32"/>
      <c r="B44" s="33"/>
      <c r="C44" s="34"/>
      <c r="D44" s="34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0"/>
      <c r="AK44" s="60"/>
      <c r="AL44" s="60"/>
      <c r="AM44" s="60"/>
      <c r="AN44" s="60"/>
      <c r="AO44" s="60"/>
      <c r="AP44" s="37"/>
      <c r="AQ44" s="37"/>
      <c r="AR44" s="37"/>
      <c r="AW44" s="45" t="s">
        <v>21</v>
      </c>
      <c r="AZ44" s="31" t="s">
        <v>22</v>
      </c>
      <c r="BC44" s="31" t="s">
        <v>94</v>
      </c>
      <c r="BE44" s="26"/>
      <c r="BF44" s="26"/>
      <c r="BG44" s="26"/>
      <c r="BH44" s="26"/>
    </row>
    <row r="45" spans="1:60" s="46" customFormat="1" ht="25.5" customHeight="1" x14ac:dyDescent="0.15">
      <c r="A45" s="43"/>
      <c r="B45" s="44" t="s">
        <v>92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4"/>
      <c r="Q45" s="44"/>
      <c r="R45" s="44"/>
      <c r="S45" s="44"/>
      <c r="T45" s="44"/>
      <c r="U45" s="14"/>
      <c r="V45" s="44"/>
      <c r="W45" s="44"/>
      <c r="X45" s="37"/>
      <c r="Y45" s="37"/>
      <c r="Z45" s="35"/>
      <c r="AA45" s="36"/>
      <c r="AB45" s="37"/>
      <c r="AC45" s="37"/>
      <c r="AD45" s="37"/>
      <c r="AE45" s="33" t="s">
        <v>23</v>
      </c>
      <c r="AF45" s="45"/>
      <c r="AG45" s="39"/>
      <c r="AH45" s="39"/>
      <c r="AI45" s="39"/>
      <c r="AJ45" s="63"/>
      <c r="AK45" s="63"/>
      <c r="AL45" s="63"/>
      <c r="AM45" s="63"/>
      <c r="AN45" s="60"/>
      <c r="AO45" s="60"/>
      <c r="AP45" s="37"/>
      <c r="AQ45" s="31"/>
      <c r="AR45" s="37"/>
      <c r="AS45" s="31"/>
      <c r="AT45" s="31"/>
      <c r="AU45" s="45"/>
      <c r="AV45" s="45"/>
      <c r="AW45" s="45" t="s">
        <v>24</v>
      </c>
      <c r="AX45" s="45"/>
      <c r="AY45" s="45"/>
      <c r="AZ45" s="31" t="s">
        <v>25</v>
      </c>
      <c r="BA45" s="45"/>
      <c r="BB45" s="31"/>
      <c r="BC45" s="31" t="s">
        <v>95</v>
      </c>
      <c r="BD45" s="45"/>
      <c r="BE45" s="26"/>
      <c r="BF45" s="42"/>
      <c r="BG45" s="42"/>
      <c r="BH45" s="42"/>
    </row>
    <row r="46" spans="1:60" ht="25.5" customHeight="1" x14ac:dyDescent="0.15">
      <c r="A46" s="32"/>
      <c r="B46" s="130" t="s">
        <v>93</v>
      </c>
      <c r="C46" s="131"/>
      <c r="D46" s="131"/>
      <c r="E46" s="132"/>
      <c r="F46" s="136" t="s">
        <v>11</v>
      </c>
      <c r="G46" s="136"/>
      <c r="H46" s="192">
        <v>10</v>
      </c>
      <c r="I46" s="120"/>
      <c r="J46" s="122" t="s">
        <v>12</v>
      </c>
      <c r="K46" s="122"/>
      <c r="L46" s="120">
        <v>0</v>
      </c>
      <c r="M46" s="120"/>
      <c r="N46" s="122" t="s">
        <v>13</v>
      </c>
      <c r="O46" s="115"/>
      <c r="P46" s="114" t="s">
        <v>14</v>
      </c>
      <c r="Q46" s="115"/>
      <c r="R46" s="118" t="s">
        <v>15</v>
      </c>
      <c r="S46" s="118"/>
      <c r="T46" s="192">
        <v>21</v>
      </c>
      <c r="U46" s="120"/>
      <c r="V46" s="122" t="s">
        <v>12</v>
      </c>
      <c r="W46" s="122"/>
      <c r="X46" s="120">
        <v>0</v>
      </c>
      <c r="Y46" s="120"/>
      <c r="Z46" s="122" t="s">
        <v>13</v>
      </c>
      <c r="AA46" s="115"/>
      <c r="AB46" s="37"/>
      <c r="AC46" s="37"/>
      <c r="AD46" s="37"/>
      <c r="AE46" s="218" t="s">
        <v>32</v>
      </c>
      <c r="AF46" s="122"/>
      <c r="AG46" s="122"/>
      <c r="AH46" s="122"/>
      <c r="AI46" s="115"/>
      <c r="AJ46" s="219">
        <f>ROUNDDOWN(AW51/60,0)</f>
        <v>2</v>
      </c>
      <c r="AK46" s="199"/>
      <c r="AL46" s="122" t="s">
        <v>12</v>
      </c>
      <c r="AM46" s="122"/>
      <c r="AN46" s="199">
        <f>AW51-AJ46*60</f>
        <v>0</v>
      </c>
      <c r="AO46" s="199"/>
      <c r="AP46" s="122" t="s">
        <v>13</v>
      </c>
      <c r="AQ46" s="115"/>
      <c r="AR46" s="37"/>
      <c r="AS46" s="47"/>
      <c r="AT46" s="47"/>
      <c r="AU46" s="31"/>
      <c r="AV46" s="112" t="s">
        <v>27</v>
      </c>
      <c r="AW46" s="113">
        <f>IF(AZ46&lt;=BC46,BC46,AW41)</f>
        <v>1260</v>
      </c>
      <c r="AX46" s="217"/>
      <c r="AY46" s="112" t="s">
        <v>28</v>
      </c>
      <c r="AZ46" s="113">
        <f>T46*60+X46</f>
        <v>1260</v>
      </c>
      <c r="BA46" s="217"/>
      <c r="BB46" s="112" t="s">
        <v>29</v>
      </c>
      <c r="BC46" s="113">
        <f>IF(C54="☑",21*60,20*60)</f>
        <v>1260</v>
      </c>
      <c r="BD46" s="31"/>
      <c r="BE46" s="26"/>
      <c r="BF46" s="26"/>
      <c r="BG46" s="26"/>
      <c r="BH46" s="26"/>
    </row>
    <row r="47" spans="1:60" ht="35.25" customHeight="1" x14ac:dyDescent="0.15">
      <c r="A47" s="32"/>
      <c r="B47" s="133"/>
      <c r="C47" s="134"/>
      <c r="D47" s="134"/>
      <c r="E47" s="135"/>
      <c r="F47" s="136"/>
      <c r="G47" s="136"/>
      <c r="H47" s="193"/>
      <c r="I47" s="121"/>
      <c r="J47" s="123"/>
      <c r="K47" s="123"/>
      <c r="L47" s="121"/>
      <c r="M47" s="121"/>
      <c r="N47" s="123"/>
      <c r="O47" s="117"/>
      <c r="P47" s="116"/>
      <c r="Q47" s="117"/>
      <c r="R47" s="119"/>
      <c r="S47" s="119"/>
      <c r="T47" s="193"/>
      <c r="U47" s="121"/>
      <c r="V47" s="123"/>
      <c r="W47" s="123"/>
      <c r="X47" s="121"/>
      <c r="Y47" s="121"/>
      <c r="Z47" s="123"/>
      <c r="AA47" s="117"/>
      <c r="AB47" s="31"/>
      <c r="AC47" s="31"/>
      <c r="AD47" s="31"/>
      <c r="AE47" s="116"/>
      <c r="AF47" s="123"/>
      <c r="AG47" s="123"/>
      <c r="AH47" s="123"/>
      <c r="AI47" s="117"/>
      <c r="AJ47" s="220"/>
      <c r="AK47" s="200"/>
      <c r="AL47" s="123"/>
      <c r="AM47" s="123"/>
      <c r="AN47" s="200"/>
      <c r="AO47" s="200"/>
      <c r="AP47" s="123"/>
      <c r="AQ47" s="117"/>
      <c r="AR47" s="37"/>
      <c r="AS47" s="47"/>
      <c r="AT47" s="47"/>
      <c r="AU47" s="31"/>
      <c r="AV47" s="112"/>
      <c r="AW47" s="113"/>
      <c r="AX47" s="217"/>
      <c r="AY47" s="112"/>
      <c r="AZ47" s="113"/>
      <c r="BA47" s="217"/>
      <c r="BB47" s="112"/>
      <c r="BC47" s="113"/>
      <c r="BD47" s="31"/>
      <c r="BE47" s="26"/>
      <c r="BF47" s="26"/>
      <c r="BG47" s="26"/>
      <c r="BH47" s="26"/>
    </row>
    <row r="48" spans="1:60" ht="17.25" customHeight="1" x14ac:dyDescent="0.15">
      <c r="A48" s="48"/>
      <c r="B48" s="38"/>
      <c r="C48" s="38"/>
      <c r="D48" s="38"/>
      <c r="E48" s="38"/>
      <c r="F48" s="31"/>
      <c r="G48" s="38"/>
      <c r="H48" s="40"/>
      <c r="I48" s="38"/>
      <c r="J48" s="38"/>
      <c r="K48" s="38"/>
      <c r="L48" s="38"/>
      <c r="M48" s="38"/>
      <c r="N48" s="38"/>
      <c r="O48" s="38"/>
      <c r="P48" s="49"/>
      <c r="Q48" s="38"/>
      <c r="R48" s="38"/>
      <c r="S48" s="38"/>
      <c r="T48" s="38"/>
      <c r="U48" s="38"/>
      <c r="V48" s="38"/>
      <c r="W48" s="38"/>
      <c r="X48" s="37"/>
      <c r="Y48" s="37"/>
      <c r="Z48" s="35"/>
      <c r="AA48" s="31"/>
      <c r="AB48" s="31"/>
      <c r="AC48" s="31"/>
      <c r="AD48" s="31"/>
      <c r="AE48" s="31"/>
      <c r="AF48" s="31"/>
      <c r="AG48" s="31"/>
      <c r="AH48" s="31"/>
      <c r="AI48" s="31"/>
      <c r="AJ48" s="41" t="s">
        <v>20</v>
      </c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57" t="s">
        <v>30</v>
      </c>
      <c r="BA48" s="31"/>
      <c r="BB48" s="31"/>
      <c r="BC48" s="31"/>
      <c r="BD48" s="31"/>
      <c r="BE48" s="26"/>
      <c r="BF48" s="26"/>
      <c r="BG48" s="26"/>
      <c r="BH48" s="26"/>
    </row>
    <row r="49" spans="1:60" ht="25.5" customHeight="1" x14ac:dyDescent="0.2">
      <c r="A49" s="48"/>
      <c r="B49" s="31"/>
      <c r="C49" s="203" t="s">
        <v>96</v>
      </c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5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97" t="s">
        <v>97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15">
      <c r="A50" s="48"/>
      <c r="B50" s="31"/>
      <c r="C50" s="206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8"/>
      <c r="AD50" s="31"/>
      <c r="AE50" s="33" t="s">
        <v>31</v>
      </c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 t="s">
        <v>32</v>
      </c>
      <c r="AX50" s="31"/>
      <c r="AY50" s="31"/>
      <c r="AZ50" s="31" t="s">
        <v>33</v>
      </c>
      <c r="BA50" s="98"/>
      <c r="BB50" s="31"/>
      <c r="BC50" s="31"/>
      <c r="BD50" s="31"/>
      <c r="BE50" s="26"/>
      <c r="BF50" s="26"/>
      <c r="BG50" s="26"/>
      <c r="BH50" s="26"/>
    </row>
    <row r="51" spans="1:60" s="46" customFormat="1" ht="25.5" customHeight="1" x14ac:dyDescent="0.15">
      <c r="A51" s="48"/>
      <c r="B51" s="31"/>
      <c r="C51" s="206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8"/>
      <c r="AC51" s="1"/>
      <c r="AD51" s="31"/>
      <c r="AE51" s="130" t="s">
        <v>109</v>
      </c>
      <c r="AF51" s="131"/>
      <c r="AG51" s="131"/>
      <c r="AH51" s="131"/>
      <c r="AI51" s="131"/>
      <c r="AJ51" s="131"/>
      <c r="AK51" s="132"/>
      <c r="AL51" s="209">
        <f>IF(AZ41=0,0,ROUNDUP(AW51/AZ41,3))</f>
        <v>0.154</v>
      </c>
      <c r="AM51" s="210"/>
      <c r="AN51" s="210"/>
      <c r="AO51" s="210"/>
      <c r="AP51" s="210"/>
      <c r="AQ51" s="211"/>
      <c r="AR51" s="31"/>
      <c r="AS51" s="31"/>
      <c r="AT51" s="31"/>
      <c r="AU51" s="45"/>
      <c r="AV51" s="112" t="s">
        <v>35</v>
      </c>
      <c r="AW51" s="215">
        <f>IF(AW41-AW46&gt;0,IF(AW41-AW46&gt;AZ41,AZ41,AW41-AW46),0)</f>
        <v>120</v>
      </c>
      <c r="AX51" s="216" t="s">
        <v>36</v>
      </c>
      <c r="AY51" s="216"/>
      <c r="AZ51" s="98"/>
      <c r="BA51" s="98"/>
      <c r="BB51" s="45"/>
      <c r="BC51" s="45"/>
      <c r="BD51" s="45"/>
      <c r="BE51" s="42"/>
      <c r="BF51" s="42"/>
      <c r="BG51" s="42"/>
      <c r="BH51" s="42"/>
    </row>
    <row r="52" spans="1:60" ht="35.25" customHeight="1" x14ac:dyDescent="0.15">
      <c r="A52" s="48"/>
      <c r="B52" s="31"/>
      <c r="C52" s="206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8"/>
      <c r="AD52" s="31"/>
      <c r="AE52" s="133"/>
      <c r="AF52" s="134"/>
      <c r="AG52" s="134"/>
      <c r="AH52" s="134"/>
      <c r="AI52" s="134"/>
      <c r="AJ52" s="134"/>
      <c r="AK52" s="135"/>
      <c r="AL52" s="212"/>
      <c r="AM52" s="213"/>
      <c r="AN52" s="213"/>
      <c r="AO52" s="213"/>
      <c r="AP52" s="213"/>
      <c r="AQ52" s="214"/>
      <c r="AR52" s="31"/>
      <c r="AS52" s="31"/>
      <c r="AT52" s="31"/>
      <c r="AU52" s="112"/>
      <c r="AV52" s="112"/>
      <c r="AW52" s="215"/>
      <c r="AX52" s="216"/>
      <c r="AY52" s="216"/>
      <c r="AZ52" s="31"/>
      <c r="BA52" s="31"/>
      <c r="BB52" s="31"/>
      <c r="BC52" s="31"/>
      <c r="BD52" s="31"/>
      <c r="BE52" s="26"/>
      <c r="BF52" s="26"/>
      <c r="BG52" s="26"/>
      <c r="BH52" s="26"/>
    </row>
    <row r="53" spans="1:60" ht="25.5" customHeight="1" x14ac:dyDescent="0.15">
      <c r="A53" s="48"/>
      <c r="B53" s="31"/>
      <c r="C53" s="206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8"/>
      <c r="AD53" s="31"/>
      <c r="AE53" s="31"/>
      <c r="AF53" s="31"/>
      <c r="AG53" s="31"/>
      <c r="AH53" s="31"/>
      <c r="AI53" s="31"/>
      <c r="AJ53" s="31"/>
      <c r="AK53" s="41" t="s">
        <v>20</v>
      </c>
      <c r="AL53" s="31"/>
      <c r="AM53" s="37"/>
      <c r="AN53" s="37"/>
      <c r="AO53" s="37"/>
      <c r="AP53" s="31"/>
      <c r="AQ53" s="31"/>
      <c r="AR53" s="31"/>
      <c r="AS53" s="31"/>
      <c r="AT53" s="31"/>
      <c r="AU53" s="112"/>
      <c r="AV53" s="31"/>
      <c r="AW53" s="31"/>
      <c r="AX53" s="31"/>
      <c r="AY53" s="31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15">
      <c r="A54" s="48"/>
      <c r="B54" s="31"/>
      <c r="C54" s="225" t="s">
        <v>104</v>
      </c>
      <c r="D54" s="226"/>
      <c r="E54" s="169" t="s">
        <v>99</v>
      </c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70"/>
      <c r="AD54" s="31"/>
      <c r="AE54" s="31"/>
      <c r="AF54" s="31"/>
      <c r="AG54" s="31"/>
      <c r="AJ54" s="31"/>
      <c r="AK54" s="50" t="s">
        <v>37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s="11" customFormat="1" ht="15" customHeight="1" x14ac:dyDescent="0.15">
      <c r="A55" s="20"/>
      <c r="B55" s="21"/>
      <c r="D55" s="22"/>
      <c r="X55" s="1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23"/>
      <c r="BE55" s="23"/>
    </row>
    <row r="56" spans="1:60" ht="25.5" customHeight="1" x14ac:dyDescent="0.15">
      <c r="A56" s="124" t="s">
        <v>40</v>
      </c>
      <c r="B56" s="125"/>
      <c r="C56" s="125"/>
      <c r="D56" s="125"/>
      <c r="E56" s="125"/>
      <c r="F56" s="125"/>
      <c r="G56" s="125"/>
      <c r="H56" s="125"/>
      <c r="I56" s="126"/>
      <c r="J56" s="25"/>
      <c r="K56" s="59" t="s">
        <v>41</v>
      </c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25"/>
      <c r="AP56" s="25"/>
      <c r="AQ56" s="25"/>
      <c r="AR56" s="25"/>
      <c r="AS56" s="25"/>
      <c r="AT56" s="31"/>
      <c r="AU56" s="31" t="s">
        <v>6</v>
      </c>
      <c r="AV56" s="37"/>
      <c r="AW56" s="37"/>
      <c r="AX56" s="37"/>
      <c r="AY56" s="37"/>
      <c r="AZ56" s="31"/>
      <c r="BA56" s="37"/>
      <c r="BB56" s="37"/>
      <c r="BC56" s="37"/>
      <c r="BD56" s="23"/>
      <c r="BE56" s="23"/>
      <c r="BF56" s="11"/>
    </row>
    <row r="57" spans="1:60" ht="17.25" customHeight="1" x14ac:dyDescent="0.15">
      <c r="A57" s="127"/>
      <c r="B57" s="128"/>
      <c r="C57" s="128"/>
      <c r="D57" s="128"/>
      <c r="E57" s="128"/>
      <c r="F57" s="128"/>
      <c r="G57" s="128"/>
      <c r="H57" s="128"/>
      <c r="I57" s="129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8"/>
      <c r="Y57" s="28"/>
      <c r="Z57" s="28"/>
      <c r="AA57" s="28"/>
      <c r="AB57" s="28"/>
      <c r="AC57" s="28"/>
      <c r="AD57" s="28"/>
      <c r="AE57" s="2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30"/>
      <c r="AQ57" s="30"/>
      <c r="AR57" s="30"/>
      <c r="AS57" s="30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26"/>
      <c r="BE57" s="26"/>
      <c r="BF57" s="31"/>
    </row>
    <row r="58" spans="1:60" ht="28.5" customHeight="1" x14ac:dyDescent="0.15">
      <c r="A58" s="32"/>
      <c r="B58" s="33" t="s">
        <v>7</v>
      </c>
      <c r="C58" s="34"/>
      <c r="D58" s="34"/>
      <c r="E58" s="34"/>
      <c r="F58" s="31"/>
      <c r="G58" s="35"/>
      <c r="H58" s="31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6"/>
      <c r="AB58" s="37"/>
      <c r="AC58" s="37"/>
      <c r="AD58" s="37"/>
      <c r="AE58" s="33" t="s">
        <v>8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1"/>
      <c r="AV58" s="31"/>
      <c r="AW58" s="31" t="s">
        <v>9</v>
      </c>
      <c r="AX58" s="31"/>
      <c r="AY58" s="31"/>
      <c r="AZ58" s="31" t="s">
        <v>10</v>
      </c>
      <c r="BA58" s="31"/>
      <c r="BB58" s="31"/>
      <c r="BC58" s="31"/>
      <c r="BD58" s="31"/>
      <c r="BE58" s="26"/>
      <c r="BF58" s="26"/>
      <c r="BG58" s="26"/>
      <c r="BH58" s="26"/>
    </row>
    <row r="59" spans="1:60" ht="25.5" customHeight="1" x14ac:dyDescent="0.15">
      <c r="A59" s="32"/>
      <c r="B59" s="130" t="s">
        <v>93</v>
      </c>
      <c r="C59" s="131"/>
      <c r="D59" s="131"/>
      <c r="E59" s="132"/>
      <c r="F59" s="136" t="s">
        <v>11</v>
      </c>
      <c r="G59" s="136"/>
      <c r="H59" s="222"/>
      <c r="I59" s="222"/>
      <c r="J59" s="122" t="s">
        <v>12</v>
      </c>
      <c r="K59" s="122"/>
      <c r="L59" s="222"/>
      <c r="M59" s="222"/>
      <c r="N59" s="122" t="s">
        <v>13</v>
      </c>
      <c r="O59" s="115"/>
      <c r="P59" s="114" t="s">
        <v>14</v>
      </c>
      <c r="Q59" s="115"/>
      <c r="R59" s="118" t="s">
        <v>15</v>
      </c>
      <c r="S59" s="118"/>
      <c r="T59" s="222"/>
      <c r="U59" s="222"/>
      <c r="V59" s="122" t="s">
        <v>12</v>
      </c>
      <c r="W59" s="122"/>
      <c r="X59" s="222"/>
      <c r="Y59" s="222"/>
      <c r="Z59" s="122" t="s">
        <v>13</v>
      </c>
      <c r="AA59" s="115"/>
      <c r="AB59" s="31"/>
      <c r="AC59" s="31"/>
      <c r="AD59" s="31"/>
      <c r="AE59" s="130" t="s">
        <v>108</v>
      </c>
      <c r="AF59" s="194"/>
      <c r="AG59" s="194"/>
      <c r="AH59" s="194"/>
      <c r="AI59" s="195"/>
      <c r="AJ59" s="199">
        <f>ROUNDDOWN(AZ59/60,0)</f>
        <v>0</v>
      </c>
      <c r="AK59" s="199"/>
      <c r="AL59" s="201" t="s">
        <v>17</v>
      </c>
      <c r="AM59" s="201"/>
      <c r="AN59" s="199">
        <f>AZ59-AJ59*60</f>
        <v>0</v>
      </c>
      <c r="AO59" s="199"/>
      <c r="AP59" s="122" t="s">
        <v>13</v>
      </c>
      <c r="AQ59" s="115"/>
      <c r="AR59" s="37"/>
      <c r="AS59" s="31"/>
      <c r="AT59" s="31"/>
      <c r="AU59" s="112"/>
      <c r="AV59" s="112" t="s">
        <v>18</v>
      </c>
      <c r="AW59" s="113">
        <f>T59*60+X59</f>
        <v>0</v>
      </c>
      <c r="AX59" s="31"/>
      <c r="AY59" s="112" t="s">
        <v>19</v>
      </c>
      <c r="AZ59" s="113">
        <f>(T59*60+X59)-(H59*60+L59)</f>
        <v>0</v>
      </c>
      <c r="BA59" s="31"/>
      <c r="BB59" s="31"/>
      <c r="BC59" s="31"/>
      <c r="BD59" s="31"/>
      <c r="BE59" s="26"/>
      <c r="BF59" s="26"/>
      <c r="BG59" s="26"/>
      <c r="BH59" s="26"/>
    </row>
    <row r="60" spans="1:60" ht="35.25" customHeight="1" x14ac:dyDescent="0.15">
      <c r="A60" s="32"/>
      <c r="B60" s="133"/>
      <c r="C60" s="134"/>
      <c r="D60" s="134"/>
      <c r="E60" s="135"/>
      <c r="F60" s="136"/>
      <c r="G60" s="136"/>
      <c r="H60" s="224"/>
      <c r="I60" s="224"/>
      <c r="J60" s="123"/>
      <c r="K60" s="123"/>
      <c r="L60" s="224"/>
      <c r="M60" s="224"/>
      <c r="N60" s="123"/>
      <c r="O60" s="117"/>
      <c r="P60" s="116"/>
      <c r="Q60" s="117"/>
      <c r="R60" s="119"/>
      <c r="S60" s="119"/>
      <c r="T60" s="224"/>
      <c r="U60" s="224"/>
      <c r="V60" s="123"/>
      <c r="W60" s="123"/>
      <c r="X60" s="224"/>
      <c r="Y60" s="224"/>
      <c r="Z60" s="123"/>
      <c r="AA60" s="117"/>
      <c r="AB60" s="31"/>
      <c r="AC60" s="31"/>
      <c r="AD60" s="31"/>
      <c r="AE60" s="196"/>
      <c r="AF60" s="197"/>
      <c r="AG60" s="197"/>
      <c r="AH60" s="197"/>
      <c r="AI60" s="198"/>
      <c r="AJ60" s="200"/>
      <c r="AK60" s="200"/>
      <c r="AL60" s="202"/>
      <c r="AM60" s="202"/>
      <c r="AN60" s="200"/>
      <c r="AO60" s="200"/>
      <c r="AP60" s="123"/>
      <c r="AQ60" s="117"/>
      <c r="AR60" s="37"/>
      <c r="AS60" s="31"/>
      <c r="AT60" s="31"/>
      <c r="AU60" s="112"/>
      <c r="AV60" s="112"/>
      <c r="AW60" s="113"/>
      <c r="AX60" s="31"/>
      <c r="AY60" s="112"/>
      <c r="AZ60" s="113"/>
      <c r="BA60" s="31"/>
      <c r="BB60" s="31"/>
      <c r="BC60" s="31"/>
      <c r="BD60" s="31"/>
      <c r="BE60" s="26"/>
      <c r="BF60" s="26"/>
      <c r="BG60" s="26"/>
      <c r="BH60" s="26"/>
    </row>
    <row r="61" spans="1:60" ht="17.25" customHeight="1" x14ac:dyDescent="0.15">
      <c r="A61" s="32"/>
      <c r="B61" s="38"/>
      <c r="C61" s="38"/>
      <c r="D61" s="38"/>
      <c r="E61" s="38"/>
      <c r="F61" s="39"/>
      <c r="G61" s="39"/>
      <c r="H61" s="40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7"/>
      <c r="Y61" s="37"/>
      <c r="Z61" s="35"/>
      <c r="AA61" s="36"/>
      <c r="AB61" s="37"/>
      <c r="AC61" s="37"/>
      <c r="AD61" s="37"/>
      <c r="AE61" s="37"/>
      <c r="AF61" s="37"/>
      <c r="AG61" s="37"/>
      <c r="AH61" s="37"/>
      <c r="AI61" s="37"/>
      <c r="AJ61" s="61" t="s">
        <v>20</v>
      </c>
      <c r="AK61" s="60"/>
      <c r="AL61" s="60"/>
      <c r="AM61" s="60"/>
      <c r="AN61" s="60"/>
      <c r="AO61" s="60"/>
      <c r="AP61" s="37"/>
      <c r="AQ61" s="37"/>
      <c r="AR61" s="37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26"/>
      <c r="BF61" s="26"/>
      <c r="BG61" s="26"/>
      <c r="BH61" s="26"/>
    </row>
    <row r="62" spans="1:60" s="31" customFormat="1" ht="25.5" customHeight="1" x14ac:dyDescent="0.15">
      <c r="A62" s="32"/>
      <c r="B62" s="33"/>
      <c r="C62" s="34"/>
      <c r="D62" s="34"/>
      <c r="E62" s="34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6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0"/>
      <c r="AK62" s="60"/>
      <c r="AL62" s="60"/>
      <c r="AM62" s="60"/>
      <c r="AN62" s="60"/>
      <c r="AO62" s="60"/>
      <c r="AP62" s="37"/>
      <c r="AQ62" s="37"/>
      <c r="AR62" s="37"/>
      <c r="AW62" s="45" t="s">
        <v>21</v>
      </c>
      <c r="AZ62" s="31" t="s">
        <v>22</v>
      </c>
      <c r="BC62" s="31" t="s">
        <v>94</v>
      </c>
      <c r="BE62" s="26"/>
      <c r="BF62" s="26"/>
      <c r="BG62" s="26"/>
      <c r="BH62" s="26"/>
    </row>
    <row r="63" spans="1:60" s="46" customFormat="1" ht="25.5" customHeight="1" x14ac:dyDescent="0.15">
      <c r="A63" s="43"/>
      <c r="B63" s="44" t="s">
        <v>92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4"/>
      <c r="Q63" s="44"/>
      <c r="R63" s="44"/>
      <c r="S63" s="44"/>
      <c r="T63" s="44"/>
      <c r="U63" s="14"/>
      <c r="V63" s="44"/>
      <c r="W63" s="44"/>
      <c r="X63" s="37"/>
      <c r="Y63" s="37"/>
      <c r="Z63" s="35"/>
      <c r="AA63" s="36"/>
      <c r="AB63" s="37"/>
      <c r="AC63" s="37"/>
      <c r="AD63" s="37"/>
      <c r="AE63" s="33" t="s">
        <v>23</v>
      </c>
      <c r="AF63" s="45"/>
      <c r="AG63" s="39"/>
      <c r="AH63" s="39"/>
      <c r="AI63" s="39"/>
      <c r="AJ63" s="63"/>
      <c r="AK63" s="63"/>
      <c r="AL63" s="63"/>
      <c r="AM63" s="63"/>
      <c r="AN63" s="60"/>
      <c r="AO63" s="60"/>
      <c r="AP63" s="37"/>
      <c r="AQ63" s="31"/>
      <c r="AR63" s="37"/>
      <c r="AS63" s="31"/>
      <c r="AT63" s="31"/>
      <c r="AU63" s="45"/>
      <c r="AV63" s="45"/>
      <c r="AW63" s="45" t="s">
        <v>24</v>
      </c>
      <c r="AX63" s="45"/>
      <c r="AY63" s="45"/>
      <c r="AZ63" s="31" t="s">
        <v>25</v>
      </c>
      <c r="BA63" s="45"/>
      <c r="BB63" s="31"/>
      <c r="BC63" s="31" t="s">
        <v>95</v>
      </c>
      <c r="BD63" s="45"/>
      <c r="BE63" s="26"/>
      <c r="BF63" s="42"/>
      <c r="BG63" s="42"/>
      <c r="BH63" s="42"/>
    </row>
    <row r="64" spans="1:60" ht="25.5" customHeight="1" x14ac:dyDescent="0.15">
      <c r="A64" s="32"/>
      <c r="B64" s="130" t="s">
        <v>93</v>
      </c>
      <c r="C64" s="131"/>
      <c r="D64" s="131"/>
      <c r="E64" s="132"/>
      <c r="F64" s="136" t="s">
        <v>11</v>
      </c>
      <c r="G64" s="136"/>
      <c r="H64" s="222"/>
      <c r="I64" s="222"/>
      <c r="J64" s="122" t="s">
        <v>12</v>
      </c>
      <c r="K64" s="122"/>
      <c r="L64" s="222"/>
      <c r="M64" s="222"/>
      <c r="N64" s="122" t="s">
        <v>13</v>
      </c>
      <c r="O64" s="115"/>
      <c r="P64" s="114" t="s">
        <v>14</v>
      </c>
      <c r="Q64" s="115"/>
      <c r="R64" s="118" t="s">
        <v>15</v>
      </c>
      <c r="S64" s="118"/>
      <c r="T64" s="221"/>
      <c r="U64" s="222"/>
      <c r="V64" s="122" t="s">
        <v>12</v>
      </c>
      <c r="W64" s="122"/>
      <c r="X64" s="222"/>
      <c r="Y64" s="222"/>
      <c r="Z64" s="122" t="s">
        <v>13</v>
      </c>
      <c r="AA64" s="115"/>
      <c r="AB64" s="37"/>
      <c r="AC64" s="37"/>
      <c r="AD64" s="37"/>
      <c r="AE64" s="218" t="s">
        <v>32</v>
      </c>
      <c r="AF64" s="122"/>
      <c r="AG64" s="122"/>
      <c r="AH64" s="122"/>
      <c r="AI64" s="115"/>
      <c r="AJ64" s="219">
        <f>ROUNDDOWN(AW69/60,0)</f>
        <v>0</v>
      </c>
      <c r="AK64" s="199"/>
      <c r="AL64" s="122" t="s">
        <v>12</v>
      </c>
      <c r="AM64" s="122"/>
      <c r="AN64" s="199">
        <f>AW69-AJ64*60</f>
        <v>0</v>
      </c>
      <c r="AO64" s="199"/>
      <c r="AP64" s="122" t="s">
        <v>13</v>
      </c>
      <c r="AQ64" s="115"/>
      <c r="AR64" s="37"/>
      <c r="AS64" s="47"/>
      <c r="AT64" s="47"/>
      <c r="AU64" s="31"/>
      <c r="AV64" s="112" t="s">
        <v>27</v>
      </c>
      <c r="AW64" s="113">
        <f>IF(AZ64&lt;=BC64,BC64,AW59)</f>
        <v>1200</v>
      </c>
      <c r="AX64" s="217"/>
      <c r="AY64" s="112" t="s">
        <v>28</v>
      </c>
      <c r="AZ64" s="113">
        <f>T64*60+X64</f>
        <v>0</v>
      </c>
      <c r="BA64" s="217"/>
      <c r="BB64" s="112" t="s">
        <v>29</v>
      </c>
      <c r="BC64" s="113">
        <f>IF(C72="☑",21*60,20*60)</f>
        <v>1200</v>
      </c>
      <c r="BD64" s="31"/>
      <c r="BE64" s="26"/>
      <c r="BF64" s="26"/>
      <c r="BG64" s="26"/>
      <c r="BH64" s="26"/>
    </row>
    <row r="65" spans="1:60" ht="35.25" customHeight="1" x14ac:dyDescent="0.15">
      <c r="A65" s="32"/>
      <c r="B65" s="133"/>
      <c r="C65" s="134"/>
      <c r="D65" s="134"/>
      <c r="E65" s="135"/>
      <c r="F65" s="136"/>
      <c r="G65" s="136"/>
      <c r="H65" s="224"/>
      <c r="I65" s="224"/>
      <c r="J65" s="123"/>
      <c r="K65" s="123"/>
      <c r="L65" s="224"/>
      <c r="M65" s="224"/>
      <c r="N65" s="123"/>
      <c r="O65" s="117"/>
      <c r="P65" s="116"/>
      <c r="Q65" s="117"/>
      <c r="R65" s="119"/>
      <c r="S65" s="119"/>
      <c r="T65" s="223"/>
      <c r="U65" s="224"/>
      <c r="V65" s="123"/>
      <c r="W65" s="123"/>
      <c r="X65" s="224"/>
      <c r="Y65" s="224"/>
      <c r="Z65" s="123"/>
      <c r="AA65" s="117"/>
      <c r="AB65" s="31"/>
      <c r="AC65" s="31"/>
      <c r="AD65" s="31"/>
      <c r="AE65" s="116"/>
      <c r="AF65" s="123"/>
      <c r="AG65" s="123"/>
      <c r="AH65" s="123"/>
      <c r="AI65" s="117"/>
      <c r="AJ65" s="220"/>
      <c r="AK65" s="200"/>
      <c r="AL65" s="123"/>
      <c r="AM65" s="123"/>
      <c r="AN65" s="200"/>
      <c r="AO65" s="200"/>
      <c r="AP65" s="123"/>
      <c r="AQ65" s="117"/>
      <c r="AR65" s="37"/>
      <c r="AS65" s="47"/>
      <c r="AT65" s="47"/>
      <c r="AU65" s="31"/>
      <c r="AV65" s="112"/>
      <c r="AW65" s="113"/>
      <c r="AX65" s="217"/>
      <c r="AY65" s="112"/>
      <c r="AZ65" s="113"/>
      <c r="BA65" s="217"/>
      <c r="BB65" s="112"/>
      <c r="BC65" s="113"/>
      <c r="BD65" s="31"/>
      <c r="BE65" s="26"/>
      <c r="BF65" s="26"/>
      <c r="BG65" s="26"/>
      <c r="BH65" s="26"/>
    </row>
    <row r="66" spans="1:60" ht="17.25" customHeight="1" x14ac:dyDescent="0.15">
      <c r="A66" s="48"/>
      <c r="B66" s="38"/>
      <c r="C66" s="38"/>
      <c r="D66" s="38"/>
      <c r="E66" s="38"/>
      <c r="F66" s="31"/>
      <c r="G66" s="38"/>
      <c r="H66" s="40"/>
      <c r="I66" s="38"/>
      <c r="J66" s="38"/>
      <c r="K66" s="38"/>
      <c r="L66" s="38"/>
      <c r="M66" s="38"/>
      <c r="N66" s="38"/>
      <c r="O66" s="38"/>
      <c r="P66" s="49"/>
      <c r="Q66" s="38"/>
      <c r="R66" s="38"/>
      <c r="S66" s="38"/>
      <c r="T66" s="38"/>
      <c r="U66" s="38"/>
      <c r="V66" s="38"/>
      <c r="W66" s="38"/>
      <c r="X66" s="37"/>
      <c r="Y66" s="37"/>
      <c r="Z66" s="35"/>
      <c r="AA66" s="31"/>
      <c r="AB66" s="31"/>
      <c r="AC66" s="31"/>
      <c r="AD66" s="31"/>
      <c r="AE66" s="31"/>
      <c r="AF66" s="31"/>
      <c r="AG66" s="31"/>
      <c r="AH66" s="31"/>
      <c r="AI66" s="31"/>
      <c r="AJ66" s="41" t="s">
        <v>20</v>
      </c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57" t="s">
        <v>30</v>
      </c>
      <c r="BA66" s="31"/>
      <c r="BB66" s="31"/>
      <c r="BC66" s="31"/>
      <c r="BD66" s="31"/>
      <c r="BE66" s="26"/>
      <c r="BF66" s="26"/>
      <c r="BG66" s="26"/>
      <c r="BH66" s="26"/>
    </row>
    <row r="67" spans="1:60" ht="25.5" customHeight="1" x14ac:dyDescent="0.2">
      <c r="A67" s="48"/>
      <c r="B67" s="31"/>
      <c r="C67" s="203" t="s">
        <v>96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5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97" t="s">
        <v>97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15">
      <c r="A68" s="48"/>
      <c r="B68" s="31"/>
      <c r="C68" s="206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8"/>
      <c r="AD68" s="31"/>
      <c r="AE68" s="33" t="s">
        <v>31</v>
      </c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 t="s">
        <v>32</v>
      </c>
      <c r="AX68" s="31"/>
      <c r="AY68" s="31"/>
      <c r="AZ68" s="31" t="s">
        <v>33</v>
      </c>
      <c r="BA68" s="98"/>
      <c r="BB68" s="31"/>
      <c r="BC68" s="31"/>
      <c r="BD68" s="31"/>
      <c r="BE68" s="26"/>
      <c r="BF68" s="26"/>
      <c r="BG68" s="26"/>
      <c r="BH68" s="26"/>
    </row>
    <row r="69" spans="1:60" s="46" customFormat="1" ht="25.5" customHeight="1" x14ac:dyDescent="0.15">
      <c r="A69" s="48"/>
      <c r="B69" s="31"/>
      <c r="C69" s="206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8"/>
      <c r="AC69" s="1"/>
      <c r="AD69" s="31"/>
      <c r="AE69" s="130" t="s">
        <v>109</v>
      </c>
      <c r="AF69" s="131"/>
      <c r="AG69" s="131"/>
      <c r="AH69" s="131"/>
      <c r="AI69" s="131"/>
      <c r="AJ69" s="131"/>
      <c r="AK69" s="132"/>
      <c r="AL69" s="209">
        <f>IF(AZ59=0,0,ROUNDUP(AW69/AZ59,3))</f>
        <v>0</v>
      </c>
      <c r="AM69" s="210"/>
      <c r="AN69" s="210"/>
      <c r="AO69" s="210"/>
      <c r="AP69" s="210"/>
      <c r="AQ69" s="211"/>
      <c r="AR69" s="31"/>
      <c r="AS69" s="31"/>
      <c r="AT69" s="31"/>
      <c r="AU69" s="45"/>
      <c r="AV69" s="112" t="s">
        <v>35</v>
      </c>
      <c r="AW69" s="215">
        <f>IF(AW59-AW64&gt;0,IF(AW59-AW64&gt;AZ59,AZ59,AW59-AW64),0)</f>
        <v>0</v>
      </c>
      <c r="AX69" s="216" t="s">
        <v>36</v>
      </c>
      <c r="AY69" s="216"/>
      <c r="AZ69" s="98"/>
      <c r="BA69" s="98"/>
      <c r="BB69" s="45"/>
      <c r="BC69" s="45"/>
      <c r="BD69" s="45"/>
      <c r="BE69" s="42"/>
      <c r="BF69" s="42"/>
      <c r="BG69" s="42"/>
      <c r="BH69" s="42"/>
    </row>
    <row r="70" spans="1:60" ht="35.25" customHeight="1" x14ac:dyDescent="0.15">
      <c r="A70" s="48"/>
      <c r="B70" s="31"/>
      <c r="C70" s="206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8"/>
      <c r="AD70" s="31"/>
      <c r="AE70" s="133"/>
      <c r="AF70" s="134"/>
      <c r="AG70" s="134"/>
      <c r="AH70" s="134"/>
      <c r="AI70" s="134"/>
      <c r="AJ70" s="134"/>
      <c r="AK70" s="135"/>
      <c r="AL70" s="212"/>
      <c r="AM70" s="213"/>
      <c r="AN70" s="213"/>
      <c r="AO70" s="213"/>
      <c r="AP70" s="213"/>
      <c r="AQ70" s="214"/>
      <c r="AR70" s="31"/>
      <c r="AS70" s="31"/>
      <c r="AT70" s="31"/>
      <c r="AU70" s="112"/>
      <c r="AV70" s="112"/>
      <c r="AW70" s="215"/>
      <c r="AX70" s="216"/>
      <c r="AY70" s="216"/>
      <c r="AZ70" s="31"/>
      <c r="BA70" s="31"/>
      <c r="BB70" s="31"/>
      <c r="BC70" s="31"/>
      <c r="BD70" s="31"/>
      <c r="BE70" s="26"/>
      <c r="BF70" s="26"/>
      <c r="BG70" s="26"/>
      <c r="BH70" s="26"/>
    </row>
    <row r="71" spans="1:60" ht="25.5" customHeight="1" x14ac:dyDescent="0.15">
      <c r="A71" s="48"/>
      <c r="B71" s="31"/>
      <c r="C71" s="206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8"/>
      <c r="AD71" s="31"/>
      <c r="AE71" s="31"/>
      <c r="AF71" s="31"/>
      <c r="AG71" s="31"/>
      <c r="AH71" s="31"/>
      <c r="AI71" s="31"/>
      <c r="AJ71" s="31"/>
      <c r="AK71" s="41" t="s">
        <v>20</v>
      </c>
      <c r="AL71" s="31"/>
      <c r="AM71" s="37"/>
      <c r="AN71" s="37"/>
      <c r="AO71" s="37"/>
      <c r="AP71" s="31"/>
      <c r="AQ71" s="31"/>
      <c r="AR71" s="31"/>
      <c r="AS71" s="31"/>
      <c r="AT71" s="31"/>
      <c r="AU71" s="112"/>
      <c r="AV71" s="31"/>
      <c r="AW71" s="31"/>
      <c r="AX71" s="31"/>
      <c r="AY71" s="31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15">
      <c r="A72" s="48"/>
      <c r="B72" s="31"/>
      <c r="C72" s="167" t="s">
        <v>98</v>
      </c>
      <c r="D72" s="168"/>
      <c r="E72" s="169" t="s">
        <v>99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70"/>
      <c r="AD72" s="31"/>
      <c r="AE72" s="31"/>
      <c r="AF72" s="31"/>
      <c r="AG72" s="31"/>
      <c r="AJ72" s="31"/>
      <c r="AK72" s="50" t="s">
        <v>37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17.25" customHeight="1" x14ac:dyDescent="0.15">
      <c r="A73" s="51"/>
      <c r="B73" s="52"/>
      <c r="C73" s="52"/>
      <c r="D73" s="52"/>
      <c r="E73" s="52"/>
      <c r="F73" s="53"/>
      <c r="G73" s="52"/>
      <c r="H73" s="52"/>
      <c r="I73" s="52"/>
      <c r="J73" s="52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5"/>
      <c r="AL73" s="54"/>
      <c r="AM73" s="56"/>
      <c r="AN73" s="56"/>
      <c r="AO73" s="56"/>
      <c r="AP73" s="54"/>
      <c r="AQ73" s="54"/>
      <c r="AR73" s="54"/>
      <c r="AS73" s="54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26"/>
      <c r="BE73" s="26"/>
    </row>
    <row r="74" spans="1:60" ht="17.25" hidden="1" customHeight="1" x14ac:dyDescent="0.15">
      <c r="A74" s="39"/>
      <c r="B74" s="39"/>
      <c r="C74" s="39"/>
      <c r="D74" s="39"/>
      <c r="E74" s="39"/>
      <c r="F74" s="57"/>
      <c r="G74" s="39"/>
      <c r="H74" s="39"/>
      <c r="I74" s="39"/>
      <c r="J74" s="39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50"/>
      <c r="AL74" s="31"/>
      <c r="AM74" s="37"/>
      <c r="AN74" s="37"/>
      <c r="AO74" s="37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15">
      <c r="A75" s="39"/>
      <c r="B75" s="39"/>
      <c r="C75" s="39"/>
      <c r="D75" s="39"/>
      <c r="E75" s="39"/>
      <c r="F75" s="57"/>
      <c r="G75" s="39"/>
      <c r="H75" s="39"/>
      <c r="I75" s="39"/>
      <c r="J75" s="39"/>
      <c r="AK75" s="58"/>
      <c r="AM75" s="11"/>
      <c r="AN75" s="11"/>
      <c r="AO75" s="1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25.5" hidden="1" customHeight="1" x14ac:dyDescent="0.15">
      <c r="A76" s="124" t="s">
        <v>42</v>
      </c>
      <c r="B76" s="125"/>
      <c r="C76" s="125"/>
      <c r="D76" s="125"/>
      <c r="E76" s="125"/>
      <c r="F76" s="125"/>
      <c r="G76" s="125"/>
      <c r="H76" s="125"/>
      <c r="I76" s="126"/>
      <c r="J76" s="25"/>
      <c r="K76" s="59" t="s">
        <v>41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25"/>
      <c r="AP76" s="25"/>
      <c r="AQ76" s="25"/>
      <c r="AR76" s="25"/>
      <c r="AS76" s="25"/>
      <c r="AT76" s="31"/>
      <c r="AU76" s="31" t="s">
        <v>6</v>
      </c>
      <c r="AV76" s="37"/>
      <c r="AW76" s="37"/>
      <c r="AX76" s="37"/>
      <c r="AY76" s="37"/>
      <c r="AZ76" s="31"/>
      <c r="BA76" s="37"/>
      <c r="BB76" s="37"/>
      <c r="BC76" s="37"/>
      <c r="BD76" s="23"/>
      <c r="BE76" s="23"/>
      <c r="BF76" s="11"/>
    </row>
    <row r="77" spans="1:60" ht="17.25" hidden="1" customHeight="1" x14ac:dyDescent="0.15">
      <c r="A77" s="127"/>
      <c r="B77" s="128"/>
      <c r="C77" s="128"/>
      <c r="D77" s="128"/>
      <c r="E77" s="128"/>
      <c r="F77" s="128"/>
      <c r="G77" s="128"/>
      <c r="H77" s="128"/>
      <c r="I77" s="129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8"/>
      <c r="Y77" s="28"/>
      <c r="Z77" s="28"/>
      <c r="AA77" s="28"/>
      <c r="AB77" s="28"/>
      <c r="AC77" s="28"/>
      <c r="AD77" s="28"/>
      <c r="AE77" s="2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30"/>
      <c r="AQ77" s="30"/>
      <c r="AR77" s="30"/>
      <c r="AS77" s="30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26"/>
      <c r="BE77" s="26"/>
      <c r="BF77" s="31"/>
    </row>
    <row r="78" spans="1:60" ht="28.5" hidden="1" customHeight="1" x14ac:dyDescent="0.15">
      <c r="A78" s="32"/>
      <c r="B78" s="33" t="s">
        <v>7</v>
      </c>
      <c r="C78" s="34"/>
      <c r="D78" s="34"/>
      <c r="E78" s="34"/>
      <c r="F78" s="31"/>
      <c r="G78" s="35"/>
      <c r="H78" s="3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6"/>
      <c r="AB78" s="37"/>
      <c r="AC78" s="37"/>
      <c r="AD78" s="37"/>
      <c r="AE78" s="33" t="s">
        <v>8</v>
      </c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1"/>
      <c r="AV78" s="31"/>
      <c r="AW78" s="31" t="s">
        <v>9</v>
      </c>
      <c r="AX78" s="31"/>
      <c r="AY78" s="31"/>
      <c r="AZ78" s="31" t="s">
        <v>10</v>
      </c>
      <c r="BA78" s="31"/>
      <c r="BB78" s="31"/>
      <c r="BC78" s="31"/>
      <c r="BD78" s="31"/>
      <c r="BE78" s="26"/>
      <c r="BF78" s="26"/>
      <c r="BG78" s="26"/>
      <c r="BH78" s="26"/>
    </row>
    <row r="79" spans="1:60" ht="25.5" hidden="1" customHeight="1" x14ac:dyDescent="0.15">
      <c r="A79" s="32"/>
      <c r="B79" s="130" t="s">
        <v>93</v>
      </c>
      <c r="C79" s="131"/>
      <c r="D79" s="131"/>
      <c r="E79" s="132"/>
      <c r="F79" s="136" t="s">
        <v>11</v>
      </c>
      <c r="G79" s="136"/>
      <c r="H79" s="222"/>
      <c r="I79" s="222"/>
      <c r="J79" s="122" t="s">
        <v>12</v>
      </c>
      <c r="K79" s="122"/>
      <c r="L79" s="222"/>
      <c r="M79" s="222"/>
      <c r="N79" s="122" t="s">
        <v>13</v>
      </c>
      <c r="O79" s="115"/>
      <c r="P79" s="114" t="s">
        <v>14</v>
      </c>
      <c r="Q79" s="115"/>
      <c r="R79" s="118" t="s">
        <v>15</v>
      </c>
      <c r="S79" s="118"/>
      <c r="T79" s="222"/>
      <c r="U79" s="222"/>
      <c r="V79" s="122" t="s">
        <v>12</v>
      </c>
      <c r="W79" s="122"/>
      <c r="X79" s="222"/>
      <c r="Y79" s="222"/>
      <c r="Z79" s="122" t="s">
        <v>13</v>
      </c>
      <c r="AA79" s="115"/>
      <c r="AB79" s="31"/>
      <c r="AC79" s="31"/>
      <c r="AD79" s="31"/>
      <c r="AE79" s="130" t="s">
        <v>108</v>
      </c>
      <c r="AF79" s="194"/>
      <c r="AG79" s="194"/>
      <c r="AH79" s="194"/>
      <c r="AI79" s="195"/>
      <c r="AJ79" s="199">
        <f>ROUNDDOWN(AZ79/60,0)</f>
        <v>0</v>
      </c>
      <c r="AK79" s="199"/>
      <c r="AL79" s="201" t="s">
        <v>17</v>
      </c>
      <c r="AM79" s="201"/>
      <c r="AN79" s="199">
        <f>AZ79-AJ79*60</f>
        <v>0</v>
      </c>
      <c r="AO79" s="199"/>
      <c r="AP79" s="122" t="s">
        <v>13</v>
      </c>
      <c r="AQ79" s="115"/>
      <c r="AR79" s="37"/>
      <c r="AS79" s="31"/>
      <c r="AT79" s="31"/>
      <c r="AU79" s="112"/>
      <c r="AV79" s="112" t="s">
        <v>18</v>
      </c>
      <c r="AW79" s="113">
        <f>T79*60+X79</f>
        <v>0</v>
      </c>
      <c r="AX79" s="31"/>
      <c r="AY79" s="112" t="s">
        <v>19</v>
      </c>
      <c r="AZ79" s="113">
        <f>(T79*60+X79)-(H79*60+L79)</f>
        <v>0</v>
      </c>
      <c r="BA79" s="31"/>
      <c r="BB79" s="31"/>
      <c r="BC79" s="31"/>
      <c r="BD79" s="31"/>
      <c r="BE79" s="26"/>
      <c r="BF79" s="26"/>
      <c r="BG79" s="26"/>
      <c r="BH79" s="26"/>
    </row>
    <row r="80" spans="1:60" ht="35.25" hidden="1" customHeight="1" x14ac:dyDescent="0.15">
      <c r="A80" s="32"/>
      <c r="B80" s="133"/>
      <c r="C80" s="134"/>
      <c r="D80" s="134"/>
      <c r="E80" s="135"/>
      <c r="F80" s="136"/>
      <c r="G80" s="136"/>
      <c r="H80" s="224"/>
      <c r="I80" s="224"/>
      <c r="J80" s="123"/>
      <c r="K80" s="123"/>
      <c r="L80" s="224"/>
      <c r="M80" s="224"/>
      <c r="N80" s="123"/>
      <c r="O80" s="117"/>
      <c r="P80" s="116"/>
      <c r="Q80" s="117"/>
      <c r="R80" s="119"/>
      <c r="S80" s="119"/>
      <c r="T80" s="224"/>
      <c r="U80" s="224"/>
      <c r="V80" s="123"/>
      <c r="W80" s="123"/>
      <c r="X80" s="224"/>
      <c r="Y80" s="224"/>
      <c r="Z80" s="123"/>
      <c r="AA80" s="117"/>
      <c r="AB80" s="31"/>
      <c r="AC80" s="31"/>
      <c r="AD80" s="31"/>
      <c r="AE80" s="196"/>
      <c r="AF80" s="197"/>
      <c r="AG80" s="197"/>
      <c r="AH80" s="197"/>
      <c r="AI80" s="198"/>
      <c r="AJ80" s="200"/>
      <c r="AK80" s="200"/>
      <c r="AL80" s="202"/>
      <c r="AM80" s="202"/>
      <c r="AN80" s="200"/>
      <c r="AO80" s="200"/>
      <c r="AP80" s="123"/>
      <c r="AQ80" s="117"/>
      <c r="AR80" s="37"/>
      <c r="AS80" s="31"/>
      <c r="AT80" s="31"/>
      <c r="AU80" s="112"/>
      <c r="AV80" s="112"/>
      <c r="AW80" s="113"/>
      <c r="AX80" s="31"/>
      <c r="AY80" s="112"/>
      <c r="AZ80" s="113"/>
      <c r="BA80" s="31"/>
      <c r="BB80" s="31"/>
      <c r="BC80" s="31"/>
      <c r="BD80" s="31"/>
      <c r="BE80" s="26"/>
      <c r="BF80" s="26"/>
      <c r="BG80" s="26"/>
      <c r="BH80" s="26"/>
    </row>
    <row r="81" spans="1:60" ht="17.25" hidden="1" customHeight="1" x14ac:dyDescent="0.15">
      <c r="A81" s="32"/>
      <c r="B81" s="38"/>
      <c r="C81" s="38"/>
      <c r="D81" s="38"/>
      <c r="E81" s="38"/>
      <c r="F81" s="39"/>
      <c r="G81" s="39"/>
      <c r="H81" s="40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7"/>
      <c r="Y81" s="37"/>
      <c r="Z81" s="35"/>
      <c r="AA81" s="36"/>
      <c r="AB81" s="37"/>
      <c r="AC81" s="37"/>
      <c r="AD81" s="37"/>
      <c r="AE81" s="37"/>
      <c r="AF81" s="37"/>
      <c r="AG81" s="37"/>
      <c r="AH81" s="37"/>
      <c r="AI81" s="37"/>
      <c r="AJ81" s="61" t="s">
        <v>20</v>
      </c>
      <c r="AK81" s="60"/>
      <c r="AL81" s="60"/>
      <c r="AM81" s="60"/>
      <c r="AN81" s="60"/>
      <c r="AO81" s="60"/>
      <c r="AP81" s="37"/>
      <c r="AQ81" s="37"/>
      <c r="AR81" s="37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26"/>
      <c r="BF81" s="26"/>
      <c r="BG81" s="26"/>
      <c r="BH81" s="26"/>
    </row>
    <row r="82" spans="1:60" s="31" customFormat="1" ht="25.5" hidden="1" customHeight="1" x14ac:dyDescent="0.15">
      <c r="A82" s="32"/>
      <c r="B82" s="33"/>
      <c r="C82" s="34"/>
      <c r="D82" s="34"/>
      <c r="E82" s="34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6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0"/>
      <c r="AK82" s="60"/>
      <c r="AL82" s="60"/>
      <c r="AM82" s="60"/>
      <c r="AN82" s="60"/>
      <c r="AO82" s="60"/>
      <c r="AP82" s="37"/>
      <c r="AQ82" s="37"/>
      <c r="AR82" s="37"/>
      <c r="AW82" s="45" t="s">
        <v>21</v>
      </c>
      <c r="AZ82" s="31" t="s">
        <v>22</v>
      </c>
      <c r="BC82" s="31" t="s">
        <v>94</v>
      </c>
      <c r="BE82" s="26"/>
      <c r="BF82" s="26"/>
      <c r="BG82" s="26"/>
      <c r="BH82" s="26"/>
    </row>
    <row r="83" spans="1:60" s="46" customFormat="1" ht="25.5" hidden="1" customHeight="1" x14ac:dyDescent="0.15">
      <c r="A83" s="43"/>
      <c r="B83" s="44" t="s">
        <v>92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4"/>
      <c r="Q83" s="44"/>
      <c r="R83" s="44"/>
      <c r="S83" s="44"/>
      <c r="T83" s="44"/>
      <c r="U83" s="14"/>
      <c r="V83" s="44"/>
      <c r="W83" s="44"/>
      <c r="X83" s="37"/>
      <c r="Y83" s="37"/>
      <c r="Z83" s="35"/>
      <c r="AA83" s="36"/>
      <c r="AB83" s="37"/>
      <c r="AC83" s="37"/>
      <c r="AD83" s="37"/>
      <c r="AE83" s="33" t="s">
        <v>23</v>
      </c>
      <c r="AF83" s="45"/>
      <c r="AG83" s="39"/>
      <c r="AH83" s="39"/>
      <c r="AI83" s="39"/>
      <c r="AJ83" s="63"/>
      <c r="AK83" s="63"/>
      <c r="AL83" s="63"/>
      <c r="AM83" s="63"/>
      <c r="AN83" s="60"/>
      <c r="AO83" s="60"/>
      <c r="AP83" s="37"/>
      <c r="AQ83" s="31"/>
      <c r="AR83" s="37"/>
      <c r="AS83" s="31"/>
      <c r="AT83" s="31"/>
      <c r="AU83" s="45"/>
      <c r="AV83" s="45"/>
      <c r="AW83" s="45" t="s">
        <v>24</v>
      </c>
      <c r="AX83" s="45"/>
      <c r="AY83" s="45"/>
      <c r="AZ83" s="31" t="s">
        <v>25</v>
      </c>
      <c r="BA83" s="45"/>
      <c r="BB83" s="31"/>
      <c r="BC83" s="31" t="s">
        <v>95</v>
      </c>
      <c r="BD83" s="45"/>
      <c r="BE83" s="26"/>
      <c r="BF83" s="42"/>
      <c r="BG83" s="42"/>
      <c r="BH83" s="42"/>
    </row>
    <row r="84" spans="1:60" ht="25.5" hidden="1" customHeight="1" x14ac:dyDescent="0.15">
      <c r="A84" s="32"/>
      <c r="B84" s="130" t="s">
        <v>93</v>
      </c>
      <c r="C84" s="131"/>
      <c r="D84" s="131"/>
      <c r="E84" s="132"/>
      <c r="F84" s="136" t="s">
        <v>11</v>
      </c>
      <c r="G84" s="136"/>
      <c r="H84" s="222"/>
      <c r="I84" s="222"/>
      <c r="J84" s="122" t="s">
        <v>12</v>
      </c>
      <c r="K84" s="122"/>
      <c r="L84" s="222"/>
      <c r="M84" s="222"/>
      <c r="N84" s="122" t="s">
        <v>13</v>
      </c>
      <c r="O84" s="115"/>
      <c r="P84" s="114" t="s">
        <v>14</v>
      </c>
      <c r="Q84" s="115"/>
      <c r="R84" s="118" t="s">
        <v>15</v>
      </c>
      <c r="S84" s="118"/>
      <c r="T84" s="221"/>
      <c r="U84" s="222"/>
      <c r="V84" s="122" t="s">
        <v>12</v>
      </c>
      <c r="W84" s="122"/>
      <c r="X84" s="222"/>
      <c r="Y84" s="222"/>
      <c r="Z84" s="122" t="s">
        <v>13</v>
      </c>
      <c r="AA84" s="115"/>
      <c r="AB84" s="37"/>
      <c r="AC84" s="37"/>
      <c r="AD84" s="37"/>
      <c r="AE84" s="218" t="s">
        <v>32</v>
      </c>
      <c r="AF84" s="122"/>
      <c r="AG84" s="122"/>
      <c r="AH84" s="122"/>
      <c r="AI84" s="115"/>
      <c r="AJ84" s="219">
        <f>ROUNDDOWN(AW89/60,0)</f>
        <v>0</v>
      </c>
      <c r="AK84" s="199"/>
      <c r="AL84" s="122" t="s">
        <v>12</v>
      </c>
      <c r="AM84" s="122"/>
      <c r="AN84" s="199">
        <f>AW89-AJ84*60</f>
        <v>0</v>
      </c>
      <c r="AO84" s="199"/>
      <c r="AP84" s="122" t="s">
        <v>13</v>
      </c>
      <c r="AQ84" s="115"/>
      <c r="AR84" s="37"/>
      <c r="AS84" s="47"/>
      <c r="AT84" s="47"/>
      <c r="AU84" s="31"/>
      <c r="AV84" s="112" t="s">
        <v>27</v>
      </c>
      <c r="AW84" s="113">
        <f>IF(AZ84&lt;=BC84,BC84,AW79)</f>
        <v>1200</v>
      </c>
      <c r="AX84" s="217"/>
      <c r="AY84" s="112" t="s">
        <v>28</v>
      </c>
      <c r="AZ84" s="113">
        <f>T84*60+X84</f>
        <v>0</v>
      </c>
      <c r="BA84" s="217"/>
      <c r="BB84" s="112" t="s">
        <v>29</v>
      </c>
      <c r="BC84" s="113">
        <f>IF(C92="☑",21*60,20*60)</f>
        <v>1200</v>
      </c>
      <c r="BD84" s="31"/>
      <c r="BE84" s="26"/>
      <c r="BF84" s="26"/>
      <c r="BG84" s="26"/>
      <c r="BH84" s="26"/>
    </row>
    <row r="85" spans="1:60" ht="35.25" hidden="1" customHeight="1" x14ac:dyDescent="0.15">
      <c r="A85" s="32"/>
      <c r="B85" s="133"/>
      <c r="C85" s="134"/>
      <c r="D85" s="134"/>
      <c r="E85" s="135"/>
      <c r="F85" s="136"/>
      <c r="G85" s="136"/>
      <c r="H85" s="224"/>
      <c r="I85" s="224"/>
      <c r="J85" s="123"/>
      <c r="K85" s="123"/>
      <c r="L85" s="224"/>
      <c r="M85" s="224"/>
      <c r="N85" s="123"/>
      <c r="O85" s="117"/>
      <c r="P85" s="116"/>
      <c r="Q85" s="117"/>
      <c r="R85" s="119"/>
      <c r="S85" s="119"/>
      <c r="T85" s="223"/>
      <c r="U85" s="224"/>
      <c r="V85" s="123"/>
      <c r="W85" s="123"/>
      <c r="X85" s="224"/>
      <c r="Y85" s="224"/>
      <c r="Z85" s="123"/>
      <c r="AA85" s="117"/>
      <c r="AB85" s="31"/>
      <c r="AC85" s="31"/>
      <c r="AD85" s="31"/>
      <c r="AE85" s="116"/>
      <c r="AF85" s="123"/>
      <c r="AG85" s="123"/>
      <c r="AH85" s="123"/>
      <c r="AI85" s="117"/>
      <c r="AJ85" s="220"/>
      <c r="AK85" s="200"/>
      <c r="AL85" s="123"/>
      <c r="AM85" s="123"/>
      <c r="AN85" s="200"/>
      <c r="AO85" s="200"/>
      <c r="AP85" s="123"/>
      <c r="AQ85" s="117"/>
      <c r="AR85" s="37"/>
      <c r="AS85" s="47"/>
      <c r="AT85" s="47"/>
      <c r="AU85" s="31"/>
      <c r="AV85" s="112"/>
      <c r="AW85" s="113"/>
      <c r="AX85" s="217"/>
      <c r="AY85" s="112"/>
      <c r="AZ85" s="113"/>
      <c r="BA85" s="217"/>
      <c r="BB85" s="112"/>
      <c r="BC85" s="113"/>
      <c r="BD85" s="31"/>
      <c r="BE85" s="26"/>
      <c r="BF85" s="26"/>
      <c r="BG85" s="26"/>
      <c r="BH85" s="26"/>
    </row>
    <row r="86" spans="1:60" ht="17.25" hidden="1" customHeight="1" x14ac:dyDescent="0.15">
      <c r="A86" s="48"/>
      <c r="B86" s="38"/>
      <c r="C86" s="38"/>
      <c r="D86" s="38"/>
      <c r="E86" s="38"/>
      <c r="F86" s="31"/>
      <c r="G86" s="38"/>
      <c r="H86" s="40"/>
      <c r="I86" s="38"/>
      <c r="J86" s="38"/>
      <c r="K86" s="38"/>
      <c r="L86" s="38"/>
      <c r="M86" s="38"/>
      <c r="N86" s="38"/>
      <c r="O86" s="38"/>
      <c r="P86" s="49"/>
      <c r="Q86" s="38"/>
      <c r="R86" s="38"/>
      <c r="S86" s="38"/>
      <c r="T86" s="38"/>
      <c r="U86" s="38"/>
      <c r="V86" s="38"/>
      <c r="W86" s="38"/>
      <c r="X86" s="37"/>
      <c r="Y86" s="37"/>
      <c r="Z86" s="35"/>
      <c r="AA86" s="31"/>
      <c r="AB86" s="31"/>
      <c r="AC86" s="31"/>
      <c r="AD86" s="31"/>
      <c r="AE86" s="31"/>
      <c r="AF86" s="31"/>
      <c r="AG86" s="31"/>
      <c r="AH86" s="31"/>
      <c r="AI86" s="31"/>
      <c r="AJ86" s="41" t="s">
        <v>20</v>
      </c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57" t="s">
        <v>30</v>
      </c>
      <c r="BA86" s="31"/>
      <c r="BB86" s="31"/>
      <c r="BC86" s="31"/>
      <c r="BD86" s="31"/>
      <c r="BE86" s="26"/>
      <c r="BF86" s="26"/>
      <c r="BG86" s="26"/>
      <c r="BH86" s="26"/>
    </row>
    <row r="87" spans="1:60" ht="25.5" hidden="1" customHeight="1" x14ac:dyDescent="0.2">
      <c r="A87" s="48"/>
      <c r="B87" s="31"/>
      <c r="C87" s="203" t="s">
        <v>96</v>
      </c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5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97" t="s">
        <v>97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15">
      <c r="A88" s="48"/>
      <c r="B88" s="31"/>
      <c r="C88" s="206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8"/>
      <c r="AD88" s="31"/>
      <c r="AE88" s="33" t="s">
        <v>31</v>
      </c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 t="s">
        <v>32</v>
      </c>
      <c r="AX88" s="31"/>
      <c r="AY88" s="31"/>
      <c r="AZ88" s="31" t="s">
        <v>33</v>
      </c>
      <c r="BA88" s="98"/>
      <c r="BB88" s="31"/>
      <c r="BC88" s="31"/>
      <c r="BD88" s="31"/>
      <c r="BE88" s="26"/>
      <c r="BF88" s="26"/>
      <c r="BG88" s="26"/>
      <c r="BH88" s="26"/>
    </row>
    <row r="89" spans="1:60" s="46" customFormat="1" ht="25.5" hidden="1" customHeight="1" x14ac:dyDescent="0.15">
      <c r="A89" s="48"/>
      <c r="B89" s="31"/>
      <c r="C89" s="206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8"/>
      <c r="AC89" s="1"/>
      <c r="AD89" s="31"/>
      <c r="AE89" s="130" t="s">
        <v>109</v>
      </c>
      <c r="AF89" s="131"/>
      <c r="AG89" s="131"/>
      <c r="AH89" s="131"/>
      <c r="AI89" s="131"/>
      <c r="AJ89" s="131"/>
      <c r="AK89" s="132"/>
      <c r="AL89" s="209">
        <f>IF(AZ79=0,0,ROUNDUP(AW89/AZ79,3))</f>
        <v>0</v>
      </c>
      <c r="AM89" s="210"/>
      <c r="AN89" s="210"/>
      <c r="AO89" s="210"/>
      <c r="AP89" s="210"/>
      <c r="AQ89" s="211"/>
      <c r="AR89" s="31"/>
      <c r="AS89" s="31"/>
      <c r="AT89" s="31"/>
      <c r="AU89" s="45"/>
      <c r="AV89" s="112" t="s">
        <v>35</v>
      </c>
      <c r="AW89" s="215">
        <f>IF(AW79-AW84&gt;0,IF(AW79-AW84&gt;AZ79,AZ79,AW79-AW84),0)</f>
        <v>0</v>
      </c>
      <c r="AX89" s="216" t="s">
        <v>36</v>
      </c>
      <c r="AY89" s="216"/>
      <c r="AZ89" s="98"/>
      <c r="BA89" s="98"/>
      <c r="BB89" s="45"/>
      <c r="BC89" s="45"/>
      <c r="BD89" s="45"/>
      <c r="BE89" s="42"/>
      <c r="BF89" s="42"/>
      <c r="BG89" s="42"/>
      <c r="BH89" s="42"/>
    </row>
    <row r="90" spans="1:60" ht="35.25" hidden="1" customHeight="1" x14ac:dyDescent="0.15">
      <c r="A90" s="48"/>
      <c r="B90" s="31"/>
      <c r="C90" s="206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8"/>
      <c r="AD90" s="31"/>
      <c r="AE90" s="133"/>
      <c r="AF90" s="134"/>
      <c r="AG90" s="134"/>
      <c r="AH90" s="134"/>
      <c r="AI90" s="134"/>
      <c r="AJ90" s="134"/>
      <c r="AK90" s="135"/>
      <c r="AL90" s="212"/>
      <c r="AM90" s="213"/>
      <c r="AN90" s="213"/>
      <c r="AO90" s="213"/>
      <c r="AP90" s="213"/>
      <c r="AQ90" s="214"/>
      <c r="AR90" s="31"/>
      <c r="AS90" s="31"/>
      <c r="AT90" s="31"/>
      <c r="AU90" s="112"/>
      <c r="AV90" s="112"/>
      <c r="AW90" s="215"/>
      <c r="AX90" s="216"/>
      <c r="AY90" s="216"/>
      <c r="AZ90" s="31"/>
      <c r="BA90" s="31"/>
      <c r="BB90" s="31"/>
      <c r="BC90" s="31"/>
      <c r="BD90" s="31"/>
      <c r="BE90" s="26"/>
      <c r="BF90" s="26"/>
      <c r="BG90" s="26"/>
      <c r="BH90" s="26"/>
    </row>
    <row r="91" spans="1:60" ht="25.5" hidden="1" customHeight="1" x14ac:dyDescent="0.15">
      <c r="A91" s="48"/>
      <c r="B91" s="31"/>
      <c r="C91" s="206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8"/>
      <c r="AD91" s="31"/>
      <c r="AE91" s="31"/>
      <c r="AF91" s="31"/>
      <c r="AG91" s="31"/>
      <c r="AH91" s="31"/>
      <c r="AI91" s="31"/>
      <c r="AJ91" s="31"/>
      <c r="AK91" s="41" t="s">
        <v>20</v>
      </c>
      <c r="AL91" s="31"/>
      <c r="AM91" s="37"/>
      <c r="AN91" s="37"/>
      <c r="AO91" s="37"/>
      <c r="AP91" s="31"/>
      <c r="AQ91" s="31"/>
      <c r="AR91" s="31"/>
      <c r="AS91" s="31"/>
      <c r="AT91" s="31"/>
      <c r="AU91" s="112"/>
      <c r="AV91" s="31"/>
      <c r="AW91" s="31"/>
      <c r="AX91" s="31"/>
      <c r="AY91" s="31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15">
      <c r="A92" s="48"/>
      <c r="B92" s="31"/>
      <c r="C92" s="167" t="s">
        <v>98</v>
      </c>
      <c r="D92" s="168"/>
      <c r="E92" s="169" t="s">
        <v>99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70"/>
      <c r="AD92" s="31"/>
      <c r="AE92" s="31"/>
      <c r="AF92" s="31"/>
      <c r="AG92" s="31"/>
      <c r="AJ92" s="31"/>
      <c r="AK92" s="50" t="s">
        <v>37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s="11" customFormat="1" ht="15" hidden="1" customHeight="1" x14ac:dyDescent="0.15">
      <c r="A93" s="20"/>
      <c r="B93" s="21"/>
      <c r="D93" s="22"/>
      <c r="X93" s="14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23"/>
      <c r="BE93" s="23"/>
    </row>
    <row r="94" spans="1:60" ht="25.5" hidden="1" customHeight="1" x14ac:dyDescent="0.15">
      <c r="A94" s="124" t="s">
        <v>43</v>
      </c>
      <c r="B94" s="125"/>
      <c r="C94" s="125"/>
      <c r="D94" s="125"/>
      <c r="E94" s="125"/>
      <c r="F94" s="125"/>
      <c r="G94" s="125"/>
      <c r="H94" s="125"/>
      <c r="I94" s="126"/>
      <c r="J94" s="25"/>
      <c r="K94" s="59" t="s">
        <v>41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25"/>
      <c r="AP94" s="25"/>
      <c r="AQ94" s="25"/>
      <c r="AR94" s="25"/>
      <c r="AS94" s="25"/>
      <c r="AT94" s="31"/>
      <c r="AU94" s="31" t="s">
        <v>6</v>
      </c>
      <c r="AV94" s="37"/>
      <c r="AW94" s="37"/>
      <c r="AX94" s="37"/>
      <c r="AY94" s="37"/>
      <c r="AZ94" s="31"/>
      <c r="BA94" s="37"/>
      <c r="BB94" s="37"/>
      <c r="BC94" s="37"/>
      <c r="BD94" s="23"/>
      <c r="BE94" s="23"/>
      <c r="BF94" s="11"/>
    </row>
    <row r="95" spans="1:60" ht="17.25" hidden="1" customHeight="1" x14ac:dyDescent="0.15">
      <c r="A95" s="127"/>
      <c r="B95" s="128"/>
      <c r="C95" s="128"/>
      <c r="D95" s="128"/>
      <c r="E95" s="128"/>
      <c r="F95" s="128"/>
      <c r="G95" s="128"/>
      <c r="H95" s="128"/>
      <c r="I95" s="129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8"/>
      <c r="Y95" s="28"/>
      <c r="Z95" s="28"/>
      <c r="AA95" s="28"/>
      <c r="AB95" s="28"/>
      <c r="AC95" s="28"/>
      <c r="AD95" s="28"/>
      <c r="AE95" s="2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30"/>
      <c r="AQ95" s="30"/>
      <c r="AR95" s="30"/>
      <c r="AS95" s="30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26"/>
      <c r="BE95" s="26"/>
      <c r="BF95" s="31"/>
    </row>
    <row r="96" spans="1:60" ht="28.5" hidden="1" customHeight="1" x14ac:dyDescent="0.15">
      <c r="A96" s="32"/>
      <c r="B96" s="33" t="s">
        <v>7</v>
      </c>
      <c r="C96" s="34"/>
      <c r="D96" s="34"/>
      <c r="E96" s="34"/>
      <c r="F96" s="31"/>
      <c r="G96" s="35"/>
      <c r="H96" s="3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6"/>
      <c r="AB96" s="37"/>
      <c r="AC96" s="37"/>
      <c r="AD96" s="37"/>
      <c r="AE96" s="33" t="s">
        <v>8</v>
      </c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1"/>
      <c r="AV96" s="31"/>
      <c r="AW96" s="31" t="s">
        <v>9</v>
      </c>
      <c r="AX96" s="31"/>
      <c r="AY96" s="31"/>
      <c r="AZ96" s="31" t="s">
        <v>10</v>
      </c>
      <c r="BA96" s="31"/>
      <c r="BB96" s="31"/>
      <c r="BC96" s="31"/>
      <c r="BD96" s="31"/>
      <c r="BE96" s="26"/>
      <c r="BF96" s="26"/>
      <c r="BG96" s="26"/>
      <c r="BH96" s="26"/>
    </row>
    <row r="97" spans="1:60" ht="25.5" hidden="1" customHeight="1" x14ac:dyDescent="0.15">
      <c r="A97" s="32"/>
      <c r="B97" s="130" t="s">
        <v>93</v>
      </c>
      <c r="C97" s="131"/>
      <c r="D97" s="131"/>
      <c r="E97" s="132"/>
      <c r="F97" s="136" t="s">
        <v>11</v>
      </c>
      <c r="G97" s="136"/>
      <c r="H97" s="222"/>
      <c r="I97" s="222"/>
      <c r="J97" s="122" t="s">
        <v>12</v>
      </c>
      <c r="K97" s="122"/>
      <c r="L97" s="222"/>
      <c r="M97" s="222"/>
      <c r="N97" s="122" t="s">
        <v>13</v>
      </c>
      <c r="O97" s="115"/>
      <c r="P97" s="114" t="s">
        <v>14</v>
      </c>
      <c r="Q97" s="115"/>
      <c r="R97" s="118" t="s">
        <v>15</v>
      </c>
      <c r="S97" s="118"/>
      <c r="T97" s="222"/>
      <c r="U97" s="222"/>
      <c r="V97" s="122" t="s">
        <v>12</v>
      </c>
      <c r="W97" s="122"/>
      <c r="X97" s="222"/>
      <c r="Y97" s="222"/>
      <c r="Z97" s="122" t="s">
        <v>13</v>
      </c>
      <c r="AA97" s="115"/>
      <c r="AB97" s="31"/>
      <c r="AC97" s="31"/>
      <c r="AD97" s="31"/>
      <c r="AE97" s="130" t="s">
        <v>108</v>
      </c>
      <c r="AF97" s="194"/>
      <c r="AG97" s="194"/>
      <c r="AH97" s="194"/>
      <c r="AI97" s="195"/>
      <c r="AJ97" s="199">
        <f>ROUNDDOWN(AZ97/60,0)</f>
        <v>0</v>
      </c>
      <c r="AK97" s="199"/>
      <c r="AL97" s="201" t="s">
        <v>17</v>
      </c>
      <c r="AM97" s="201"/>
      <c r="AN97" s="199">
        <f>AZ97-AJ97*60</f>
        <v>0</v>
      </c>
      <c r="AO97" s="199"/>
      <c r="AP97" s="122" t="s">
        <v>13</v>
      </c>
      <c r="AQ97" s="115"/>
      <c r="AR97" s="37"/>
      <c r="AS97" s="31"/>
      <c r="AT97" s="31"/>
      <c r="AU97" s="112"/>
      <c r="AV97" s="112" t="s">
        <v>18</v>
      </c>
      <c r="AW97" s="113">
        <f>T97*60+X97</f>
        <v>0</v>
      </c>
      <c r="AX97" s="31"/>
      <c r="AY97" s="112" t="s">
        <v>19</v>
      </c>
      <c r="AZ97" s="113">
        <f>(T97*60+X97)-(H97*60+L97)</f>
        <v>0</v>
      </c>
      <c r="BA97" s="31"/>
      <c r="BB97" s="31"/>
      <c r="BC97" s="31"/>
      <c r="BD97" s="31"/>
      <c r="BE97" s="26"/>
      <c r="BF97" s="26"/>
      <c r="BG97" s="26"/>
      <c r="BH97" s="26"/>
    </row>
    <row r="98" spans="1:60" ht="35.25" hidden="1" customHeight="1" x14ac:dyDescent="0.15">
      <c r="A98" s="32"/>
      <c r="B98" s="133"/>
      <c r="C98" s="134"/>
      <c r="D98" s="134"/>
      <c r="E98" s="135"/>
      <c r="F98" s="136"/>
      <c r="G98" s="136"/>
      <c r="H98" s="224"/>
      <c r="I98" s="224"/>
      <c r="J98" s="123"/>
      <c r="K98" s="123"/>
      <c r="L98" s="224"/>
      <c r="M98" s="224"/>
      <c r="N98" s="123"/>
      <c r="O98" s="117"/>
      <c r="P98" s="116"/>
      <c r="Q98" s="117"/>
      <c r="R98" s="119"/>
      <c r="S98" s="119"/>
      <c r="T98" s="224"/>
      <c r="U98" s="224"/>
      <c r="V98" s="123"/>
      <c r="W98" s="123"/>
      <c r="X98" s="224"/>
      <c r="Y98" s="224"/>
      <c r="Z98" s="123"/>
      <c r="AA98" s="117"/>
      <c r="AB98" s="31"/>
      <c r="AC98" s="31"/>
      <c r="AD98" s="31"/>
      <c r="AE98" s="196"/>
      <c r="AF98" s="197"/>
      <c r="AG98" s="197"/>
      <c r="AH98" s="197"/>
      <c r="AI98" s="198"/>
      <c r="AJ98" s="200"/>
      <c r="AK98" s="200"/>
      <c r="AL98" s="202"/>
      <c r="AM98" s="202"/>
      <c r="AN98" s="200"/>
      <c r="AO98" s="200"/>
      <c r="AP98" s="123"/>
      <c r="AQ98" s="117"/>
      <c r="AR98" s="37"/>
      <c r="AS98" s="31"/>
      <c r="AT98" s="31"/>
      <c r="AU98" s="112"/>
      <c r="AV98" s="112"/>
      <c r="AW98" s="113"/>
      <c r="AX98" s="31"/>
      <c r="AY98" s="112"/>
      <c r="AZ98" s="113"/>
      <c r="BA98" s="31"/>
      <c r="BB98" s="31"/>
      <c r="BC98" s="31"/>
      <c r="BD98" s="31"/>
      <c r="BE98" s="26"/>
      <c r="BF98" s="26"/>
      <c r="BG98" s="26"/>
      <c r="BH98" s="26"/>
    </row>
    <row r="99" spans="1:60" ht="17.25" hidden="1" customHeight="1" x14ac:dyDescent="0.15">
      <c r="A99" s="32"/>
      <c r="B99" s="38"/>
      <c r="C99" s="38"/>
      <c r="D99" s="38"/>
      <c r="E99" s="38"/>
      <c r="F99" s="39"/>
      <c r="G99" s="39"/>
      <c r="H99" s="40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7"/>
      <c r="Y99" s="37"/>
      <c r="Z99" s="35"/>
      <c r="AA99" s="36"/>
      <c r="AB99" s="37"/>
      <c r="AC99" s="37"/>
      <c r="AD99" s="37"/>
      <c r="AE99" s="37"/>
      <c r="AF99" s="37"/>
      <c r="AG99" s="37"/>
      <c r="AH99" s="37"/>
      <c r="AI99" s="37"/>
      <c r="AJ99" s="61" t="s">
        <v>20</v>
      </c>
      <c r="AK99" s="60"/>
      <c r="AL99" s="60"/>
      <c r="AM99" s="60"/>
      <c r="AN99" s="60"/>
      <c r="AO99" s="60"/>
      <c r="AP99" s="37"/>
      <c r="AQ99" s="37"/>
      <c r="AR99" s="37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26"/>
      <c r="BF99" s="26"/>
      <c r="BG99" s="26"/>
      <c r="BH99" s="26"/>
    </row>
    <row r="100" spans="1:60" s="31" customFormat="1" ht="25.5" hidden="1" customHeight="1" x14ac:dyDescent="0.15">
      <c r="A100" s="32"/>
      <c r="B100" s="33"/>
      <c r="C100" s="34"/>
      <c r="D100" s="34"/>
      <c r="E100" s="34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6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0"/>
      <c r="AK100" s="60"/>
      <c r="AL100" s="60"/>
      <c r="AM100" s="60"/>
      <c r="AN100" s="60"/>
      <c r="AO100" s="60"/>
      <c r="AP100" s="37"/>
      <c r="AQ100" s="37"/>
      <c r="AR100" s="37"/>
      <c r="AW100" s="45" t="s">
        <v>21</v>
      </c>
      <c r="AZ100" s="31" t="s">
        <v>22</v>
      </c>
      <c r="BC100" s="31" t="s">
        <v>94</v>
      </c>
      <c r="BE100" s="26"/>
      <c r="BF100" s="26"/>
      <c r="BG100" s="26"/>
      <c r="BH100" s="26"/>
    </row>
    <row r="101" spans="1:60" s="46" customFormat="1" ht="25.5" hidden="1" customHeight="1" x14ac:dyDescent="0.15">
      <c r="A101" s="43"/>
      <c r="B101" s="44" t="s">
        <v>92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5"/>
      <c r="P101" s="44"/>
      <c r="Q101" s="44"/>
      <c r="R101" s="44"/>
      <c r="S101" s="44"/>
      <c r="T101" s="44"/>
      <c r="U101" s="14"/>
      <c r="V101" s="44"/>
      <c r="W101" s="44"/>
      <c r="X101" s="37"/>
      <c r="Y101" s="37"/>
      <c r="Z101" s="35"/>
      <c r="AA101" s="36"/>
      <c r="AB101" s="37"/>
      <c r="AC101" s="37"/>
      <c r="AD101" s="37"/>
      <c r="AE101" s="33" t="s">
        <v>23</v>
      </c>
      <c r="AF101" s="45"/>
      <c r="AG101" s="39"/>
      <c r="AH101" s="39"/>
      <c r="AI101" s="39"/>
      <c r="AJ101" s="63"/>
      <c r="AK101" s="63"/>
      <c r="AL101" s="63"/>
      <c r="AM101" s="63"/>
      <c r="AN101" s="60"/>
      <c r="AO101" s="60"/>
      <c r="AP101" s="37"/>
      <c r="AQ101" s="31"/>
      <c r="AR101" s="37"/>
      <c r="AS101" s="31"/>
      <c r="AT101" s="31"/>
      <c r="AU101" s="45"/>
      <c r="AV101" s="45"/>
      <c r="AW101" s="45" t="s">
        <v>24</v>
      </c>
      <c r="AX101" s="45"/>
      <c r="AY101" s="45"/>
      <c r="AZ101" s="31" t="s">
        <v>25</v>
      </c>
      <c r="BA101" s="45"/>
      <c r="BB101" s="31"/>
      <c r="BC101" s="31" t="s">
        <v>95</v>
      </c>
      <c r="BD101" s="45"/>
      <c r="BE101" s="26"/>
      <c r="BF101" s="42"/>
      <c r="BG101" s="42"/>
      <c r="BH101" s="42"/>
    </row>
    <row r="102" spans="1:60" ht="25.5" hidden="1" customHeight="1" x14ac:dyDescent="0.15">
      <c r="A102" s="32"/>
      <c r="B102" s="130" t="s">
        <v>93</v>
      </c>
      <c r="C102" s="131"/>
      <c r="D102" s="131"/>
      <c r="E102" s="132"/>
      <c r="F102" s="136" t="s">
        <v>11</v>
      </c>
      <c r="G102" s="136"/>
      <c r="H102" s="222"/>
      <c r="I102" s="222"/>
      <c r="J102" s="122" t="s">
        <v>12</v>
      </c>
      <c r="K102" s="122"/>
      <c r="L102" s="222"/>
      <c r="M102" s="222"/>
      <c r="N102" s="122" t="s">
        <v>13</v>
      </c>
      <c r="O102" s="115"/>
      <c r="P102" s="114" t="s">
        <v>14</v>
      </c>
      <c r="Q102" s="115"/>
      <c r="R102" s="118" t="s">
        <v>15</v>
      </c>
      <c r="S102" s="118"/>
      <c r="T102" s="221"/>
      <c r="U102" s="222"/>
      <c r="V102" s="122" t="s">
        <v>12</v>
      </c>
      <c r="W102" s="122"/>
      <c r="X102" s="222"/>
      <c r="Y102" s="222"/>
      <c r="Z102" s="122" t="s">
        <v>13</v>
      </c>
      <c r="AA102" s="115"/>
      <c r="AB102" s="37"/>
      <c r="AC102" s="37"/>
      <c r="AD102" s="37"/>
      <c r="AE102" s="218" t="s">
        <v>32</v>
      </c>
      <c r="AF102" s="122"/>
      <c r="AG102" s="122"/>
      <c r="AH102" s="122"/>
      <c r="AI102" s="115"/>
      <c r="AJ102" s="219">
        <f>ROUNDDOWN(AW107/60,0)</f>
        <v>0</v>
      </c>
      <c r="AK102" s="199"/>
      <c r="AL102" s="122" t="s">
        <v>12</v>
      </c>
      <c r="AM102" s="122"/>
      <c r="AN102" s="199">
        <f>AW107-AJ102*60</f>
        <v>0</v>
      </c>
      <c r="AO102" s="199"/>
      <c r="AP102" s="122" t="s">
        <v>13</v>
      </c>
      <c r="AQ102" s="115"/>
      <c r="AR102" s="37"/>
      <c r="AS102" s="47"/>
      <c r="AT102" s="47"/>
      <c r="AU102" s="31"/>
      <c r="AV102" s="112" t="s">
        <v>27</v>
      </c>
      <c r="AW102" s="113">
        <f>IF(AZ102&lt;=BC102,BC102,AW97)</f>
        <v>1200</v>
      </c>
      <c r="AX102" s="217"/>
      <c r="AY102" s="112" t="s">
        <v>28</v>
      </c>
      <c r="AZ102" s="113">
        <f>T102*60+X102</f>
        <v>0</v>
      </c>
      <c r="BA102" s="217"/>
      <c r="BB102" s="112" t="s">
        <v>29</v>
      </c>
      <c r="BC102" s="113">
        <f>IF(C110="☑",21*60,20*60)</f>
        <v>1200</v>
      </c>
      <c r="BD102" s="31"/>
      <c r="BE102" s="26"/>
      <c r="BF102" s="26"/>
      <c r="BG102" s="26"/>
      <c r="BH102" s="26"/>
    </row>
    <row r="103" spans="1:60" ht="35.25" hidden="1" customHeight="1" x14ac:dyDescent="0.15">
      <c r="A103" s="32"/>
      <c r="B103" s="133"/>
      <c r="C103" s="134"/>
      <c r="D103" s="134"/>
      <c r="E103" s="135"/>
      <c r="F103" s="136"/>
      <c r="G103" s="136"/>
      <c r="H103" s="224"/>
      <c r="I103" s="224"/>
      <c r="J103" s="123"/>
      <c r="K103" s="123"/>
      <c r="L103" s="224"/>
      <c r="M103" s="224"/>
      <c r="N103" s="123"/>
      <c r="O103" s="117"/>
      <c r="P103" s="116"/>
      <c r="Q103" s="117"/>
      <c r="R103" s="119"/>
      <c r="S103" s="119"/>
      <c r="T103" s="223"/>
      <c r="U103" s="224"/>
      <c r="V103" s="123"/>
      <c r="W103" s="123"/>
      <c r="X103" s="224"/>
      <c r="Y103" s="224"/>
      <c r="Z103" s="123"/>
      <c r="AA103" s="117"/>
      <c r="AB103" s="31"/>
      <c r="AC103" s="31"/>
      <c r="AD103" s="31"/>
      <c r="AE103" s="116"/>
      <c r="AF103" s="123"/>
      <c r="AG103" s="123"/>
      <c r="AH103" s="123"/>
      <c r="AI103" s="117"/>
      <c r="AJ103" s="220"/>
      <c r="AK103" s="200"/>
      <c r="AL103" s="123"/>
      <c r="AM103" s="123"/>
      <c r="AN103" s="200"/>
      <c r="AO103" s="200"/>
      <c r="AP103" s="123"/>
      <c r="AQ103" s="117"/>
      <c r="AR103" s="37"/>
      <c r="AS103" s="47"/>
      <c r="AT103" s="47"/>
      <c r="AU103" s="31"/>
      <c r="AV103" s="112"/>
      <c r="AW103" s="113"/>
      <c r="AX103" s="217"/>
      <c r="AY103" s="112"/>
      <c r="AZ103" s="113"/>
      <c r="BA103" s="217"/>
      <c r="BB103" s="112"/>
      <c r="BC103" s="113"/>
      <c r="BD103" s="31"/>
      <c r="BE103" s="26"/>
      <c r="BF103" s="26"/>
      <c r="BG103" s="26"/>
      <c r="BH103" s="26"/>
    </row>
    <row r="104" spans="1:60" ht="17.25" hidden="1" customHeight="1" x14ac:dyDescent="0.15">
      <c r="A104" s="48"/>
      <c r="B104" s="38"/>
      <c r="C104" s="38"/>
      <c r="D104" s="38"/>
      <c r="E104" s="38"/>
      <c r="F104" s="31"/>
      <c r="G104" s="38"/>
      <c r="H104" s="40"/>
      <c r="I104" s="38"/>
      <c r="J104" s="38"/>
      <c r="K104" s="38"/>
      <c r="L104" s="38"/>
      <c r="M104" s="38"/>
      <c r="N104" s="38"/>
      <c r="O104" s="38"/>
      <c r="P104" s="49"/>
      <c r="Q104" s="38"/>
      <c r="R104" s="38"/>
      <c r="S104" s="38"/>
      <c r="T104" s="38"/>
      <c r="U104" s="38"/>
      <c r="V104" s="38"/>
      <c r="W104" s="38"/>
      <c r="X104" s="37"/>
      <c r="Y104" s="37"/>
      <c r="Z104" s="35"/>
      <c r="AA104" s="31"/>
      <c r="AB104" s="31"/>
      <c r="AC104" s="31"/>
      <c r="AD104" s="31"/>
      <c r="AE104" s="31"/>
      <c r="AF104" s="31"/>
      <c r="AG104" s="31"/>
      <c r="AH104" s="31"/>
      <c r="AI104" s="31"/>
      <c r="AJ104" s="41" t="s">
        <v>20</v>
      </c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57" t="s">
        <v>30</v>
      </c>
      <c r="BA104" s="31"/>
      <c r="BB104" s="31"/>
      <c r="BC104" s="31"/>
      <c r="BD104" s="31"/>
      <c r="BE104" s="26"/>
      <c r="BF104" s="26"/>
      <c r="BG104" s="26"/>
      <c r="BH104" s="26"/>
    </row>
    <row r="105" spans="1:60" ht="25.5" hidden="1" customHeight="1" x14ac:dyDescent="0.2">
      <c r="A105" s="48"/>
      <c r="B105" s="31"/>
      <c r="C105" s="203" t="s">
        <v>96</v>
      </c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5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97" t="s">
        <v>97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15">
      <c r="A106" s="48"/>
      <c r="B106" s="31"/>
      <c r="C106" s="206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8"/>
      <c r="AD106" s="31"/>
      <c r="AE106" s="33" t="s">
        <v>31</v>
      </c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 t="s">
        <v>32</v>
      </c>
      <c r="AX106" s="31"/>
      <c r="AY106" s="31"/>
      <c r="AZ106" s="31" t="s">
        <v>33</v>
      </c>
      <c r="BA106" s="98"/>
      <c r="BB106" s="31"/>
      <c r="BC106" s="31"/>
      <c r="BD106" s="31"/>
      <c r="BE106" s="26"/>
      <c r="BF106" s="26"/>
      <c r="BG106" s="26"/>
      <c r="BH106" s="26"/>
    </row>
    <row r="107" spans="1:60" s="46" customFormat="1" ht="25.5" hidden="1" customHeight="1" x14ac:dyDescent="0.15">
      <c r="A107" s="48"/>
      <c r="B107" s="31"/>
      <c r="C107" s="206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8"/>
      <c r="AC107" s="1"/>
      <c r="AD107" s="31"/>
      <c r="AE107" s="130" t="s">
        <v>109</v>
      </c>
      <c r="AF107" s="131"/>
      <c r="AG107" s="131"/>
      <c r="AH107" s="131"/>
      <c r="AI107" s="131"/>
      <c r="AJ107" s="131"/>
      <c r="AK107" s="132"/>
      <c r="AL107" s="209">
        <f>IF(AZ97=0,0,ROUNDUP(AW107/AZ97,3))</f>
        <v>0</v>
      </c>
      <c r="AM107" s="210"/>
      <c r="AN107" s="210"/>
      <c r="AO107" s="210"/>
      <c r="AP107" s="210"/>
      <c r="AQ107" s="211"/>
      <c r="AR107" s="31"/>
      <c r="AS107" s="31"/>
      <c r="AT107" s="31"/>
      <c r="AU107" s="45"/>
      <c r="AV107" s="112" t="s">
        <v>35</v>
      </c>
      <c r="AW107" s="215">
        <f>IF(AW97-AW102&gt;0,IF(AW97-AW102&gt;AZ97,AZ97,AW97-AW102),0)</f>
        <v>0</v>
      </c>
      <c r="AX107" s="216" t="s">
        <v>36</v>
      </c>
      <c r="AY107" s="216"/>
      <c r="AZ107" s="98"/>
      <c r="BA107" s="98"/>
      <c r="BB107" s="45"/>
      <c r="BC107" s="45"/>
      <c r="BD107" s="45"/>
      <c r="BE107" s="42"/>
      <c r="BF107" s="42"/>
      <c r="BG107" s="42"/>
      <c r="BH107" s="42"/>
    </row>
    <row r="108" spans="1:60" ht="35.25" hidden="1" customHeight="1" x14ac:dyDescent="0.15">
      <c r="A108" s="48"/>
      <c r="B108" s="31"/>
      <c r="C108" s="206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8"/>
      <c r="AD108" s="31"/>
      <c r="AE108" s="133"/>
      <c r="AF108" s="134"/>
      <c r="AG108" s="134"/>
      <c r="AH108" s="134"/>
      <c r="AI108" s="134"/>
      <c r="AJ108" s="134"/>
      <c r="AK108" s="135"/>
      <c r="AL108" s="212"/>
      <c r="AM108" s="213"/>
      <c r="AN108" s="213"/>
      <c r="AO108" s="213"/>
      <c r="AP108" s="213"/>
      <c r="AQ108" s="214"/>
      <c r="AR108" s="31"/>
      <c r="AS108" s="31"/>
      <c r="AT108" s="31"/>
      <c r="AU108" s="112"/>
      <c r="AV108" s="112"/>
      <c r="AW108" s="215"/>
      <c r="AX108" s="216"/>
      <c r="AY108" s="216"/>
      <c r="AZ108" s="31"/>
      <c r="BA108" s="31"/>
      <c r="BB108" s="31"/>
      <c r="BC108" s="31"/>
      <c r="BD108" s="31"/>
      <c r="BE108" s="26"/>
      <c r="BF108" s="26"/>
      <c r="BG108" s="26"/>
      <c r="BH108" s="26"/>
    </row>
    <row r="109" spans="1:60" ht="25.5" hidden="1" customHeight="1" x14ac:dyDescent="0.15">
      <c r="A109" s="48"/>
      <c r="B109" s="31"/>
      <c r="C109" s="206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8"/>
      <c r="AD109" s="31"/>
      <c r="AE109" s="31"/>
      <c r="AF109" s="31"/>
      <c r="AG109" s="31"/>
      <c r="AH109" s="31"/>
      <c r="AI109" s="31"/>
      <c r="AJ109" s="31"/>
      <c r="AK109" s="41" t="s">
        <v>20</v>
      </c>
      <c r="AL109" s="31"/>
      <c r="AM109" s="37"/>
      <c r="AN109" s="37"/>
      <c r="AO109" s="37"/>
      <c r="AP109" s="31"/>
      <c r="AQ109" s="31"/>
      <c r="AR109" s="31"/>
      <c r="AS109" s="31"/>
      <c r="AT109" s="31"/>
      <c r="AU109" s="112"/>
      <c r="AV109" s="31"/>
      <c r="AW109" s="31"/>
      <c r="AX109" s="31"/>
      <c r="AY109" s="31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15">
      <c r="A110" s="48"/>
      <c r="B110" s="31"/>
      <c r="C110" s="167" t="s">
        <v>98</v>
      </c>
      <c r="D110" s="168"/>
      <c r="E110" s="169" t="s">
        <v>99</v>
      </c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70"/>
      <c r="AD110" s="31"/>
      <c r="AE110" s="31"/>
      <c r="AF110" s="31"/>
      <c r="AG110" s="31"/>
      <c r="AJ110" s="31"/>
      <c r="AK110" s="50" t="s">
        <v>37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17.25" hidden="1" customHeight="1" x14ac:dyDescent="0.15">
      <c r="A111" s="51"/>
      <c r="B111" s="52"/>
      <c r="C111" s="52"/>
      <c r="D111" s="52"/>
      <c r="E111" s="52"/>
      <c r="F111" s="53"/>
      <c r="G111" s="52"/>
      <c r="H111" s="52"/>
      <c r="I111" s="52"/>
      <c r="J111" s="52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5"/>
      <c r="AL111" s="54"/>
      <c r="AM111" s="56"/>
      <c r="AN111" s="56"/>
      <c r="AO111" s="56"/>
      <c r="AP111" s="54"/>
      <c r="AQ111" s="54"/>
      <c r="AR111" s="54"/>
      <c r="AS111" s="54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26"/>
      <c r="BE111" s="26"/>
    </row>
    <row r="112" spans="1:60" ht="17.25" hidden="1" customHeight="1" x14ac:dyDescent="0.15">
      <c r="A112" s="39"/>
      <c r="B112" s="39"/>
      <c r="C112" s="39"/>
      <c r="D112" s="39"/>
      <c r="E112" s="39"/>
      <c r="F112" s="57"/>
      <c r="G112" s="39"/>
      <c r="H112" s="39"/>
      <c r="I112" s="39"/>
      <c r="J112" s="39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50"/>
      <c r="AL112" s="31"/>
      <c r="AM112" s="37"/>
      <c r="AN112" s="37"/>
      <c r="AO112" s="37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15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AK113" s="58"/>
      <c r="AM113" s="11"/>
      <c r="AN113" s="11"/>
      <c r="AO113" s="1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25.5" hidden="1" customHeight="1" x14ac:dyDescent="0.15">
      <c r="A114" s="124" t="s">
        <v>44</v>
      </c>
      <c r="B114" s="125"/>
      <c r="C114" s="125"/>
      <c r="D114" s="125"/>
      <c r="E114" s="125"/>
      <c r="F114" s="125"/>
      <c r="G114" s="125"/>
      <c r="H114" s="125"/>
      <c r="I114" s="126"/>
      <c r="J114" s="25"/>
      <c r="K114" s="59" t="s">
        <v>41</v>
      </c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25"/>
      <c r="AP114" s="25"/>
      <c r="AQ114" s="25"/>
      <c r="AR114" s="25"/>
      <c r="AS114" s="25"/>
      <c r="AT114" s="31"/>
      <c r="AU114" s="31" t="s">
        <v>6</v>
      </c>
      <c r="AV114" s="37"/>
      <c r="AW114" s="37"/>
      <c r="AX114" s="37"/>
      <c r="AY114" s="37"/>
      <c r="AZ114" s="31"/>
      <c r="BA114" s="37"/>
      <c r="BB114" s="37"/>
      <c r="BC114" s="37"/>
      <c r="BD114" s="23"/>
      <c r="BE114" s="23"/>
      <c r="BF114" s="11"/>
    </row>
    <row r="115" spans="1:60" ht="17.25" hidden="1" customHeight="1" x14ac:dyDescent="0.15">
      <c r="A115" s="127"/>
      <c r="B115" s="128"/>
      <c r="C115" s="128"/>
      <c r="D115" s="128"/>
      <c r="E115" s="128"/>
      <c r="F115" s="128"/>
      <c r="G115" s="128"/>
      <c r="H115" s="128"/>
      <c r="I115" s="129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8"/>
      <c r="Y115" s="28"/>
      <c r="Z115" s="28"/>
      <c r="AA115" s="28"/>
      <c r="AB115" s="28"/>
      <c r="AC115" s="28"/>
      <c r="AD115" s="28"/>
      <c r="AE115" s="2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30"/>
      <c r="AQ115" s="30"/>
      <c r="AR115" s="30"/>
      <c r="AS115" s="30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26"/>
      <c r="BE115" s="26"/>
      <c r="BF115" s="31"/>
    </row>
    <row r="116" spans="1:60" ht="28.5" hidden="1" customHeight="1" x14ac:dyDescent="0.15">
      <c r="A116" s="32"/>
      <c r="B116" s="33" t="s">
        <v>7</v>
      </c>
      <c r="C116" s="34"/>
      <c r="D116" s="34"/>
      <c r="E116" s="34"/>
      <c r="F116" s="31"/>
      <c r="G116" s="35"/>
      <c r="H116" s="3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6"/>
      <c r="AB116" s="37"/>
      <c r="AC116" s="37"/>
      <c r="AD116" s="37"/>
      <c r="AE116" s="33" t="s">
        <v>8</v>
      </c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1"/>
      <c r="AV116" s="31"/>
      <c r="AW116" s="31" t="s">
        <v>9</v>
      </c>
      <c r="AX116" s="31"/>
      <c r="AY116" s="31"/>
      <c r="AZ116" s="31" t="s">
        <v>10</v>
      </c>
      <c r="BA116" s="31"/>
      <c r="BB116" s="31"/>
      <c r="BC116" s="31"/>
      <c r="BD116" s="31"/>
      <c r="BE116" s="26"/>
      <c r="BF116" s="26"/>
      <c r="BG116" s="26"/>
      <c r="BH116" s="26"/>
    </row>
    <row r="117" spans="1:60" ht="25.5" hidden="1" customHeight="1" x14ac:dyDescent="0.15">
      <c r="A117" s="32"/>
      <c r="B117" s="130" t="s">
        <v>93</v>
      </c>
      <c r="C117" s="131"/>
      <c r="D117" s="131"/>
      <c r="E117" s="132"/>
      <c r="F117" s="136" t="s">
        <v>11</v>
      </c>
      <c r="G117" s="136"/>
      <c r="H117" s="222"/>
      <c r="I117" s="222"/>
      <c r="J117" s="122" t="s">
        <v>12</v>
      </c>
      <c r="K117" s="122"/>
      <c r="L117" s="222"/>
      <c r="M117" s="222"/>
      <c r="N117" s="122" t="s">
        <v>13</v>
      </c>
      <c r="O117" s="115"/>
      <c r="P117" s="114" t="s">
        <v>14</v>
      </c>
      <c r="Q117" s="115"/>
      <c r="R117" s="118" t="s">
        <v>15</v>
      </c>
      <c r="S117" s="118"/>
      <c r="T117" s="222"/>
      <c r="U117" s="222"/>
      <c r="V117" s="122" t="s">
        <v>12</v>
      </c>
      <c r="W117" s="122"/>
      <c r="X117" s="222"/>
      <c r="Y117" s="222"/>
      <c r="Z117" s="122" t="s">
        <v>13</v>
      </c>
      <c r="AA117" s="115"/>
      <c r="AB117" s="31"/>
      <c r="AC117" s="31"/>
      <c r="AD117" s="31"/>
      <c r="AE117" s="130" t="s">
        <v>108</v>
      </c>
      <c r="AF117" s="194"/>
      <c r="AG117" s="194"/>
      <c r="AH117" s="194"/>
      <c r="AI117" s="195"/>
      <c r="AJ117" s="199">
        <f>ROUNDDOWN(AZ117/60,0)</f>
        <v>0</v>
      </c>
      <c r="AK117" s="199"/>
      <c r="AL117" s="201" t="s">
        <v>17</v>
      </c>
      <c r="AM117" s="201"/>
      <c r="AN117" s="199">
        <f>AZ117-AJ117*60</f>
        <v>0</v>
      </c>
      <c r="AO117" s="199"/>
      <c r="AP117" s="122" t="s">
        <v>13</v>
      </c>
      <c r="AQ117" s="115"/>
      <c r="AR117" s="37"/>
      <c r="AS117" s="31"/>
      <c r="AT117" s="31"/>
      <c r="AU117" s="112"/>
      <c r="AV117" s="112" t="s">
        <v>18</v>
      </c>
      <c r="AW117" s="113">
        <f>T117*60+X117</f>
        <v>0</v>
      </c>
      <c r="AX117" s="31"/>
      <c r="AY117" s="112" t="s">
        <v>19</v>
      </c>
      <c r="AZ117" s="113">
        <f>(T117*60+X117)-(H117*60+L117)</f>
        <v>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35.25" hidden="1" customHeight="1" x14ac:dyDescent="0.15">
      <c r="A118" s="32"/>
      <c r="B118" s="133"/>
      <c r="C118" s="134"/>
      <c r="D118" s="134"/>
      <c r="E118" s="135"/>
      <c r="F118" s="136"/>
      <c r="G118" s="136"/>
      <c r="H118" s="224"/>
      <c r="I118" s="224"/>
      <c r="J118" s="123"/>
      <c r="K118" s="123"/>
      <c r="L118" s="224"/>
      <c r="M118" s="224"/>
      <c r="N118" s="123"/>
      <c r="O118" s="117"/>
      <c r="P118" s="116"/>
      <c r="Q118" s="117"/>
      <c r="R118" s="119"/>
      <c r="S118" s="119"/>
      <c r="T118" s="224"/>
      <c r="U118" s="224"/>
      <c r="V118" s="123"/>
      <c r="W118" s="123"/>
      <c r="X118" s="224"/>
      <c r="Y118" s="224"/>
      <c r="Z118" s="123"/>
      <c r="AA118" s="117"/>
      <c r="AB118" s="31"/>
      <c r="AC118" s="31"/>
      <c r="AD118" s="31"/>
      <c r="AE118" s="196"/>
      <c r="AF118" s="197"/>
      <c r="AG118" s="197"/>
      <c r="AH118" s="197"/>
      <c r="AI118" s="198"/>
      <c r="AJ118" s="200"/>
      <c r="AK118" s="200"/>
      <c r="AL118" s="202"/>
      <c r="AM118" s="202"/>
      <c r="AN118" s="200"/>
      <c r="AO118" s="200"/>
      <c r="AP118" s="123"/>
      <c r="AQ118" s="117"/>
      <c r="AR118" s="37"/>
      <c r="AS118" s="31"/>
      <c r="AT118" s="31"/>
      <c r="AU118" s="112"/>
      <c r="AV118" s="112"/>
      <c r="AW118" s="113"/>
      <c r="AX118" s="31"/>
      <c r="AY118" s="112"/>
      <c r="AZ118" s="113"/>
      <c r="BA118" s="31"/>
      <c r="BB118" s="31"/>
      <c r="BC118" s="31"/>
      <c r="BD118" s="31"/>
      <c r="BE118" s="26"/>
      <c r="BF118" s="26"/>
      <c r="BG118" s="26"/>
      <c r="BH118" s="26"/>
    </row>
    <row r="119" spans="1:60" ht="17.25" hidden="1" customHeight="1" x14ac:dyDescent="0.15">
      <c r="A119" s="32"/>
      <c r="B119" s="38"/>
      <c r="C119" s="38"/>
      <c r="D119" s="38"/>
      <c r="E119" s="38"/>
      <c r="F119" s="39"/>
      <c r="G119" s="39"/>
      <c r="H119" s="40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7"/>
      <c r="Y119" s="37"/>
      <c r="Z119" s="35"/>
      <c r="AA119" s="36"/>
      <c r="AB119" s="37"/>
      <c r="AC119" s="37"/>
      <c r="AD119" s="37"/>
      <c r="AE119" s="37"/>
      <c r="AF119" s="37"/>
      <c r="AG119" s="37"/>
      <c r="AH119" s="37"/>
      <c r="AI119" s="37"/>
      <c r="AJ119" s="61" t="s">
        <v>20</v>
      </c>
      <c r="AK119" s="60"/>
      <c r="AL119" s="60"/>
      <c r="AM119" s="60"/>
      <c r="AN119" s="60"/>
      <c r="AO119" s="60"/>
      <c r="AP119" s="37"/>
      <c r="AQ119" s="37"/>
      <c r="AR119" s="37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26"/>
      <c r="BF119" s="26"/>
      <c r="BG119" s="26"/>
      <c r="BH119" s="26"/>
    </row>
    <row r="120" spans="1:60" s="31" customFormat="1" ht="25.5" hidden="1" customHeight="1" x14ac:dyDescent="0.15">
      <c r="A120" s="32"/>
      <c r="B120" s="33"/>
      <c r="C120" s="34"/>
      <c r="D120" s="34"/>
      <c r="E120" s="34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6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0"/>
      <c r="AK120" s="60"/>
      <c r="AL120" s="60"/>
      <c r="AM120" s="60"/>
      <c r="AN120" s="60"/>
      <c r="AO120" s="60"/>
      <c r="AP120" s="37"/>
      <c r="AQ120" s="37"/>
      <c r="AR120" s="37"/>
      <c r="AW120" s="45" t="s">
        <v>21</v>
      </c>
      <c r="AZ120" s="31" t="s">
        <v>22</v>
      </c>
      <c r="BC120" s="31" t="s">
        <v>94</v>
      </c>
      <c r="BE120" s="26"/>
      <c r="BF120" s="26"/>
      <c r="BG120" s="26"/>
      <c r="BH120" s="26"/>
    </row>
    <row r="121" spans="1:60" s="46" customFormat="1" ht="25.5" hidden="1" customHeight="1" x14ac:dyDescent="0.15">
      <c r="A121" s="43"/>
      <c r="B121" s="44" t="s">
        <v>92</v>
      </c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5"/>
      <c r="P121" s="44"/>
      <c r="Q121" s="44"/>
      <c r="R121" s="44"/>
      <c r="S121" s="44"/>
      <c r="T121" s="44"/>
      <c r="U121" s="14"/>
      <c r="V121" s="44"/>
      <c r="W121" s="44"/>
      <c r="X121" s="37"/>
      <c r="Y121" s="37"/>
      <c r="Z121" s="35"/>
      <c r="AA121" s="36"/>
      <c r="AB121" s="37"/>
      <c r="AC121" s="37"/>
      <c r="AD121" s="37"/>
      <c r="AE121" s="33" t="s">
        <v>23</v>
      </c>
      <c r="AF121" s="45"/>
      <c r="AG121" s="39"/>
      <c r="AH121" s="39"/>
      <c r="AI121" s="39"/>
      <c r="AJ121" s="63"/>
      <c r="AK121" s="63"/>
      <c r="AL121" s="63"/>
      <c r="AM121" s="63"/>
      <c r="AN121" s="60"/>
      <c r="AO121" s="60"/>
      <c r="AP121" s="37"/>
      <c r="AQ121" s="31"/>
      <c r="AR121" s="37"/>
      <c r="AS121" s="31"/>
      <c r="AT121" s="31"/>
      <c r="AU121" s="45"/>
      <c r="AV121" s="45"/>
      <c r="AW121" s="45" t="s">
        <v>24</v>
      </c>
      <c r="AX121" s="45"/>
      <c r="AY121" s="45"/>
      <c r="AZ121" s="31" t="s">
        <v>25</v>
      </c>
      <c r="BA121" s="45"/>
      <c r="BB121" s="31"/>
      <c r="BC121" s="31" t="s">
        <v>95</v>
      </c>
      <c r="BD121" s="45"/>
      <c r="BE121" s="26"/>
      <c r="BF121" s="42"/>
      <c r="BG121" s="42"/>
      <c r="BH121" s="42"/>
    </row>
    <row r="122" spans="1:60" ht="25.5" hidden="1" customHeight="1" x14ac:dyDescent="0.15">
      <c r="A122" s="32"/>
      <c r="B122" s="130" t="s">
        <v>93</v>
      </c>
      <c r="C122" s="131"/>
      <c r="D122" s="131"/>
      <c r="E122" s="132"/>
      <c r="F122" s="136" t="s">
        <v>11</v>
      </c>
      <c r="G122" s="136"/>
      <c r="H122" s="222"/>
      <c r="I122" s="222"/>
      <c r="J122" s="122" t="s">
        <v>12</v>
      </c>
      <c r="K122" s="122"/>
      <c r="L122" s="222"/>
      <c r="M122" s="222"/>
      <c r="N122" s="122" t="s">
        <v>13</v>
      </c>
      <c r="O122" s="115"/>
      <c r="P122" s="114" t="s">
        <v>14</v>
      </c>
      <c r="Q122" s="115"/>
      <c r="R122" s="118" t="s">
        <v>15</v>
      </c>
      <c r="S122" s="118"/>
      <c r="T122" s="221"/>
      <c r="U122" s="222"/>
      <c r="V122" s="122" t="s">
        <v>12</v>
      </c>
      <c r="W122" s="122"/>
      <c r="X122" s="222"/>
      <c r="Y122" s="222"/>
      <c r="Z122" s="122" t="s">
        <v>13</v>
      </c>
      <c r="AA122" s="115"/>
      <c r="AB122" s="37"/>
      <c r="AC122" s="37"/>
      <c r="AD122" s="37"/>
      <c r="AE122" s="218" t="s">
        <v>32</v>
      </c>
      <c r="AF122" s="122"/>
      <c r="AG122" s="122"/>
      <c r="AH122" s="122"/>
      <c r="AI122" s="115"/>
      <c r="AJ122" s="219">
        <f>ROUNDDOWN(AW127/60,0)</f>
        <v>0</v>
      </c>
      <c r="AK122" s="199"/>
      <c r="AL122" s="122" t="s">
        <v>12</v>
      </c>
      <c r="AM122" s="122"/>
      <c r="AN122" s="199">
        <f>AW127-AJ122*60</f>
        <v>0</v>
      </c>
      <c r="AO122" s="199"/>
      <c r="AP122" s="122" t="s">
        <v>13</v>
      </c>
      <c r="AQ122" s="115"/>
      <c r="AR122" s="37"/>
      <c r="AS122" s="47"/>
      <c r="AT122" s="47"/>
      <c r="AU122" s="31"/>
      <c r="AV122" s="112" t="s">
        <v>27</v>
      </c>
      <c r="AW122" s="113">
        <f>IF(AZ122&lt;=BC122,BC122,AW117)</f>
        <v>1200</v>
      </c>
      <c r="AX122" s="217"/>
      <c r="AY122" s="112" t="s">
        <v>28</v>
      </c>
      <c r="AZ122" s="113">
        <f>T122*60+X122</f>
        <v>0</v>
      </c>
      <c r="BA122" s="217"/>
      <c r="BB122" s="112" t="s">
        <v>29</v>
      </c>
      <c r="BC122" s="113">
        <f>IF(C130="☑",21*60,20*60)</f>
        <v>1200</v>
      </c>
      <c r="BD122" s="31"/>
      <c r="BE122" s="26"/>
      <c r="BF122" s="26"/>
      <c r="BG122" s="26"/>
      <c r="BH122" s="26"/>
    </row>
    <row r="123" spans="1:60" ht="35.25" hidden="1" customHeight="1" x14ac:dyDescent="0.15">
      <c r="A123" s="32"/>
      <c r="B123" s="133"/>
      <c r="C123" s="134"/>
      <c r="D123" s="134"/>
      <c r="E123" s="135"/>
      <c r="F123" s="136"/>
      <c r="G123" s="136"/>
      <c r="H123" s="224"/>
      <c r="I123" s="224"/>
      <c r="J123" s="123"/>
      <c r="K123" s="123"/>
      <c r="L123" s="224"/>
      <c r="M123" s="224"/>
      <c r="N123" s="123"/>
      <c r="O123" s="117"/>
      <c r="P123" s="116"/>
      <c r="Q123" s="117"/>
      <c r="R123" s="119"/>
      <c r="S123" s="119"/>
      <c r="T123" s="223"/>
      <c r="U123" s="224"/>
      <c r="V123" s="123"/>
      <c r="W123" s="123"/>
      <c r="X123" s="224"/>
      <c r="Y123" s="224"/>
      <c r="Z123" s="123"/>
      <c r="AA123" s="117"/>
      <c r="AB123" s="31"/>
      <c r="AC123" s="31"/>
      <c r="AD123" s="31"/>
      <c r="AE123" s="116"/>
      <c r="AF123" s="123"/>
      <c r="AG123" s="123"/>
      <c r="AH123" s="123"/>
      <c r="AI123" s="117"/>
      <c r="AJ123" s="220"/>
      <c r="AK123" s="200"/>
      <c r="AL123" s="123"/>
      <c r="AM123" s="123"/>
      <c r="AN123" s="200"/>
      <c r="AO123" s="200"/>
      <c r="AP123" s="123"/>
      <c r="AQ123" s="117"/>
      <c r="AR123" s="37"/>
      <c r="AS123" s="47"/>
      <c r="AT123" s="47"/>
      <c r="AU123" s="31"/>
      <c r="AV123" s="112"/>
      <c r="AW123" s="113"/>
      <c r="AX123" s="217"/>
      <c r="AY123" s="112"/>
      <c r="AZ123" s="113"/>
      <c r="BA123" s="217"/>
      <c r="BB123" s="112"/>
      <c r="BC123" s="113"/>
      <c r="BD123" s="31"/>
      <c r="BE123" s="26"/>
      <c r="BF123" s="26"/>
      <c r="BG123" s="26"/>
      <c r="BH123" s="26"/>
    </row>
    <row r="124" spans="1:60" ht="17.25" hidden="1" customHeight="1" x14ac:dyDescent="0.15">
      <c r="A124" s="48"/>
      <c r="B124" s="38"/>
      <c r="C124" s="38"/>
      <c r="D124" s="38"/>
      <c r="E124" s="38"/>
      <c r="F124" s="31"/>
      <c r="G124" s="38"/>
      <c r="H124" s="40"/>
      <c r="I124" s="38"/>
      <c r="J124" s="38"/>
      <c r="K124" s="38"/>
      <c r="L124" s="38"/>
      <c r="M124" s="38"/>
      <c r="N124" s="38"/>
      <c r="O124" s="38"/>
      <c r="P124" s="49"/>
      <c r="Q124" s="38"/>
      <c r="R124" s="38"/>
      <c r="S124" s="38"/>
      <c r="T124" s="38"/>
      <c r="U124" s="38"/>
      <c r="V124" s="38"/>
      <c r="W124" s="38"/>
      <c r="X124" s="37"/>
      <c r="Y124" s="37"/>
      <c r="Z124" s="35"/>
      <c r="AA124" s="31"/>
      <c r="AB124" s="31"/>
      <c r="AC124" s="31"/>
      <c r="AD124" s="31"/>
      <c r="AE124" s="31"/>
      <c r="AF124" s="31"/>
      <c r="AG124" s="31"/>
      <c r="AH124" s="31"/>
      <c r="AI124" s="31"/>
      <c r="AJ124" s="41" t="s">
        <v>20</v>
      </c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57" t="s">
        <v>30</v>
      </c>
      <c r="BA124" s="31"/>
      <c r="BB124" s="31"/>
      <c r="BC124" s="31"/>
      <c r="BD124" s="31"/>
      <c r="BE124" s="26"/>
      <c r="BF124" s="26"/>
      <c r="BG124" s="26"/>
      <c r="BH124" s="26"/>
    </row>
    <row r="125" spans="1:60" ht="25.5" hidden="1" customHeight="1" x14ac:dyDescent="0.2">
      <c r="A125" s="48"/>
      <c r="B125" s="31"/>
      <c r="C125" s="203" t="s">
        <v>96</v>
      </c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  <c r="AB125" s="205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97" t="s">
        <v>97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15">
      <c r="A126" s="48"/>
      <c r="B126" s="31"/>
      <c r="C126" s="206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8"/>
      <c r="AD126" s="31"/>
      <c r="AE126" s="33" t="s">
        <v>31</v>
      </c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 t="s">
        <v>32</v>
      </c>
      <c r="AX126" s="31"/>
      <c r="AY126" s="31"/>
      <c r="AZ126" s="31" t="s">
        <v>33</v>
      </c>
      <c r="BA126" s="98"/>
      <c r="BB126" s="31"/>
      <c r="BC126" s="31"/>
      <c r="BD126" s="31"/>
      <c r="BE126" s="26"/>
      <c r="BF126" s="26"/>
      <c r="BG126" s="26"/>
      <c r="BH126" s="26"/>
    </row>
    <row r="127" spans="1:60" s="46" customFormat="1" ht="25.5" hidden="1" customHeight="1" x14ac:dyDescent="0.15">
      <c r="A127" s="48"/>
      <c r="B127" s="31"/>
      <c r="C127" s="206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8"/>
      <c r="AC127" s="1"/>
      <c r="AD127" s="31"/>
      <c r="AE127" s="130" t="s">
        <v>109</v>
      </c>
      <c r="AF127" s="131"/>
      <c r="AG127" s="131"/>
      <c r="AH127" s="131"/>
      <c r="AI127" s="131"/>
      <c r="AJ127" s="131"/>
      <c r="AK127" s="132"/>
      <c r="AL127" s="209">
        <f>IF(AZ117=0,0,ROUNDUP(AW127/AZ117,3))</f>
        <v>0</v>
      </c>
      <c r="AM127" s="210"/>
      <c r="AN127" s="210"/>
      <c r="AO127" s="210"/>
      <c r="AP127" s="210"/>
      <c r="AQ127" s="211"/>
      <c r="AR127" s="31"/>
      <c r="AS127" s="31"/>
      <c r="AT127" s="31"/>
      <c r="AU127" s="45"/>
      <c r="AV127" s="112" t="s">
        <v>35</v>
      </c>
      <c r="AW127" s="215">
        <f>IF(AW117-AW122&gt;0,IF(AW117-AW122&gt;AZ117,AZ117,AW117-AW122),0)</f>
        <v>0</v>
      </c>
      <c r="AX127" s="216" t="s">
        <v>36</v>
      </c>
      <c r="AY127" s="216"/>
      <c r="AZ127" s="98"/>
      <c r="BA127" s="98"/>
      <c r="BB127" s="45"/>
      <c r="BC127" s="45"/>
      <c r="BD127" s="45"/>
      <c r="BE127" s="42"/>
      <c r="BF127" s="42"/>
      <c r="BG127" s="42"/>
      <c r="BH127" s="42"/>
    </row>
    <row r="128" spans="1:60" ht="35.25" hidden="1" customHeight="1" x14ac:dyDescent="0.15">
      <c r="A128" s="48"/>
      <c r="B128" s="31"/>
      <c r="C128" s="206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8"/>
      <c r="AD128" s="31"/>
      <c r="AE128" s="133"/>
      <c r="AF128" s="134"/>
      <c r="AG128" s="134"/>
      <c r="AH128" s="134"/>
      <c r="AI128" s="134"/>
      <c r="AJ128" s="134"/>
      <c r="AK128" s="135"/>
      <c r="AL128" s="212"/>
      <c r="AM128" s="213"/>
      <c r="AN128" s="213"/>
      <c r="AO128" s="213"/>
      <c r="AP128" s="213"/>
      <c r="AQ128" s="214"/>
      <c r="AR128" s="31"/>
      <c r="AS128" s="31"/>
      <c r="AT128" s="31"/>
      <c r="AU128" s="112"/>
      <c r="AV128" s="112"/>
      <c r="AW128" s="215"/>
      <c r="AX128" s="216"/>
      <c r="AY128" s="216"/>
      <c r="AZ128" s="31"/>
      <c r="BA128" s="31"/>
      <c r="BB128" s="31"/>
      <c r="BC128" s="31"/>
      <c r="BD128" s="31"/>
      <c r="BE128" s="26"/>
      <c r="BF128" s="26"/>
      <c r="BG128" s="26"/>
      <c r="BH128" s="26"/>
    </row>
    <row r="129" spans="1:60" ht="25.5" hidden="1" customHeight="1" x14ac:dyDescent="0.15">
      <c r="A129" s="48"/>
      <c r="B129" s="31"/>
      <c r="C129" s="206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8"/>
      <c r="AD129" s="31"/>
      <c r="AE129" s="31"/>
      <c r="AF129" s="31"/>
      <c r="AG129" s="31"/>
      <c r="AH129" s="31"/>
      <c r="AI129" s="31"/>
      <c r="AJ129" s="31"/>
      <c r="AK129" s="41" t="s">
        <v>20</v>
      </c>
      <c r="AL129" s="31"/>
      <c r="AM129" s="37"/>
      <c r="AN129" s="37"/>
      <c r="AO129" s="37"/>
      <c r="AP129" s="31"/>
      <c r="AQ129" s="31"/>
      <c r="AR129" s="31"/>
      <c r="AS129" s="31"/>
      <c r="AT129" s="31"/>
      <c r="AU129" s="112"/>
      <c r="AV129" s="31"/>
      <c r="AW129" s="31"/>
      <c r="AX129" s="31"/>
      <c r="AY129" s="31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15">
      <c r="A130" s="48"/>
      <c r="B130" s="31"/>
      <c r="C130" s="167" t="s">
        <v>98</v>
      </c>
      <c r="D130" s="168"/>
      <c r="E130" s="169" t="s">
        <v>99</v>
      </c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70"/>
      <c r="AD130" s="31"/>
      <c r="AE130" s="31"/>
      <c r="AF130" s="31"/>
      <c r="AG130" s="31"/>
      <c r="AJ130" s="31"/>
      <c r="AK130" s="50" t="s">
        <v>37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s="11" customFormat="1" ht="15" hidden="1" customHeight="1" x14ac:dyDescent="0.15">
      <c r="A131" s="20"/>
      <c r="B131" s="21"/>
      <c r="D131" s="22"/>
      <c r="X131" s="14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23"/>
      <c r="BE131" s="23"/>
    </row>
    <row r="132" spans="1:60" ht="25.5" hidden="1" customHeight="1" x14ac:dyDescent="0.15">
      <c r="A132" s="124" t="s">
        <v>45</v>
      </c>
      <c r="B132" s="125"/>
      <c r="C132" s="125"/>
      <c r="D132" s="125"/>
      <c r="E132" s="125"/>
      <c r="F132" s="125"/>
      <c r="G132" s="125"/>
      <c r="H132" s="125"/>
      <c r="I132" s="126"/>
      <c r="J132" s="25"/>
      <c r="K132" s="59" t="s">
        <v>41</v>
      </c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25"/>
      <c r="AP132" s="25"/>
      <c r="AQ132" s="25"/>
      <c r="AR132" s="25"/>
      <c r="AS132" s="25"/>
      <c r="AT132" s="31"/>
      <c r="AU132" s="31" t="s">
        <v>6</v>
      </c>
      <c r="AV132" s="37"/>
      <c r="AW132" s="37"/>
      <c r="AX132" s="37"/>
      <c r="AY132" s="37"/>
      <c r="AZ132" s="31"/>
      <c r="BA132" s="37"/>
      <c r="BB132" s="37"/>
      <c r="BC132" s="37"/>
      <c r="BD132" s="23"/>
      <c r="BE132" s="23"/>
      <c r="BF132" s="11"/>
    </row>
    <row r="133" spans="1:60" ht="17.25" hidden="1" customHeight="1" x14ac:dyDescent="0.15">
      <c r="A133" s="127"/>
      <c r="B133" s="128"/>
      <c r="C133" s="128"/>
      <c r="D133" s="128"/>
      <c r="E133" s="128"/>
      <c r="F133" s="128"/>
      <c r="G133" s="128"/>
      <c r="H133" s="128"/>
      <c r="I133" s="129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8"/>
      <c r="Y133" s="28"/>
      <c r="Z133" s="28"/>
      <c r="AA133" s="28"/>
      <c r="AB133" s="28"/>
      <c r="AC133" s="28"/>
      <c r="AD133" s="28"/>
      <c r="AE133" s="2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30"/>
      <c r="AQ133" s="30"/>
      <c r="AR133" s="30"/>
      <c r="AS133" s="30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26"/>
      <c r="BE133" s="26"/>
      <c r="BF133" s="31"/>
    </row>
    <row r="134" spans="1:60" ht="28.5" hidden="1" customHeight="1" x14ac:dyDescent="0.15">
      <c r="A134" s="32"/>
      <c r="B134" s="33" t="s">
        <v>7</v>
      </c>
      <c r="C134" s="34"/>
      <c r="D134" s="34"/>
      <c r="E134" s="34"/>
      <c r="F134" s="31"/>
      <c r="G134" s="35"/>
      <c r="H134" s="3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6"/>
      <c r="AB134" s="37"/>
      <c r="AC134" s="37"/>
      <c r="AD134" s="37"/>
      <c r="AE134" s="33" t="s">
        <v>8</v>
      </c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1"/>
      <c r="AV134" s="31"/>
      <c r="AW134" s="31" t="s">
        <v>9</v>
      </c>
      <c r="AX134" s="31"/>
      <c r="AY134" s="31"/>
      <c r="AZ134" s="31" t="s">
        <v>10</v>
      </c>
      <c r="BA134" s="31"/>
      <c r="BB134" s="31"/>
      <c r="BC134" s="31"/>
      <c r="BD134" s="31"/>
      <c r="BE134" s="26"/>
      <c r="BF134" s="26"/>
      <c r="BG134" s="26"/>
      <c r="BH134" s="26"/>
    </row>
    <row r="135" spans="1:60" ht="25.5" hidden="1" customHeight="1" x14ac:dyDescent="0.15">
      <c r="A135" s="32"/>
      <c r="B135" s="130" t="s">
        <v>93</v>
      </c>
      <c r="C135" s="131"/>
      <c r="D135" s="131"/>
      <c r="E135" s="132"/>
      <c r="F135" s="136" t="s">
        <v>11</v>
      </c>
      <c r="G135" s="136"/>
      <c r="H135" s="222"/>
      <c r="I135" s="222"/>
      <c r="J135" s="122" t="s">
        <v>12</v>
      </c>
      <c r="K135" s="122"/>
      <c r="L135" s="222"/>
      <c r="M135" s="222"/>
      <c r="N135" s="122" t="s">
        <v>13</v>
      </c>
      <c r="O135" s="115"/>
      <c r="P135" s="114" t="s">
        <v>14</v>
      </c>
      <c r="Q135" s="115"/>
      <c r="R135" s="118" t="s">
        <v>15</v>
      </c>
      <c r="S135" s="118"/>
      <c r="T135" s="222"/>
      <c r="U135" s="222"/>
      <c r="V135" s="122" t="s">
        <v>12</v>
      </c>
      <c r="W135" s="122"/>
      <c r="X135" s="222"/>
      <c r="Y135" s="222"/>
      <c r="Z135" s="122" t="s">
        <v>13</v>
      </c>
      <c r="AA135" s="115"/>
      <c r="AB135" s="31"/>
      <c r="AC135" s="31"/>
      <c r="AD135" s="31"/>
      <c r="AE135" s="130" t="s">
        <v>108</v>
      </c>
      <c r="AF135" s="194"/>
      <c r="AG135" s="194"/>
      <c r="AH135" s="194"/>
      <c r="AI135" s="195"/>
      <c r="AJ135" s="199">
        <f>ROUNDDOWN(AZ135/60,0)</f>
        <v>0</v>
      </c>
      <c r="AK135" s="199"/>
      <c r="AL135" s="201" t="s">
        <v>17</v>
      </c>
      <c r="AM135" s="201"/>
      <c r="AN135" s="199">
        <f>AZ135-AJ135*60</f>
        <v>0</v>
      </c>
      <c r="AO135" s="199"/>
      <c r="AP135" s="122" t="s">
        <v>13</v>
      </c>
      <c r="AQ135" s="115"/>
      <c r="AR135" s="37"/>
      <c r="AS135" s="31"/>
      <c r="AT135" s="31"/>
      <c r="AU135" s="112"/>
      <c r="AV135" s="112" t="s">
        <v>18</v>
      </c>
      <c r="AW135" s="113">
        <f>T135*60+X135</f>
        <v>0</v>
      </c>
      <c r="AX135" s="31"/>
      <c r="AY135" s="112" t="s">
        <v>19</v>
      </c>
      <c r="AZ135" s="113">
        <f>(T135*60+X135)-(H135*60+L135)</f>
        <v>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35.25" hidden="1" customHeight="1" x14ac:dyDescent="0.15">
      <c r="A136" s="32"/>
      <c r="B136" s="133"/>
      <c r="C136" s="134"/>
      <c r="D136" s="134"/>
      <c r="E136" s="135"/>
      <c r="F136" s="136"/>
      <c r="G136" s="136"/>
      <c r="H136" s="224"/>
      <c r="I136" s="224"/>
      <c r="J136" s="123"/>
      <c r="K136" s="123"/>
      <c r="L136" s="224"/>
      <c r="M136" s="224"/>
      <c r="N136" s="123"/>
      <c r="O136" s="117"/>
      <c r="P136" s="116"/>
      <c r="Q136" s="117"/>
      <c r="R136" s="119"/>
      <c r="S136" s="119"/>
      <c r="T136" s="224"/>
      <c r="U136" s="224"/>
      <c r="V136" s="123"/>
      <c r="W136" s="123"/>
      <c r="X136" s="224"/>
      <c r="Y136" s="224"/>
      <c r="Z136" s="123"/>
      <c r="AA136" s="117"/>
      <c r="AB136" s="31"/>
      <c r="AC136" s="31"/>
      <c r="AD136" s="31"/>
      <c r="AE136" s="196"/>
      <c r="AF136" s="197"/>
      <c r="AG136" s="197"/>
      <c r="AH136" s="197"/>
      <c r="AI136" s="198"/>
      <c r="AJ136" s="200"/>
      <c r="AK136" s="200"/>
      <c r="AL136" s="202"/>
      <c r="AM136" s="202"/>
      <c r="AN136" s="200"/>
      <c r="AO136" s="200"/>
      <c r="AP136" s="123"/>
      <c r="AQ136" s="117"/>
      <c r="AR136" s="37"/>
      <c r="AS136" s="31"/>
      <c r="AT136" s="31"/>
      <c r="AU136" s="112"/>
      <c r="AV136" s="112"/>
      <c r="AW136" s="113"/>
      <c r="AX136" s="31"/>
      <c r="AY136" s="112"/>
      <c r="AZ136" s="113"/>
      <c r="BA136" s="31"/>
      <c r="BB136" s="31"/>
      <c r="BC136" s="31"/>
      <c r="BD136" s="31"/>
      <c r="BE136" s="26"/>
      <c r="BF136" s="26"/>
      <c r="BG136" s="26"/>
      <c r="BH136" s="26"/>
    </row>
    <row r="137" spans="1:60" ht="17.25" hidden="1" customHeight="1" x14ac:dyDescent="0.15">
      <c r="A137" s="32"/>
      <c r="B137" s="38"/>
      <c r="C137" s="38"/>
      <c r="D137" s="38"/>
      <c r="E137" s="38"/>
      <c r="F137" s="39"/>
      <c r="G137" s="39"/>
      <c r="H137" s="40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7"/>
      <c r="Y137" s="37"/>
      <c r="Z137" s="35"/>
      <c r="AA137" s="36"/>
      <c r="AB137" s="37"/>
      <c r="AC137" s="37"/>
      <c r="AD137" s="37"/>
      <c r="AE137" s="37"/>
      <c r="AF137" s="37"/>
      <c r="AG137" s="37"/>
      <c r="AH137" s="37"/>
      <c r="AI137" s="37"/>
      <c r="AJ137" s="61" t="s">
        <v>20</v>
      </c>
      <c r="AK137" s="60"/>
      <c r="AL137" s="60"/>
      <c r="AM137" s="60"/>
      <c r="AN137" s="60"/>
      <c r="AO137" s="60"/>
      <c r="AP137" s="37"/>
      <c r="AQ137" s="37"/>
      <c r="AR137" s="37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26"/>
      <c r="BF137" s="26"/>
      <c r="BG137" s="26"/>
      <c r="BH137" s="26"/>
    </row>
    <row r="138" spans="1:60" s="31" customFormat="1" ht="25.5" hidden="1" customHeight="1" x14ac:dyDescent="0.15">
      <c r="A138" s="32"/>
      <c r="B138" s="33"/>
      <c r="C138" s="34"/>
      <c r="D138" s="34"/>
      <c r="E138" s="34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6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0"/>
      <c r="AK138" s="60"/>
      <c r="AL138" s="60"/>
      <c r="AM138" s="60"/>
      <c r="AN138" s="60"/>
      <c r="AO138" s="60"/>
      <c r="AP138" s="37"/>
      <c r="AQ138" s="37"/>
      <c r="AR138" s="37"/>
      <c r="AW138" s="45" t="s">
        <v>21</v>
      </c>
      <c r="AZ138" s="31" t="s">
        <v>22</v>
      </c>
      <c r="BC138" s="31" t="s">
        <v>94</v>
      </c>
      <c r="BE138" s="26"/>
      <c r="BF138" s="26"/>
      <c r="BG138" s="26"/>
      <c r="BH138" s="26"/>
    </row>
    <row r="139" spans="1:60" s="46" customFormat="1" ht="25.5" hidden="1" customHeight="1" x14ac:dyDescent="0.15">
      <c r="A139" s="43"/>
      <c r="B139" s="44" t="s">
        <v>92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5"/>
      <c r="P139" s="44"/>
      <c r="Q139" s="44"/>
      <c r="R139" s="44"/>
      <c r="S139" s="44"/>
      <c r="T139" s="44"/>
      <c r="U139" s="14"/>
      <c r="V139" s="44"/>
      <c r="W139" s="44"/>
      <c r="X139" s="37"/>
      <c r="Y139" s="37"/>
      <c r="Z139" s="35"/>
      <c r="AA139" s="36"/>
      <c r="AB139" s="37"/>
      <c r="AC139" s="37"/>
      <c r="AD139" s="37"/>
      <c r="AE139" s="33" t="s">
        <v>23</v>
      </c>
      <c r="AF139" s="45"/>
      <c r="AG139" s="39"/>
      <c r="AH139" s="39"/>
      <c r="AI139" s="39"/>
      <c r="AJ139" s="63"/>
      <c r="AK139" s="63"/>
      <c r="AL139" s="63"/>
      <c r="AM139" s="63"/>
      <c r="AN139" s="60"/>
      <c r="AO139" s="60"/>
      <c r="AP139" s="37"/>
      <c r="AQ139" s="31"/>
      <c r="AR139" s="37"/>
      <c r="AS139" s="31"/>
      <c r="AT139" s="31"/>
      <c r="AU139" s="45"/>
      <c r="AV139" s="45"/>
      <c r="AW139" s="45" t="s">
        <v>24</v>
      </c>
      <c r="AX139" s="45"/>
      <c r="AY139" s="45"/>
      <c r="AZ139" s="31" t="s">
        <v>25</v>
      </c>
      <c r="BA139" s="45"/>
      <c r="BB139" s="31"/>
      <c r="BC139" s="31" t="s">
        <v>95</v>
      </c>
      <c r="BD139" s="45"/>
      <c r="BE139" s="26"/>
      <c r="BF139" s="42"/>
      <c r="BG139" s="42"/>
      <c r="BH139" s="42"/>
    </row>
    <row r="140" spans="1:60" ht="25.5" hidden="1" customHeight="1" x14ac:dyDescent="0.15">
      <c r="A140" s="32"/>
      <c r="B140" s="130" t="s">
        <v>93</v>
      </c>
      <c r="C140" s="131"/>
      <c r="D140" s="131"/>
      <c r="E140" s="132"/>
      <c r="F140" s="136" t="s">
        <v>11</v>
      </c>
      <c r="G140" s="136"/>
      <c r="H140" s="222"/>
      <c r="I140" s="222"/>
      <c r="J140" s="122" t="s">
        <v>12</v>
      </c>
      <c r="K140" s="122"/>
      <c r="L140" s="222"/>
      <c r="M140" s="222"/>
      <c r="N140" s="122" t="s">
        <v>13</v>
      </c>
      <c r="O140" s="115"/>
      <c r="P140" s="114" t="s">
        <v>14</v>
      </c>
      <c r="Q140" s="115"/>
      <c r="R140" s="118" t="s">
        <v>15</v>
      </c>
      <c r="S140" s="118"/>
      <c r="T140" s="221"/>
      <c r="U140" s="222"/>
      <c r="V140" s="122" t="s">
        <v>12</v>
      </c>
      <c r="W140" s="122"/>
      <c r="X140" s="222"/>
      <c r="Y140" s="222"/>
      <c r="Z140" s="122" t="s">
        <v>13</v>
      </c>
      <c r="AA140" s="115"/>
      <c r="AB140" s="37"/>
      <c r="AC140" s="37"/>
      <c r="AD140" s="37"/>
      <c r="AE140" s="218" t="s">
        <v>32</v>
      </c>
      <c r="AF140" s="122"/>
      <c r="AG140" s="122"/>
      <c r="AH140" s="122"/>
      <c r="AI140" s="115"/>
      <c r="AJ140" s="219">
        <f>ROUNDDOWN(AW145/60,0)</f>
        <v>0</v>
      </c>
      <c r="AK140" s="199"/>
      <c r="AL140" s="122" t="s">
        <v>12</v>
      </c>
      <c r="AM140" s="122"/>
      <c r="AN140" s="199">
        <f>AW145-AJ140*60</f>
        <v>0</v>
      </c>
      <c r="AO140" s="199"/>
      <c r="AP140" s="122" t="s">
        <v>13</v>
      </c>
      <c r="AQ140" s="115"/>
      <c r="AR140" s="37"/>
      <c r="AS140" s="47"/>
      <c r="AT140" s="47"/>
      <c r="AU140" s="31"/>
      <c r="AV140" s="112" t="s">
        <v>27</v>
      </c>
      <c r="AW140" s="113">
        <f>IF(AZ140&lt;=BC140,BC140,AW135)</f>
        <v>1200</v>
      </c>
      <c r="AX140" s="217"/>
      <c r="AY140" s="112" t="s">
        <v>28</v>
      </c>
      <c r="AZ140" s="113">
        <f>T140*60+X140</f>
        <v>0</v>
      </c>
      <c r="BA140" s="217"/>
      <c r="BB140" s="112" t="s">
        <v>29</v>
      </c>
      <c r="BC140" s="113">
        <f>IF(C148="☑",21*60,20*60)</f>
        <v>1200</v>
      </c>
      <c r="BD140" s="31"/>
      <c r="BE140" s="26"/>
      <c r="BF140" s="26"/>
      <c r="BG140" s="26"/>
      <c r="BH140" s="26"/>
    </row>
    <row r="141" spans="1:60" ht="35.25" hidden="1" customHeight="1" x14ac:dyDescent="0.15">
      <c r="A141" s="32"/>
      <c r="B141" s="133"/>
      <c r="C141" s="134"/>
      <c r="D141" s="134"/>
      <c r="E141" s="135"/>
      <c r="F141" s="136"/>
      <c r="G141" s="136"/>
      <c r="H141" s="224"/>
      <c r="I141" s="224"/>
      <c r="J141" s="123"/>
      <c r="K141" s="123"/>
      <c r="L141" s="224"/>
      <c r="M141" s="224"/>
      <c r="N141" s="123"/>
      <c r="O141" s="117"/>
      <c r="P141" s="116"/>
      <c r="Q141" s="117"/>
      <c r="R141" s="119"/>
      <c r="S141" s="119"/>
      <c r="T141" s="223"/>
      <c r="U141" s="224"/>
      <c r="V141" s="123"/>
      <c r="W141" s="123"/>
      <c r="X141" s="224"/>
      <c r="Y141" s="224"/>
      <c r="Z141" s="123"/>
      <c r="AA141" s="117"/>
      <c r="AB141" s="31"/>
      <c r="AC141" s="31"/>
      <c r="AD141" s="31"/>
      <c r="AE141" s="116"/>
      <c r="AF141" s="123"/>
      <c r="AG141" s="123"/>
      <c r="AH141" s="123"/>
      <c r="AI141" s="117"/>
      <c r="AJ141" s="220"/>
      <c r="AK141" s="200"/>
      <c r="AL141" s="123"/>
      <c r="AM141" s="123"/>
      <c r="AN141" s="200"/>
      <c r="AO141" s="200"/>
      <c r="AP141" s="123"/>
      <c r="AQ141" s="117"/>
      <c r="AR141" s="37"/>
      <c r="AS141" s="47"/>
      <c r="AT141" s="47"/>
      <c r="AU141" s="31"/>
      <c r="AV141" s="112"/>
      <c r="AW141" s="113"/>
      <c r="AX141" s="217"/>
      <c r="AY141" s="112"/>
      <c r="AZ141" s="113"/>
      <c r="BA141" s="217"/>
      <c r="BB141" s="112"/>
      <c r="BC141" s="113"/>
      <c r="BD141" s="31"/>
      <c r="BE141" s="26"/>
      <c r="BF141" s="26"/>
      <c r="BG141" s="26"/>
      <c r="BH141" s="26"/>
    </row>
    <row r="142" spans="1:60" ht="17.25" hidden="1" customHeight="1" x14ac:dyDescent="0.15">
      <c r="A142" s="48"/>
      <c r="B142" s="38"/>
      <c r="C142" s="38"/>
      <c r="D142" s="38"/>
      <c r="E142" s="38"/>
      <c r="F142" s="31"/>
      <c r="G142" s="38"/>
      <c r="H142" s="40"/>
      <c r="I142" s="38"/>
      <c r="J142" s="38"/>
      <c r="K142" s="38"/>
      <c r="L142" s="38"/>
      <c r="M142" s="38"/>
      <c r="N142" s="38"/>
      <c r="O142" s="38"/>
      <c r="P142" s="49"/>
      <c r="Q142" s="38"/>
      <c r="R142" s="38"/>
      <c r="S142" s="38"/>
      <c r="T142" s="38"/>
      <c r="U142" s="38"/>
      <c r="V142" s="38"/>
      <c r="W142" s="38"/>
      <c r="X142" s="37"/>
      <c r="Y142" s="37"/>
      <c r="Z142" s="35"/>
      <c r="AA142" s="31"/>
      <c r="AB142" s="31"/>
      <c r="AC142" s="31"/>
      <c r="AD142" s="31"/>
      <c r="AE142" s="31"/>
      <c r="AF142" s="31"/>
      <c r="AG142" s="31"/>
      <c r="AH142" s="31"/>
      <c r="AI142" s="31"/>
      <c r="AJ142" s="41" t="s">
        <v>20</v>
      </c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57" t="s">
        <v>30</v>
      </c>
      <c r="BA142" s="31"/>
      <c r="BB142" s="31"/>
      <c r="BC142" s="31"/>
      <c r="BD142" s="31"/>
      <c r="BE142" s="26"/>
      <c r="BF142" s="26"/>
      <c r="BG142" s="26"/>
      <c r="BH142" s="26"/>
    </row>
    <row r="143" spans="1:60" ht="25.5" hidden="1" customHeight="1" x14ac:dyDescent="0.2">
      <c r="A143" s="48"/>
      <c r="B143" s="31"/>
      <c r="C143" s="203" t="s">
        <v>96</v>
      </c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5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97" t="s">
        <v>97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15">
      <c r="A144" s="48"/>
      <c r="B144" s="31"/>
      <c r="C144" s="206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8"/>
      <c r="AD144" s="31"/>
      <c r="AE144" s="33" t="s">
        <v>31</v>
      </c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 t="s">
        <v>32</v>
      </c>
      <c r="AX144" s="31"/>
      <c r="AY144" s="31"/>
      <c r="AZ144" s="31" t="s">
        <v>33</v>
      </c>
      <c r="BA144" s="98"/>
      <c r="BB144" s="31"/>
      <c r="BC144" s="31"/>
      <c r="BD144" s="31"/>
      <c r="BE144" s="26"/>
      <c r="BF144" s="26"/>
      <c r="BG144" s="26"/>
      <c r="BH144" s="26"/>
    </row>
    <row r="145" spans="1:60" s="46" customFormat="1" ht="25.5" hidden="1" customHeight="1" x14ac:dyDescent="0.15">
      <c r="A145" s="48"/>
      <c r="B145" s="31"/>
      <c r="C145" s="206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8"/>
      <c r="AC145" s="1"/>
      <c r="AD145" s="31"/>
      <c r="AE145" s="130" t="s">
        <v>109</v>
      </c>
      <c r="AF145" s="131"/>
      <c r="AG145" s="131"/>
      <c r="AH145" s="131"/>
      <c r="AI145" s="131"/>
      <c r="AJ145" s="131"/>
      <c r="AK145" s="132"/>
      <c r="AL145" s="209">
        <f>IF(AZ135=0,0,ROUNDUP(AW145/AZ135,3))</f>
        <v>0</v>
      </c>
      <c r="AM145" s="210"/>
      <c r="AN145" s="210"/>
      <c r="AO145" s="210"/>
      <c r="AP145" s="210"/>
      <c r="AQ145" s="211"/>
      <c r="AR145" s="31"/>
      <c r="AS145" s="31"/>
      <c r="AT145" s="31"/>
      <c r="AU145" s="45"/>
      <c r="AV145" s="112" t="s">
        <v>35</v>
      </c>
      <c r="AW145" s="215">
        <f>IF(AW135-AW140&gt;0,IF(AW135-AW140&gt;AZ135,AZ135,AW135-AW140),0)</f>
        <v>0</v>
      </c>
      <c r="AX145" s="216" t="s">
        <v>36</v>
      </c>
      <c r="AY145" s="216"/>
      <c r="AZ145" s="98"/>
      <c r="BA145" s="98"/>
      <c r="BB145" s="45"/>
      <c r="BC145" s="45"/>
      <c r="BD145" s="45"/>
      <c r="BE145" s="42"/>
      <c r="BF145" s="42"/>
      <c r="BG145" s="42"/>
      <c r="BH145" s="42"/>
    </row>
    <row r="146" spans="1:60" ht="35.25" hidden="1" customHeight="1" x14ac:dyDescent="0.15">
      <c r="A146" s="48"/>
      <c r="B146" s="31"/>
      <c r="C146" s="206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8"/>
      <c r="AD146" s="31"/>
      <c r="AE146" s="133"/>
      <c r="AF146" s="134"/>
      <c r="AG146" s="134"/>
      <c r="AH146" s="134"/>
      <c r="AI146" s="134"/>
      <c r="AJ146" s="134"/>
      <c r="AK146" s="135"/>
      <c r="AL146" s="212"/>
      <c r="AM146" s="213"/>
      <c r="AN146" s="213"/>
      <c r="AO146" s="213"/>
      <c r="AP146" s="213"/>
      <c r="AQ146" s="214"/>
      <c r="AR146" s="31"/>
      <c r="AS146" s="31"/>
      <c r="AT146" s="31"/>
      <c r="AU146" s="112"/>
      <c r="AV146" s="112"/>
      <c r="AW146" s="215"/>
      <c r="AX146" s="216"/>
      <c r="AY146" s="216"/>
      <c r="AZ146" s="31"/>
      <c r="BA146" s="31"/>
      <c r="BB146" s="31"/>
      <c r="BC146" s="31"/>
      <c r="BD146" s="31"/>
      <c r="BE146" s="26"/>
      <c r="BF146" s="26"/>
      <c r="BG146" s="26"/>
      <c r="BH146" s="26"/>
    </row>
    <row r="147" spans="1:60" ht="25.5" hidden="1" customHeight="1" x14ac:dyDescent="0.15">
      <c r="A147" s="48"/>
      <c r="B147" s="31"/>
      <c r="C147" s="206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8"/>
      <c r="AD147" s="31"/>
      <c r="AE147" s="31"/>
      <c r="AF147" s="31"/>
      <c r="AG147" s="31"/>
      <c r="AH147" s="31"/>
      <c r="AI147" s="31"/>
      <c r="AJ147" s="31"/>
      <c r="AK147" s="41" t="s">
        <v>20</v>
      </c>
      <c r="AL147" s="31"/>
      <c r="AM147" s="37"/>
      <c r="AN147" s="37"/>
      <c r="AO147" s="37"/>
      <c r="AP147" s="31"/>
      <c r="AQ147" s="31"/>
      <c r="AR147" s="31"/>
      <c r="AS147" s="31"/>
      <c r="AT147" s="31"/>
      <c r="AU147" s="112"/>
      <c r="AV147" s="31"/>
      <c r="AW147" s="31"/>
      <c r="AX147" s="31"/>
      <c r="AY147" s="31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15">
      <c r="A148" s="48"/>
      <c r="B148" s="31"/>
      <c r="C148" s="167" t="s">
        <v>98</v>
      </c>
      <c r="D148" s="168"/>
      <c r="E148" s="169" t="s">
        <v>99</v>
      </c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70"/>
      <c r="AD148" s="31"/>
      <c r="AE148" s="31"/>
      <c r="AF148" s="31"/>
      <c r="AG148" s="31"/>
      <c r="AJ148" s="31"/>
      <c r="AK148" s="50" t="s">
        <v>37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17.25" hidden="1" customHeight="1" x14ac:dyDescent="0.15">
      <c r="A149" s="51"/>
      <c r="B149" s="52"/>
      <c r="C149" s="52"/>
      <c r="D149" s="52"/>
      <c r="E149" s="52"/>
      <c r="F149" s="53"/>
      <c r="G149" s="52"/>
      <c r="H149" s="52"/>
      <c r="I149" s="52"/>
      <c r="J149" s="52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5"/>
      <c r="AL149" s="54"/>
      <c r="AM149" s="56"/>
      <c r="AN149" s="56"/>
      <c r="AO149" s="56"/>
      <c r="AP149" s="54"/>
      <c r="AQ149" s="54"/>
      <c r="AR149" s="54"/>
      <c r="AS149" s="54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26"/>
      <c r="BE149" s="26"/>
    </row>
    <row r="150" spans="1:60" ht="17.25" hidden="1" customHeight="1" x14ac:dyDescent="0.15">
      <c r="A150" s="39"/>
      <c r="B150" s="39"/>
      <c r="C150" s="39"/>
      <c r="D150" s="39"/>
      <c r="E150" s="39"/>
      <c r="F150" s="57"/>
      <c r="G150" s="39"/>
      <c r="H150" s="39"/>
      <c r="I150" s="39"/>
      <c r="J150" s="39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50"/>
      <c r="AL150" s="31"/>
      <c r="AM150" s="37"/>
      <c r="AN150" s="37"/>
      <c r="AO150" s="37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15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AK151" s="58"/>
      <c r="AM151" s="11"/>
      <c r="AN151" s="11"/>
      <c r="AO151" s="1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25.5" hidden="1" customHeight="1" x14ac:dyDescent="0.15">
      <c r="A152" s="124" t="s">
        <v>46</v>
      </c>
      <c r="B152" s="125"/>
      <c r="C152" s="125"/>
      <c r="D152" s="125"/>
      <c r="E152" s="125"/>
      <c r="F152" s="125"/>
      <c r="G152" s="125"/>
      <c r="H152" s="125"/>
      <c r="I152" s="126"/>
      <c r="J152" s="25"/>
      <c r="K152" s="59" t="s">
        <v>41</v>
      </c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25"/>
      <c r="AP152" s="25"/>
      <c r="AQ152" s="25"/>
      <c r="AR152" s="25"/>
      <c r="AS152" s="25"/>
      <c r="AT152" s="31"/>
      <c r="AU152" s="31" t="s">
        <v>6</v>
      </c>
      <c r="AV152" s="37"/>
      <c r="AW152" s="37"/>
      <c r="AX152" s="37"/>
      <c r="AY152" s="37"/>
      <c r="AZ152" s="31"/>
      <c r="BA152" s="37"/>
      <c r="BB152" s="37"/>
      <c r="BC152" s="37"/>
      <c r="BD152" s="23"/>
      <c r="BE152" s="23"/>
      <c r="BF152" s="11"/>
    </row>
    <row r="153" spans="1:60" ht="17.25" hidden="1" customHeight="1" x14ac:dyDescent="0.15">
      <c r="A153" s="127"/>
      <c r="B153" s="128"/>
      <c r="C153" s="128"/>
      <c r="D153" s="128"/>
      <c r="E153" s="128"/>
      <c r="F153" s="128"/>
      <c r="G153" s="128"/>
      <c r="H153" s="128"/>
      <c r="I153" s="129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8"/>
      <c r="Y153" s="28"/>
      <c r="Z153" s="28"/>
      <c r="AA153" s="28"/>
      <c r="AB153" s="28"/>
      <c r="AC153" s="28"/>
      <c r="AD153" s="28"/>
      <c r="AE153" s="29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30"/>
      <c r="AQ153" s="30"/>
      <c r="AR153" s="30"/>
      <c r="AS153" s="30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26"/>
      <c r="BE153" s="26"/>
      <c r="BF153" s="31"/>
    </row>
    <row r="154" spans="1:60" ht="28.5" hidden="1" customHeight="1" x14ac:dyDescent="0.15">
      <c r="A154" s="32"/>
      <c r="B154" s="33" t="s">
        <v>7</v>
      </c>
      <c r="C154" s="34"/>
      <c r="D154" s="34"/>
      <c r="E154" s="34"/>
      <c r="F154" s="31"/>
      <c r="G154" s="35"/>
      <c r="H154" s="3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6"/>
      <c r="AB154" s="37"/>
      <c r="AC154" s="37"/>
      <c r="AD154" s="37"/>
      <c r="AE154" s="33" t="s">
        <v>8</v>
      </c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1"/>
      <c r="AV154" s="31"/>
      <c r="AW154" s="31" t="s">
        <v>9</v>
      </c>
      <c r="AX154" s="31"/>
      <c r="AY154" s="31"/>
      <c r="AZ154" s="31" t="s">
        <v>10</v>
      </c>
      <c r="BA154" s="31"/>
      <c r="BB154" s="31"/>
      <c r="BC154" s="31"/>
      <c r="BD154" s="31"/>
      <c r="BE154" s="26"/>
      <c r="BF154" s="26"/>
      <c r="BG154" s="26"/>
      <c r="BH154" s="26"/>
    </row>
    <row r="155" spans="1:60" ht="25.5" hidden="1" customHeight="1" x14ac:dyDescent="0.15">
      <c r="A155" s="32"/>
      <c r="B155" s="130" t="s">
        <v>93</v>
      </c>
      <c r="C155" s="131"/>
      <c r="D155" s="131"/>
      <c r="E155" s="132"/>
      <c r="F155" s="136" t="s">
        <v>11</v>
      </c>
      <c r="G155" s="136"/>
      <c r="H155" s="222"/>
      <c r="I155" s="222"/>
      <c r="J155" s="122" t="s">
        <v>12</v>
      </c>
      <c r="K155" s="122"/>
      <c r="L155" s="222"/>
      <c r="M155" s="222"/>
      <c r="N155" s="122" t="s">
        <v>13</v>
      </c>
      <c r="O155" s="115"/>
      <c r="P155" s="114" t="s">
        <v>14</v>
      </c>
      <c r="Q155" s="115"/>
      <c r="R155" s="118" t="s">
        <v>15</v>
      </c>
      <c r="S155" s="118"/>
      <c r="T155" s="222"/>
      <c r="U155" s="222"/>
      <c r="V155" s="122" t="s">
        <v>12</v>
      </c>
      <c r="W155" s="122"/>
      <c r="X155" s="222"/>
      <c r="Y155" s="222"/>
      <c r="Z155" s="122" t="s">
        <v>13</v>
      </c>
      <c r="AA155" s="115"/>
      <c r="AB155" s="31"/>
      <c r="AC155" s="31"/>
      <c r="AD155" s="31"/>
      <c r="AE155" s="130" t="s">
        <v>108</v>
      </c>
      <c r="AF155" s="194"/>
      <c r="AG155" s="194"/>
      <c r="AH155" s="194"/>
      <c r="AI155" s="195"/>
      <c r="AJ155" s="199">
        <f>ROUNDDOWN(AZ155/60,0)</f>
        <v>0</v>
      </c>
      <c r="AK155" s="199"/>
      <c r="AL155" s="201" t="s">
        <v>17</v>
      </c>
      <c r="AM155" s="201"/>
      <c r="AN155" s="199">
        <f>AZ155-AJ155*60</f>
        <v>0</v>
      </c>
      <c r="AO155" s="199"/>
      <c r="AP155" s="122" t="s">
        <v>13</v>
      </c>
      <c r="AQ155" s="115"/>
      <c r="AR155" s="37"/>
      <c r="AS155" s="31"/>
      <c r="AT155" s="31"/>
      <c r="AU155" s="112"/>
      <c r="AV155" s="112" t="s">
        <v>18</v>
      </c>
      <c r="AW155" s="113">
        <f>T155*60+X155</f>
        <v>0</v>
      </c>
      <c r="AX155" s="31"/>
      <c r="AY155" s="112" t="s">
        <v>19</v>
      </c>
      <c r="AZ155" s="113">
        <f>(T155*60+X155)-(H155*60+L155)</f>
        <v>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35.25" hidden="1" customHeight="1" x14ac:dyDescent="0.15">
      <c r="A156" s="32"/>
      <c r="B156" s="133"/>
      <c r="C156" s="134"/>
      <c r="D156" s="134"/>
      <c r="E156" s="135"/>
      <c r="F156" s="136"/>
      <c r="G156" s="136"/>
      <c r="H156" s="224"/>
      <c r="I156" s="224"/>
      <c r="J156" s="123"/>
      <c r="K156" s="123"/>
      <c r="L156" s="224"/>
      <c r="M156" s="224"/>
      <c r="N156" s="123"/>
      <c r="O156" s="117"/>
      <c r="P156" s="116"/>
      <c r="Q156" s="117"/>
      <c r="R156" s="119"/>
      <c r="S156" s="119"/>
      <c r="T156" s="224"/>
      <c r="U156" s="224"/>
      <c r="V156" s="123"/>
      <c r="W156" s="123"/>
      <c r="X156" s="224"/>
      <c r="Y156" s="224"/>
      <c r="Z156" s="123"/>
      <c r="AA156" s="117"/>
      <c r="AB156" s="31"/>
      <c r="AC156" s="31"/>
      <c r="AD156" s="31"/>
      <c r="AE156" s="196"/>
      <c r="AF156" s="197"/>
      <c r="AG156" s="197"/>
      <c r="AH156" s="197"/>
      <c r="AI156" s="198"/>
      <c r="AJ156" s="200"/>
      <c r="AK156" s="200"/>
      <c r="AL156" s="202"/>
      <c r="AM156" s="202"/>
      <c r="AN156" s="200"/>
      <c r="AO156" s="200"/>
      <c r="AP156" s="123"/>
      <c r="AQ156" s="117"/>
      <c r="AR156" s="37"/>
      <c r="AS156" s="31"/>
      <c r="AT156" s="31"/>
      <c r="AU156" s="112"/>
      <c r="AV156" s="112"/>
      <c r="AW156" s="113"/>
      <c r="AX156" s="31"/>
      <c r="AY156" s="112"/>
      <c r="AZ156" s="113"/>
      <c r="BA156" s="31"/>
      <c r="BB156" s="31"/>
      <c r="BC156" s="31"/>
      <c r="BD156" s="31"/>
      <c r="BE156" s="26"/>
      <c r="BF156" s="26"/>
      <c r="BG156" s="26"/>
      <c r="BH156" s="26"/>
    </row>
    <row r="157" spans="1:60" ht="17.25" hidden="1" customHeight="1" x14ac:dyDescent="0.15">
      <c r="A157" s="32"/>
      <c r="B157" s="38"/>
      <c r="C157" s="38"/>
      <c r="D157" s="38"/>
      <c r="E157" s="38"/>
      <c r="F157" s="39"/>
      <c r="G157" s="39"/>
      <c r="H157" s="40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7"/>
      <c r="Y157" s="37"/>
      <c r="Z157" s="35"/>
      <c r="AA157" s="36"/>
      <c r="AB157" s="37"/>
      <c r="AC157" s="37"/>
      <c r="AD157" s="37"/>
      <c r="AE157" s="37"/>
      <c r="AF157" s="37"/>
      <c r="AG157" s="37"/>
      <c r="AH157" s="37"/>
      <c r="AI157" s="37"/>
      <c r="AJ157" s="61" t="s">
        <v>20</v>
      </c>
      <c r="AK157" s="60"/>
      <c r="AL157" s="60"/>
      <c r="AM157" s="60"/>
      <c r="AN157" s="60"/>
      <c r="AO157" s="60"/>
      <c r="AP157" s="37"/>
      <c r="AQ157" s="37"/>
      <c r="AR157" s="37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26"/>
      <c r="BF157" s="26"/>
      <c r="BG157" s="26"/>
      <c r="BH157" s="26"/>
    </row>
    <row r="158" spans="1:60" s="31" customFormat="1" ht="25.5" hidden="1" customHeight="1" x14ac:dyDescent="0.15">
      <c r="A158" s="32"/>
      <c r="B158" s="33"/>
      <c r="C158" s="34"/>
      <c r="D158" s="34"/>
      <c r="E158" s="34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6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0"/>
      <c r="AK158" s="60"/>
      <c r="AL158" s="60"/>
      <c r="AM158" s="60"/>
      <c r="AN158" s="60"/>
      <c r="AO158" s="60"/>
      <c r="AP158" s="37"/>
      <c r="AQ158" s="37"/>
      <c r="AR158" s="37"/>
      <c r="AW158" s="45" t="s">
        <v>21</v>
      </c>
      <c r="AZ158" s="31" t="s">
        <v>22</v>
      </c>
      <c r="BC158" s="31" t="s">
        <v>94</v>
      </c>
      <c r="BE158" s="26"/>
      <c r="BF158" s="26"/>
      <c r="BG158" s="26"/>
      <c r="BH158" s="26"/>
    </row>
    <row r="159" spans="1:60" s="46" customFormat="1" ht="25.5" hidden="1" customHeight="1" x14ac:dyDescent="0.15">
      <c r="A159" s="43"/>
      <c r="B159" s="44" t="s">
        <v>92</v>
      </c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5"/>
      <c r="P159" s="44"/>
      <c r="Q159" s="44"/>
      <c r="R159" s="44"/>
      <c r="S159" s="44"/>
      <c r="T159" s="44"/>
      <c r="U159" s="14"/>
      <c r="V159" s="44"/>
      <c r="W159" s="44"/>
      <c r="X159" s="37"/>
      <c r="Y159" s="37"/>
      <c r="Z159" s="35"/>
      <c r="AA159" s="36"/>
      <c r="AB159" s="37"/>
      <c r="AC159" s="37"/>
      <c r="AD159" s="37"/>
      <c r="AE159" s="33" t="s">
        <v>23</v>
      </c>
      <c r="AF159" s="45"/>
      <c r="AG159" s="39"/>
      <c r="AH159" s="39"/>
      <c r="AI159" s="39"/>
      <c r="AJ159" s="63"/>
      <c r="AK159" s="63"/>
      <c r="AL159" s="63"/>
      <c r="AM159" s="63"/>
      <c r="AN159" s="60"/>
      <c r="AO159" s="60"/>
      <c r="AP159" s="37"/>
      <c r="AQ159" s="31"/>
      <c r="AR159" s="37"/>
      <c r="AS159" s="31"/>
      <c r="AT159" s="31"/>
      <c r="AU159" s="45"/>
      <c r="AV159" s="45"/>
      <c r="AW159" s="45" t="s">
        <v>24</v>
      </c>
      <c r="AX159" s="45"/>
      <c r="AY159" s="45"/>
      <c r="AZ159" s="31" t="s">
        <v>25</v>
      </c>
      <c r="BA159" s="45"/>
      <c r="BB159" s="31"/>
      <c r="BC159" s="31" t="s">
        <v>95</v>
      </c>
      <c r="BD159" s="45"/>
      <c r="BE159" s="26"/>
      <c r="BF159" s="42"/>
      <c r="BG159" s="42"/>
      <c r="BH159" s="42"/>
    </row>
    <row r="160" spans="1:60" ht="25.5" hidden="1" customHeight="1" x14ac:dyDescent="0.15">
      <c r="A160" s="32"/>
      <c r="B160" s="130" t="s">
        <v>93</v>
      </c>
      <c r="C160" s="131"/>
      <c r="D160" s="131"/>
      <c r="E160" s="132"/>
      <c r="F160" s="136" t="s">
        <v>11</v>
      </c>
      <c r="G160" s="136"/>
      <c r="H160" s="222"/>
      <c r="I160" s="222"/>
      <c r="J160" s="122" t="s">
        <v>12</v>
      </c>
      <c r="K160" s="122"/>
      <c r="L160" s="222"/>
      <c r="M160" s="222"/>
      <c r="N160" s="122" t="s">
        <v>13</v>
      </c>
      <c r="O160" s="115"/>
      <c r="P160" s="114" t="s">
        <v>14</v>
      </c>
      <c r="Q160" s="115"/>
      <c r="R160" s="118" t="s">
        <v>15</v>
      </c>
      <c r="S160" s="118"/>
      <c r="T160" s="221"/>
      <c r="U160" s="222"/>
      <c r="V160" s="122" t="s">
        <v>12</v>
      </c>
      <c r="W160" s="122"/>
      <c r="X160" s="222"/>
      <c r="Y160" s="222"/>
      <c r="Z160" s="122" t="s">
        <v>13</v>
      </c>
      <c r="AA160" s="115"/>
      <c r="AB160" s="37"/>
      <c r="AC160" s="37"/>
      <c r="AD160" s="37"/>
      <c r="AE160" s="218" t="s">
        <v>32</v>
      </c>
      <c r="AF160" s="122"/>
      <c r="AG160" s="122"/>
      <c r="AH160" s="122"/>
      <c r="AI160" s="115"/>
      <c r="AJ160" s="219">
        <f>ROUNDDOWN(AW165/60,0)</f>
        <v>0</v>
      </c>
      <c r="AK160" s="199"/>
      <c r="AL160" s="122" t="s">
        <v>12</v>
      </c>
      <c r="AM160" s="122"/>
      <c r="AN160" s="199">
        <f>AW165-AJ160*60</f>
        <v>0</v>
      </c>
      <c r="AO160" s="199"/>
      <c r="AP160" s="122" t="s">
        <v>13</v>
      </c>
      <c r="AQ160" s="115"/>
      <c r="AR160" s="37"/>
      <c r="AS160" s="47"/>
      <c r="AT160" s="47"/>
      <c r="AU160" s="31"/>
      <c r="AV160" s="112" t="s">
        <v>27</v>
      </c>
      <c r="AW160" s="113">
        <f>IF(AZ160&lt;=BC160,BC160,AW155)</f>
        <v>1200</v>
      </c>
      <c r="AX160" s="217"/>
      <c r="AY160" s="112" t="s">
        <v>28</v>
      </c>
      <c r="AZ160" s="113">
        <f>T160*60+X160</f>
        <v>0</v>
      </c>
      <c r="BA160" s="217"/>
      <c r="BB160" s="112" t="s">
        <v>29</v>
      </c>
      <c r="BC160" s="113">
        <f>IF(C168="☑",21*60,20*60)</f>
        <v>1200</v>
      </c>
      <c r="BD160" s="31"/>
      <c r="BE160" s="26"/>
      <c r="BF160" s="26"/>
      <c r="BG160" s="26"/>
      <c r="BH160" s="26"/>
    </row>
    <row r="161" spans="1:60" ht="35.25" hidden="1" customHeight="1" x14ac:dyDescent="0.15">
      <c r="A161" s="32"/>
      <c r="B161" s="133"/>
      <c r="C161" s="134"/>
      <c r="D161" s="134"/>
      <c r="E161" s="135"/>
      <c r="F161" s="136"/>
      <c r="G161" s="136"/>
      <c r="H161" s="224"/>
      <c r="I161" s="224"/>
      <c r="J161" s="123"/>
      <c r="K161" s="123"/>
      <c r="L161" s="224"/>
      <c r="M161" s="224"/>
      <c r="N161" s="123"/>
      <c r="O161" s="117"/>
      <c r="P161" s="116"/>
      <c r="Q161" s="117"/>
      <c r="R161" s="119"/>
      <c r="S161" s="119"/>
      <c r="T161" s="223"/>
      <c r="U161" s="224"/>
      <c r="V161" s="123"/>
      <c r="W161" s="123"/>
      <c r="X161" s="224"/>
      <c r="Y161" s="224"/>
      <c r="Z161" s="123"/>
      <c r="AA161" s="117"/>
      <c r="AB161" s="31"/>
      <c r="AC161" s="31"/>
      <c r="AD161" s="31"/>
      <c r="AE161" s="116"/>
      <c r="AF161" s="123"/>
      <c r="AG161" s="123"/>
      <c r="AH161" s="123"/>
      <c r="AI161" s="117"/>
      <c r="AJ161" s="220"/>
      <c r="AK161" s="200"/>
      <c r="AL161" s="123"/>
      <c r="AM161" s="123"/>
      <c r="AN161" s="200"/>
      <c r="AO161" s="200"/>
      <c r="AP161" s="123"/>
      <c r="AQ161" s="117"/>
      <c r="AR161" s="37"/>
      <c r="AS161" s="47"/>
      <c r="AT161" s="47"/>
      <c r="AU161" s="31"/>
      <c r="AV161" s="112"/>
      <c r="AW161" s="113"/>
      <c r="AX161" s="217"/>
      <c r="AY161" s="112"/>
      <c r="AZ161" s="113"/>
      <c r="BA161" s="217"/>
      <c r="BB161" s="112"/>
      <c r="BC161" s="113"/>
      <c r="BD161" s="31"/>
      <c r="BE161" s="26"/>
      <c r="BF161" s="26"/>
      <c r="BG161" s="26"/>
      <c r="BH161" s="26"/>
    </row>
    <row r="162" spans="1:60" ht="17.25" hidden="1" customHeight="1" x14ac:dyDescent="0.15">
      <c r="A162" s="48"/>
      <c r="B162" s="38"/>
      <c r="C162" s="38"/>
      <c r="D162" s="38"/>
      <c r="E162" s="38"/>
      <c r="F162" s="31"/>
      <c r="G162" s="38"/>
      <c r="H162" s="40"/>
      <c r="I162" s="38"/>
      <c r="J162" s="38"/>
      <c r="K162" s="38"/>
      <c r="L162" s="38"/>
      <c r="M162" s="38"/>
      <c r="N162" s="38"/>
      <c r="O162" s="38"/>
      <c r="P162" s="49"/>
      <c r="Q162" s="38"/>
      <c r="R162" s="38"/>
      <c r="S162" s="38"/>
      <c r="T162" s="38"/>
      <c r="U162" s="38"/>
      <c r="V162" s="38"/>
      <c r="W162" s="38"/>
      <c r="X162" s="37"/>
      <c r="Y162" s="37"/>
      <c r="Z162" s="35"/>
      <c r="AA162" s="31"/>
      <c r="AB162" s="31"/>
      <c r="AC162" s="31"/>
      <c r="AD162" s="31"/>
      <c r="AE162" s="31"/>
      <c r="AF162" s="31"/>
      <c r="AG162" s="31"/>
      <c r="AH162" s="31"/>
      <c r="AI162" s="31"/>
      <c r="AJ162" s="41" t="s">
        <v>20</v>
      </c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57" t="s">
        <v>30</v>
      </c>
      <c r="BA162" s="31"/>
      <c r="BB162" s="31"/>
      <c r="BC162" s="31"/>
      <c r="BD162" s="31"/>
      <c r="BE162" s="26"/>
      <c r="BF162" s="26"/>
      <c r="BG162" s="26"/>
      <c r="BH162" s="26"/>
    </row>
    <row r="163" spans="1:60" ht="25.5" hidden="1" customHeight="1" x14ac:dyDescent="0.2">
      <c r="A163" s="48"/>
      <c r="B163" s="31"/>
      <c r="C163" s="203" t="s">
        <v>96</v>
      </c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5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97" t="s">
        <v>97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15">
      <c r="A164" s="48"/>
      <c r="B164" s="31"/>
      <c r="C164" s="206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8"/>
      <c r="AD164" s="31"/>
      <c r="AE164" s="33" t="s">
        <v>31</v>
      </c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 t="s">
        <v>32</v>
      </c>
      <c r="AX164" s="31"/>
      <c r="AY164" s="31"/>
      <c r="AZ164" s="31" t="s">
        <v>33</v>
      </c>
      <c r="BA164" s="98"/>
      <c r="BB164" s="31"/>
      <c r="BC164" s="31"/>
      <c r="BD164" s="31"/>
      <c r="BE164" s="26"/>
      <c r="BF164" s="26"/>
      <c r="BG164" s="26"/>
      <c r="BH164" s="26"/>
    </row>
    <row r="165" spans="1:60" s="46" customFormat="1" ht="25.5" hidden="1" customHeight="1" x14ac:dyDescent="0.15">
      <c r="A165" s="48"/>
      <c r="B165" s="31"/>
      <c r="C165" s="206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8"/>
      <c r="AC165" s="1"/>
      <c r="AD165" s="31"/>
      <c r="AE165" s="130" t="s">
        <v>109</v>
      </c>
      <c r="AF165" s="131"/>
      <c r="AG165" s="131"/>
      <c r="AH165" s="131"/>
      <c r="AI165" s="131"/>
      <c r="AJ165" s="131"/>
      <c r="AK165" s="132"/>
      <c r="AL165" s="209">
        <f>IF(AZ155=0,0,ROUNDUP(AW165/AZ155,3))</f>
        <v>0</v>
      </c>
      <c r="AM165" s="210"/>
      <c r="AN165" s="210"/>
      <c r="AO165" s="210"/>
      <c r="AP165" s="210"/>
      <c r="AQ165" s="211"/>
      <c r="AR165" s="31"/>
      <c r="AS165" s="31"/>
      <c r="AT165" s="31"/>
      <c r="AU165" s="45"/>
      <c r="AV165" s="112" t="s">
        <v>35</v>
      </c>
      <c r="AW165" s="215">
        <f>IF(AW155-AW160&gt;0,IF(AW155-AW160&gt;AZ155,AZ155,AW155-AW160),0)</f>
        <v>0</v>
      </c>
      <c r="AX165" s="216" t="s">
        <v>36</v>
      </c>
      <c r="AY165" s="216"/>
      <c r="AZ165" s="98"/>
      <c r="BA165" s="98"/>
      <c r="BB165" s="45"/>
      <c r="BC165" s="45"/>
      <c r="BD165" s="45"/>
      <c r="BE165" s="42"/>
      <c r="BF165" s="42"/>
      <c r="BG165" s="42"/>
      <c r="BH165" s="42"/>
    </row>
    <row r="166" spans="1:60" ht="35.25" hidden="1" customHeight="1" x14ac:dyDescent="0.15">
      <c r="A166" s="48"/>
      <c r="B166" s="31"/>
      <c r="C166" s="206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8"/>
      <c r="AD166" s="31"/>
      <c r="AE166" s="133"/>
      <c r="AF166" s="134"/>
      <c r="AG166" s="134"/>
      <c r="AH166" s="134"/>
      <c r="AI166" s="134"/>
      <c r="AJ166" s="134"/>
      <c r="AK166" s="135"/>
      <c r="AL166" s="212"/>
      <c r="AM166" s="213"/>
      <c r="AN166" s="213"/>
      <c r="AO166" s="213"/>
      <c r="AP166" s="213"/>
      <c r="AQ166" s="214"/>
      <c r="AR166" s="31"/>
      <c r="AS166" s="31"/>
      <c r="AT166" s="31"/>
      <c r="AU166" s="112"/>
      <c r="AV166" s="112"/>
      <c r="AW166" s="215"/>
      <c r="AX166" s="216"/>
      <c r="AY166" s="216"/>
      <c r="AZ166" s="31"/>
      <c r="BA166" s="31"/>
      <c r="BB166" s="31"/>
      <c r="BC166" s="31"/>
      <c r="BD166" s="31"/>
      <c r="BE166" s="26"/>
      <c r="BF166" s="26"/>
      <c r="BG166" s="26"/>
      <c r="BH166" s="26"/>
    </row>
    <row r="167" spans="1:60" ht="25.5" hidden="1" customHeight="1" x14ac:dyDescent="0.15">
      <c r="A167" s="48"/>
      <c r="B167" s="31"/>
      <c r="C167" s="206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8"/>
      <c r="AD167" s="31"/>
      <c r="AE167" s="31"/>
      <c r="AF167" s="31"/>
      <c r="AG167" s="31"/>
      <c r="AH167" s="31"/>
      <c r="AI167" s="31"/>
      <c r="AJ167" s="31"/>
      <c r="AK167" s="41" t="s">
        <v>20</v>
      </c>
      <c r="AL167" s="31"/>
      <c r="AM167" s="37"/>
      <c r="AN167" s="37"/>
      <c r="AO167" s="37"/>
      <c r="AP167" s="31"/>
      <c r="AQ167" s="31"/>
      <c r="AR167" s="31"/>
      <c r="AS167" s="31"/>
      <c r="AT167" s="31"/>
      <c r="AU167" s="112"/>
      <c r="AV167" s="31"/>
      <c r="AW167" s="31"/>
      <c r="AX167" s="31"/>
      <c r="AY167" s="31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15">
      <c r="A168" s="48"/>
      <c r="B168" s="31"/>
      <c r="C168" s="167" t="s">
        <v>98</v>
      </c>
      <c r="D168" s="168"/>
      <c r="E168" s="169" t="s">
        <v>99</v>
      </c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70"/>
      <c r="AD168" s="31"/>
      <c r="AE168" s="31"/>
      <c r="AF168" s="31"/>
      <c r="AG168" s="31"/>
      <c r="AJ168" s="31"/>
      <c r="AK168" s="50" t="s">
        <v>37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s="11" customFormat="1" ht="15" hidden="1" customHeight="1" x14ac:dyDescent="0.15">
      <c r="A169" s="20"/>
      <c r="B169" s="21"/>
      <c r="D169" s="22"/>
      <c r="X169" s="14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23"/>
      <c r="BE169" s="23"/>
    </row>
    <row r="170" spans="1:60" ht="25.5" hidden="1" customHeight="1" x14ac:dyDescent="0.15">
      <c r="A170" s="124" t="s">
        <v>47</v>
      </c>
      <c r="B170" s="125"/>
      <c r="C170" s="125"/>
      <c r="D170" s="125"/>
      <c r="E170" s="125"/>
      <c r="F170" s="125"/>
      <c r="G170" s="125"/>
      <c r="H170" s="125"/>
      <c r="I170" s="126"/>
      <c r="J170" s="25"/>
      <c r="K170" s="59" t="s">
        <v>41</v>
      </c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25"/>
      <c r="AP170" s="25"/>
      <c r="AQ170" s="25"/>
      <c r="AR170" s="25"/>
      <c r="AS170" s="25"/>
      <c r="AT170" s="31"/>
      <c r="AU170" s="31" t="s">
        <v>6</v>
      </c>
      <c r="AV170" s="37"/>
      <c r="AW170" s="37"/>
      <c r="AX170" s="37"/>
      <c r="AY170" s="37"/>
      <c r="AZ170" s="31"/>
      <c r="BA170" s="37"/>
      <c r="BB170" s="37"/>
      <c r="BC170" s="37"/>
      <c r="BD170" s="23"/>
      <c r="BE170" s="23"/>
      <c r="BF170" s="11"/>
    </row>
    <row r="171" spans="1:60" ht="17.25" hidden="1" customHeight="1" x14ac:dyDescent="0.15">
      <c r="A171" s="127"/>
      <c r="B171" s="128"/>
      <c r="C171" s="128"/>
      <c r="D171" s="128"/>
      <c r="E171" s="128"/>
      <c r="F171" s="128"/>
      <c r="G171" s="128"/>
      <c r="H171" s="128"/>
      <c r="I171" s="129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8"/>
      <c r="Y171" s="28"/>
      <c r="Z171" s="28"/>
      <c r="AA171" s="28"/>
      <c r="AB171" s="28"/>
      <c r="AC171" s="28"/>
      <c r="AD171" s="28"/>
      <c r="AE171" s="29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30"/>
      <c r="AQ171" s="30"/>
      <c r="AR171" s="30"/>
      <c r="AS171" s="30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26"/>
      <c r="BE171" s="26"/>
      <c r="BF171" s="31"/>
    </row>
    <row r="172" spans="1:60" ht="28.5" hidden="1" customHeight="1" x14ac:dyDescent="0.15">
      <c r="A172" s="32"/>
      <c r="B172" s="33" t="s">
        <v>7</v>
      </c>
      <c r="C172" s="34"/>
      <c r="D172" s="34"/>
      <c r="E172" s="34"/>
      <c r="F172" s="31"/>
      <c r="G172" s="35"/>
      <c r="H172" s="3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6"/>
      <c r="AB172" s="37"/>
      <c r="AC172" s="37"/>
      <c r="AD172" s="37"/>
      <c r="AE172" s="33" t="s">
        <v>8</v>
      </c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1"/>
      <c r="AV172" s="31"/>
      <c r="AW172" s="31" t="s">
        <v>9</v>
      </c>
      <c r="AX172" s="31"/>
      <c r="AY172" s="31"/>
      <c r="AZ172" s="31" t="s">
        <v>10</v>
      </c>
      <c r="BA172" s="31"/>
      <c r="BB172" s="31"/>
      <c r="BC172" s="31"/>
      <c r="BD172" s="31"/>
      <c r="BE172" s="26"/>
      <c r="BF172" s="26"/>
      <c r="BG172" s="26"/>
      <c r="BH172" s="26"/>
    </row>
    <row r="173" spans="1:60" ht="25.5" hidden="1" customHeight="1" x14ac:dyDescent="0.15">
      <c r="A173" s="32"/>
      <c r="B173" s="130" t="s">
        <v>93</v>
      </c>
      <c r="C173" s="131"/>
      <c r="D173" s="131"/>
      <c r="E173" s="132"/>
      <c r="F173" s="136" t="s">
        <v>11</v>
      </c>
      <c r="G173" s="136"/>
      <c r="H173" s="222"/>
      <c r="I173" s="222"/>
      <c r="J173" s="122" t="s">
        <v>12</v>
      </c>
      <c r="K173" s="122"/>
      <c r="L173" s="222"/>
      <c r="M173" s="222"/>
      <c r="N173" s="122" t="s">
        <v>13</v>
      </c>
      <c r="O173" s="115"/>
      <c r="P173" s="114" t="s">
        <v>14</v>
      </c>
      <c r="Q173" s="115"/>
      <c r="R173" s="118" t="s">
        <v>15</v>
      </c>
      <c r="S173" s="118"/>
      <c r="T173" s="222"/>
      <c r="U173" s="222"/>
      <c r="V173" s="122" t="s">
        <v>12</v>
      </c>
      <c r="W173" s="122"/>
      <c r="X173" s="222"/>
      <c r="Y173" s="222"/>
      <c r="Z173" s="122" t="s">
        <v>13</v>
      </c>
      <c r="AA173" s="115"/>
      <c r="AB173" s="31"/>
      <c r="AC173" s="31"/>
      <c r="AD173" s="31"/>
      <c r="AE173" s="130" t="s">
        <v>110</v>
      </c>
      <c r="AF173" s="194"/>
      <c r="AG173" s="194"/>
      <c r="AH173" s="194"/>
      <c r="AI173" s="195"/>
      <c r="AJ173" s="199">
        <f>ROUNDDOWN(AZ173/60,0)</f>
        <v>0</v>
      </c>
      <c r="AK173" s="199"/>
      <c r="AL173" s="201" t="s">
        <v>17</v>
      </c>
      <c r="AM173" s="201"/>
      <c r="AN173" s="199">
        <f>AZ173-AJ173*60</f>
        <v>0</v>
      </c>
      <c r="AO173" s="199"/>
      <c r="AP173" s="122" t="s">
        <v>13</v>
      </c>
      <c r="AQ173" s="115"/>
      <c r="AR173" s="37"/>
      <c r="AS173" s="31"/>
      <c r="AT173" s="31"/>
      <c r="AU173" s="112"/>
      <c r="AV173" s="112" t="s">
        <v>18</v>
      </c>
      <c r="AW173" s="113">
        <f>T173*60+X173</f>
        <v>0</v>
      </c>
      <c r="AX173" s="31"/>
      <c r="AY173" s="112" t="s">
        <v>19</v>
      </c>
      <c r="AZ173" s="113">
        <f>(T173*60+X173)-(H173*60+L173)</f>
        <v>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35.25" hidden="1" customHeight="1" x14ac:dyDescent="0.15">
      <c r="A174" s="32"/>
      <c r="B174" s="133"/>
      <c r="C174" s="134"/>
      <c r="D174" s="134"/>
      <c r="E174" s="135"/>
      <c r="F174" s="136"/>
      <c r="G174" s="136"/>
      <c r="H174" s="224"/>
      <c r="I174" s="224"/>
      <c r="J174" s="123"/>
      <c r="K174" s="123"/>
      <c r="L174" s="224"/>
      <c r="M174" s="224"/>
      <c r="N174" s="123"/>
      <c r="O174" s="117"/>
      <c r="P174" s="116"/>
      <c r="Q174" s="117"/>
      <c r="R174" s="119"/>
      <c r="S174" s="119"/>
      <c r="T174" s="224"/>
      <c r="U174" s="224"/>
      <c r="V174" s="123"/>
      <c r="W174" s="123"/>
      <c r="X174" s="224"/>
      <c r="Y174" s="224"/>
      <c r="Z174" s="123"/>
      <c r="AA174" s="117"/>
      <c r="AB174" s="31"/>
      <c r="AC174" s="31"/>
      <c r="AD174" s="31"/>
      <c r="AE174" s="196"/>
      <c r="AF174" s="197"/>
      <c r="AG174" s="197"/>
      <c r="AH174" s="197"/>
      <c r="AI174" s="198"/>
      <c r="AJ174" s="200"/>
      <c r="AK174" s="200"/>
      <c r="AL174" s="202"/>
      <c r="AM174" s="202"/>
      <c r="AN174" s="200"/>
      <c r="AO174" s="200"/>
      <c r="AP174" s="123"/>
      <c r="AQ174" s="117"/>
      <c r="AR174" s="37"/>
      <c r="AS174" s="31"/>
      <c r="AT174" s="31"/>
      <c r="AU174" s="112"/>
      <c r="AV174" s="112"/>
      <c r="AW174" s="113"/>
      <c r="AX174" s="31"/>
      <c r="AY174" s="112"/>
      <c r="AZ174" s="113"/>
      <c r="BA174" s="31"/>
      <c r="BB174" s="31"/>
      <c r="BC174" s="31"/>
      <c r="BD174" s="31"/>
      <c r="BE174" s="26"/>
      <c r="BF174" s="26"/>
      <c r="BG174" s="26"/>
      <c r="BH174" s="26"/>
    </row>
    <row r="175" spans="1:60" ht="17.25" hidden="1" customHeight="1" x14ac:dyDescent="0.15">
      <c r="A175" s="32"/>
      <c r="B175" s="38"/>
      <c r="C175" s="38"/>
      <c r="D175" s="38"/>
      <c r="E175" s="38"/>
      <c r="F175" s="39"/>
      <c r="G175" s="39"/>
      <c r="H175" s="40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7"/>
      <c r="Y175" s="37"/>
      <c r="Z175" s="35"/>
      <c r="AA175" s="36"/>
      <c r="AB175" s="37"/>
      <c r="AC175" s="37"/>
      <c r="AD175" s="37"/>
      <c r="AE175" s="37"/>
      <c r="AF175" s="37"/>
      <c r="AG175" s="37"/>
      <c r="AH175" s="37"/>
      <c r="AI175" s="37"/>
      <c r="AJ175" s="61" t="s">
        <v>20</v>
      </c>
      <c r="AK175" s="60"/>
      <c r="AL175" s="60"/>
      <c r="AM175" s="60"/>
      <c r="AN175" s="60"/>
      <c r="AO175" s="60"/>
      <c r="AP175" s="37"/>
      <c r="AQ175" s="37"/>
      <c r="AR175" s="37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26"/>
      <c r="BF175" s="26"/>
      <c r="BG175" s="26"/>
      <c r="BH175" s="26"/>
    </row>
    <row r="176" spans="1:60" s="31" customFormat="1" ht="25.5" hidden="1" customHeight="1" x14ac:dyDescent="0.15">
      <c r="A176" s="32"/>
      <c r="B176" s="33"/>
      <c r="C176" s="34"/>
      <c r="D176" s="34"/>
      <c r="E176" s="34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6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0"/>
      <c r="AK176" s="60"/>
      <c r="AL176" s="60"/>
      <c r="AM176" s="60"/>
      <c r="AN176" s="60"/>
      <c r="AO176" s="60"/>
      <c r="AP176" s="37"/>
      <c r="AQ176" s="37"/>
      <c r="AR176" s="37"/>
      <c r="AW176" s="45" t="s">
        <v>21</v>
      </c>
      <c r="AZ176" s="31" t="s">
        <v>22</v>
      </c>
      <c r="BC176" s="31" t="s">
        <v>94</v>
      </c>
      <c r="BE176" s="26"/>
      <c r="BF176" s="26"/>
      <c r="BG176" s="26"/>
      <c r="BH176" s="26"/>
    </row>
    <row r="177" spans="1:60" s="46" customFormat="1" ht="25.5" hidden="1" customHeight="1" x14ac:dyDescent="0.15">
      <c r="A177" s="43"/>
      <c r="B177" s="44" t="s">
        <v>92</v>
      </c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5"/>
      <c r="P177" s="44"/>
      <c r="Q177" s="44"/>
      <c r="R177" s="44"/>
      <c r="S177" s="44"/>
      <c r="T177" s="44"/>
      <c r="U177" s="14"/>
      <c r="V177" s="44"/>
      <c r="W177" s="44"/>
      <c r="X177" s="37"/>
      <c r="Y177" s="37"/>
      <c r="Z177" s="35"/>
      <c r="AA177" s="36"/>
      <c r="AB177" s="37"/>
      <c r="AC177" s="37"/>
      <c r="AD177" s="37"/>
      <c r="AE177" s="33" t="s">
        <v>23</v>
      </c>
      <c r="AF177" s="45"/>
      <c r="AG177" s="39"/>
      <c r="AH177" s="39"/>
      <c r="AI177" s="39"/>
      <c r="AJ177" s="63"/>
      <c r="AK177" s="63"/>
      <c r="AL177" s="63"/>
      <c r="AM177" s="63"/>
      <c r="AN177" s="60"/>
      <c r="AO177" s="60"/>
      <c r="AP177" s="37"/>
      <c r="AQ177" s="31"/>
      <c r="AR177" s="37"/>
      <c r="AS177" s="31"/>
      <c r="AT177" s="31"/>
      <c r="AU177" s="45"/>
      <c r="AV177" s="45"/>
      <c r="AW177" s="45" t="s">
        <v>24</v>
      </c>
      <c r="AX177" s="45"/>
      <c r="AY177" s="45"/>
      <c r="AZ177" s="31" t="s">
        <v>25</v>
      </c>
      <c r="BA177" s="45"/>
      <c r="BB177" s="31"/>
      <c r="BC177" s="31" t="s">
        <v>95</v>
      </c>
      <c r="BD177" s="45"/>
      <c r="BE177" s="26"/>
      <c r="BF177" s="42"/>
      <c r="BG177" s="42"/>
      <c r="BH177" s="42"/>
    </row>
    <row r="178" spans="1:60" ht="25.5" hidden="1" customHeight="1" x14ac:dyDescent="0.15">
      <c r="A178" s="32"/>
      <c r="B178" s="130" t="s">
        <v>93</v>
      </c>
      <c r="C178" s="131"/>
      <c r="D178" s="131"/>
      <c r="E178" s="132"/>
      <c r="F178" s="136" t="s">
        <v>11</v>
      </c>
      <c r="G178" s="136"/>
      <c r="H178" s="222"/>
      <c r="I178" s="222"/>
      <c r="J178" s="122" t="s">
        <v>12</v>
      </c>
      <c r="K178" s="122"/>
      <c r="L178" s="222"/>
      <c r="M178" s="222"/>
      <c r="N178" s="122" t="s">
        <v>13</v>
      </c>
      <c r="O178" s="115"/>
      <c r="P178" s="114" t="s">
        <v>14</v>
      </c>
      <c r="Q178" s="115"/>
      <c r="R178" s="118" t="s">
        <v>15</v>
      </c>
      <c r="S178" s="118"/>
      <c r="T178" s="221"/>
      <c r="U178" s="222"/>
      <c r="V178" s="122" t="s">
        <v>12</v>
      </c>
      <c r="W178" s="122"/>
      <c r="X178" s="222"/>
      <c r="Y178" s="222"/>
      <c r="Z178" s="122" t="s">
        <v>13</v>
      </c>
      <c r="AA178" s="115"/>
      <c r="AB178" s="37"/>
      <c r="AC178" s="37"/>
      <c r="AD178" s="37"/>
      <c r="AE178" s="218" t="s">
        <v>32</v>
      </c>
      <c r="AF178" s="122"/>
      <c r="AG178" s="122"/>
      <c r="AH178" s="122"/>
      <c r="AI178" s="115"/>
      <c r="AJ178" s="219">
        <f>ROUNDDOWN(AW183/60,0)</f>
        <v>0</v>
      </c>
      <c r="AK178" s="199"/>
      <c r="AL178" s="122" t="s">
        <v>12</v>
      </c>
      <c r="AM178" s="122"/>
      <c r="AN178" s="199">
        <f>AW183-AJ178*60</f>
        <v>0</v>
      </c>
      <c r="AO178" s="199"/>
      <c r="AP178" s="122" t="s">
        <v>13</v>
      </c>
      <c r="AQ178" s="115"/>
      <c r="AR178" s="37"/>
      <c r="AS178" s="47"/>
      <c r="AT178" s="47"/>
      <c r="AU178" s="31"/>
      <c r="AV178" s="112" t="s">
        <v>27</v>
      </c>
      <c r="AW178" s="113">
        <f>IF(AZ178&lt;=BC178,BC178,AW173)</f>
        <v>1200</v>
      </c>
      <c r="AX178" s="217"/>
      <c r="AY178" s="112" t="s">
        <v>28</v>
      </c>
      <c r="AZ178" s="113">
        <f>T178*60+X178</f>
        <v>0</v>
      </c>
      <c r="BA178" s="217"/>
      <c r="BB178" s="112" t="s">
        <v>29</v>
      </c>
      <c r="BC178" s="113">
        <f>IF(C186="☑",21*60,20*60)</f>
        <v>1200</v>
      </c>
      <c r="BD178" s="31"/>
      <c r="BE178" s="26"/>
      <c r="BF178" s="26"/>
      <c r="BG178" s="26"/>
      <c r="BH178" s="26"/>
    </row>
    <row r="179" spans="1:60" ht="35.25" hidden="1" customHeight="1" x14ac:dyDescent="0.15">
      <c r="A179" s="32"/>
      <c r="B179" s="133"/>
      <c r="C179" s="134"/>
      <c r="D179" s="134"/>
      <c r="E179" s="135"/>
      <c r="F179" s="136"/>
      <c r="G179" s="136"/>
      <c r="H179" s="224"/>
      <c r="I179" s="224"/>
      <c r="J179" s="123"/>
      <c r="K179" s="123"/>
      <c r="L179" s="224"/>
      <c r="M179" s="224"/>
      <c r="N179" s="123"/>
      <c r="O179" s="117"/>
      <c r="P179" s="116"/>
      <c r="Q179" s="117"/>
      <c r="R179" s="119"/>
      <c r="S179" s="119"/>
      <c r="T179" s="223"/>
      <c r="U179" s="224"/>
      <c r="V179" s="123"/>
      <c r="W179" s="123"/>
      <c r="X179" s="224"/>
      <c r="Y179" s="224"/>
      <c r="Z179" s="123"/>
      <c r="AA179" s="117"/>
      <c r="AB179" s="31"/>
      <c r="AC179" s="31"/>
      <c r="AD179" s="31"/>
      <c r="AE179" s="116"/>
      <c r="AF179" s="123"/>
      <c r="AG179" s="123"/>
      <c r="AH179" s="123"/>
      <c r="AI179" s="117"/>
      <c r="AJ179" s="220"/>
      <c r="AK179" s="200"/>
      <c r="AL179" s="123"/>
      <c r="AM179" s="123"/>
      <c r="AN179" s="200"/>
      <c r="AO179" s="200"/>
      <c r="AP179" s="123"/>
      <c r="AQ179" s="117"/>
      <c r="AR179" s="37"/>
      <c r="AS179" s="47"/>
      <c r="AT179" s="47"/>
      <c r="AU179" s="31"/>
      <c r="AV179" s="112"/>
      <c r="AW179" s="113"/>
      <c r="AX179" s="217"/>
      <c r="AY179" s="112"/>
      <c r="AZ179" s="113"/>
      <c r="BA179" s="217"/>
      <c r="BB179" s="112"/>
      <c r="BC179" s="113"/>
      <c r="BD179" s="31"/>
      <c r="BE179" s="26"/>
      <c r="BF179" s="26"/>
      <c r="BG179" s="26"/>
      <c r="BH179" s="26"/>
    </row>
    <row r="180" spans="1:60" ht="17.25" hidden="1" customHeight="1" x14ac:dyDescent="0.15">
      <c r="A180" s="48"/>
      <c r="B180" s="38"/>
      <c r="C180" s="38"/>
      <c r="D180" s="38"/>
      <c r="E180" s="38"/>
      <c r="F180" s="31"/>
      <c r="G180" s="38"/>
      <c r="H180" s="40"/>
      <c r="I180" s="38"/>
      <c r="J180" s="38"/>
      <c r="K180" s="38"/>
      <c r="L180" s="38"/>
      <c r="M180" s="38"/>
      <c r="N180" s="38"/>
      <c r="O180" s="38"/>
      <c r="P180" s="49"/>
      <c r="Q180" s="38"/>
      <c r="R180" s="38"/>
      <c r="S180" s="38"/>
      <c r="T180" s="38"/>
      <c r="U180" s="38"/>
      <c r="V180" s="38"/>
      <c r="W180" s="38"/>
      <c r="X180" s="37"/>
      <c r="Y180" s="37"/>
      <c r="Z180" s="35"/>
      <c r="AA180" s="31"/>
      <c r="AB180" s="31"/>
      <c r="AC180" s="31"/>
      <c r="AD180" s="31"/>
      <c r="AE180" s="31"/>
      <c r="AF180" s="31"/>
      <c r="AG180" s="31"/>
      <c r="AH180" s="31"/>
      <c r="AI180" s="31"/>
      <c r="AJ180" s="41" t="s">
        <v>20</v>
      </c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57" t="s">
        <v>30</v>
      </c>
      <c r="BA180" s="31"/>
      <c r="BB180" s="31"/>
      <c r="BC180" s="31"/>
      <c r="BD180" s="31"/>
      <c r="BE180" s="26"/>
      <c r="BF180" s="26"/>
      <c r="BG180" s="26"/>
      <c r="BH180" s="26"/>
    </row>
    <row r="181" spans="1:60" ht="25.5" hidden="1" customHeight="1" x14ac:dyDescent="0.2">
      <c r="A181" s="48"/>
      <c r="B181" s="31"/>
      <c r="C181" s="203" t="s">
        <v>96</v>
      </c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5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97" t="s">
        <v>97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15">
      <c r="A182" s="48"/>
      <c r="B182" s="31"/>
      <c r="C182" s="206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8"/>
      <c r="AD182" s="31"/>
      <c r="AE182" s="33" t="s">
        <v>31</v>
      </c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 t="s">
        <v>32</v>
      </c>
      <c r="AX182" s="31"/>
      <c r="AY182" s="31"/>
      <c r="AZ182" s="31" t="s">
        <v>33</v>
      </c>
      <c r="BA182" s="98"/>
      <c r="BB182" s="31"/>
      <c r="BC182" s="31"/>
      <c r="BD182" s="31"/>
      <c r="BE182" s="26"/>
      <c r="BF182" s="26"/>
      <c r="BG182" s="26"/>
      <c r="BH182" s="26"/>
    </row>
    <row r="183" spans="1:60" s="46" customFormat="1" ht="25.5" hidden="1" customHeight="1" x14ac:dyDescent="0.15">
      <c r="A183" s="48"/>
      <c r="B183" s="31"/>
      <c r="C183" s="206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8"/>
      <c r="AC183" s="1"/>
      <c r="AD183" s="31"/>
      <c r="AE183" s="130" t="s">
        <v>109</v>
      </c>
      <c r="AF183" s="131"/>
      <c r="AG183" s="131"/>
      <c r="AH183" s="131"/>
      <c r="AI183" s="131"/>
      <c r="AJ183" s="131"/>
      <c r="AK183" s="132"/>
      <c r="AL183" s="209">
        <f>IF(AZ173=0,0,ROUNDUP(AW183/AZ173,3))</f>
        <v>0</v>
      </c>
      <c r="AM183" s="210"/>
      <c r="AN183" s="210"/>
      <c r="AO183" s="210"/>
      <c r="AP183" s="210"/>
      <c r="AQ183" s="211"/>
      <c r="AR183" s="31"/>
      <c r="AS183" s="31"/>
      <c r="AT183" s="31"/>
      <c r="AU183" s="45"/>
      <c r="AV183" s="112" t="s">
        <v>35</v>
      </c>
      <c r="AW183" s="215">
        <f>IF(AW173-AW178&gt;0,IF(AW173-AW178&gt;AZ173,AZ173,AW173-AW178),0)</f>
        <v>0</v>
      </c>
      <c r="AX183" s="216" t="s">
        <v>36</v>
      </c>
      <c r="AY183" s="216"/>
      <c r="AZ183" s="98"/>
      <c r="BA183" s="98"/>
      <c r="BB183" s="45"/>
      <c r="BC183" s="45"/>
      <c r="BD183" s="45"/>
      <c r="BE183" s="42"/>
      <c r="BF183" s="42"/>
      <c r="BG183" s="42"/>
      <c r="BH183" s="42"/>
    </row>
    <row r="184" spans="1:60" ht="35.25" hidden="1" customHeight="1" x14ac:dyDescent="0.15">
      <c r="A184" s="48"/>
      <c r="B184" s="31"/>
      <c r="C184" s="206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8"/>
      <c r="AD184" s="31"/>
      <c r="AE184" s="133"/>
      <c r="AF184" s="134"/>
      <c r="AG184" s="134"/>
      <c r="AH184" s="134"/>
      <c r="AI184" s="134"/>
      <c r="AJ184" s="134"/>
      <c r="AK184" s="135"/>
      <c r="AL184" s="212"/>
      <c r="AM184" s="213"/>
      <c r="AN184" s="213"/>
      <c r="AO184" s="213"/>
      <c r="AP184" s="213"/>
      <c r="AQ184" s="214"/>
      <c r="AR184" s="31"/>
      <c r="AS184" s="31"/>
      <c r="AT184" s="31"/>
      <c r="AU184" s="112"/>
      <c r="AV184" s="112"/>
      <c r="AW184" s="215"/>
      <c r="AX184" s="216"/>
      <c r="AY184" s="216"/>
      <c r="AZ184" s="31"/>
      <c r="BA184" s="31"/>
      <c r="BB184" s="31"/>
      <c r="BC184" s="31"/>
      <c r="BD184" s="31"/>
      <c r="BE184" s="26"/>
      <c r="BF184" s="26"/>
      <c r="BG184" s="26"/>
      <c r="BH184" s="26"/>
    </row>
    <row r="185" spans="1:60" ht="25.5" hidden="1" customHeight="1" x14ac:dyDescent="0.15">
      <c r="A185" s="48"/>
      <c r="B185" s="31"/>
      <c r="C185" s="206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8"/>
      <c r="AD185" s="31"/>
      <c r="AE185" s="31"/>
      <c r="AF185" s="31"/>
      <c r="AG185" s="31"/>
      <c r="AH185" s="31"/>
      <c r="AI185" s="31"/>
      <c r="AJ185" s="31"/>
      <c r="AK185" s="41" t="s">
        <v>20</v>
      </c>
      <c r="AL185" s="31"/>
      <c r="AM185" s="37"/>
      <c r="AN185" s="37"/>
      <c r="AO185" s="37"/>
      <c r="AP185" s="31"/>
      <c r="AQ185" s="31"/>
      <c r="AR185" s="31"/>
      <c r="AS185" s="31"/>
      <c r="AT185" s="31"/>
      <c r="AU185" s="112"/>
      <c r="AV185" s="31"/>
      <c r="AW185" s="31"/>
      <c r="AX185" s="31"/>
      <c r="AY185" s="31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15">
      <c r="A186" s="48"/>
      <c r="B186" s="31"/>
      <c r="C186" s="167" t="s">
        <v>98</v>
      </c>
      <c r="D186" s="168"/>
      <c r="E186" s="169" t="s">
        <v>99</v>
      </c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70"/>
      <c r="AD186" s="31"/>
      <c r="AE186" s="31"/>
      <c r="AF186" s="31"/>
      <c r="AG186" s="31"/>
      <c r="AJ186" s="31"/>
      <c r="AK186" s="50" t="s">
        <v>37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17.25" hidden="1" customHeight="1" x14ac:dyDescent="0.15">
      <c r="A187" s="51"/>
      <c r="B187" s="52"/>
      <c r="C187" s="52"/>
      <c r="D187" s="52"/>
      <c r="E187" s="52"/>
      <c r="F187" s="53"/>
      <c r="G187" s="52"/>
      <c r="H187" s="52"/>
      <c r="I187" s="52"/>
      <c r="J187" s="52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5"/>
      <c r="AL187" s="54"/>
      <c r="AM187" s="56"/>
      <c r="AN187" s="56"/>
      <c r="AO187" s="56"/>
      <c r="AP187" s="54"/>
      <c r="AQ187" s="54"/>
      <c r="AR187" s="54"/>
      <c r="AS187" s="54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26"/>
      <c r="BE187" s="26"/>
    </row>
    <row r="188" spans="1:60" ht="17.25" hidden="1" customHeight="1" x14ac:dyDescent="0.15">
      <c r="A188" s="39"/>
      <c r="B188" s="39"/>
      <c r="C188" s="39"/>
      <c r="D188" s="39"/>
      <c r="E188" s="39"/>
      <c r="F188" s="57"/>
      <c r="G188" s="39"/>
      <c r="H188" s="39"/>
      <c r="I188" s="39"/>
      <c r="J188" s="39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50"/>
      <c r="AL188" s="31"/>
      <c r="AM188" s="37"/>
      <c r="AN188" s="37"/>
      <c r="AO188" s="37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15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AK189" s="58"/>
      <c r="AM189" s="11"/>
      <c r="AN189" s="11"/>
      <c r="AO189" s="1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25.5" hidden="1" customHeight="1" x14ac:dyDescent="0.15">
      <c r="A190" s="124" t="s">
        <v>48</v>
      </c>
      <c r="B190" s="125"/>
      <c r="C190" s="125"/>
      <c r="D190" s="125"/>
      <c r="E190" s="125"/>
      <c r="F190" s="125"/>
      <c r="G190" s="125"/>
      <c r="H190" s="125"/>
      <c r="I190" s="126"/>
      <c r="J190" s="25"/>
      <c r="K190" s="59" t="s">
        <v>41</v>
      </c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25"/>
      <c r="AP190" s="25"/>
      <c r="AQ190" s="25"/>
      <c r="AR190" s="25"/>
      <c r="AS190" s="25"/>
      <c r="AT190" s="31"/>
      <c r="AU190" s="31" t="s">
        <v>6</v>
      </c>
      <c r="AV190" s="37"/>
      <c r="AW190" s="37"/>
      <c r="AX190" s="37"/>
      <c r="AY190" s="37"/>
      <c r="AZ190" s="31"/>
      <c r="BA190" s="37"/>
      <c r="BB190" s="37"/>
      <c r="BC190" s="37"/>
      <c r="BD190" s="23"/>
      <c r="BE190" s="23"/>
      <c r="BF190" s="11"/>
    </row>
    <row r="191" spans="1:60" ht="17.25" hidden="1" customHeight="1" x14ac:dyDescent="0.15">
      <c r="A191" s="127"/>
      <c r="B191" s="128"/>
      <c r="C191" s="128"/>
      <c r="D191" s="128"/>
      <c r="E191" s="128"/>
      <c r="F191" s="128"/>
      <c r="G191" s="128"/>
      <c r="H191" s="128"/>
      <c r="I191" s="129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8"/>
      <c r="Y191" s="28"/>
      <c r="Z191" s="28"/>
      <c r="AA191" s="28"/>
      <c r="AB191" s="28"/>
      <c r="AC191" s="28"/>
      <c r="AD191" s="28"/>
      <c r="AE191" s="29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30"/>
      <c r="AQ191" s="30"/>
      <c r="AR191" s="30"/>
      <c r="AS191" s="30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26"/>
      <c r="BE191" s="26"/>
      <c r="BF191" s="31"/>
    </row>
    <row r="192" spans="1:60" ht="28.5" hidden="1" customHeight="1" x14ac:dyDescent="0.15">
      <c r="A192" s="32"/>
      <c r="B192" s="33" t="s">
        <v>7</v>
      </c>
      <c r="C192" s="34"/>
      <c r="D192" s="34"/>
      <c r="E192" s="34"/>
      <c r="F192" s="31"/>
      <c r="G192" s="35"/>
      <c r="H192" s="3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6"/>
      <c r="AB192" s="37"/>
      <c r="AC192" s="37"/>
      <c r="AD192" s="37"/>
      <c r="AE192" s="33" t="s">
        <v>8</v>
      </c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1"/>
      <c r="AV192" s="31"/>
      <c r="AW192" s="31" t="s">
        <v>9</v>
      </c>
      <c r="AX192" s="31"/>
      <c r="AY192" s="31"/>
      <c r="AZ192" s="31" t="s">
        <v>10</v>
      </c>
      <c r="BA192" s="31"/>
      <c r="BB192" s="31"/>
      <c r="BC192" s="31"/>
      <c r="BD192" s="31"/>
      <c r="BE192" s="26"/>
      <c r="BF192" s="26"/>
      <c r="BG192" s="26"/>
      <c r="BH192" s="26"/>
    </row>
    <row r="193" spans="1:60" ht="25.5" hidden="1" customHeight="1" x14ac:dyDescent="0.15">
      <c r="A193" s="32"/>
      <c r="B193" s="130" t="s">
        <v>93</v>
      </c>
      <c r="C193" s="131"/>
      <c r="D193" s="131"/>
      <c r="E193" s="132"/>
      <c r="F193" s="136" t="s">
        <v>11</v>
      </c>
      <c r="G193" s="136"/>
      <c r="H193" s="222"/>
      <c r="I193" s="222"/>
      <c r="J193" s="122" t="s">
        <v>12</v>
      </c>
      <c r="K193" s="122"/>
      <c r="L193" s="222"/>
      <c r="M193" s="222"/>
      <c r="N193" s="122" t="s">
        <v>13</v>
      </c>
      <c r="O193" s="115"/>
      <c r="P193" s="114" t="s">
        <v>14</v>
      </c>
      <c r="Q193" s="115"/>
      <c r="R193" s="118" t="s">
        <v>15</v>
      </c>
      <c r="S193" s="118"/>
      <c r="T193" s="222"/>
      <c r="U193" s="222"/>
      <c r="V193" s="122" t="s">
        <v>12</v>
      </c>
      <c r="W193" s="122"/>
      <c r="X193" s="222"/>
      <c r="Y193" s="222"/>
      <c r="Z193" s="122" t="s">
        <v>13</v>
      </c>
      <c r="AA193" s="115"/>
      <c r="AB193" s="31"/>
      <c r="AC193" s="31"/>
      <c r="AD193" s="31"/>
      <c r="AE193" s="130" t="s">
        <v>108</v>
      </c>
      <c r="AF193" s="194"/>
      <c r="AG193" s="194"/>
      <c r="AH193" s="194"/>
      <c r="AI193" s="195"/>
      <c r="AJ193" s="199">
        <f>ROUNDDOWN(AZ193/60,0)</f>
        <v>0</v>
      </c>
      <c r="AK193" s="199"/>
      <c r="AL193" s="201" t="s">
        <v>17</v>
      </c>
      <c r="AM193" s="201"/>
      <c r="AN193" s="199">
        <f>AZ193-AJ193*60</f>
        <v>0</v>
      </c>
      <c r="AO193" s="199"/>
      <c r="AP193" s="122" t="s">
        <v>13</v>
      </c>
      <c r="AQ193" s="115"/>
      <c r="AR193" s="37"/>
      <c r="AS193" s="31"/>
      <c r="AT193" s="31"/>
      <c r="AU193" s="112"/>
      <c r="AV193" s="112" t="s">
        <v>18</v>
      </c>
      <c r="AW193" s="113">
        <f>T193*60+X193</f>
        <v>0</v>
      </c>
      <c r="AX193" s="31"/>
      <c r="AY193" s="112" t="s">
        <v>19</v>
      </c>
      <c r="AZ193" s="113">
        <f>(T193*60+X193)-(H193*60+L193)</f>
        <v>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35.25" hidden="1" customHeight="1" x14ac:dyDescent="0.15">
      <c r="A194" s="32"/>
      <c r="B194" s="133"/>
      <c r="C194" s="134"/>
      <c r="D194" s="134"/>
      <c r="E194" s="135"/>
      <c r="F194" s="136"/>
      <c r="G194" s="136"/>
      <c r="H194" s="224"/>
      <c r="I194" s="224"/>
      <c r="J194" s="123"/>
      <c r="K194" s="123"/>
      <c r="L194" s="224"/>
      <c r="M194" s="224"/>
      <c r="N194" s="123"/>
      <c r="O194" s="117"/>
      <c r="P194" s="116"/>
      <c r="Q194" s="117"/>
      <c r="R194" s="119"/>
      <c r="S194" s="119"/>
      <c r="T194" s="224"/>
      <c r="U194" s="224"/>
      <c r="V194" s="123"/>
      <c r="W194" s="123"/>
      <c r="X194" s="224"/>
      <c r="Y194" s="224"/>
      <c r="Z194" s="123"/>
      <c r="AA194" s="117"/>
      <c r="AB194" s="31"/>
      <c r="AC194" s="31"/>
      <c r="AD194" s="31"/>
      <c r="AE194" s="196"/>
      <c r="AF194" s="197"/>
      <c r="AG194" s="197"/>
      <c r="AH194" s="197"/>
      <c r="AI194" s="198"/>
      <c r="AJ194" s="200"/>
      <c r="AK194" s="200"/>
      <c r="AL194" s="202"/>
      <c r="AM194" s="202"/>
      <c r="AN194" s="200"/>
      <c r="AO194" s="200"/>
      <c r="AP194" s="123"/>
      <c r="AQ194" s="117"/>
      <c r="AR194" s="37"/>
      <c r="AS194" s="31"/>
      <c r="AT194" s="31"/>
      <c r="AU194" s="112"/>
      <c r="AV194" s="112"/>
      <c r="AW194" s="113"/>
      <c r="AX194" s="31"/>
      <c r="AY194" s="112"/>
      <c r="AZ194" s="113"/>
      <c r="BA194" s="31"/>
      <c r="BB194" s="31"/>
      <c r="BC194" s="31"/>
      <c r="BD194" s="31"/>
      <c r="BE194" s="26"/>
      <c r="BF194" s="26"/>
      <c r="BG194" s="26"/>
      <c r="BH194" s="26"/>
    </row>
    <row r="195" spans="1:60" ht="17.25" hidden="1" customHeight="1" x14ac:dyDescent="0.15">
      <c r="A195" s="32"/>
      <c r="B195" s="38"/>
      <c r="C195" s="38"/>
      <c r="D195" s="38"/>
      <c r="E195" s="38"/>
      <c r="F195" s="39"/>
      <c r="G195" s="39"/>
      <c r="H195" s="40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7"/>
      <c r="Y195" s="37"/>
      <c r="Z195" s="35"/>
      <c r="AA195" s="36"/>
      <c r="AB195" s="37"/>
      <c r="AC195" s="37"/>
      <c r="AD195" s="37"/>
      <c r="AE195" s="37"/>
      <c r="AF195" s="37"/>
      <c r="AG195" s="37"/>
      <c r="AH195" s="37"/>
      <c r="AI195" s="37"/>
      <c r="AJ195" s="61" t="s">
        <v>20</v>
      </c>
      <c r="AK195" s="60"/>
      <c r="AL195" s="60"/>
      <c r="AM195" s="60"/>
      <c r="AN195" s="60"/>
      <c r="AO195" s="60"/>
      <c r="AP195" s="37"/>
      <c r="AQ195" s="37"/>
      <c r="AR195" s="37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26"/>
      <c r="BF195" s="26"/>
      <c r="BG195" s="26"/>
      <c r="BH195" s="26"/>
    </row>
    <row r="196" spans="1:60" s="31" customFormat="1" ht="25.5" hidden="1" customHeight="1" x14ac:dyDescent="0.15">
      <c r="A196" s="32"/>
      <c r="B196" s="33"/>
      <c r="C196" s="34"/>
      <c r="D196" s="34"/>
      <c r="E196" s="34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6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0"/>
      <c r="AK196" s="60"/>
      <c r="AL196" s="60"/>
      <c r="AM196" s="60"/>
      <c r="AN196" s="60"/>
      <c r="AO196" s="60"/>
      <c r="AP196" s="37"/>
      <c r="AQ196" s="37"/>
      <c r="AR196" s="37"/>
      <c r="AW196" s="45" t="s">
        <v>21</v>
      </c>
      <c r="AZ196" s="31" t="s">
        <v>22</v>
      </c>
      <c r="BC196" s="31" t="s">
        <v>94</v>
      </c>
      <c r="BE196" s="26"/>
      <c r="BF196" s="26"/>
      <c r="BG196" s="26"/>
      <c r="BH196" s="26"/>
    </row>
    <row r="197" spans="1:60" s="46" customFormat="1" ht="25.5" hidden="1" customHeight="1" x14ac:dyDescent="0.15">
      <c r="A197" s="43"/>
      <c r="B197" s="44" t="s">
        <v>92</v>
      </c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5"/>
      <c r="P197" s="44"/>
      <c r="Q197" s="44"/>
      <c r="R197" s="44"/>
      <c r="S197" s="44"/>
      <c r="T197" s="44"/>
      <c r="U197" s="14"/>
      <c r="V197" s="44"/>
      <c r="W197" s="44"/>
      <c r="X197" s="37"/>
      <c r="Y197" s="37"/>
      <c r="Z197" s="35"/>
      <c r="AA197" s="36"/>
      <c r="AB197" s="37"/>
      <c r="AC197" s="37"/>
      <c r="AD197" s="37"/>
      <c r="AE197" s="33" t="s">
        <v>23</v>
      </c>
      <c r="AF197" s="45"/>
      <c r="AG197" s="39"/>
      <c r="AH197" s="39"/>
      <c r="AI197" s="39"/>
      <c r="AJ197" s="63"/>
      <c r="AK197" s="63"/>
      <c r="AL197" s="63"/>
      <c r="AM197" s="63"/>
      <c r="AN197" s="60"/>
      <c r="AO197" s="60"/>
      <c r="AP197" s="37"/>
      <c r="AQ197" s="31"/>
      <c r="AR197" s="37"/>
      <c r="AS197" s="31"/>
      <c r="AT197" s="31"/>
      <c r="AU197" s="45"/>
      <c r="AV197" s="45"/>
      <c r="AW197" s="45" t="s">
        <v>24</v>
      </c>
      <c r="AX197" s="45"/>
      <c r="AY197" s="45"/>
      <c r="AZ197" s="31" t="s">
        <v>25</v>
      </c>
      <c r="BA197" s="45"/>
      <c r="BB197" s="31"/>
      <c r="BC197" s="31" t="s">
        <v>95</v>
      </c>
      <c r="BD197" s="45"/>
      <c r="BE197" s="26"/>
      <c r="BF197" s="42"/>
      <c r="BG197" s="42"/>
      <c r="BH197" s="42"/>
    </row>
    <row r="198" spans="1:60" ht="25.5" hidden="1" customHeight="1" x14ac:dyDescent="0.15">
      <c r="A198" s="32"/>
      <c r="B198" s="130" t="s">
        <v>93</v>
      </c>
      <c r="C198" s="131"/>
      <c r="D198" s="131"/>
      <c r="E198" s="132"/>
      <c r="F198" s="136" t="s">
        <v>11</v>
      </c>
      <c r="G198" s="136"/>
      <c r="H198" s="222"/>
      <c r="I198" s="222"/>
      <c r="J198" s="122" t="s">
        <v>12</v>
      </c>
      <c r="K198" s="122"/>
      <c r="L198" s="222"/>
      <c r="M198" s="222"/>
      <c r="N198" s="122" t="s">
        <v>13</v>
      </c>
      <c r="O198" s="115"/>
      <c r="P198" s="114" t="s">
        <v>14</v>
      </c>
      <c r="Q198" s="115"/>
      <c r="R198" s="118" t="s">
        <v>15</v>
      </c>
      <c r="S198" s="118"/>
      <c r="T198" s="221"/>
      <c r="U198" s="222"/>
      <c r="V198" s="122" t="s">
        <v>12</v>
      </c>
      <c r="W198" s="122"/>
      <c r="X198" s="222"/>
      <c r="Y198" s="222"/>
      <c r="Z198" s="122" t="s">
        <v>13</v>
      </c>
      <c r="AA198" s="115"/>
      <c r="AB198" s="37"/>
      <c r="AC198" s="37"/>
      <c r="AD198" s="37"/>
      <c r="AE198" s="218" t="s">
        <v>32</v>
      </c>
      <c r="AF198" s="122"/>
      <c r="AG198" s="122"/>
      <c r="AH198" s="122"/>
      <c r="AI198" s="115"/>
      <c r="AJ198" s="219">
        <f>ROUNDDOWN(AW203/60,0)</f>
        <v>0</v>
      </c>
      <c r="AK198" s="199"/>
      <c r="AL198" s="122" t="s">
        <v>12</v>
      </c>
      <c r="AM198" s="122"/>
      <c r="AN198" s="199">
        <f>AW203-AJ198*60</f>
        <v>0</v>
      </c>
      <c r="AO198" s="199"/>
      <c r="AP198" s="122" t="s">
        <v>13</v>
      </c>
      <c r="AQ198" s="115"/>
      <c r="AR198" s="37"/>
      <c r="AS198" s="47"/>
      <c r="AT198" s="47"/>
      <c r="AU198" s="31"/>
      <c r="AV198" s="112" t="s">
        <v>27</v>
      </c>
      <c r="AW198" s="113">
        <f>IF(AZ198&lt;=BC198,BC198,AW193)</f>
        <v>1200</v>
      </c>
      <c r="AX198" s="217"/>
      <c r="AY198" s="112" t="s">
        <v>28</v>
      </c>
      <c r="AZ198" s="113">
        <f>T198*60+X198</f>
        <v>0</v>
      </c>
      <c r="BA198" s="217"/>
      <c r="BB198" s="112" t="s">
        <v>29</v>
      </c>
      <c r="BC198" s="113">
        <f>IF(C206="☑",21*60,20*60)</f>
        <v>1200</v>
      </c>
      <c r="BD198" s="31"/>
      <c r="BE198" s="26"/>
      <c r="BF198" s="26"/>
      <c r="BG198" s="26"/>
      <c r="BH198" s="26"/>
    </row>
    <row r="199" spans="1:60" ht="35.25" hidden="1" customHeight="1" x14ac:dyDescent="0.15">
      <c r="A199" s="32"/>
      <c r="B199" s="133"/>
      <c r="C199" s="134"/>
      <c r="D199" s="134"/>
      <c r="E199" s="135"/>
      <c r="F199" s="136"/>
      <c r="G199" s="136"/>
      <c r="H199" s="224"/>
      <c r="I199" s="224"/>
      <c r="J199" s="123"/>
      <c r="K199" s="123"/>
      <c r="L199" s="224"/>
      <c r="M199" s="224"/>
      <c r="N199" s="123"/>
      <c r="O199" s="117"/>
      <c r="P199" s="116"/>
      <c r="Q199" s="117"/>
      <c r="R199" s="119"/>
      <c r="S199" s="119"/>
      <c r="T199" s="223"/>
      <c r="U199" s="224"/>
      <c r="V199" s="123"/>
      <c r="W199" s="123"/>
      <c r="X199" s="224"/>
      <c r="Y199" s="224"/>
      <c r="Z199" s="123"/>
      <c r="AA199" s="117"/>
      <c r="AB199" s="31"/>
      <c r="AC199" s="31"/>
      <c r="AD199" s="31"/>
      <c r="AE199" s="116"/>
      <c r="AF199" s="123"/>
      <c r="AG199" s="123"/>
      <c r="AH199" s="123"/>
      <c r="AI199" s="117"/>
      <c r="AJ199" s="220"/>
      <c r="AK199" s="200"/>
      <c r="AL199" s="123"/>
      <c r="AM199" s="123"/>
      <c r="AN199" s="200"/>
      <c r="AO199" s="200"/>
      <c r="AP199" s="123"/>
      <c r="AQ199" s="117"/>
      <c r="AR199" s="37"/>
      <c r="AS199" s="47"/>
      <c r="AT199" s="47"/>
      <c r="AU199" s="31"/>
      <c r="AV199" s="112"/>
      <c r="AW199" s="113"/>
      <c r="AX199" s="217"/>
      <c r="AY199" s="112"/>
      <c r="AZ199" s="113"/>
      <c r="BA199" s="217"/>
      <c r="BB199" s="112"/>
      <c r="BC199" s="113"/>
      <c r="BD199" s="31"/>
      <c r="BE199" s="26"/>
      <c r="BF199" s="26"/>
      <c r="BG199" s="26"/>
      <c r="BH199" s="26"/>
    </row>
    <row r="200" spans="1:60" ht="17.25" hidden="1" customHeight="1" x14ac:dyDescent="0.15">
      <c r="A200" s="48"/>
      <c r="B200" s="38"/>
      <c r="C200" s="38"/>
      <c r="D200" s="38"/>
      <c r="E200" s="38"/>
      <c r="F200" s="31"/>
      <c r="G200" s="38"/>
      <c r="H200" s="40"/>
      <c r="I200" s="38"/>
      <c r="J200" s="38"/>
      <c r="K200" s="38"/>
      <c r="L200" s="38"/>
      <c r="M200" s="38"/>
      <c r="N200" s="38"/>
      <c r="O200" s="38"/>
      <c r="P200" s="49"/>
      <c r="Q200" s="38"/>
      <c r="R200" s="38"/>
      <c r="S200" s="38"/>
      <c r="T200" s="38"/>
      <c r="U200" s="38"/>
      <c r="V200" s="38"/>
      <c r="W200" s="38"/>
      <c r="X200" s="37"/>
      <c r="Y200" s="37"/>
      <c r="Z200" s="35"/>
      <c r="AA200" s="31"/>
      <c r="AB200" s="31"/>
      <c r="AC200" s="31"/>
      <c r="AD200" s="31"/>
      <c r="AE200" s="31"/>
      <c r="AF200" s="31"/>
      <c r="AG200" s="31"/>
      <c r="AH200" s="31"/>
      <c r="AI200" s="31"/>
      <c r="AJ200" s="41" t="s">
        <v>20</v>
      </c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57" t="s">
        <v>30</v>
      </c>
      <c r="BA200" s="31"/>
      <c r="BB200" s="31"/>
      <c r="BC200" s="31"/>
      <c r="BD200" s="31"/>
      <c r="BE200" s="26"/>
      <c r="BF200" s="26"/>
      <c r="BG200" s="26"/>
      <c r="BH200" s="26"/>
    </row>
    <row r="201" spans="1:60" ht="25.5" hidden="1" customHeight="1" x14ac:dyDescent="0.2">
      <c r="A201" s="48"/>
      <c r="B201" s="31"/>
      <c r="C201" s="203" t="s">
        <v>96</v>
      </c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5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97" t="s">
        <v>97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15">
      <c r="A202" s="48"/>
      <c r="B202" s="31"/>
      <c r="C202" s="206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8"/>
      <c r="AD202" s="31"/>
      <c r="AE202" s="33" t="s">
        <v>31</v>
      </c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 t="s">
        <v>32</v>
      </c>
      <c r="AX202" s="31"/>
      <c r="AY202" s="31"/>
      <c r="AZ202" s="31" t="s">
        <v>33</v>
      </c>
      <c r="BA202" s="98"/>
      <c r="BB202" s="31"/>
      <c r="BC202" s="31"/>
      <c r="BD202" s="31"/>
      <c r="BE202" s="26"/>
      <c r="BF202" s="26"/>
      <c r="BG202" s="26"/>
      <c r="BH202" s="26"/>
    </row>
    <row r="203" spans="1:60" s="46" customFormat="1" ht="25.5" hidden="1" customHeight="1" x14ac:dyDescent="0.15">
      <c r="A203" s="48"/>
      <c r="B203" s="31"/>
      <c r="C203" s="206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8"/>
      <c r="AC203" s="1"/>
      <c r="AD203" s="31"/>
      <c r="AE203" s="130" t="s">
        <v>109</v>
      </c>
      <c r="AF203" s="131"/>
      <c r="AG203" s="131"/>
      <c r="AH203" s="131"/>
      <c r="AI203" s="131"/>
      <c r="AJ203" s="131"/>
      <c r="AK203" s="132"/>
      <c r="AL203" s="209">
        <f>IF(AZ193=0,0,ROUNDUP(AW203/AZ193,3))</f>
        <v>0</v>
      </c>
      <c r="AM203" s="210"/>
      <c r="AN203" s="210"/>
      <c r="AO203" s="210"/>
      <c r="AP203" s="210"/>
      <c r="AQ203" s="211"/>
      <c r="AR203" s="31"/>
      <c r="AS203" s="31"/>
      <c r="AT203" s="31"/>
      <c r="AU203" s="45"/>
      <c r="AV203" s="112" t="s">
        <v>35</v>
      </c>
      <c r="AW203" s="215">
        <f>IF(AW193-AW198&gt;0,IF(AW193-AW198&gt;AZ193,AZ193,AW193-AW198),0)</f>
        <v>0</v>
      </c>
      <c r="AX203" s="216" t="s">
        <v>36</v>
      </c>
      <c r="AY203" s="216"/>
      <c r="AZ203" s="98"/>
      <c r="BA203" s="98"/>
      <c r="BB203" s="45"/>
      <c r="BC203" s="45"/>
      <c r="BD203" s="45"/>
      <c r="BE203" s="42"/>
      <c r="BF203" s="42"/>
      <c r="BG203" s="42"/>
      <c r="BH203" s="42"/>
    </row>
    <row r="204" spans="1:60" ht="35.25" hidden="1" customHeight="1" x14ac:dyDescent="0.15">
      <c r="A204" s="48"/>
      <c r="B204" s="31"/>
      <c r="C204" s="206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8"/>
      <c r="AD204" s="31"/>
      <c r="AE204" s="133"/>
      <c r="AF204" s="134"/>
      <c r="AG204" s="134"/>
      <c r="AH204" s="134"/>
      <c r="AI204" s="134"/>
      <c r="AJ204" s="134"/>
      <c r="AK204" s="135"/>
      <c r="AL204" s="212"/>
      <c r="AM204" s="213"/>
      <c r="AN204" s="213"/>
      <c r="AO204" s="213"/>
      <c r="AP204" s="213"/>
      <c r="AQ204" s="214"/>
      <c r="AR204" s="31"/>
      <c r="AS204" s="31"/>
      <c r="AT204" s="31"/>
      <c r="AU204" s="112"/>
      <c r="AV204" s="112"/>
      <c r="AW204" s="215"/>
      <c r="AX204" s="216"/>
      <c r="AY204" s="216"/>
      <c r="AZ204" s="31"/>
      <c r="BA204" s="31"/>
      <c r="BB204" s="31"/>
      <c r="BC204" s="31"/>
      <c r="BD204" s="31"/>
      <c r="BE204" s="26"/>
      <c r="BF204" s="26"/>
      <c r="BG204" s="26"/>
      <c r="BH204" s="26"/>
    </row>
    <row r="205" spans="1:60" ht="25.5" hidden="1" customHeight="1" x14ac:dyDescent="0.15">
      <c r="A205" s="48"/>
      <c r="B205" s="31"/>
      <c r="C205" s="206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8"/>
      <c r="AD205" s="31"/>
      <c r="AE205" s="31"/>
      <c r="AF205" s="31"/>
      <c r="AG205" s="31"/>
      <c r="AH205" s="31"/>
      <c r="AI205" s="31"/>
      <c r="AJ205" s="31"/>
      <c r="AK205" s="41" t="s">
        <v>20</v>
      </c>
      <c r="AL205" s="31"/>
      <c r="AM205" s="37"/>
      <c r="AN205" s="37"/>
      <c r="AO205" s="37"/>
      <c r="AP205" s="31"/>
      <c r="AQ205" s="31"/>
      <c r="AR205" s="31"/>
      <c r="AS205" s="31"/>
      <c r="AT205" s="31"/>
      <c r="AU205" s="112"/>
      <c r="AV205" s="31"/>
      <c r="AW205" s="31"/>
      <c r="AX205" s="31"/>
      <c r="AY205" s="31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15">
      <c r="A206" s="48"/>
      <c r="B206" s="31"/>
      <c r="C206" s="167" t="s">
        <v>98</v>
      </c>
      <c r="D206" s="168"/>
      <c r="E206" s="169" t="s">
        <v>99</v>
      </c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70"/>
      <c r="AD206" s="31"/>
      <c r="AE206" s="31"/>
      <c r="AF206" s="31"/>
      <c r="AG206" s="31"/>
      <c r="AJ206" s="31"/>
      <c r="AK206" s="50" t="s">
        <v>37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17.25" hidden="1" customHeight="1" x14ac:dyDescent="0.15">
      <c r="A207" s="51"/>
      <c r="B207" s="52"/>
      <c r="C207" s="52"/>
      <c r="D207" s="52"/>
      <c r="E207" s="52"/>
      <c r="F207" s="53"/>
      <c r="G207" s="52"/>
      <c r="H207" s="52"/>
      <c r="I207" s="52"/>
      <c r="J207" s="52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5"/>
      <c r="AL207" s="54"/>
      <c r="AM207" s="56"/>
      <c r="AN207" s="56"/>
      <c r="AO207" s="56"/>
      <c r="AP207" s="54"/>
      <c r="AQ207" s="54"/>
      <c r="AR207" s="54"/>
      <c r="AS207" s="54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26"/>
      <c r="BE207" s="26"/>
    </row>
    <row r="208" spans="1:60" ht="36" customHeight="1" x14ac:dyDescent="0.15">
      <c r="A208" s="39"/>
      <c r="B208" s="235" t="s">
        <v>49</v>
      </c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  <c r="AH208" s="235"/>
      <c r="AI208" s="235"/>
      <c r="AJ208" s="235"/>
      <c r="AK208" s="235"/>
      <c r="AL208" s="235"/>
      <c r="AM208" s="235"/>
      <c r="AN208" s="235"/>
      <c r="AO208" s="235"/>
      <c r="AP208" s="235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s="11" customFormat="1" ht="28.5" customHeight="1" x14ac:dyDescent="0.15">
      <c r="A209" s="5" t="s">
        <v>74</v>
      </c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5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6"/>
      <c r="AF209" s="66"/>
      <c r="AG209" s="66"/>
      <c r="AH209" s="66"/>
      <c r="AI209" s="66"/>
      <c r="AJ209" s="66"/>
      <c r="AK209" s="6"/>
      <c r="AL209" s="66"/>
      <c r="AM209" s="6"/>
      <c r="AN209" s="6"/>
      <c r="AO209" s="6"/>
      <c r="AP209" s="66"/>
      <c r="AQ209" s="66"/>
      <c r="AR209" s="66"/>
      <c r="AS209" s="1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23"/>
      <c r="BE209" s="23"/>
    </row>
    <row r="210" spans="1:57" x14ac:dyDescent="0.15">
      <c r="AH210" s="57"/>
      <c r="AI210" s="57"/>
      <c r="AJ210" s="57"/>
      <c r="AK210" s="57"/>
      <c r="AL210" s="57"/>
      <c r="AM210" s="57"/>
      <c r="AN210" s="57"/>
      <c r="AO210" s="57"/>
      <c r="AR210" s="102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26"/>
      <c r="BE210" s="26"/>
    </row>
    <row r="211" spans="1:57" x14ac:dyDescent="0.15">
      <c r="C211" s="1" t="s">
        <v>50</v>
      </c>
      <c r="AG211" s="57"/>
      <c r="AH211" s="57"/>
      <c r="AI211" s="57"/>
      <c r="AJ211" s="57"/>
      <c r="AK211" s="57"/>
      <c r="AL211" s="57"/>
      <c r="AM211" s="57"/>
      <c r="AN211" s="57"/>
      <c r="AO211" s="57"/>
      <c r="AT211" s="31"/>
      <c r="AU211" s="31"/>
      <c r="AV211" s="101"/>
      <c r="AW211" s="101"/>
      <c r="AX211" s="101"/>
      <c r="AY211" s="101"/>
      <c r="AZ211" s="101"/>
      <c r="BA211" s="101"/>
      <c r="BB211" s="101"/>
      <c r="BC211" s="31"/>
      <c r="BD211" s="26"/>
      <c r="BE211" s="26"/>
    </row>
    <row r="212" spans="1:57" ht="37.5" customHeight="1" x14ac:dyDescent="0.15">
      <c r="C212" s="227" t="s">
        <v>84</v>
      </c>
      <c r="D212" s="228"/>
      <c r="E212" s="229" t="s">
        <v>51</v>
      </c>
      <c r="F212" s="230"/>
      <c r="G212" s="230"/>
      <c r="H212" s="230"/>
      <c r="I212" s="230"/>
      <c r="J212" s="230"/>
      <c r="K212" s="230"/>
      <c r="L212" s="230"/>
      <c r="M212" s="231"/>
      <c r="N212" s="171" t="s">
        <v>83</v>
      </c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  <c r="AB212" s="172"/>
      <c r="AC212" s="172"/>
      <c r="AD212" s="172"/>
      <c r="AE212" s="172"/>
      <c r="AF212" s="172"/>
      <c r="AG212" s="172"/>
      <c r="AH212" s="172"/>
      <c r="AI212" s="172"/>
      <c r="AJ212" s="172"/>
      <c r="AK212" s="172"/>
      <c r="AL212" s="172"/>
      <c r="AM212" s="172"/>
      <c r="AN212" s="172"/>
      <c r="AO212" s="173"/>
      <c r="AP212" s="31"/>
      <c r="AQ212" s="236"/>
      <c r="AR212" s="236"/>
      <c r="AS212" s="236"/>
      <c r="AT212" s="236"/>
      <c r="AU212" s="236"/>
      <c r="AV212" s="236"/>
      <c r="AW212" s="236"/>
      <c r="AX212" s="31"/>
      <c r="AY212" s="26"/>
      <c r="AZ212" s="26"/>
    </row>
    <row r="213" spans="1:57" ht="18.75" customHeight="1" x14ac:dyDescent="0.15">
      <c r="C213" s="228"/>
      <c r="D213" s="228"/>
      <c r="E213" s="232"/>
      <c r="F213" s="233"/>
      <c r="G213" s="233"/>
      <c r="H213" s="233"/>
      <c r="I213" s="233"/>
      <c r="J213" s="233"/>
      <c r="K213" s="233"/>
      <c r="L213" s="233"/>
      <c r="M213" s="234"/>
      <c r="N213" s="174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75"/>
      <c r="AP213" s="31"/>
      <c r="AQ213" s="236"/>
      <c r="AR213" s="236"/>
      <c r="AS213" s="236"/>
      <c r="AT213" s="236"/>
      <c r="AU213" s="236"/>
      <c r="AV213" s="236"/>
      <c r="AW213" s="236"/>
      <c r="AX213" s="31"/>
      <c r="AY213" s="26"/>
      <c r="AZ213" s="26"/>
    </row>
    <row r="214" spans="1:57" ht="37.5" customHeight="1" x14ac:dyDescent="0.15">
      <c r="C214" s="228"/>
      <c r="D214" s="228"/>
      <c r="E214" s="237">
        <v>150</v>
      </c>
      <c r="F214" s="238"/>
      <c r="G214" s="238"/>
      <c r="H214" s="238"/>
      <c r="I214" s="238"/>
      <c r="J214" s="238"/>
      <c r="K214" s="238"/>
      <c r="L214" s="241" t="s">
        <v>0</v>
      </c>
      <c r="M214" s="242"/>
      <c r="N214" s="174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75"/>
      <c r="AP214" s="31"/>
      <c r="AQ214" s="217"/>
      <c r="AR214" s="217"/>
      <c r="AS214" s="217"/>
      <c r="AT214" s="217"/>
      <c r="AU214" s="217"/>
      <c r="AV214" s="217"/>
      <c r="AW214" s="217"/>
      <c r="AX214" s="31"/>
      <c r="AY214" s="26"/>
      <c r="AZ214" s="26"/>
    </row>
    <row r="215" spans="1:57" ht="24.75" customHeight="1" x14ac:dyDescent="0.15">
      <c r="C215" s="228"/>
      <c r="D215" s="228"/>
      <c r="E215" s="239"/>
      <c r="F215" s="240"/>
      <c r="G215" s="240"/>
      <c r="H215" s="240"/>
      <c r="I215" s="240"/>
      <c r="J215" s="240"/>
      <c r="K215" s="240"/>
      <c r="L215" s="243"/>
      <c r="M215" s="244"/>
      <c r="N215" s="176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177"/>
      <c r="AH215" s="177"/>
      <c r="AI215" s="177"/>
      <c r="AJ215" s="177"/>
      <c r="AK215" s="177"/>
      <c r="AL215" s="177"/>
      <c r="AM215" s="177"/>
      <c r="AN215" s="177"/>
      <c r="AO215" s="178"/>
      <c r="AP215" s="101"/>
      <c r="AQ215" s="217"/>
      <c r="AR215" s="217"/>
      <c r="AS215" s="217"/>
      <c r="AT215" s="217"/>
      <c r="AU215" s="217"/>
      <c r="AV215" s="217"/>
      <c r="AW215" s="217"/>
      <c r="AX215" s="31"/>
      <c r="AY215" s="26"/>
      <c r="AZ215" s="26"/>
    </row>
    <row r="216" spans="1:57" ht="32.25" customHeight="1" x14ac:dyDescent="0.15">
      <c r="C216" s="70"/>
      <c r="D216" s="70"/>
      <c r="E216" s="101"/>
      <c r="F216" s="101"/>
      <c r="G216" s="101"/>
      <c r="H216" s="36"/>
      <c r="I216" s="36"/>
      <c r="J216" s="71"/>
      <c r="K216" s="71"/>
      <c r="L216" s="71"/>
      <c r="M216" s="71"/>
      <c r="N216" s="71"/>
      <c r="O216" s="71"/>
      <c r="P216" s="71"/>
      <c r="Q216" s="72"/>
      <c r="R216" s="72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73" t="s">
        <v>52</v>
      </c>
      <c r="AT216" s="31"/>
      <c r="AU216" s="31"/>
      <c r="AV216" s="101"/>
      <c r="AW216" s="101"/>
      <c r="AX216" s="101"/>
      <c r="AY216" s="101"/>
      <c r="AZ216" s="101"/>
      <c r="BA216" s="101"/>
      <c r="BB216" s="101"/>
      <c r="BC216" s="31"/>
      <c r="BD216" s="26"/>
      <c r="BE216" s="26"/>
    </row>
    <row r="217" spans="1:57" s="4" customFormat="1" ht="18.75" customHeight="1" x14ac:dyDescent="0.15">
      <c r="C217" s="36"/>
      <c r="D217" s="36"/>
      <c r="E217" s="36"/>
      <c r="F217" s="36"/>
      <c r="G217" s="36"/>
      <c r="H217" s="36"/>
      <c r="I217" s="36"/>
      <c r="J217" s="74"/>
      <c r="K217" s="36"/>
      <c r="L217" s="36"/>
      <c r="M217" s="36"/>
      <c r="N217" s="36"/>
      <c r="O217" s="36"/>
      <c r="P217" s="72"/>
      <c r="Q217" s="72"/>
      <c r="R217" s="72"/>
      <c r="S217" s="72"/>
      <c r="T217" s="72"/>
      <c r="U217" s="72"/>
      <c r="V217" s="72"/>
      <c r="W217" s="72"/>
      <c r="X217" s="35"/>
      <c r="Y217" s="35"/>
      <c r="Z217" s="35"/>
      <c r="AA217" s="36"/>
      <c r="AB217" s="36"/>
      <c r="AC217" s="36"/>
      <c r="AD217" s="64"/>
      <c r="AE217" s="68"/>
      <c r="AF217" s="68"/>
      <c r="AG217" s="64"/>
      <c r="AH217" s="64"/>
      <c r="AI217" s="64"/>
      <c r="AJ217" s="64"/>
      <c r="AK217" s="64"/>
      <c r="AL217" s="64"/>
      <c r="AM217" s="64"/>
      <c r="AN217" s="64"/>
      <c r="AO217" s="64"/>
      <c r="AT217" s="64"/>
      <c r="AU217" s="64"/>
      <c r="AV217" s="217"/>
      <c r="AW217" s="217"/>
      <c r="AX217" s="217"/>
      <c r="AY217" s="217"/>
      <c r="AZ217" s="217"/>
      <c r="BA217" s="217"/>
      <c r="BB217" s="217"/>
      <c r="BC217" s="64"/>
      <c r="BD217" s="3"/>
      <c r="BE217" s="3"/>
    </row>
    <row r="218" spans="1:57" ht="33" customHeight="1" x14ac:dyDescent="0.15">
      <c r="C218" s="67" t="s">
        <v>53</v>
      </c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AT218" s="31"/>
      <c r="AU218" s="31"/>
      <c r="AV218" s="217"/>
      <c r="AW218" s="217"/>
      <c r="AX218" s="217"/>
      <c r="AY218" s="217"/>
      <c r="AZ218" s="217"/>
      <c r="BA218" s="217"/>
      <c r="BB218" s="217"/>
      <c r="BC218" s="31"/>
      <c r="BD218" s="26"/>
      <c r="BE218" s="26"/>
    </row>
    <row r="219" spans="1:57" ht="24.95" customHeight="1" x14ac:dyDescent="0.15">
      <c r="C219" s="1" t="s">
        <v>54</v>
      </c>
      <c r="D219" s="76" t="s">
        <v>55</v>
      </c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26"/>
      <c r="BE219" s="26"/>
    </row>
    <row r="220" spans="1:57" s="79" customFormat="1" ht="25.5" customHeight="1" x14ac:dyDescent="0.15">
      <c r="B220" s="77"/>
      <c r="C220" s="93" t="s">
        <v>54</v>
      </c>
      <c r="D220" s="299" t="s">
        <v>85</v>
      </c>
      <c r="E220" s="299"/>
      <c r="F220" s="299"/>
      <c r="G220" s="299"/>
      <c r="H220" s="299"/>
      <c r="I220" s="299"/>
      <c r="J220" s="299"/>
      <c r="K220" s="299"/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  <c r="AA220" s="299"/>
      <c r="AB220" s="299"/>
      <c r="AC220" s="299"/>
      <c r="AD220" s="299"/>
      <c r="AE220" s="299"/>
      <c r="AF220" s="299"/>
      <c r="AG220" s="299"/>
      <c r="AH220" s="299"/>
      <c r="AI220" s="299"/>
      <c r="AJ220" s="299"/>
      <c r="AK220" s="299"/>
      <c r="AL220" s="299"/>
      <c r="AM220" s="299"/>
      <c r="AN220" s="299"/>
      <c r="AO220" s="299"/>
      <c r="AP220" s="299"/>
      <c r="AQ220" s="299"/>
      <c r="AR220" s="299"/>
      <c r="AS220" s="77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78"/>
      <c r="BE220" s="78"/>
    </row>
    <row r="221" spans="1:57" ht="23.25" customHeight="1" x14ac:dyDescent="0.15">
      <c r="B221" s="77"/>
      <c r="C221" s="93"/>
      <c r="D221" s="96" t="s">
        <v>86</v>
      </c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26"/>
      <c r="BE221" s="26"/>
    </row>
    <row r="222" spans="1:57" ht="23.25" customHeight="1" x14ac:dyDescent="0.15">
      <c r="B222" s="77"/>
      <c r="C222" s="93" t="s">
        <v>54</v>
      </c>
      <c r="D222" s="299" t="s">
        <v>87</v>
      </c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99"/>
      <c r="Y222" s="299"/>
      <c r="Z222" s="299"/>
      <c r="AA222" s="299"/>
      <c r="AB222" s="299"/>
      <c r="AC222" s="299"/>
      <c r="AD222" s="299"/>
      <c r="AE222" s="299"/>
      <c r="AF222" s="299"/>
      <c r="AG222" s="299"/>
      <c r="AH222" s="299"/>
      <c r="AI222" s="299"/>
      <c r="AJ222" s="299"/>
      <c r="AK222" s="299"/>
      <c r="AL222" s="299"/>
      <c r="AM222" s="299"/>
      <c r="AN222" s="299"/>
      <c r="AO222" s="299"/>
      <c r="AP222" s="299"/>
      <c r="AQ222" s="299"/>
      <c r="AR222" s="299"/>
      <c r="AS222" s="96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26"/>
      <c r="BE222" s="26"/>
    </row>
    <row r="223" spans="1:57" ht="23.25" customHeight="1" x14ac:dyDescent="0.15">
      <c r="B223" s="77"/>
      <c r="C223" s="93"/>
      <c r="D223" s="96" t="s">
        <v>88</v>
      </c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26"/>
      <c r="BE223" s="26"/>
    </row>
    <row r="224" spans="1:57" s="12" customFormat="1" ht="28.5" customHeight="1" x14ac:dyDescent="0.15">
      <c r="C224" s="75" t="s">
        <v>54</v>
      </c>
      <c r="D224" s="84" t="s">
        <v>56</v>
      </c>
      <c r="E224" s="80"/>
      <c r="F224" s="24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2"/>
      <c r="AR224" s="82"/>
      <c r="AS224" s="1"/>
      <c r="AT224" s="31"/>
      <c r="AU224" s="33"/>
      <c r="AV224" s="33"/>
      <c r="AW224" s="33"/>
      <c r="AX224" s="33"/>
      <c r="AY224" s="33"/>
      <c r="AZ224" s="33"/>
      <c r="BA224" s="33"/>
      <c r="BB224" s="33"/>
      <c r="BC224" s="33"/>
      <c r="BD224" s="83"/>
      <c r="BE224" s="83"/>
    </row>
    <row r="225" spans="3:55" s="12" customFormat="1" ht="18.75" customHeight="1" thickBot="1" x14ac:dyDescent="0.2">
      <c r="D225" s="24"/>
      <c r="E225" s="85"/>
      <c r="L225" s="86"/>
      <c r="M225" s="86"/>
      <c r="N225" s="86"/>
      <c r="O225" s="86"/>
      <c r="P225" s="86"/>
      <c r="Q225" s="86"/>
      <c r="R225" s="87"/>
      <c r="S225" s="87"/>
      <c r="T225" s="87"/>
      <c r="U225" s="87"/>
      <c r="V225" s="87"/>
      <c r="W225" s="87"/>
      <c r="X225" s="16"/>
      <c r="Y225" s="16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8"/>
      <c r="AP225" s="88"/>
      <c r="AQ225" s="4"/>
      <c r="AR225" s="26"/>
      <c r="AS225" s="89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</row>
    <row r="226" spans="3:55" x14ac:dyDescent="0.15">
      <c r="C226" s="300" t="s">
        <v>57</v>
      </c>
      <c r="D226" s="301"/>
      <c r="E226" s="301"/>
      <c r="F226" s="301"/>
      <c r="G226" s="301"/>
      <c r="H226" s="301"/>
      <c r="I226" s="305" t="s">
        <v>106</v>
      </c>
      <c r="J226" s="306"/>
      <c r="K226" s="307"/>
      <c r="L226" s="308" t="s">
        <v>51</v>
      </c>
      <c r="M226" s="217"/>
      <c r="N226" s="217"/>
      <c r="O226" s="217"/>
      <c r="P226" s="217"/>
      <c r="Q226" s="309"/>
      <c r="R226" s="312" t="s">
        <v>82</v>
      </c>
      <c r="S226" s="313"/>
      <c r="T226" s="313"/>
      <c r="U226" s="313"/>
      <c r="V226" s="313"/>
      <c r="W226" s="314"/>
      <c r="X226" s="318" t="s">
        <v>58</v>
      </c>
      <c r="Y226" s="319"/>
      <c r="Z226" s="319"/>
      <c r="AA226" s="319"/>
      <c r="AB226" s="319"/>
      <c r="AC226" s="320"/>
      <c r="AD226" s="315" t="s">
        <v>89</v>
      </c>
      <c r="AE226" s="316"/>
      <c r="AF226" s="316"/>
      <c r="AG226" s="316"/>
      <c r="AH226" s="316"/>
      <c r="AI226" s="321"/>
      <c r="AR226" s="26"/>
      <c r="AS226" s="26"/>
      <c r="AT226" s="31"/>
      <c r="AU226" s="31"/>
      <c r="AV226" s="31"/>
      <c r="AW226" s="31"/>
      <c r="AX226" s="31"/>
      <c r="AY226" s="289" t="s">
        <v>59</v>
      </c>
      <c r="AZ226" s="289" t="s">
        <v>60</v>
      </c>
      <c r="BA226" s="31"/>
      <c r="BB226" s="31"/>
      <c r="BC226" s="31"/>
    </row>
    <row r="227" spans="3:55" x14ac:dyDescent="0.15">
      <c r="C227" s="302"/>
      <c r="D227" s="217"/>
      <c r="E227" s="217"/>
      <c r="F227" s="217"/>
      <c r="G227" s="217"/>
      <c r="H227" s="217"/>
      <c r="I227" s="308"/>
      <c r="J227" s="217"/>
      <c r="K227" s="309"/>
      <c r="L227" s="308"/>
      <c r="M227" s="217"/>
      <c r="N227" s="217"/>
      <c r="O227" s="217"/>
      <c r="P227" s="217"/>
      <c r="Q227" s="309"/>
      <c r="R227" s="315"/>
      <c r="S227" s="316"/>
      <c r="T227" s="316"/>
      <c r="U227" s="316"/>
      <c r="V227" s="316"/>
      <c r="W227" s="317"/>
      <c r="X227" s="290" t="s">
        <v>61</v>
      </c>
      <c r="Y227" s="194"/>
      <c r="Z227" s="195"/>
      <c r="AA227" s="130" t="s">
        <v>62</v>
      </c>
      <c r="AB227" s="194"/>
      <c r="AC227" s="295"/>
      <c r="AD227" s="315"/>
      <c r="AE227" s="316"/>
      <c r="AF227" s="316"/>
      <c r="AG227" s="316"/>
      <c r="AH227" s="316"/>
      <c r="AI227" s="321"/>
      <c r="AR227" s="26"/>
      <c r="AS227" s="26"/>
      <c r="AT227" s="31"/>
      <c r="AU227" s="31"/>
      <c r="AV227" s="31"/>
      <c r="AW227" s="31"/>
      <c r="AX227" s="31"/>
      <c r="AY227" s="217"/>
      <c r="AZ227" s="164"/>
      <c r="BA227" s="31"/>
      <c r="BB227" s="31"/>
      <c r="BC227" s="31"/>
    </row>
    <row r="228" spans="3:55" x14ac:dyDescent="0.15">
      <c r="C228" s="302"/>
      <c r="D228" s="217"/>
      <c r="E228" s="217"/>
      <c r="F228" s="217"/>
      <c r="G228" s="217"/>
      <c r="H228" s="217"/>
      <c r="I228" s="308"/>
      <c r="J228" s="217"/>
      <c r="K228" s="309"/>
      <c r="L228" s="308"/>
      <c r="M228" s="217"/>
      <c r="N228" s="217"/>
      <c r="O228" s="217"/>
      <c r="P228" s="217"/>
      <c r="Q228" s="309"/>
      <c r="R228" s="315"/>
      <c r="S228" s="316"/>
      <c r="T228" s="316"/>
      <c r="U228" s="316"/>
      <c r="V228" s="316"/>
      <c r="W228" s="317"/>
      <c r="X228" s="291"/>
      <c r="Y228" s="292"/>
      <c r="Z228" s="293"/>
      <c r="AA228" s="296"/>
      <c r="AB228" s="292"/>
      <c r="AC228" s="297"/>
      <c r="AD228" s="315"/>
      <c r="AE228" s="316"/>
      <c r="AF228" s="316"/>
      <c r="AG228" s="316"/>
      <c r="AH228" s="316"/>
      <c r="AI228" s="321"/>
      <c r="AR228" s="26"/>
      <c r="AS228" s="26"/>
      <c r="AT228" s="31"/>
      <c r="AU228" s="31"/>
      <c r="AV228" s="31"/>
      <c r="AW228" s="31"/>
      <c r="AX228" s="31"/>
      <c r="AY228" s="217"/>
      <c r="AZ228" s="164"/>
      <c r="BA228" s="31"/>
      <c r="BB228" s="31"/>
      <c r="BC228" s="31"/>
    </row>
    <row r="229" spans="3:55" x14ac:dyDescent="0.15">
      <c r="C229" s="303"/>
      <c r="D229" s="304"/>
      <c r="E229" s="304"/>
      <c r="F229" s="304"/>
      <c r="G229" s="304"/>
      <c r="H229" s="304"/>
      <c r="I229" s="310"/>
      <c r="J229" s="304"/>
      <c r="K229" s="311"/>
      <c r="L229" s="310"/>
      <c r="M229" s="304"/>
      <c r="N229" s="304"/>
      <c r="O229" s="304"/>
      <c r="P229" s="304"/>
      <c r="Q229" s="311"/>
      <c r="R229" s="315"/>
      <c r="S229" s="316"/>
      <c r="T229" s="316"/>
      <c r="U229" s="316"/>
      <c r="V229" s="316"/>
      <c r="W229" s="317"/>
      <c r="X229" s="294"/>
      <c r="Y229" s="197"/>
      <c r="Z229" s="198"/>
      <c r="AA229" s="196"/>
      <c r="AB229" s="197"/>
      <c r="AC229" s="298"/>
      <c r="AD229" s="315"/>
      <c r="AE229" s="316"/>
      <c r="AF229" s="316"/>
      <c r="AG229" s="316"/>
      <c r="AH229" s="316"/>
      <c r="AI229" s="321"/>
      <c r="AR229" s="26"/>
      <c r="AS229" s="26"/>
      <c r="AT229" s="31"/>
      <c r="AU229" s="31"/>
      <c r="AV229" s="31"/>
      <c r="AW229" s="31"/>
      <c r="AX229" s="31"/>
      <c r="AY229" s="217"/>
      <c r="AZ229" s="164"/>
      <c r="BA229" s="31"/>
      <c r="BB229" s="31"/>
      <c r="BC229" s="31"/>
    </row>
    <row r="230" spans="3:55" ht="10.9" customHeight="1" x14ac:dyDescent="0.15">
      <c r="C230" s="248">
        <v>9</v>
      </c>
      <c r="D230" s="278" t="s">
        <v>63</v>
      </c>
      <c r="E230" s="245">
        <v>13</v>
      </c>
      <c r="F230" s="245" t="s">
        <v>64</v>
      </c>
      <c r="G230" s="248" t="s">
        <v>65</v>
      </c>
      <c r="H230" s="245"/>
      <c r="I230" s="251" t="s">
        <v>105</v>
      </c>
      <c r="J230" s="252"/>
      <c r="K230" s="253"/>
      <c r="L230" s="260">
        <f>E$214</f>
        <v>150</v>
      </c>
      <c r="M230" s="261"/>
      <c r="N230" s="261"/>
      <c r="O230" s="261"/>
      <c r="P230" s="261"/>
      <c r="Q230" s="262"/>
      <c r="R230" s="269">
        <f>IF(AND(I230="○",AY230="●"),2+ROUNDDOWN(($L230-100)/100,0)*2,0)</f>
        <v>2</v>
      </c>
      <c r="S230" s="270"/>
      <c r="T230" s="270"/>
      <c r="U230" s="270"/>
      <c r="V230" s="270"/>
      <c r="W230" s="271"/>
      <c r="X230" s="272">
        <v>1</v>
      </c>
      <c r="Y230" s="273"/>
      <c r="Z230" s="274"/>
      <c r="AA230" s="281">
        <f>IF(X230=1,$AL$33,IF(X230=2,$AL$51,IF(X230=3,$AL$69,IF(X230=4,$AL$89,IF(X230=5,$AL$107,IF(X230=6,$AL$127,IF(X230=7,$AL$145,IF(X230=8,$AL$165,IF(X230=9,$AL$183,IF(X230=10,$AL$203,0))))))))))</f>
        <v>0.16700000000000001</v>
      </c>
      <c r="AB230" s="282"/>
      <c r="AC230" s="283"/>
      <c r="AD230" s="286">
        <f>IF(I230="○",ROUNDUP(R230*AA230,1),0)</f>
        <v>0.4</v>
      </c>
      <c r="AE230" s="287"/>
      <c r="AF230" s="287"/>
      <c r="AG230" s="287"/>
      <c r="AH230" s="287"/>
      <c r="AI230" s="288"/>
      <c r="AR230" s="26"/>
      <c r="AS230" s="26"/>
      <c r="AT230" s="31"/>
      <c r="AU230" s="31"/>
      <c r="AV230" s="31"/>
      <c r="AW230" s="31"/>
      <c r="AX230" s="31"/>
      <c r="AY230" s="217" t="str">
        <f>IF(OR(I230="×",AY234="×"),"×","●")</f>
        <v>●</v>
      </c>
      <c r="AZ230" s="164" t="str">
        <f>IF(AY230="●",IF(I230="定","-",I230),"-")</f>
        <v>○</v>
      </c>
      <c r="BA230" s="31"/>
      <c r="BB230" s="31"/>
      <c r="BC230" s="31"/>
    </row>
    <row r="231" spans="3:55" ht="10.9" customHeight="1" x14ac:dyDescent="0.15">
      <c r="C231" s="249"/>
      <c r="D231" s="279"/>
      <c r="E231" s="246"/>
      <c r="F231" s="246"/>
      <c r="G231" s="249"/>
      <c r="H231" s="246"/>
      <c r="I231" s="254"/>
      <c r="J231" s="255"/>
      <c r="K231" s="256"/>
      <c r="L231" s="263"/>
      <c r="M231" s="264"/>
      <c r="N231" s="264"/>
      <c r="O231" s="264"/>
      <c r="P231" s="264"/>
      <c r="Q231" s="265"/>
      <c r="R231" s="269"/>
      <c r="S231" s="270"/>
      <c r="T231" s="270"/>
      <c r="U231" s="270"/>
      <c r="V231" s="270"/>
      <c r="W231" s="271"/>
      <c r="X231" s="272"/>
      <c r="Y231" s="273"/>
      <c r="Z231" s="274"/>
      <c r="AA231" s="284"/>
      <c r="AB231" s="284"/>
      <c r="AC231" s="285"/>
      <c r="AD231" s="286"/>
      <c r="AE231" s="287"/>
      <c r="AF231" s="287"/>
      <c r="AG231" s="287"/>
      <c r="AH231" s="287"/>
      <c r="AI231" s="288"/>
      <c r="AR231" s="26"/>
      <c r="AS231" s="26"/>
      <c r="AT231" s="31"/>
      <c r="AU231" s="31"/>
      <c r="AV231" s="31"/>
      <c r="AW231" s="31"/>
      <c r="AX231" s="31"/>
      <c r="AY231" s="217"/>
      <c r="AZ231" s="164"/>
      <c r="BA231" s="31"/>
      <c r="BB231" s="31"/>
      <c r="BC231" s="31"/>
    </row>
    <row r="232" spans="3:55" ht="10.9" customHeight="1" x14ac:dyDescent="0.15">
      <c r="C232" s="249"/>
      <c r="D232" s="279"/>
      <c r="E232" s="246"/>
      <c r="F232" s="246"/>
      <c r="G232" s="249"/>
      <c r="H232" s="246"/>
      <c r="I232" s="254"/>
      <c r="J232" s="255"/>
      <c r="K232" s="256"/>
      <c r="L232" s="263"/>
      <c r="M232" s="264"/>
      <c r="N232" s="264"/>
      <c r="O232" s="264"/>
      <c r="P232" s="264"/>
      <c r="Q232" s="265"/>
      <c r="R232" s="269"/>
      <c r="S232" s="270"/>
      <c r="T232" s="270"/>
      <c r="U232" s="270"/>
      <c r="V232" s="270"/>
      <c r="W232" s="271"/>
      <c r="X232" s="272"/>
      <c r="Y232" s="273"/>
      <c r="Z232" s="274"/>
      <c r="AA232" s="284"/>
      <c r="AB232" s="284"/>
      <c r="AC232" s="285"/>
      <c r="AD232" s="286"/>
      <c r="AE232" s="287"/>
      <c r="AF232" s="287"/>
      <c r="AG232" s="287"/>
      <c r="AH232" s="287"/>
      <c r="AI232" s="288"/>
      <c r="AR232" s="26"/>
      <c r="AS232" s="26"/>
      <c r="AT232" s="31"/>
      <c r="AU232" s="31"/>
      <c r="AV232" s="31"/>
      <c r="AW232" s="31"/>
      <c r="AX232" s="31"/>
      <c r="AY232" s="217"/>
      <c r="AZ232" s="164"/>
      <c r="BA232" s="31"/>
      <c r="BB232" s="31"/>
      <c r="BC232" s="31"/>
    </row>
    <row r="233" spans="3:55" ht="10.9" customHeight="1" x14ac:dyDescent="0.15">
      <c r="C233" s="250"/>
      <c r="D233" s="280"/>
      <c r="E233" s="247"/>
      <c r="F233" s="247"/>
      <c r="G233" s="250"/>
      <c r="H233" s="247"/>
      <c r="I233" s="257"/>
      <c r="J233" s="258"/>
      <c r="K233" s="259"/>
      <c r="L233" s="266"/>
      <c r="M233" s="267"/>
      <c r="N233" s="267"/>
      <c r="O233" s="267"/>
      <c r="P233" s="267"/>
      <c r="Q233" s="268"/>
      <c r="R233" s="269"/>
      <c r="S233" s="270"/>
      <c r="T233" s="270"/>
      <c r="U233" s="270"/>
      <c r="V233" s="270"/>
      <c r="W233" s="271"/>
      <c r="X233" s="275"/>
      <c r="Y233" s="276"/>
      <c r="Z233" s="277"/>
      <c r="AA233" s="284"/>
      <c r="AB233" s="284"/>
      <c r="AC233" s="285"/>
      <c r="AD233" s="286"/>
      <c r="AE233" s="287"/>
      <c r="AF233" s="287"/>
      <c r="AG233" s="287"/>
      <c r="AH233" s="287"/>
      <c r="AI233" s="288"/>
      <c r="AR233" s="26"/>
      <c r="AS233" s="26"/>
      <c r="AT233" s="31"/>
      <c r="AU233" s="31"/>
      <c r="AV233" s="31"/>
      <c r="AW233" s="31"/>
      <c r="AX233" s="31"/>
      <c r="AY233" s="217"/>
      <c r="AZ233" s="164"/>
      <c r="BA233" s="31"/>
      <c r="BB233" s="31"/>
      <c r="BC233" s="31"/>
    </row>
    <row r="234" spans="3:55" ht="10.9" customHeight="1" x14ac:dyDescent="0.15">
      <c r="C234" s="248">
        <v>9</v>
      </c>
      <c r="D234" s="278" t="s">
        <v>63</v>
      </c>
      <c r="E234" s="245">
        <v>14</v>
      </c>
      <c r="F234" s="245" t="s">
        <v>64</v>
      </c>
      <c r="G234" s="248" t="s">
        <v>66</v>
      </c>
      <c r="H234" s="245"/>
      <c r="I234" s="251" t="s">
        <v>105</v>
      </c>
      <c r="J234" s="252"/>
      <c r="K234" s="253"/>
      <c r="L234" s="260">
        <f>E$214</f>
        <v>150</v>
      </c>
      <c r="M234" s="261"/>
      <c r="N234" s="261"/>
      <c r="O234" s="261"/>
      <c r="P234" s="261"/>
      <c r="Q234" s="262"/>
      <c r="R234" s="269">
        <f t="shared" ref="R234" si="0">IF(AND(I234="○",AY234="●"),2+ROUNDDOWN(($L234-100)/100,0)*2,0)</f>
        <v>2</v>
      </c>
      <c r="S234" s="270"/>
      <c r="T234" s="270"/>
      <c r="U234" s="270"/>
      <c r="V234" s="270"/>
      <c r="W234" s="271"/>
      <c r="X234" s="272">
        <v>1</v>
      </c>
      <c r="Y234" s="273"/>
      <c r="Z234" s="274"/>
      <c r="AA234" s="281">
        <f>IF(X234=1,$AL$33,IF(X234=2,$AL$51,IF(X234=3,$AL$69,IF(X234=4,$AL$89,IF(X234=5,$AL$107,IF(X234=6,$AL$127,IF(X234=7,$AL$145,IF(X234=8,$AL$165,IF(X234=9,$AL$183,IF(X234=10,$AL$203,0))))))))))</f>
        <v>0.16700000000000001</v>
      </c>
      <c r="AB234" s="282"/>
      <c r="AC234" s="283"/>
      <c r="AD234" s="286">
        <f t="shared" ref="AD234" si="1">IF(I234="○",ROUNDUP(R234*AA234,1),0)</f>
        <v>0.4</v>
      </c>
      <c r="AE234" s="287"/>
      <c r="AF234" s="287"/>
      <c r="AG234" s="287"/>
      <c r="AH234" s="287"/>
      <c r="AI234" s="288"/>
      <c r="AR234" s="26"/>
      <c r="AS234" s="26"/>
      <c r="AT234" s="31"/>
      <c r="AU234" s="31"/>
      <c r="AV234" s="31"/>
      <c r="AW234" s="31"/>
      <c r="AX234" s="31"/>
      <c r="AY234" s="217" t="str">
        <f t="shared" ref="AY234" si="2">IF(OR(I234="×",AY238="×"),"×","●")</f>
        <v>●</v>
      </c>
      <c r="AZ234" s="164" t="str">
        <f>IF(AY234="●",IF(I234="定","-",I234),"-")</f>
        <v>○</v>
      </c>
      <c r="BA234" s="31"/>
      <c r="BB234" s="31"/>
      <c r="BC234" s="31"/>
    </row>
    <row r="235" spans="3:55" ht="10.9" customHeight="1" x14ac:dyDescent="0.15">
      <c r="C235" s="249"/>
      <c r="D235" s="279"/>
      <c r="E235" s="246"/>
      <c r="F235" s="246"/>
      <c r="G235" s="249"/>
      <c r="H235" s="246"/>
      <c r="I235" s="254"/>
      <c r="J235" s="255"/>
      <c r="K235" s="256"/>
      <c r="L235" s="263"/>
      <c r="M235" s="264"/>
      <c r="N235" s="264"/>
      <c r="O235" s="264"/>
      <c r="P235" s="264"/>
      <c r="Q235" s="265"/>
      <c r="R235" s="269"/>
      <c r="S235" s="270"/>
      <c r="T235" s="270"/>
      <c r="U235" s="270"/>
      <c r="V235" s="270"/>
      <c r="W235" s="271"/>
      <c r="X235" s="272"/>
      <c r="Y235" s="273"/>
      <c r="Z235" s="274"/>
      <c r="AA235" s="284"/>
      <c r="AB235" s="284"/>
      <c r="AC235" s="285"/>
      <c r="AD235" s="286"/>
      <c r="AE235" s="287"/>
      <c r="AF235" s="287"/>
      <c r="AG235" s="287"/>
      <c r="AH235" s="287"/>
      <c r="AI235" s="288"/>
      <c r="AR235" s="26"/>
      <c r="AS235" s="26"/>
      <c r="AT235" s="31"/>
      <c r="AU235" s="31"/>
      <c r="AV235" s="31"/>
      <c r="AW235" s="31"/>
      <c r="AX235" s="31"/>
      <c r="AY235" s="217"/>
      <c r="AZ235" s="164"/>
      <c r="BA235" s="31"/>
      <c r="BB235" s="31"/>
      <c r="BC235" s="31"/>
    </row>
    <row r="236" spans="3:55" ht="10.9" customHeight="1" x14ac:dyDescent="0.15">
      <c r="C236" s="249"/>
      <c r="D236" s="279"/>
      <c r="E236" s="246"/>
      <c r="F236" s="246"/>
      <c r="G236" s="249"/>
      <c r="H236" s="246"/>
      <c r="I236" s="254"/>
      <c r="J236" s="255"/>
      <c r="K236" s="256"/>
      <c r="L236" s="263"/>
      <c r="M236" s="264"/>
      <c r="N236" s="264"/>
      <c r="O236" s="264"/>
      <c r="P236" s="264"/>
      <c r="Q236" s="265"/>
      <c r="R236" s="269"/>
      <c r="S236" s="270"/>
      <c r="T236" s="270"/>
      <c r="U236" s="270"/>
      <c r="V236" s="270"/>
      <c r="W236" s="271"/>
      <c r="X236" s="272"/>
      <c r="Y236" s="273"/>
      <c r="Z236" s="274"/>
      <c r="AA236" s="284"/>
      <c r="AB236" s="284"/>
      <c r="AC236" s="285"/>
      <c r="AD236" s="286"/>
      <c r="AE236" s="287"/>
      <c r="AF236" s="287"/>
      <c r="AG236" s="287"/>
      <c r="AH236" s="287"/>
      <c r="AI236" s="288"/>
      <c r="AR236" s="26"/>
      <c r="AS236" s="26"/>
      <c r="AT236" s="31"/>
      <c r="AU236" s="31"/>
      <c r="AV236" s="31"/>
      <c r="AW236" s="31"/>
      <c r="AX236" s="31"/>
      <c r="AY236" s="217"/>
      <c r="AZ236" s="164"/>
      <c r="BA236" s="31"/>
      <c r="BB236" s="31"/>
      <c r="BC236" s="31"/>
    </row>
    <row r="237" spans="3:55" ht="10.9" customHeight="1" x14ac:dyDescent="0.15">
      <c r="C237" s="250"/>
      <c r="D237" s="280"/>
      <c r="E237" s="247"/>
      <c r="F237" s="247"/>
      <c r="G237" s="250"/>
      <c r="H237" s="247"/>
      <c r="I237" s="257"/>
      <c r="J237" s="258"/>
      <c r="K237" s="259"/>
      <c r="L237" s="266"/>
      <c r="M237" s="267"/>
      <c r="N237" s="267"/>
      <c r="O237" s="267"/>
      <c r="P237" s="267"/>
      <c r="Q237" s="268"/>
      <c r="R237" s="269"/>
      <c r="S237" s="270"/>
      <c r="T237" s="270"/>
      <c r="U237" s="270"/>
      <c r="V237" s="270"/>
      <c r="W237" s="271"/>
      <c r="X237" s="275"/>
      <c r="Y237" s="276"/>
      <c r="Z237" s="277"/>
      <c r="AA237" s="284"/>
      <c r="AB237" s="284"/>
      <c r="AC237" s="285"/>
      <c r="AD237" s="286"/>
      <c r="AE237" s="287"/>
      <c r="AF237" s="287"/>
      <c r="AG237" s="287"/>
      <c r="AH237" s="287"/>
      <c r="AI237" s="288"/>
      <c r="AR237" s="26"/>
      <c r="AS237" s="26"/>
      <c r="AT237" s="31"/>
      <c r="AU237" s="31"/>
      <c r="AV237" s="31"/>
      <c r="AW237" s="31"/>
      <c r="AX237" s="31"/>
      <c r="AY237" s="217"/>
      <c r="AZ237" s="164"/>
      <c r="BA237" s="31"/>
      <c r="BB237" s="31"/>
      <c r="BC237" s="31"/>
    </row>
    <row r="238" spans="3:55" ht="10.9" customHeight="1" x14ac:dyDescent="0.15">
      <c r="C238" s="248">
        <v>9</v>
      </c>
      <c r="D238" s="278" t="s">
        <v>63</v>
      </c>
      <c r="E238" s="245">
        <v>15</v>
      </c>
      <c r="F238" s="245" t="s">
        <v>64</v>
      </c>
      <c r="G238" s="248" t="s">
        <v>67</v>
      </c>
      <c r="H238" s="245"/>
      <c r="I238" s="251" t="s">
        <v>105</v>
      </c>
      <c r="J238" s="252"/>
      <c r="K238" s="253"/>
      <c r="L238" s="260">
        <f>E$214</f>
        <v>150</v>
      </c>
      <c r="M238" s="261"/>
      <c r="N238" s="261"/>
      <c r="O238" s="261"/>
      <c r="P238" s="261"/>
      <c r="Q238" s="262"/>
      <c r="R238" s="269">
        <f t="shared" ref="R238" si="3">IF(AND(I238="○",AY238="●"),2+ROUNDDOWN(($L238-100)/100,0)*2,0)</f>
        <v>2</v>
      </c>
      <c r="S238" s="270"/>
      <c r="T238" s="270"/>
      <c r="U238" s="270"/>
      <c r="V238" s="270"/>
      <c r="W238" s="271"/>
      <c r="X238" s="272">
        <v>1</v>
      </c>
      <c r="Y238" s="273"/>
      <c r="Z238" s="274"/>
      <c r="AA238" s="281">
        <f>IF(X238=1,$AL$33,IF(X238=2,$AL$51,IF(X238=3,$AL$69,IF(X238=4,$AL$89,IF(X238=5,$AL$107,IF(X238=6,$AL$127,IF(X238=7,$AL$145,IF(X238=8,$AL$165,IF(X238=9,$AL$183,IF(X238=10,$AL$203,0))))))))))</f>
        <v>0.16700000000000001</v>
      </c>
      <c r="AB238" s="282"/>
      <c r="AC238" s="283"/>
      <c r="AD238" s="286">
        <f t="shared" ref="AD238" si="4">IF(I238="○",ROUNDUP(R238*AA238,1),0)</f>
        <v>0.4</v>
      </c>
      <c r="AE238" s="287"/>
      <c r="AF238" s="287"/>
      <c r="AG238" s="287"/>
      <c r="AH238" s="287"/>
      <c r="AI238" s="288"/>
      <c r="AR238" s="26"/>
      <c r="AS238" s="26"/>
      <c r="AT238" s="31"/>
      <c r="AU238" s="31"/>
      <c r="AV238" s="31"/>
      <c r="AW238" s="31"/>
      <c r="AX238" s="31"/>
      <c r="AY238" s="217" t="str">
        <f t="shared" ref="AY238" si="5">IF(OR(I238="×",AY242="×"),"×","●")</f>
        <v>●</v>
      </c>
      <c r="AZ238" s="164" t="str">
        <f>IF(AY238="●",IF(I238="定","-",I238),"-")</f>
        <v>○</v>
      </c>
      <c r="BA238" s="31"/>
      <c r="BB238" s="31"/>
      <c r="BC238" s="31"/>
    </row>
    <row r="239" spans="3:55" ht="10.9" customHeight="1" x14ac:dyDescent="0.15">
      <c r="C239" s="249"/>
      <c r="D239" s="279"/>
      <c r="E239" s="246"/>
      <c r="F239" s="246"/>
      <c r="G239" s="249"/>
      <c r="H239" s="246"/>
      <c r="I239" s="254"/>
      <c r="J239" s="255"/>
      <c r="K239" s="256"/>
      <c r="L239" s="263"/>
      <c r="M239" s="264"/>
      <c r="N239" s="264"/>
      <c r="O239" s="264"/>
      <c r="P239" s="264"/>
      <c r="Q239" s="265"/>
      <c r="R239" s="269"/>
      <c r="S239" s="270"/>
      <c r="T239" s="270"/>
      <c r="U239" s="270"/>
      <c r="V239" s="270"/>
      <c r="W239" s="271"/>
      <c r="X239" s="272"/>
      <c r="Y239" s="273"/>
      <c r="Z239" s="274"/>
      <c r="AA239" s="284"/>
      <c r="AB239" s="284"/>
      <c r="AC239" s="285"/>
      <c r="AD239" s="286"/>
      <c r="AE239" s="287"/>
      <c r="AF239" s="287"/>
      <c r="AG239" s="287"/>
      <c r="AH239" s="287"/>
      <c r="AI239" s="288"/>
      <c r="AR239" s="26"/>
      <c r="AS239" s="26"/>
      <c r="AT239" s="31"/>
      <c r="AU239" s="31"/>
      <c r="AV239" s="31"/>
      <c r="AW239" s="31"/>
      <c r="AX239" s="31"/>
      <c r="AY239" s="217"/>
      <c r="AZ239" s="164"/>
      <c r="BA239" s="31"/>
      <c r="BB239" s="31"/>
      <c r="BC239" s="31"/>
    </row>
    <row r="240" spans="3:55" ht="10.9" customHeight="1" x14ac:dyDescent="0.15">
      <c r="C240" s="249"/>
      <c r="D240" s="279"/>
      <c r="E240" s="246"/>
      <c r="F240" s="246"/>
      <c r="G240" s="249"/>
      <c r="H240" s="246"/>
      <c r="I240" s="254"/>
      <c r="J240" s="255"/>
      <c r="K240" s="256"/>
      <c r="L240" s="263"/>
      <c r="M240" s="264"/>
      <c r="N240" s="264"/>
      <c r="O240" s="264"/>
      <c r="P240" s="264"/>
      <c r="Q240" s="265"/>
      <c r="R240" s="269"/>
      <c r="S240" s="270"/>
      <c r="T240" s="270"/>
      <c r="U240" s="270"/>
      <c r="V240" s="270"/>
      <c r="W240" s="271"/>
      <c r="X240" s="272"/>
      <c r="Y240" s="273"/>
      <c r="Z240" s="274"/>
      <c r="AA240" s="284"/>
      <c r="AB240" s="284"/>
      <c r="AC240" s="285"/>
      <c r="AD240" s="286"/>
      <c r="AE240" s="287"/>
      <c r="AF240" s="287"/>
      <c r="AG240" s="287"/>
      <c r="AH240" s="287"/>
      <c r="AI240" s="288"/>
      <c r="AR240" s="26"/>
      <c r="AS240" s="26"/>
      <c r="AT240" s="31"/>
      <c r="AU240" s="31"/>
      <c r="AV240" s="31"/>
      <c r="AW240" s="31"/>
      <c r="AX240" s="31"/>
      <c r="AY240" s="217"/>
      <c r="AZ240" s="164"/>
      <c r="BA240" s="31"/>
      <c r="BB240" s="31"/>
      <c r="BC240" s="31"/>
    </row>
    <row r="241" spans="3:55" ht="10.9" customHeight="1" x14ac:dyDescent="0.15">
      <c r="C241" s="250"/>
      <c r="D241" s="280"/>
      <c r="E241" s="247"/>
      <c r="F241" s="247"/>
      <c r="G241" s="250"/>
      <c r="H241" s="247"/>
      <c r="I241" s="257"/>
      <c r="J241" s="258"/>
      <c r="K241" s="259"/>
      <c r="L241" s="266"/>
      <c r="M241" s="267"/>
      <c r="N241" s="267"/>
      <c r="O241" s="267"/>
      <c r="P241" s="267"/>
      <c r="Q241" s="268"/>
      <c r="R241" s="269"/>
      <c r="S241" s="270"/>
      <c r="T241" s="270"/>
      <c r="U241" s="270"/>
      <c r="V241" s="270"/>
      <c r="W241" s="271"/>
      <c r="X241" s="275"/>
      <c r="Y241" s="276"/>
      <c r="Z241" s="277"/>
      <c r="AA241" s="284"/>
      <c r="AB241" s="284"/>
      <c r="AC241" s="285"/>
      <c r="AD241" s="286"/>
      <c r="AE241" s="287"/>
      <c r="AF241" s="287"/>
      <c r="AG241" s="287"/>
      <c r="AH241" s="287"/>
      <c r="AI241" s="288"/>
      <c r="AR241" s="26"/>
      <c r="AS241" s="26"/>
      <c r="AT241" s="31"/>
      <c r="AU241" s="31"/>
      <c r="AV241" s="31"/>
      <c r="AW241" s="31"/>
      <c r="AX241" s="31"/>
      <c r="AY241" s="217"/>
      <c r="AZ241" s="164"/>
      <c r="BA241" s="31"/>
      <c r="BB241" s="31"/>
      <c r="BC241" s="31"/>
    </row>
    <row r="242" spans="3:55" ht="10.9" customHeight="1" x14ac:dyDescent="0.15">
      <c r="C242" s="248">
        <v>9</v>
      </c>
      <c r="D242" s="278" t="s">
        <v>63</v>
      </c>
      <c r="E242" s="245">
        <v>16</v>
      </c>
      <c r="F242" s="245" t="s">
        <v>64</v>
      </c>
      <c r="G242" s="248" t="s">
        <v>68</v>
      </c>
      <c r="H242" s="245"/>
      <c r="I242" s="251" t="s">
        <v>105</v>
      </c>
      <c r="J242" s="252"/>
      <c r="K242" s="253"/>
      <c r="L242" s="260">
        <f>E$214</f>
        <v>150</v>
      </c>
      <c r="M242" s="261"/>
      <c r="N242" s="261"/>
      <c r="O242" s="261"/>
      <c r="P242" s="261"/>
      <c r="Q242" s="262"/>
      <c r="R242" s="269">
        <f t="shared" ref="R242" si="6">IF(AND(I242="○",AY242="●"),2+ROUNDDOWN(($L242-100)/100,0)*2,0)</f>
        <v>2</v>
      </c>
      <c r="S242" s="270"/>
      <c r="T242" s="270"/>
      <c r="U242" s="270"/>
      <c r="V242" s="270"/>
      <c r="W242" s="271"/>
      <c r="X242" s="272">
        <v>1</v>
      </c>
      <c r="Y242" s="273"/>
      <c r="Z242" s="274"/>
      <c r="AA242" s="281">
        <f>IF(X242=1,$AL$33,IF(X242=2,$AL$51,IF(X242=3,$AL$69,IF(X242=4,$AL$89,IF(X242=5,$AL$107,IF(X242=6,$AL$127,IF(X242=7,$AL$145,IF(X242=8,$AL$165,IF(X242=9,$AL$183,IF(X242=10,$AL$203,0))))))))))</f>
        <v>0.16700000000000001</v>
      </c>
      <c r="AB242" s="282"/>
      <c r="AC242" s="283"/>
      <c r="AD242" s="286">
        <f t="shared" ref="AD242" si="7">IF(I242="○",ROUNDUP(R242*AA242,1),0)</f>
        <v>0.4</v>
      </c>
      <c r="AE242" s="287"/>
      <c r="AF242" s="287"/>
      <c r="AG242" s="287"/>
      <c r="AH242" s="287"/>
      <c r="AI242" s="288"/>
      <c r="AR242" s="26"/>
      <c r="AS242" s="26"/>
      <c r="AT242" s="31"/>
      <c r="AU242" s="31"/>
      <c r="AV242" s="31"/>
      <c r="AW242" s="31"/>
      <c r="AX242" s="31"/>
      <c r="AY242" s="217" t="str">
        <f t="shared" ref="AY242" si="8">IF(OR(I242="×",AY246="×"),"×","●")</f>
        <v>●</v>
      </c>
      <c r="AZ242" s="164" t="str">
        <f>IF(AY242="●",IF(I242="定","-",I242),"-")</f>
        <v>○</v>
      </c>
      <c r="BA242" s="31"/>
      <c r="BB242" s="31"/>
      <c r="BC242" s="31"/>
    </row>
    <row r="243" spans="3:55" ht="10.9" customHeight="1" x14ac:dyDescent="0.15">
      <c r="C243" s="249"/>
      <c r="D243" s="279"/>
      <c r="E243" s="246"/>
      <c r="F243" s="246"/>
      <c r="G243" s="249"/>
      <c r="H243" s="246"/>
      <c r="I243" s="254"/>
      <c r="J243" s="255"/>
      <c r="K243" s="256"/>
      <c r="L243" s="263"/>
      <c r="M243" s="264"/>
      <c r="N243" s="264"/>
      <c r="O243" s="264"/>
      <c r="P243" s="264"/>
      <c r="Q243" s="265"/>
      <c r="R243" s="269"/>
      <c r="S243" s="270"/>
      <c r="T243" s="270"/>
      <c r="U243" s="270"/>
      <c r="V243" s="270"/>
      <c r="W243" s="271"/>
      <c r="X243" s="272"/>
      <c r="Y243" s="273"/>
      <c r="Z243" s="274"/>
      <c r="AA243" s="284"/>
      <c r="AB243" s="284"/>
      <c r="AC243" s="285"/>
      <c r="AD243" s="286"/>
      <c r="AE243" s="287"/>
      <c r="AF243" s="287"/>
      <c r="AG243" s="287"/>
      <c r="AH243" s="287"/>
      <c r="AI243" s="288"/>
      <c r="AR243" s="26"/>
      <c r="AS243" s="26"/>
      <c r="AT243" s="31"/>
      <c r="AU243" s="31"/>
      <c r="AV243" s="31"/>
      <c r="AW243" s="31"/>
      <c r="AX243" s="31"/>
      <c r="AY243" s="217"/>
      <c r="AZ243" s="164"/>
      <c r="BA243" s="31"/>
      <c r="BB243" s="31"/>
      <c r="BC243" s="31"/>
    </row>
    <row r="244" spans="3:55" ht="10.9" customHeight="1" x14ac:dyDescent="0.15">
      <c r="C244" s="249"/>
      <c r="D244" s="279"/>
      <c r="E244" s="246"/>
      <c r="F244" s="246"/>
      <c r="G244" s="249"/>
      <c r="H244" s="246"/>
      <c r="I244" s="254"/>
      <c r="J244" s="255"/>
      <c r="K244" s="256"/>
      <c r="L244" s="263"/>
      <c r="M244" s="264"/>
      <c r="N244" s="264"/>
      <c r="O244" s="264"/>
      <c r="P244" s="264"/>
      <c r="Q244" s="265"/>
      <c r="R244" s="269"/>
      <c r="S244" s="270"/>
      <c r="T244" s="270"/>
      <c r="U244" s="270"/>
      <c r="V244" s="270"/>
      <c r="W244" s="271"/>
      <c r="X244" s="272"/>
      <c r="Y244" s="273"/>
      <c r="Z244" s="274"/>
      <c r="AA244" s="284"/>
      <c r="AB244" s="284"/>
      <c r="AC244" s="285"/>
      <c r="AD244" s="286"/>
      <c r="AE244" s="287"/>
      <c r="AF244" s="287"/>
      <c r="AG244" s="287"/>
      <c r="AH244" s="287"/>
      <c r="AI244" s="288"/>
      <c r="AR244" s="26"/>
      <c r="AS244" s="26"/>
      <c r="AT244" s="31"/>
      <c r="AU244" s="31"/>
      <c r="AV244" s="31"/>
      <c r="AW244" s="31"/>
      <c r="AX244" s="31"/>
      <c r="AY244" s="217"/>
      <c r="AZ244" s="164"/>
      <c r="BA244" s="31"/>
      <c r="BB244" s="31"/>
      <c r="BC244" s="31"/>
    </row>
    <row r="245" spans="3:55" ht="10.9" customHeight="1" x14ac:dyDescent="0.15">
      <c r="C245" s="250"/>
      <c r="D245" s="280"/>
      <c r="E245" s="247"/>
      <c r="F245" s="247"/>
      <c r="G245" s="250"/>
      <c r="H245" s="247"/>
      <c r="I245" s="257"/>
      <c r="J245" s="258"/>
      <c r="K245" s="259"/>
      <c r="L245" s="266"/>
      <c r="M245" s="267"/>
      <c r="N245" s="267"/>
      <c r="O245" s="267"/>
      <c r="P245" s="267"/>
      <c r="Q245" s="268"/>
      <c r="R245" s="269"/>
      <c r="S245" s="270"/>
      <c r="T245" s="270"/>
      <c r="U245" s="270"/>
      <c r="V245" s="270"/>
      <c r="W245" s="271"/>
      <c r="X245" s="275"/>
      <c r="Y245" s="276"/>
      <c r="Z245" s="277"/>
      <c r="AA245" s="284"/>
      <c r="AB245" s="284"/>
      <c r="AC245" s="285"/>
      <c r="AD245" s="286"/>
      <c r="AE245" s="287"/>
      <c r="AF245" s="287"/>
      <c r="AG245" s="287"/>
      <c r="AH245" s="287"/>
      <c r="AI245" s="288"/>
      <c r="AR245" s="26"/>
      <c r="AS245" s="26"/>
      <c r="AT245" s="31"/>
      <c r="AU245" s="31"/>
      <c r="AV245" s="31"/>
      <c r="AW245" s="31"/>
      <c r="AX245" s="31"/>
      <c r="AY245" s="217"/>
      <c r="AZ245" s="164"/>
      <c r="BA245" s="31"/>
      <c r="BB245" s="31"/>
      <c r="BC245" s="31"/>
    </row>
    <row r="246" spans="3:55" ht="10.9" customHeight="1" x14ac:dyDescent="0.15">
      <c r="C246" s="248">
        <v>9</v>
      </c>
      <c r="D246" s="278" t="s">
        <v>63</v>
      </c>
      <c r="E246" s="245">
        <v>17</v>
      </c>
      <c r="F246" s="245" t="s">
        <v>64</v>
      </c>
      <c r="G246" s="248" t="s">
        <v>69</v>
      </c>
      <c r="H246" s="245"/>
      <c r="I246" s="251" t="s">
        <v>105</v>
      </c>
      <c r="J246" s="252"/>
      <c r="K246" s="253"/>
      <c r="L246" s="260">
        <f>E$214</f>
        <v>150</v>
      </c>
      <c r="M246" s="261"/>
      <c r="N246" s="261"/>
      <c r="O246" s="261"/>
      <c r="P246" s="261"/>
      <c r="Q246" s="262"/>
      <c r="R246" s="269">
        <f t="shared" ref="R246" si="9">IF(AND(I246="○",AY246="●"),2+ROUNDDOWN(($L246-100)/100,0)*2,0)</f>
        <v>2</v>
      </c>
      <c r="S246" s="270"/>
      <c r="T246" s="270"/>
      <c r="U246" s="270"/>
      <c r="V246" s="270"/>
      <c r="W246" s="271"/>
      <c r="X246" s="272">
        <v>1</v>
      </c>
      <c r="Y246" s="273"/>
      <c r="Z246" s="274"/>
      <c r="AA246" s="281">
        <f>IF(X246=1,$AL$33,IF(X246=2,$AL$51,IF(X246=3,$AL$69,IF(X246=4,$AL$89,IF(X246=5,$AL$107,IF(X246=6,$AL$127,IF(X246=7,$AL$145,IF(X246=8,$AL$165,IF(X246=9,$AL$183,IF(X246=10,$AL$203,0))))))))))</f>
        <v>0.16700000000000001</v>
      </c>
      <c r="AB246" s="282"/>
      <c r="AC246" s="283"/>
      <c r="AD246" s="286">
        <f t="shared" ref="AD246" si="10">IF(I246="○",ROUNDUP(R246*AA246,1),0)</f>
        <v>0.4</v>
      </c>
      <c r="AE246" s="287"/>
      <c r="AF246" s="287"/>
      <c r="AG246" s="287"/>
      <c r="AH246" s="287"/>
      <c r="AI246" s="288"/>
      <c r="AR246" s="26"/>
      <c r="AS246" s="26"/>
      <c r="AT246" s="31"/>
      <c r="AU246" s="31"/>
      <c r="AV246" s="31"/>
      <c r="AW246" s="31"/>
      <c r="AX246" s="31"/>
      <c r="AY246" s="217" t="str">
        <f t="shared" ref="AY246" si="11">IF(OR(I246="×",AY250="×"),"×","●")</f>
        <v>●</v>
      </c>
      <c r="AZ246" s="164" t="str">
        <f>IF(AY246="●",IF(I246="定","-",I246),"-")</f>
        <v>○</v>
      </c>
      <c r="BA246" s="31"/>
      <c r="BB246" s="31"/>
      <c r="BC246" s="31"/>
    </row>
    <row r="247" spans="3:55" ht="10.9" customHeight="1" x14ac:dyDescent="0.15">
      <c r="C247" s="249"/>
      <c r="D247" s="279"/>
      <c r="E247" s="246"/>
      <c r="F247" s="246"/>
      <c r="G247" s="249"/>
      <c r="H247" s="246"/>
      <c r="I247" s="254"/>
      <c r="J247" s="255"/>
      <c r="K247" s="256"/>
      <c r="L247" s="263"/>
      <c r="M247" s="264"/>
      <c r="N247" s="264"/>
      <c r="O247" s="264"/>
      <c r="P247" s="264"/>
      <c r="Q247" s="265"/>
      <c r="R247" s="269"/>
      <c r="S247" s="270"/>
      <c r="T247" s="270"/>
      <c r="U247" s="270"/>
      <c r="V247" s="270"/>
      <c r="W247" s="271"/>
      <c r="X247" s="272"/>
      <c r="Y247" s="273"/>
      <c r="Z247" s="274"/>
      <c r="AA247" s="284"/>
      <c r="AB247" s="284"/>
      <c r="AC247" s="285"/>
      <c r="AD247" s="286"/>
      <c r="AE247" s="287"/>
      <c r="AF247" s="287"/>
      <c r="AG247" s="287"/>
      <c r="AH247" s="287"/>
      <c r="AI247" s="288"/>
      <c r="AR247" s="26"/>
      <c r="AS247" s="26"/>
      <c r="AT247" s="31"/>
      <c r="AU247" s="31"/>
      <c r="AV247" s="31"/>
      <c r="AW247" s="31"/>
      <c r="AX247" s="31"/>
      <c r="AY247" s="217"/>
      <c r="AZ247" s="164"/>
      <c r="BA247" s="31"/>
      <c r="BB247" s="31"/>
      <c r="BC247" s="31"/>
    </row>
    <row r="248" spans="3:55" ht="10.9" customHeight="1" x14ac:dyDescent="0.15">
      <c r="C248" s="249"/>
      <c r="D248" s="279"/>
      <c r="E248" s="246"/>
      <c r="F248" s="246"/>
      <c r="G248" s="249"/>
      <c r="H248" s="246"/>
      <c r="I248" s="254"/>
      <c r="J248" s="255"/>
      <c r="K248" s="256"/>
      <c r="L248" s="263"/>
      <c r="M248" s="264"/>
      <c r="N248" s="264"/>
      <c r="O248" s="264"/>
      <c r="P248" s="264"/>
      <c r="Q248" s="265"/>
      <c r="R248" s="269"/>
      <c r="S248" s="270"/>
      <c r="T248" s="270"/>
      <c r="U248" s="270"/>
      <c r="V248" s="270"/>
      <c r="W248" s="271"/>
      <c r="X248" s="272"/>
      <c r="Y248" s="273"/>
      <c r="Z248" s="274"/>
      <c r="AA248" s="284"/>
      <c r="AB248" s="284"/>
      <c r="AC248" s="285"/>
      <c r="AD248" s="286"/>
      <c r="AE248" s="287"/>
      <c r="AF248" s="287"/>
      <c r="AG248" s="287"/>
      <c r="AH248" s="287"/>
      <c r="AI248" s="288"/>
      <c r="AR248" s="26"/>
      <c r="AS248" s="26"/>
      <c r="AT248" s="31"/>
      <c r="AU248" s="31"/>
      <c r="AV248" s="31"/>
      <c r="AW248" s="31"/>
      <c r="AX248" s="31"/>
      <c r="AY248" s="217"/>
      <c r="AZ248" s="164"/>
      <c r="BA248" s="31"/>
      <c r="BB248" s="31"/>
      <c r="BC248" s="31"/>
    </row>
    <row r="249" spans="3:55" ht="10.9" customHeight="1" x14ac:dyDescent="0.15">
      <c r="C249" s="250"/>
      <c r="D249" s="280"/>
      <c r="E249" s="247"/>
      <c r="F249" s="247"/>
      <c r="G249" s="250"/>
      <c r="H249" s="247"/>
      <c r="I249" s="257"/>
      <c r="J249" s="258"/>
      <c r="K249" s="259"/>
      <c r="L249" s="266"/>
      <c r="M249" s="267"/>
      <c r="N249" s="267"/>
      <c r="O249" s="267"/>
      <c r="P249" s="267"/>
      <c r="Q249" s="268"/>
      <c r="R249" s="269"/>
      <c r="S249" s="270"/>
      <c r="T249" s="270"/>
      <c r="U249" s="270"/>
      <c r="V249" s="270"/>
      <c r="W249" s="271"/>
      <c r="X249" s="275"/>
      <c r="Y249" s="276"/>
      <c r="Z249" s="277"/>
      <c r="AA249" s="284"/>
      <c r="AB249" s="284"/>
      <c r="AC249" s="285"/>
      <c r="AD249" s="286"/>
      <c r="AE249" s="287"/>
      <c r="AF249" s="287"/>
      <c r="AG249" s="287"/>
      <c r="AH249" s="287"/>
      <c r="AI249" s="288"/>
      <c r="AR249" s="26"/>
      <c r="AS249" s="26"/>
      <c r="AT249" s="31"/>
      <c r="AU249" s="31"/>
      <c r="AV249" s="31"/>
      <c r="AW249" s="31"/>
      <c r="AX249" s="31"/>
      <c r="AY249" s="217"/>
      <c r="AZ249" s="164"/>
      <c r="BA249" s="31"/>
      <c r="BB249" s="31"/>
      <c r="BC249" s="31"/>
    </row>
    <row r="250" spans="3:55" ht="10.9" customHeight="1" x14ac:dyDescent="0.15">
      <c r="C250" s="248">
        <v>9</v>
      </c>
      <c r="D250" s="278" t="s">
        <v>63</v>
      </c>
      <c r="E250" s="245">
        <v>18</v>
      </c>
      <c r="F250" s="245" t="s">
        <v>64</v>
      </c>
      <c r="G250" s="248" t="s">
        <v>70</v>
      </c>
      <c r="H250" s="245"/>
      <c r="I250" s="251" t="s">
        <v>105</v>
      </c>
      <c r="J250" s="252"/>
      <c r="K250" s="253"/>
      <c r="L250" s="260">
        <f>E$214</f>
        <v>150</v>
      </c>
      <c r="M250" s="261"/>
      <c r="N250" s="261"/>
      <c r="O250" s="261"/>
      <c r="P250" s="261"/>
      <c r="Q250" s="262"/>
      <c r="R250" s="269">
        <f t="shared" ref="R250" si="12">IF(AND(I250="○",AY250="●"),2+ROUNDDOWN(($L250-100)/100,0)*2,0)</f>
        <v>2</v>
      </c>
      <c r="S250" s="270"/>
      <c r="T250" s="270"/>
      <c r="U250" s="270"/>
      <c r="V250" s="270"/>
      <c r="W250" s="271"/>
      <c r="X250" s="272">
        <v>1</v>
      </c>
      <c r="Y250" s="273"/>
      <c r="Z250" s="274"/>
      <c r="AA250" s="281">
        <f>IF(X250=1,$AL$33,IF(X250=2,$AL$51,IF(X250=3,$AL$69,IF(X250=4,$AL$89,IF(X250=5,$AL$107,IF(X250=6,$AL$127,IF(X250=7,$AL$145,IF(X250=8,$AL$165,IF(X250=9,$AL$183,IF(X250=10,$AL$203,0))))))))))</f>
        <v>0.16700000000000001</v>
      </c>
      <c r="AB250" s="282"/>
      <c r="AC250" s="283"/>
      <c r="AD250" s="286">
        <f t="shared" ref="AD250" si="13">IF(I250="○",ROUNDUP(R250*AA250,1),0)</f>
        <v>0.4</v>
      </c>
      <c r="AE250" s="287"/>
      <c r="AF250" s="287"/>
      <c r="AG250" s="287"/>
      <c r="AH250" s="287"/>
      <c r="AI250" s="288"/>
      <c r="AR250" s="26"/>
      <c r="AS250" s="26"/>
      <c r="AT250" s="31"/>
      <c r="AU250" s="31"/>
      <c r="AV250" s="31"/>
      <c r="AW250" s="31"/>
      <c r="AX250" s="31"/>
      <c r="AY250" s="217" t="str">
        <f t="shared" ref="AY250" si="14">IF(OR(I250="×",AY254="×"),"×","●")</f>
        <v>●</v>
      </c>
      <c r="AZ250" s="164" t="str">
        <f>IF(AY250="●",IF(I250="定","-",I250),"-")</f>
        <v>○</v>
      </c>
      <c r="BA250" s="31"/>
      <c r="BB250" s="31"/>
      <c r="BC250" s="31"/>
    </row>
    <row r="251" spans="3:55" ht="10.9" customHeight="1" x14ac:dyDescent="0.15">
      <c r="C251" s="249"/>
      <c r="D251" s="279"/>
      <c r="E251" s="246"/>
      <c r="F251" s="246"/>
      <c r="G251" s="249"/>
      <c r="H251" s="246"/>
      <c r="I251" s="254"/>
      <c r="J251" s="255"/>
      <c r="K251" s="256"/>
      <c r="L251" s="263"/>
      <c r="M251" s="264"/>
      <c r="N251" s="264"/>
      <c r="O251" s="264"/>
      <c r="P251" s="264"/>
      <c r="Q251" s="265"/>
      <c r="R251" s="269"/>
      <c r="S251" s="270"/>
      <c r="T251" s="270"/>
      <c r="U251" s="270"/>
      <c r="V251" s="270"/>
      <c r="W251" s="271"/>
      <c r="X251" s="272"/>
      <c r="Y251" s="273"/>
      <c r="Z251" s="274"/>
      <c r="AA251" s="284"/>
      <c r="AB251" s="284"/>
      <c r="AC251" s="285"/>
      <c r="AD251" s="286"/>
      <c r="AE251" s="287"/>
      <c r="AF251" s="287"/>
      <c r="AG251" s="287"/>
      <c r="AH251" s="287"/>
      <c r="AI251" s="288"/>
      <c r="AR251" s="26"/>
      <c r="AS251" s="26"/>
      <c r="AT251" s="31"/>
      <c r="AU251" s="31"/>
      <c r="AV251" s="31"/>
      <c r="AW251" s="31"/>
      <c r="AX251" s="31"/>
      <c r="AY251" s="217"/>
      <c r="AZ251" s="164"/>
      <c r="BA251" s="31"/>
      <c r="BB251" s="31"/>
      <c r="BC251" s="31"/>
    </row>
    <row r="252" spans="3:55" ht="10.9" customHeight="1" x14ac:dyDescent="0.15">
      <c r="C252" s="249"/>
      <c r="D252" s="279"/>
      <c r="E252" s="246"/>
      <c r="F252" s="246"/>
      <c r="G252" s="249"/>
      <c r="H252" s="246"/>
      <c r="I252" s="254"/>
      <c r="J252" s="255"/>
      <c r="K252" s="256"/>
      <c r="L252" s="263"/>
      <c r="M252" s="264"/>
      <c r="N252" s="264"/>
      <c r="O252" s="264"/>
      <c r="P252" s="264"/>
      <c r="Q252" s="265"/>
      <c r="R252" s="269"/>
      <c r="S252" s="270"/>
      <c r="T252" s="270"/>
      <c r="U252" s="270"/>
      <c r="V252" s="270"/>
      <c r="W252" s="271"/>
      <c r="X252" s="272"/>
      <c r="Y252" s="273"/>
      <c r="Z252" s="274"/>
      <c r="AA252" s="284"/>
      <c r="AB252" s="284"/>
      <c r="AC252" s="285"/>
      <c r="AD252" s="286"/>
      <c r="AE252" s="287"/>
      <c r="AF252" s="287"/>
      <c r="AG252" s="287"/>
      <c r="AH252" s="287"/>
      <c r="AI252" s="288"/>
      <c r="AR252" s="26"/>
      <c r="AS252" s="26"/>
      <c r="AT252" s="31"/>
      <c r="AU252" s="31"/>
      <c r="AV252" s="31"/>
      <c r="AW252" s="31"/>
      <c r="AX252" s="31"/>
      <c r="AY252" s="217"/>
      <c r="AZ252" s="164"/>
      <c r="BA252" s="31"/>
      <c r="BB252" s="31"/>
      <c r="BC252" s="31"/>
    </row>
    <row r="253" spans="3:55" ht="10.9" customHeight="1" x14ac:dyDescent="0.15">
      <c r="C253" s="250"/>
      <c r="D253" s="280"/>
      <c r="E253" s="247"/>
      <c r="F253" s="247"/>
      <c r="G253" s="250"/>
      <c r="H253" s="247"/>
      <c r="I253" s="257"/>
      <c r="J253" s="258"/>
      <c r="K253" s="259"/>
      <c r="L253" s="266"/>
      <c r="M253" s="267"/>
      <c r="N253" s="267"/>
      <c r="O253" s="267"/>
      <c r="P253" s="267"/>
      <c r="Q253" s="268"/>
      <c r="R253" s="269"/>
      <c r="S253" s="270"/>
      <c r="T253" s="270"/>
      <c r="U253" s="270"/>
      <c r="V253" s="270"/>
      <c r="W253" s="271"/>
      <c r="X253" s="275"/>
      <c r="Y253" s="276"/>
      <c r="Z253" s="277"/>
      <c r="AA253" s="284"/>
      <c r="AB253" s="284"/>
      <c r="AC253" s="285"/>
      <c r="AD253" s="286"/>
      <c r="AE253" s="287"/>
      <c r="AF253" s="287"/>
      <c r="AG253" s="287"/>
      <c r="AH253" s="287"/>
      <c r="AI253" s="288"/>
      <c r="AR253" s="26"/>
      <c r="AS253" s="26"/>
      <c r="AT253" s="31"/>
      <c r="AU253" s="31"/>
      <c r="AV253" s="31"/>
      <c r="AW253" s="31"/>
      <c r="AX253" s="31"/>
      <c r="AY253" s="217"/>
      <c r="AZ253" s="164"/>
      <c r="BA253" s="31"/>
      <c r="BB253" s="31"/>
      <c r="BC253" s="31"/>
    </row>
    <row r="254" spans="3:55" ht="10.9" customHeight="1" x14ac:dyDescent="0.15">
      <c r="C254" s="248">
        <v>9</v>
      </c>
      <c r="D254" s="278" t="s">
        <v>63</v>
      </c>
      <c r="E254" s="245">
        <v>19</v>
      </c>
      <c r="F254" s="245" t="s">
        <v>64</v>
      </c>
      <c r="G254" s="248" t="s">
        <v>71</v>
      </c>
      <c r="H254" s="245"/>
      <c r="I254" s="251" t="s">
        <v>105</v>
      </c>
      <c r="J254" s="252"/>
      <c r="K254" s="253"/>
      <c r="L254" s="260">
        <f>E$214</f>
        <v>150</v>
      </c>
      <c r="M254" s="261"/>
      <c r="N254" s="261"/>
      <c r="O254" s="261"/>
      <c r="P254" s="261"/>
      <c r="Q254" s="262"/>
      <c r="R254" s="269">
        <f t="shared" ref="R254" si="15">IF(AND(I254="○",AY254="●"),2+ROUNDDOWN(($L254-100)/100,0)*2,0)</f>
        <v>2</v>
      </c>
      <c r="S254" s="270"/>
      <c r="T254" s="270"/>
      <c r="U254" s="270"/>
      <c r="V254" s="270"/>
      <c r="W254" s="271"/>
      <c r="X254" s="254">
        <v>2</v>
      </c>
      <c r="Y254" s="255"/>
      <c r="Z254" s="322"/>
      <c r="AA254" s="281">
        <f>IF(X254=1,$AL$33,IF(X254=2,$AL$51,IF(X254=3,$AL$69,IF(X254=4,$AL$89,IF(X254=5,$AL$107,IF(X254=6,$AL$127,IF(X254=7,$AL$145,IF(X254=8,$AL$165,IF(X254=9,$AL$183,IF(X254=10,$AL$203,0))))))))))</f>
        <v>0.154</v>
      </c>
      <c r="AB254" s="282"/>
      <c r="AC254" s="283"/>
      <c r="AD254" s="286">
        <f t="shared" ref="AD254" si="16">IF(I254="○",ROUNDUP(R254*AA254,1),0)</f>
        <v>0.4</v>
      </c>
      <c r="AE254" s="287"/>
      <c r="AF254" s="287"/>
      <c r="AG254" s="287"/>
      <c r="AH254" s="287"/>
      <c r="AI254" s="288"/>
      <c r="AR254" s="26"/>
      <c r="AS254" s="26"/>
      <c r="AT254" s="31"/>
      <c r="AU254" s="31"/>
      <c r="AV254" s="31"/>
      <c r="AW254" s="31"/>
      <c r="AX254" s="31"/>
      <c r="AY254" s="217" t="str">
        <f t="shared" ref="AY254" si="17">IF(OR(I254="×",AY258="×"),"×","●")</f>
        <v>●</v>
      </c>
      <c r="AZ254" s="164" t="str">
        <f>IF(AY254="●",IF(I254="定","-",I254),"-")</f>
        <v>○</v>
      </c>
      <c r="BA254" s="31"/>
      <c r="BB254" s="31"/>
      <c r="BC254" s="31"/>
    </row>
    <row r="255" spans="3:55" ht="10.9" customHeight="1" x14ac:dyDescent="0.15">
      <c r="C255" s="249"/>
      <c r="D255" s="279"/>
      <c r="E255" s="246"/>
      <c r="F255" s="246"/>
      <c r="G255" s="249"/>
      <c r="H255" s="246"/>
      <c r="I255" s="254"/>
      <c r="J255" s="255"/>
      <c r="K255" s="256"/>
      <c r="L255" s="263"/>
      <c r="M255" s="264"/>
      <c r="N255" s="264"/>
      <c r="O255" s="264"/>
      <c r="P255" s="264"/>
      <c r="Q255" s="265"/>
      <c r="R255" s="269"/>
      <c r="S255" s="270"/>
      <c r="T255" s="270"/>
      <c r="U255" s="270"/>
      <c r="V255" s="270"/>
      <c r="W255" s="271"/>
      <c r="X255" s="254"/>
      <c r="Y255" s="255"/>
      <c r="Z255" s="322"/>
      <c r="AA255" s="284"/>
      <c r="AB255" s="284"/>
      <c r="AC255" s="285"/>
      <c r="AD255" s="286"/>
      <c r="AE255" s="287"/>
      <c r="AF255" s="287"/>
      <c r="AG255" s="287"/>
      <c r="AH255" s="287"/>
      <c r="AI255" s="288"/>
      <c r="AR255" s="26"/>
      <c r="AS255" s="26"/>
      <c r="AT255" s="31"/>
      <c r="AU255" s="31"/>
      <c r="AV255" s="31"/>
      <c r="AW255" s="31"/>
      <c r="AX255" s="31"/>
      <c r="AY255" s="217"/>
      <c r="AZ255" s="164"/>
      <c r="BA255" s="31"/>
      <c r="BB255" s="31"/>
      <c r="BC255" s="31"/>
    </row>
    <row r="256" spans="3:55" ht="10.9" customHeight="1" x14ac:dyDescent="0.15">
      <c r="C256" s="249"/>
      <c r="D256" s="279"/>
      <c r="E256" s="246"/>
      <c r="F256" s="246"/>
      <c r="G256" s="249"/>
      <c r="H256" s="246"/>
      <c r="I256" s="254"/>
      <c r="J256" s="255"/>
      <c r="K256" s="256"/>
      <c r="L256" s="263"/>
      <c r="M256" s="264"/>
      <c r="N256" s="264"/>
      <c r="O256" s="264"/>
      <c r="P256" s="264"/>
      <c r="Q256" s="265"/>
      <c r="R256" s="269"/>
      <c r="S256" s="270"/>
      <c r="T256" s="270"/>
      <c r="U256" s="270"/>
      <c r="V256" s="270"/>
      <c r="W256" s="271"/>
      <c r="X256" s="254"/>
      <c r="Y256" s="255"/>
      <c r="Z256" s="322"/>
      <c r="AA256" s="284"/>
      <c r="AB256" s="284"/>
      <c r="AC256" s="285"/>
      <c r="AD256" s="286"/>
      <c r="AE256" s="287"/>
      <c r="AF256" s="287"/>
      <c r="AG256" s="287"/>
      <c r="AH256" s="287"/>
      <c r="AI256" s="288"/>
      <c r="AR256" s="26"/>
      <c r="AS256" s="26"/>
      <c r="AT256" s="31"/>
      <c r="AU256" s="31"/>
      <c r="AV256" s="31"/>
      <c r="AW256" s="31"/>
      <c r="AX256" s="31"/>
      <c r="AY256" s="217"/>
      <c r="AZ256" s="164"/>
      <c r="BA256" s="31"/>
      <c r="BB256" s="31"/>
      <c r="BC256" s="31"/>
    </row>
    <row r="257" spans="3:55" ht="10.9" customHeight="1" x14ac:dyDescent="0.15">
      <c r="C257" s="250"/>
      <c r="D257" s="280"/>
      <c r="E257" s="247"/>
      <c r="F257" s="247"/>
      <c r="G257" s="250"/>
      <c r="H257" s="247"/>
      <c r="I257" s="257"/>
      <c r="J257" s="258"/>
      <c r="K257" s="259"/>
      <c r="L257" s="266"/>
      <c r="M257" s="267"/>
      <c r="N257" s="267"/>
      <c r="O257" s="267"/>
      <c r="P257" s="267"/>
      <c r="Q257" s="268"/>
      <c r="R257" s="269"/>
      <c r="S257" s="270"/>
      <c r="T257" s="270"/>
      <c r="U257" s="270"/>
      <c r="V257" s="270"/>
      <c r="W257" s="271"/>
      <c r="X257" s="257"/>
      <c r="Y257" s="258"/>
      <c r="Z257" s="323"/>
      <c r="AA257" s="284"/>
      <c r="AB257" s="284"/>
      <c r="AC257" s="285"/>
      <c r="AD257" s="286"/>
      <c r="AE257" s="287"/>
      <c r="AF257" s="287"/>
      <c r="AG257" s="287"/>
      <c r="AH257" s="287"/>
      <c r="AI257" s="288"/>
      <c r="AR257" s="26"/>
      <c r="AS257" s="26"/>
      <c r="AT257" s="31"/>
      <c r="AU257" s="31"/>
      <c r="AV257" s="31"/>
      <c r="AW257" s="31"/>
      <c r="AX257" s="31"/>
      <c r="AY257" s="217"/>
      <c r="AZ257" s="164"/>
      <c r="BA257" s="31"/>
      <c r="BB257" s="31"/>
      <c r="BC257" s="31"/>
    </row>
    <row r="258" spans="3:55" ht="10.9" customHeight="1" x14ac:dyDescent="0.15">
      <c r="C258" s="248">
        <v>9</v>
      </c>
      <c r="D258" s="278" t="s">
        <v>63</v>
      </c>
      <c r="E258" s="245">
        <v>20</v>
      </c>
      <c r="F258" s="245" t="s">
        <v>64</v>
      </c>
      <c r="G258" s="248" t="s">
        <v>65</v>
      </c>
      <c r="H258" s="245"/>
      <c r="I258" s="251" t="s">
        <v>105</v>
      </c>
      <c r="J258" s="252"/>
      <c r="K258" s="253"/>
      <c r="L258" s="260">
        <f>E$214</f>
        <v>150</v>
      </c>
      <c r="M258" s="261"/>
      <c r="N258" s="261"/>
      <c r="O258" s="261"/>
      <c r="P258" s="261"/>
      <c r="Q258" s="262"/>
      <c r="R258" s="269">
        <f t="shared" ref="R258" si="18">IF(AND(I258="○",AY258="●"),2+ROUNDDOWN(($L258-100)/100,0)*2,0)</f>
        <v>2</v>
      </c>
      <c r="S258" s="270"/>
      <c r="T258" s="270"/>
      <c r="U258" s="270"/>
      <c r="V258" s="270"/>
      <c r="W258" s="271"/>
      <c r="X258" s="272">
        <v>1</v>
      </c>
      <c r="Y258" s="273"/>
      <c r="Z258" s="274"/>
      <c r="AA258" s="281">
        <f>IF(X258=1,$AL$33,IF(X258=2,$AL$51,IF(X258=3,$AL$69,IF(X258=4,$AL$89,IF(X258=5,$AL$107,IF(X258=6,$AL$127,IF(X258=7,$AL$145,IF(X258=8,$AL$165,IF(X258=9,$AL$183,IF(X258=10,$AL$203,0))))))))))</f>
        <v>0.16700000000000001</v>
      </c>
      <c r="AB258" s="282"/>
      <c r="AC258" s="283"/>
      <c r="AD258" s="286">
        <f t="shared" ref="AD258" si="19">IF(I258="○",ROUNDUP(R258*AA258,1),0)</f>
        <v>0.4</v>
      </c>
      <c r="AE258" s="287"/>
      <c r="AF258" s="287"/>
      <c r="AG258" s="287"/>
      <c r="AH258" s="287"/>
      <c r="AI258" s="288"/>
      <c r="AR258" s="26"/>
      <c r="AS258" s="26"/>
      <c r="AT258" s="31"/>
      <c r="AU258" s="31"/>
      <c r="AV258" s="31"/>
      <c r="AW258" s="31"/>
      <c r="AX258" s="31"/>
      <c r="AY258" s="217" t="str">
        <f t="shared" ref="AY258" si="20">IF(OR(I258="×",AY262="×"),"×","●")</f>
        <v>●</v>
      </c>
      <c r="AZ258" s="164" t="str">
        <f>IF(AY258="●",IF(I258="定","-",I258),"-")</f>
        <v>○</v>
      </c>
      <c r="BA258" s="31"/>
      <c r="BB258" s="31"/>
      <c r="BC258" s="31"/>
    </row>
    <row r="259" spans="3:55" ht="10.9" customHeight="1" x14ac:dyDescent="0.15">
      <c r="C259" s="249"/>
      <c r="D259" s="279"/>
      <c r="E259" s="246"/>
      <c r="F259" s="246"/>
      <c r="G259" s="249"/>
      <c r="H259" s="246"/>
      <c r="I259" s="254"/>
      <c r="J259" s="255"/>
      <c r="K259" s="256"/>
      <c r="L259" s="263"/>
      <c r="M259" s="264"/>
      <c r="N259" s="264"/>
      <c r="O259" s="264"/>
      <c r="P259" s="264"/>
      <c r="Q259" s="265"/>
      <c r="R259" s="269"/>
      <c r="S259" s="270"/>
      <c r="T259" s="270"/>
      <c r="U259" s="270"/>
      <c r="V259" s="270"/>
      <c r="W259" s="271"/>
      <c r="X259" s="272"/>
      <c r="Y259" s="273"/>
      <c r="Z259" s="274"/>
      <c r="AA259" s="284"/>
      <c r="AB259" s="284"/>
      <c r="AC259" s="285"/>
      <c r="AD259" s="286"/>
      <c r="AE259" s="287"/>
      <c r="AF259" s="287"/>
      <c r="AG259" s="287"/>
      <c r="AH259" s="287"/>
      <c r="AI259" s="288"/>
      <c r="AR259" s="26"/>
      <c r="AS259" s="26"/>
      <c r="AT259" s="31"/>
      <c r="AU259" s="31"/>
      <c r="AV259" s="31"/>
      <c r="AW259" s="31"/>
      <c r="AX259" s="31"/>
      <c r="AY259" s="217"/>
      <c r="AZ259" s="164"/>
      <c r="BA259" s="31"/>
      <c r="BB259" s="31"/>
      <c r="BC259" s="31"/>
    </row>
    <row r="260" spans="3:55" ht="10.9" customHeight="1" x14ac:dyDescent="0.15">
      <c r="C260" s="249"/>
      <c r="D260" s="279"/>
      <c r="E260" s="246"/>
      <c r="F260" s="246"/>
      <c r="G260" s="249"/>
      <c r="H260" s="246"/>
      <c r="I260" s="254"/>
      <c r="J260" s="255"/>
      <c r="K260" s="256"/>
      <c r="L260" s="263"/>
      <c r="M260" s="264"/>
      <c r="N260" s="264"/>
      <c r="O260" s="264"/>
      <c r="P260" s="264"/>
      <c r="Q260" s="265"/>
      <c r="R260" s="269"/>
      <c r="S260" s="270"/>
      <c r="T260" s="270"/>
      <c r="U260" s="270"/>
      <c r="V260" s="270"/>
      <c r="W260" s="271"/>
      <c r="X260" s="272"/>
      <c r="Y260" s="273"/>
      <c r="Z260" s="274"/>
      <c r="AA260" s="284"/>
      <c r="AB260" s="284"/>
      <c r="AC260" s="285"/>
      <c r="AD260" s="286"/>
      <c r="AE260" s="287"/>
      <c r="AF260" s="287"/>
      <c r="AG260" s="287"/>
      <c r="AH260" s="287"/>
      <c r="AI260" s="288"/>
      <c r="AR260" s="26"/>
      <c r="AS260" s="26"/>
      <c r="AT260" s="31"/>
      <c r="AU260" s="31"/>
      <c r="AV260" s="31"/>
      <c r="AW260" s="31"/>
      <c r="AX260" s="31"/>
      <c r="AY260" s="217"/>
      <c r="AZ260" s="164"/>
      <c r="BA260" s="31"/>
      <c r="BB260" s="31"/>
      <c r="BC260" s="31"/>
    </row>
    <row r="261" spans="3:55" ht="10.9" customHeight="1" x14ac:dyDescent="0.15">
      <c r="C261" s="250"/>
      <c r="D261" s="280"/>
      <c r="E261" s="247"/>
      <c r="F261" s="247"/>
      <c r="G261" s="250"/>
      <c r="H261" s="247"/>
      <c r="I261" s="257"/>
      <c r="J261" s="258"/>
      <c r="K261" s="259"/>
      <c r="L261" s="266"/>
      <c r="M261" s="267"/>
      <c r="N261" s="267"/>
      <c r="O261" s="267"/>
      <c r="P261" s="267"/>
      <c r="Q261" s="268"/>
      <c r="R261" s="269"/>
      <c r="S261" s="270"/>
      <c r="T261" s="270"/>
      <c r="U261" s="270"/>
      <c r="V261" s="270"/>
      <c r="W261" s="271"/>
      <c r="X261" s="275"/>
      <c r="Y261" s="276"/>
      <c r="Z261" s="277"/>
      <c r="AA261" s="284"/>
      <c r="AB261" s="284"/>
      <c r="AC261" s="285"/>
      <c r="AD261" s="286"/>
      <c r="AE261" s="287"/>
      <c r="AF261" s="287"/>
      <c r="AG261" s="287"/>
      <c r="AH261" s="287"/>
      <c r="AI261" s="288"/>
      <c r="AR261" s="26"/>
      <c r="AS261" s="26"/>
      <c r="AT261" s="31"/>
      <c r="AU261" s="31"/>
      <c r="AV261" s="31"/>
      <c r="AW261" s="31"/>
      <c r="AX261" s="31"/>
      <c r="AY261" s="217"/>
      <c r="AZ261" s="164"/>
      <c r="BA261" s="31"/>
      <c r="BB261" s="31"/>
      <c r="BC261" s="31"/>
    </row>
    <row r="262" spans="3:55" ht="10.9" customHeight="1" x14ac:dyDescent="0.15">
      <c r="C262" s="248">
        <v>9</v>
      </c>
      <c r="D262" s="278" t="s">
        <v>63</v>
      </c>
      <c r="E262" s="245">
        <v>21</v>
      </c>
      <c r="F262" s="245" t="s">
        <v>64</v>
      </c>
      <c r="G262" s="248" t="s">
        <v>66</v>
      </c>
      <c r="H262" s="245"/>
      <c r="I262" s="251" t="s">
        <v>105</v>
      </c>
      <c r="J262" s="252"/>
      <c r="K262" s="253"/>
      <c r="L262" s="260">
        <f>E$214</f>
        <v>150</v>
      </c>
      <c r="M262" s="261"/>
      <c r="N262" s="261"/>
      <c r="O262" s="261"/>
      <c r="P262" s="261"/>
      <c r="Q262" s="262"/>
      <c r="R262" s="269">
        <f t="shared" ref="R262" si="21">IF(AND(I262="○",AY262="●"),2+ROUNDDOWN(($L262-100)/100,0)*2,0)</f>
        <v>2</v>
      </c>
      <c r="S262" s="270"/>
      <c r="T262" s="270"/>
      <c r="U262" s="270"/>
      <c r="V262" s="270"/>
      <c r="W262" s="271"/>
      <c r="X262" s="272">
        <v>1</v>
      </c>
      <c r="Y262" s="273"/>
      <c r="Z262" s="274"/>
      <c r="AA262" s="281">
        <f>IF(X262=1,$AL$33,IF(X262=2,$AL$51,IF(X262=3,$AL$69,IF(X262=4,$AL$89,IF(X262=5,$AL$107,IF(X262=6,$AL$127,IF(X262=7,$AL$145,IF(X262=8,$AL$165,IF(X262=9,$AL$183,IF(X262=10,$AL$203,0))))))))))</f>
        <v>0.16700000000000001</v>
      </c>
      <c r="AB262" s="282"/>
      <c r="AC262" s="283"/>
      <c r="AD262" s="286">
        <f t="shared" ref="AD262" si="22">IF(I262="○",ROUNDUP(R262*AA262,1),0)</f>
        <v>0.4</v>
      </c>
      <c r="AE262" s="287"/>
      <c r="AF262" s="287"/>
      <c r="AG262" s="287"/>
      <c r="AH262" s="287"/>
      <c r="AI262" s="288"/>
      <c r="AR262" s="26"/>
      <c r="AS262" s="26"/>
      <c r="AT262" s="31"/>
      <c r="AU262" s="31"/>
      <c r="AV262" s="31"/>
      <c r="AW262" s="31"/>
      <c r="AX262" s="31"/>
      <c r="AY262" s="217" t="str">
        <f t="shared" ref="AY262" si="23">IF(OR(I262="×",AY266="×"),"×","●")</f>
        <v>●</v>
      </c>
      <c r="AZ262" s="164" t="str">
        <f>IF(AY262="●",IF(I262="定","-",I262),"-")</f>
        <v>○</v>
      </c>
      <c r="BA262" s="31"/>
      <c r="BB262" s="31"/>
      <c r="BC262" s="31"/>
    </row>
    <row r="263" spans="3:55" ht="10.9" customHeight="1" x14ac:dyDescent="0.15">
      <c r="C263" s="249"/>
      <c r="D263" s="279"/>
      <c r="E263" s="246"/>
      <c r="F263" s="246"/>
      <c r="G263" s="249"/>
      <c r="H263" s="246"/>
      <c r="I263" s="254"/>
      <c r="J263" s="255"/>
      <c r="K263" s="256"/>
      <c r="L263" s="263"/>
      <c r="M263" s="264"/>
      <c r="N263" s="264"/>
      <c r="O263" s="264"/>
      <c r="P263" s="264"/>
      <c r="Q263" s="265"/>
      <c r="R263" s="269"/>
      <c r="S263" s="270"/>
      <c r="T263" s="270"/>
      <c r="U263" s="270"/>
      <c r="V263" s="270"/>
      <c r="W263" s="271"/>
      <c r="X263" s="272"/>
      <c r="Y263" s="273"/>
      <c r="Z263" s="274"/>
      <c r="AA263" s="284"/>
      <c r="AB263" s="284"/>
      <c r="AC263" s="285"/>
      <c r="AD263" s="286"/>
      <c r="AE263" s="287"/>
      <c r="AF263" s="287"/>
      <c r="AG263" s="287"/>
      <c r="AH263" s="287"/>
      <c r="AI263" s="288"/>
      <c r="AR263" s="26"/>
      <c r="AS263" s="26"/>
      <c r="AT263" s="31"/>
      <c r="AU263" s="31"/>
      <c r="AV263" s="31"/>
      <c r="AW263" s="31"/>
      <c r="AX263" s="31"/>
      <c r="AY263" s="217"/>
      <c r="AZ263" s="164"/>
      <c r="BA263" s="31"/>
      <c r="BB263" s="31"/>
      <c r="BC263" s="31"/>
    </row>
    <row r="264" spans="3:55" ht="10.9" customHeight="1" x14ac:dyDescent="0.15">
      <c r="C264" s="249"/>
      <c r="D264" s="279"/>
      <c r="E264" s="246"/>
      <c r="F264" s="246"/>
      <c r="G264" s="249"/>
      <c r="H264" s="246"/>
      <c r="I264" s="254"/>
      <c r="J264" s="255"/>
      <c r="K264" s="256"/>
      <c r="L264" s="263"/>
      <c r="M264" s="264"/>
      <c r="N264" s="264"/>
      <c r="O264" s="264"/>
      <c r="P264" s="264"/>
      <c r="Q264" s="265"/>
      <c r="R264" s="269"/>
      <c r="S264" s="270"/>
      <c r="T264" s="270"/>
      <c r="U264" s="270"/>
      <c r="V264" s="270"/>
      <c r="W264" s="271"/>
      <c r="X264" s="272"/>
      <c r="Y264" s="273"/>
      <c r="Z264" s="274"/>
      <c r="AA264" s="284"/>
      <c r="AB264" s="284"/>
      <c r="AC264" s="285"/>
      <c r="AD264" s="286"/>
      <c r="AE264" s="287"/>
      <c r="AF264" s="287"/>
      <c r="AG264" s="287"/>
      <c r="AH264" s="287"/>
      <c r="AI264" s="288"/>
      <c r="AR264" s="26"/>
      <c r="AS264" s="26"/>
      <c r="AT264" s="31"/>
      <c r="AU264" s="31"/>
      <c r="AV264" s="31"/>
      <c r="AW264" s="31"/>
      <c r="AX264" s="31"/>
      <c r="AY264" s="217"/>
      <c r="AZ264" s="164"/>
      <c r="BA264" s="31"/>
      <c r="BB264" s="31"/>
      <c r="BC264" s="31"/>
    </row>
    <row r="265" spans="3:55" ht="10.9" customHeight="1" x14ac:dyDescent="0.15">
      <c r="C265" s="250"/>
      <c r="D265" s="280"/>
      <c r="E265" s="247"/>
      <c r="F265" s="247"/>
      <c r="G265" s="250"/>
      <c r="H265" s="247"/>
      <c r="I265" s="257"/>
      <c r="J265" s="258"/>
      <c r="K265" s="259"/>
      <c r="L265" s="266"/>
      <c r="M265" s="267"/>
      <c r="N265" s="267"/>
      <c r="O265" s="267"/>
      <c r="P265" s="267"/>
      <c r="Q265" s="268"/>
      <c r="R265" s="269"/>
      <c r="S265" s="270"/>
      <c r="T265" s="270"/>
      <c r="U265" s="270"/>
      <c r="V265" s="270"/>
      <c r="W265" s="271"/>
      <c r="X265" s="275"/>
      <c r="Y265" s="276"/>
      <c r="Z265" s="277"/>
      <c r="AA265" s="284"/>
      <c r="AB265" s="284"/>
      <c r="AC265" s="285"/>
      <c r="AD265" s="286"/>
      <c r="AE265" s="287"/>
      <c r="AF265" s="287"/>
      <c r="AG265" s="287"/>
      <c r="AH265" s="287"/>
      <c r="AI265" s="288"/>
      <c r="AR265" s="26"/>
      <c r="AS265" s="26"/>
      <c r="AT265" s="31"/>
      <c r="AU265" s="31"/>
      <c r="AV265" s="31"/>
      <c r="AW265" s="31"/>
      <c r="AX265" s="31"/>
      <c r="AY265" s="217"/>
      <c r="AZ265" s="164"/>
      <c r="BA265" s="31"/>
      <c r="BB265" s="31"/>
      <c r="BC265" s="31"/>
    </row>
    <row r="266" spans="3:55" ht="10.9" customHeight="1" x14ac:dyDescent="0.15">
      <c r="C266" s="248">
        <v>9</v>
      </c>
      <c r="D266" s="278" t="s">
        <v>63</v>
      </c>
      <c r="E266" s="245">
        <v>22</v>
      </c>
      <c r="F266" s="245" t="s">
        <v>64</v>
      </c>
      <c r="G266" s="248" t="s">
        <v>67</v>
      </c>
      <c r="H266" s="245"/>
      <c r="I266" s="251" t="s">
        <v>105</v>
      </c>
      <c r="J266" s="252"/>
      <c r="K266" s="253"/>
      <c r="L266" s="260">
        <f>E$214</f>
        <v>150</v>
      </c>
      <c r="M266" s="261"/>
      <c r="N266" s="261"/>
      <c r="O266" s="261"/>
      <c r="P266" s="261"/>
      <c r="Q266" s="262"/>
      <c r="R266" s="269">
        <f t="shared" ref="R266" si="24">IF(AND(I266="○",AY266="●"),2+ROUNDDOWN(($L266-100)/100,0)*2,0)</f>
        <v>2</v>
      </c>
      <c r="S266" s="270"/>
      <c r="T266" s="270"/>
      <c r="U266" s="270"/>
      <c r="V266" s="270"/>
      <c r="W266" s="271"/>
      <c r="X266" s="272">
        <v>1</v>
      </c>
      <c r="Y266" s="273"/>
      <c r="Z266" s="274"/>
      <c r="AA266" s="281">
        <f>IF(X266=1,$AL$33,IF(X266=2,$AL$51,IF(X266=3,$AL$69,IF(X266=4,$AL$89,IF(X266=5,$AL$107,IF(X266=6,$AL$127,IF(X266=7,$AL$145,IF(X266=8,$AL$165,IF(X266=9,$AL$183,IF(X266=10,$AL$203,0))))))))))</f>
        <v>0.16700000000000001</v>
      </c>
      <c r="AB266" s="282"/>
      <c r="AC266" s="283"/>
      <c r="AD266" s="286">
        <f t="shared" ref="AD266" si="25">IF(I266="○",ROUNDUP(R266*AA266,1),0)</f>
        <v>0.4</v>
      </c>
      <c r="AE266" s="287"/>
      <c r="AF266" s="287"/>
      <c r="AG266" s="287"/>
      <c r="AH266" s="287"/>
      <c r="AI266" s="288"/>
      <c r="AR266" s="26"/>
      <c r="AS266" s="26"/>
      <c r="AT266" s="31"/>
      <c r="AU266" s="31"/>
      <c r="AV266" s="31"/>
      <c r="AW266" s="31"/>
      <c r="AX266" s="31"/>
      <c r="AY266" s="217" t="str">
        <f t="shared" ref="AY266" si="26">IF(OR(I266="×",AY270="×"),"×","●")</f>
        <v>●</v>
      </c>
      <c r="AZ266" s="164" t="str">
        <f>IF(AY266="●",IF(I266="定","-",I266),"-")</f>
        <v>○</v>
      </c>
      <c r="BA266" s="31"/>
      <c r="BB266" s="31"/>
      <c r="BC266" s="31"/>
    </row>
    <row r="267" spans="3:55" ht="10.9" customHeight="1" x14ac:dyDescent="0.15">
      <c r="C267" s="249"/>
      <c r="D267" s="279"/>
      <c r="E267" s="246"/>
      <c r="F267" s="246"/>
      <c r="G267" s="249"/>
      <c r="H267" s="246"/>
      <c r="I267" s="254"/>
      <c r="J267" s="255"/>
      <c r="K267" s="256"/>
      <c r="L267" s="263"/>
      <c r="M267" s="264"/>
      <c r="N267" s="264"/>
      <c r="O267" s="264"/>
      <c r="P267" s="264"/>
      <c r="Q267" s="265"/>
      <c r="R267" s="269"/>
      <c r="S267" s="270"/>
      <c r="T267" s="270"/>
      <c r="U267" s="270"/>
      <c r="V267" s="270"/>
      <c r="W267" s="271"/>
      <c r="X267" s="272"/>
      <c r="Y267" s="273"/>
      <c r="Z267" s="274"/>
      <c r="AA267" s="284"/>
      <c r="AB267" s="284"/>
      <c r="AC267" s="285"/>
      <c r="AD267" s="286"/>
      <c r="AE267" s="287"/>
      <c r="AF267" s="287"/>
      <c r="AG267" s="287"/>
      <c r="AH267" s="287"/>
      <c r="AI267" s="288"/>
      <c r="AR267" s="26"/>
      <c r="AS267" s="26"/>
      <c r="AT267" s="31"/>
      <c r="AU267" s="31"/>
      <c r="AV267" s="31"/>
      <c r="AW267" s="31"/>
      <c r="AX267" s="31"/>
      <c r="AY267" s="217"/>
      <c r="AZ267" s="164"/>
      <c r="BA267" s="31"/>
      <c r="BB267" s="31"/>
      <c r="BC267" s="31"/>
    </row>
    <row r="268" spans="3:55" ht="10.9" customHeight="1" x14ac:dyDescent="0.15">
      <c r="C268" s="249"/>
      <c r="D268" s="279"/>
      <c r="E268" s="246"/>
      <c r="F268" s="246"/>
      <c r="G268" s="249"/>
      <c r="H268" s="246"/>
      <c r="I268" s="254"/>
      <c r="J268" s="255"/>
      <c r="K268" s="256"/>
      <c r="L268" s="263"/>
      <c r="M268" s="264"/>
      <c r="N268" s="264"/>
      <c r="O268" s="264"/>
      <c r="P268" s="264"/>
      <c r="Q268" s="265"/>
      <c r="R268" s="269"/>
      <c r="S268" s="270"/>
      <c r="T268" s="270"/>
      <c r="U268" s="270"/>
      <c r="V268" s="270"/>
      <c r="W268" s="271"/>
      <c r="X268" s="272"/>
      <c r="Y268" s="273"/>
      <c r="Z268" s="274"/>
      <c r="AA268" s="284"/>
      <c r="AB268" s="284"/>
      <c r="AC268" s="285"/>
      <c r="AD268" s="286"/>
      <c r="AE268" s="287"/>
      <c r="AF268" s="287"/>
      <c r="AG268" s="287"/>
      <c r="AH268" s="287"/>
      <c r="AI268" s="288"/>
      <c r="AR268" s="26"/>
      <c r="AS268" s="26"/>
      <c r="AT268" s="31"/>
      <c r="AU268" s="31"/>
      <c r="AV268" s="31"/>
      <c r="AW268" s="31"/>
      <c r="AX268" s="31"/>
      <c r="AY268" s="217"/>
      <c r="AZ268" s="164"/>
      <c r="BA268" s="31"/>
      <c r="BB268" s="31"/>
      <c r="BC268" s="31"/>
    </row>
    <row r="269" spans="3:55" ht="10.9" customHeight="1" x14ac:dyDescent="0.15">
      <c r="C269" s="250"/>
      <c r="D269" s="280"/>
      <c r="E269" s="247"/>
      <c r="F269" s="247"/>
      <c r="G269" s="250"/>
      <c r="H269" s="247"/>
      <c r="I269" s="257"/>
      <c r="J269" s="258"/>
      <c r="K269" s="259"/>
      <c r="L269" s="266"/>
      <c r="M269" s="267"/>
      <c r="N269" s="267"/>
      <c r="O269" s="267"/>
      <c r="P269" s="267"/>
      <c r="Q269" s="268"/>
      <c r="R269" s="269"/>
      <c r="S269" s="270"/>
      <c r="T269" s="270"/>
      <c r="U269" s="270"/>
      <c r="V269" s="270"/>
      <c r="W269" s="271"/>
      <c r="X269" s="275"/>
      <c r="Y269" s="276"/>
      <c r="Z269" s="277"/>
      <c r="AA269" s="284"/>
      <c r="AB269" s="284"/>
      <c r="AC269" s="285"/>
      <c r="AD269" s="286"/>
      <c r="AE269" s="287"/>
      <c r="AF269" s="287"/>
      <c r="AG269" s="287"/>
      <c r="AH269" s="287"/>
      <c r="AI269" s="288"/>
      <c r="AR269" s="26"/>
      <c r="AS269" s="26"/>
      <c r="AT269" s="31"/>
      <c r="AU269" s="31"/>
      <c r="AV269" s="31"/>
      <c r="AW269" s="31"/>
      <c r="AX269" s="31"/>
      <c r="AY269" s="217"/>
      <c r="AZ269" s="164"/>
      <c r="BA269" s="31"/>
      <c r="BB269" s="31"/>
      <c r="BC269" s="31"/>
    </row>
    <row r="270" spans="3:55" ht="10.9" customHeight="1" x14ac:dyDescent="0.15">
      <c r="C270" s="248">
        <v>9</v>
      </c>
      <c r="D270" s="278" t="s">
        <v>63</v>
      </c>
      <c r="E270" s="245">
        <v>23</v>
      </c>
      <c r="F270" s="245" t="s">
        <v>64</v>
      </c>
      <c r="G270" s="248" t="s">
        <v>68</v>
      </c>
      <c r="H270" s="245"/>
      <c r="I270" s="251" t="s">
        <v>105</v>
      </c>
      <c r="J270" s="252"/>
      <c r="K270" s="253"/>
      <c r="L270" s="260">
        <f>E$214</f>
        <v>150</v>
      </c>
      <c r="M270" s="261"/>
      <c r="N270" s="261"/>
      <c r="O270" s="261"/>
      <c r="P270" s="261"/>
      <c r="Q270" s="262"/>
      <c r="R270" s="269">
        <f t="shared" ref="R270" si="27">IF(AND(I270="○",AY270="●"),2+ROUNDDOWN(($L270-100)/100,0)*2,0)</f>
        <v>2</v>
      </c>
      <c r="S270" s="270"/>
      <c r="T270" s="270"/>
      <c r="U270" s="270"/>
      <c r="V270" s="270"/>
      <c r="W270" s="271"/>
      <c r="X270" s="272">
        <v>1</v>
      </c>
      <c r="Y270" s="273"/>
      <c r="Z270" s="274"/>
      <c r="AA270" s="281">
        <f>IF(X270=1,$AL$33,IF(X270=2,$AL$51,IF(X270=3,$AL$69,IF(X270=4,$AL$89,IF(X270=5,$AL$107,IF(X270=6,$AL$127,IF(X270=7,$AL$145,IF(X270=8,$AL$165,IF(X270=9,$AL$183,IF(X270=10,$AL$203,0))))))))))</f>
        <v>0.16700000000000001</v>
      </c>
      <c r="AB270" s="282"/>
      <c r="AC270" s="283"/>
      <c r="AD270" s="286">
        <f t="shared" ref="AD270" si="28">IF(I270="○",ROUNDUP(R270*AA270,1),0)</f>
        <v>0.4</v>
      </c>
      <c r="AE270" s="287"/>
      <c r="AF270" s="287"/>
      <c r="AG270" s="287"/>
      <c r="AH270" s="287"/>
      <c r="AI270" s="288"/>
      <c r="AR270" s="26"/>
      <c r="AS270" s="26"/>
      <c r="AT270" s="31"/>
      <c r="AU270" s="31"/>
      <c r="AV270" s="31"/>
      <c r="AW270" s="31"/>
      <c r="AX270" s="31"/>
      <c r="AY270" s="217" t="str">
        <f t="shared" ref="AY270" si="29">IF(OR(I270="×",AY274="×"),"×","●")</f>
        <v>●</v>
      </c>
      <c r="AZ270" s="164" t="str">
        <f>IF(AY270="●",IF(I270="定","-",I270),"-")</f>
        <v>○</v>
      </c>
      <c r="BA270" s="31"/>
      <c r="BB270" s="31"/>
      <c r="BC270" s="31"/>
    </row>
    <row r="271" spans="3:55" ht="10.9" customHeight="1" x14ac:dyDescent="0.15">
      <c r="C271" s="249"/>
      <c r="D271" s="279"/>
      <c r="E271" s="246"/>
      <c r="F271" s="246"/>
      <c r="G271" s="249"/>
      <c r="H271" s="246"/>
      <c r="I271" s="254"/>
      <c r="J271" s="255"/>
      <c r="K271" s="256"/>
      <c r="L271" s="263"/>
      <c r="M271" s="264"/>
      <c r="N271" s="264"/>
      <c r="O271" s="264"/>
      <c r="P271" s="264"/>
      <c r="Q271" s="265"/>
      <c r="R271" s="269"/>
      <c r="S271" s="270"/>
      <c r="T271" s="270"/>
      <c r="U271" s="270"/>
      <c r="V271" s="270"/>
      <c r="W271" s="271"/>
      <c r="X271" s="272"/>
      <c r="Y271" s="273"/>
      <c r="Z271" s="274"/>
      <c r="AA271" s="284"/>
      <c r="AB271" s="284"/>
      <c r="AC271" s="285"/>
      <c r="AD271" s="286"/>
      <c r="AE271" s="287"/>
      <c r="AF271" s="287"/>
      <c r="AG271" s="287"/>
      <c r="AH271" s="287"/>
      <c r="AI271" s="288"/>
      <c r="AR271" s="26"/>
      <c r="AS271" s="26"/>
      <c r="AT271" s="31"/>
      <c r="AU271" s="31"/>
      <c r="AV271" s="31"/>
      <c r="AW271" s="31"/>
      <c r="AX271" s="31"/>
      <c r="AY271" s="217"/>
      <c r="AZ271" s="164"/>
      <c r="BA271" s="31"/>
      <c r="BB271" s="31"/>
      <c r="BC271" s="31"/>
    </row>
    <row r="272" spans="3:55" ht="10.9" customHeight="1" x14ac:dyDescent="0.15">
      <c r="C272" s="249"/>
      <c r="D272" s="279"/>
      <c r="E272" s="246"/>
      <c r="F272" s="246"/>
      <c r="G272" s="249"/>
      <c r="H272" s="246"/>
      <c r="I272" s="254"/>
      <c r="J272" s="255"/>
      <c r="K272" s="256"/>
      <c r="L272" s="263"/>
      <c r="M272" s="264"/>
      <c r="N272" s="264"/>
      <c r="O272" s="264"/>
      <c r="P272" s="264"/>
      <c r="Q272" s="265"/>
      <c r="R272" s="269"/>
      <c r="S272" s="270"/>
      <c r="T272" s="270"/>
      <c r="U272" s="270"/>
      <c r="V272" s="270"/>
      <c r="W272" s="271"/>
      <c r="X272" s="272"/>
      <c r="Y272" s="273"/>
      <c r="Z272" s="274"/>
      <c r="AA272" s="284"/>
      <c r="AB272" s="284"/>
      <c r="AC272" s="285"/>
      <c r="AD272" s="286"/>
      <c r="AE272" s="287"/>
      <c r="AF272" s="287"/>
      <c r="AG272" s="287"/>
      <c r="AH272" s="287"/>
      <c r="AI272" s="288"/>
      <c r="AR272" s="26"/>
      <c r="AS272" s="26"/>
      <c r="AT272" s="31"/>
      <c r="AU272" s="31"/>
      <c r="AV272" s="31"/>
      <c r="AW272" s="31"/>
      <c r="AX272" s="31"/>
      <c r="AY272" s="217"/>
      <c r="AZ272" s="164"/>
      <c r="BA272" s="31"/>
      <c r="BB272" s="31"/>
      <c r="BC272" s="31"/>
    </row>
    <row r="273" spans="3:55" ht="10.9" customHeight="1" x14ac:dyDescent="0.15">
      <c r="C273" s="250"/>
      <c r="D273" s="280"/>
      <c r="E273" s="247"/>
      <c r="F273" s="247"/>
      <c r="G273" s="250"/>
      <c r="H273" s="247"/>
      <c r="I273" s="257"/>
      <c r="J273" s="258"/>
      <c r="K273" s="259"/>
      <c r="L273" s="266"/>
      <c r="M273" s="267"/>
      <c r="N273" s="267"/>
      <c r="O273" s="267"/>
      <c r="P273" s="267"/>
      <c r="Q273" s="268"/>
      <c r="R273" s="269"/>
      <c r="S273" s="270"/>
      <c r="T273" s="270"/>
      <c r="U273" s="270"/>
      <c r="V273" s="270"/>
      <c r="W273" s="271"/>
      <c r="X273" s="275"/>
      <c r="Y273" s="276"/>
      <c r="Z273" s="277"/>
      <c r="AA273" s="284"/>
      <c r="AB273" s="284"/>
      <c r="AC273" s="285"/>
      <c r="AD273" s="286"/>
      <c r="AE273" s="287"/>
      <c r="AF273" s="287"/>
      <c r="AG273" s="287"/>
      <c r="AH273" s="287"/>
      <c r="AI273" s="288"/>
      <c r="AR273" s="26"/>
      <c r="AS273" s="26"/>
      <c r="AT273" s="31"/>
      <c r="AU273" s="31"/>
      <c r="AV273" s="31"/>
      <c r="AW273" s="31"/>
      <c r="AX273" s="31"/>
      <c r="AY273" s="217"/>
      <c r="AZ273" s="164"/>
      <c r="BA273" s="31"/>
      <c r="BB273" s="31"/>
      <c r="BC273" s="31"/>
    </row>
    <row r="274" spans="3:55" ht="10.9" customHeight="1" x14ac:dyDescent="0.15">
      <c r="C274" s="248">
        <v>9</v>
      </c>
      <c r="D274" s="278" t="s">
        <v>63</v>
      </c>
      <c r="E274" s="245">
        <v>24</v>
      </c>
      <c r="F274" s="245" t="s">
        <v>64</v>
      </c>
      <c r="G274" s="248" t="s">
        <v>69</v>
      </c>
      <c r="H274" s="245"/>
      <c r="I274" s="251" t="s">
        <v>105</v>
      </c>
      <c r="J274" s="252"/>
      <c r="K274" s="253"/>
      <c r="L274" s="260">
        <f>E$214</f>
        <v>150</v>
      </c>
      <c r="M274" s="261"/>
      <c r="N274" s="261"/>
      <c r="O274" s="261"/>
      <c r="P274" s="261"/>
      <c r="Q274" s="262"/>
      <c r="R274" s="269">
        <f t="shared" ref="R274" si="30">IF(AND(I274="○",AY274="●"),2+ROUNDDOWN(($L274-100)/100,0)*2,0)</f>
        <v>2</v>
      </c>
      <c r="S274" s="270"/>
      <c r="T274" s="270"/>
      <c r="U274" s="270"/>
      <c r="V274" s="270"/>
      <c r="W274" s="271"/>
      <c r="X274" s="272">
        <v>1</v>
      </c>
      <c r="Y274" s="273"/>
      <c r="Z274" s="274"/>
      <c r="AA274" s="281">
        <f>IF(X274=1,$AL$33,IF(X274=2,$AL$51,IF(X274=3,$AL$69,IF(X274=4,$AL$89,IF(X274=5,$AL$107,IF(X274=6,$AL$127,IF(X274=7,$AL$145,IF(X274=8,$AL$165,IF(X274=9,$AL$183,IF(X274=10,$AL$203,0))))))))))</f>
        <v>0.16700000000000001</v>
      </c>
      <c r="AB274" s="282"/>
      <c r="AC274" s="283"/>
      <c r="AD274" s="286">
        <f t="shared" ref="AD274" si="31">IF(I274="○",ROUNDUP(R274*AA274,1),0)</f>
        <v>0.4</v>
      </c>
      <c r="AE274" s="287"/>
      <c r="AF274" s="287"/>
      <c r="AG274" s="287"/>
      <c r="AH274" s="287"/>
      <c r="AI274" s="288"/>
      <c r="AR274" s="26"/>
      <c r="AS274" s="26"/>
      <c r="AT274" s="31"/>
      <c r="AU274" s="31"/>
      <c r="AV274" s="31"/>
      <c r="AW274" s="31"/>
      <c r="AX274" s="31"/>
      <c r="AY274" s="217" t="str">
        <f t="shared" ref="AY274" si="32">IF(OR(I274="×",AY278="×"),"×","●")</f>
        <v>●</v>
      </c>
      <c r="AZ274" s="164" t="str">
        <f>IF(AY274="●",IF(I274="定","-",I274),"-")</f>
        <v>○</v>
      </c>
      <c r="BA274" s="31"/>
      <c r="BB274" s="31"/>
      <c r="BC274" s="31"/>
    </row>
    <row r="275" spans="3:55" ht="10.9" customHeight="1" x14ac:dyDescent="0.15">
      <c r="C275" s="249"/>
      <c r="D275" s="279"/>
      <c r="E275" s="246"/>
      <c r="F275" s="246"/>
      <c r="G275" s="249"/>
      <c r="H275" s="246"/>
      <c r="I275" s="254"/>
      <c r="J275" s="255"/>
      <c r="K275" s="256"/>
      <c r="L275" s="263"/>
      <c r="M275" s="264"/>
      <c r="N275" s="264"/>
      <c r="O275" s="264"/>
      <c r="P275" s="264"/>
      <c r="Q275" s="265"/>
      <c r="R275" s="269"/>
      <c r="S275" s="270"/>
      <c r="T275" s="270"/>
      <c r="U275" s="270"/>
      <c r="V275" s="270"/>
      <c r="W275" s="271"/>
      <c r="X275" s="272"/>
      <c r="Y275" s="273"/>
      <c r="Z275" s="274"/>
      <c r="AA275" s="284"/>
      <c r="AB275" s="284"/>
      <c r="AC275" s="285"/>
      <c r="AD275" s="286"/>
      <c r="AE275" s="287"/>
      <c r="AF275" s="287"/>
      <c r="AG275" s="287"/>
      <c r="AH275" s="287"/>
      <c r="AI275" s="288"/>
      <c r="AR275" s="26"/>
      <c r="AS275" s="26"/>
      <c r="AT275" s="31"/>
      <c r="AU275" s="31"/>
      <c r="AV275" s="31"/>
      <c r="AW275" s="31"/>
      <c r="AX275" s="31"/>
      <c r="AY275" s="217"/>
      <c r="AZ275" s="164"/>
      <c r="BA275" s="31"/>
      <c r="BB275" s="31"/>
      <c r="BC275" s="31"/>
    </row>
    <row r="276" spans="3:55" ht="10.9" customHeight="1" x14ac:dyDescent="0.15">
      <c r="C276" s="249"/>
      <c r="D276" s="279"/>
      <c r="E276" s="246"/>
      <c r="F276" s="246"/>
      <c r="G276" s="249"/>
      <c r="H276" s="246"/>
      <c r="I276" s="254"/>
      <c r="J276" s="255"/>
      <c r="K276" s="256"/>
      <c r="L276" s="263"/>
      <c r="M276" s="264"/>
      <c r="N276" s="264"/>
      <c r="O276" s="264"/>
      <c r="P276" s="264"/>
      <c r="Q276" s="265"/>
      <c r="R276" s="269"/>
      <c r="S276" s="270"/>
      <c r="T276" s="270"/>
      <c r="U276" s="270"/>
      <c r="V276" s="270"/>
      <c r="W276" s="271"/>
      <c r="X276" s="272"/>
      <c r="Y276" s="273"/>
      <c r="Z276" s="274"/>
      <c r="AA276" s="284"/>
      <c r="AB276" s="284"/>
      <c r="AC276" s="285"/>
      <c r="AD276" s="286"/>
      <c r="AE276" s="287"/>
      <c r="AF276" s="287"/>
      <c r="AG276" s="287"/>
      <c r="AH276" s="287"/>
      <c r="AI276" s="288"/>
      <c r="AR276" s="26"/>
      <c r="AS276" s="26"/>
      <c r="AT276" s="31"/>
      <c r="AU276" s="31"/>
      <c r="AV276" s="31"/>
      <c r="AW276" s="31"/>
      <c r="AX276" s="31"/>
      <c r="AY276" s="217"/>
      <c r="AZ276" s="164"/>
      <c r="BA276" s="31"/>
      <c r="BB276" s="31"/>
      <c r="BC276" s="31"/>
    </row>
    <row r="277" spans="3:55" ht="10.9" customHeight="1" x14ac:dyDescent="0.15">
      <c r="C277" s="250"/>
      <c r="D277" s="280"/>
      <c r="E277" s="247"/>
      <c r="F277" s="247"/>
      <c r="G277" s="250"/>
      <c r="H277" s="247"/>
      <c r="I277" s="257"/>
      <c r="J277" s="258"/>
      <c r="K277" s="259"/>
      <c r="L277" s="266"/>
      <c r="M277" s="267"/>
      <c r="N277" s="267"/>
      <c r="O277" s="267"/>
      <c r="P277" s="267"/>
      <c r="Q277" s="268"/>
      <c r="R277" s="269"/>
      <c r="S277" s="270"/>
      <c r="T277" s="270"/>
      <c r="U277" s="270"/>
      <c r="V277" s="270"/>
      <c r="W277" s="271"/>
      <c r="X277" s="275"/>
      <c r="Y277" s="276"/>
      <c r="Z277" s="277"/>
      <c r="AA277" s="284"/>
      <c r="AB277" s="284"/>
      <c r="AC277" s="285"/>
      <c r="AD277" s="286"/>
      <c r="AE277" s="287"/>
      <c r="AF277" s="287"/>
      <c r="AG277" s="287"/>
      <c r="AH277" s="287"/>
      <c r="AI277" s="288"/>
      <c r="AR277" s="26"/>
      <c r="AS277" s="26"/>
      <c r="AT277" s="31"/>
      <c r="AU277" s="31"/>
      <c r="AV277" s="31"/>
      <c r="AW277" s="31"/>
      <c r="AX277" s="31"/>
      <c r="AY277" s="217"/>
      <c r="AZ277" s="164"/>
      <c r="BA277" s="31"/>
      <c r="BB277" s="31"/>
      <c r="BC277" s="31"/>
    </row>
    <row r="278" spans="3:55" ht="10.9" customHeight="1" x14ac:dyDescent="0.15">
      <c r="C278" s="248">
        <v>9</v>
      </c>
      <c r="D278" s="278" t="s">
        <v>63</v>
      </c>
      <c r="E278" s="245">
        <v>25</v>
      </c>
      <c r="F278" s="245" t="s">
        <v>64</v>
      </c>
      <c r="G278" s="248" t="s">
        <v>70</v>
      </c>
      <c r="H278" s="245"/>
      <c r="I278" s="251" t="s">
        <v>105</v>
      </c>
      <c r="J278" s="252"/>
      <c r="K278" s="253"/>
      <c r="L278" s="260">
        <f>E$214</f>
        <v>150</v>
      </c>
      <c r="M278" s="261"/>
      <c r="N278" s="261"/>
      <c r="O278" s="261"/>
      <c r="P278" s="261"/>
      <c r="Q278" s="262"/>
      <c r="R278" s="269">
        <f t="shared" ref="R278" si="33">IF(AND(I278="○",AY278="●"),2+ROUNDDOWN(($L278-100)/100,0)*2,0)</f>
        <v>2</v>
      </c>
      <c r="S278" s="270"/>
      <c r="T278" s="270"/>
      <c r="U278" s="270"/>
      <c r="V278" s="270"/>
      <c r="W278" s="271"/>
      <c r="X278" s="272">
        <v>1</v>
      </c>
      <c r="Y278" s="273"/>
      <c r="Z278" s="274"/>
      <c r="AA278" s="281">
        <f>IF(X278=1,$AL$33,IF(X278=2,$AL$51,IF(X278=3,$AL$69,IF(X278=4,$AL$89,IF(X278=5,$AL$107,IF(X278=6,$AL$127,IF(X278=7,$AL$145,IF(X278=8,$AL$165,IF(X278=9,$AL$183,IF(X278=10,$AL$203,0))))))))))</f>
        <v>0.16700000000000001</v>
      </c>
      <c r="AB278" s="282"/>
      <c r="AC278" s="283"/>
      <c r="AD278" s="286">
        <f t="shared" ref="AD278" si="34">IF(I278="○",ROUNDUP(R278*AA278,1),0)</f>
        <v>0.4</v>
      </c>
      <c r="AE278" s="287"/>
      <c r="AF278" s="287"/>
      <c r="AG278" s="287"/>
      <c r="AH278" s="287"/>
      <c r="AI278" s="288"/>
      <c r="AR278" s="26"/>
      <c r="AS278" s="26"/>
      <c r="AT278" s="31"/>
      <c r="AU278" s="31"/>
      <c r="AV278" s="31"/>
      <c r="AW278" s="31"/>
      <c r="AX278" s="31"/>
      <c r="AY278" s="217" t="str">
        <f t="shared" ref="AY278" si="35">IF(OR(I278="×",AY282="×"),"×","●")</f>
        <v>●</v>
      </c>
      <c r="AZ278" s="164" t="str">
        <f>IF(AY278="●",IF(I278="定","-",I278),"-")</f>
        <v>○</v>
      </c>
      <c r="BA278" s="31"/>
      <c r="BB278" s="31"/>
      <c r="BC278" s="31"/>
    </row>
    <row r="279" spans="3:55" ht="10.9" customHeight="1" x14ac:dyDescent="0.15">
      <c r="C279" s="249"/>
      <c r="D279" s="279"/>
      <c r="E279" s="246"/>
      <c r="F279" s="246"/>
      <c r="G279" s="249"/>
      <c r="H279" s="246"/>
      <c r="I279" s="254"/>
      <c r="J279" s="255"/>
      <c r="K279" s="256"/>
      <c r="L279" s="263"/>
      <c r="M279" s="264"/>
      <c r="N279" s="264"/>
      <c r="O279" s="264"/>
      <c r="P279" s="264"/>
      <c r="Q279" s="265"/>
      <c r="R279" s="269"/>
      <c r="S279" s="270"/>
      <c r="T279" s="270"/>
      <c r="U279" s="270"/>
      <c r="V279" s="270"/>
      <c r="W279" s="271"/>
      <c r="X279" s="272"/>
      <c r="Y279" s="273"/>
      <c r="Z279" s="274"/>
      <c r="AA279" s="284"/>
      <c r="AB279" s="284"/>
      <c r="AC279" s="285"/>
      <c r="AD279" s="286"/>
      <c r="AE279" s="287"/>
      <c r="AF279" s="287"/>
      <c r="AG279" s="287"/>
      <c r="AH279" s="287"/>
      <c r="AI279" s="288"/>
      <c r="AR279" s="26"/>
      <c r="AS279" s="26"/>
      <c r="AT279" s="31"/>
      <c r="AU279" s="31"/>
      <c r="AV279" s="31"/>
      <c r="AW279" s="31"/>
      <c r="AX279" s="31"/>
      <c r="AY279" s="217"/>
      <c r="AZ279" s="164"/>
      <c r="BA279" s="31"/>
      <c r="BB279" s="31"/>
      <c r="BC279" s="31"/>
    </row>
    <row r="280" spans="3:55" ht="10.9" customHeight="1" x14ac:dyDescent="0.15">
      <c r="C280" s="249"/>
      <c r="D280" s="279"/>
      <c r="E280" s="246"/>
      <c r="F280" s="246"/>
      <c r="G280" s="249"/>
      <c r="H280" s="246"/>
      <c r="I280" s="254"/>
      <c r="J280" s="255"/>
      <c r="K280" s="256"/>
      <c r="L280" s="263"/>
      <c r="M280" s="264"/>
      <c r="N280" s="264"/>
      <c r="O280" s="264"/>
      <c r="P280" s="264"/>
      <c r="Q280" s="265"/>
      <c r="R280" s="269"/>
      <c r="S280" s="270"/>
      <c r="T280" s="270"/>
      <c r="U280" s="270"/>
      <c r="V280" s="270"/>
      <c r="W280" s="271"/>
      <c r="X280" s="272"/>
      <c r="Y280" s="273"/>
      <c r="Z280" s="274"/>
      <c r="AA280" s="284"/>
      <c r="AB280" s="284"/>
      <c r="AC280" s="285"/>
      <c r="AD280" s="286"/>
      <c r="AE280" s="287"/>
      <c r="AF280" s="287"/>
      <c r="AG280" s="287"/>
      <c r="AH280" s="287"/>
      <c r="AI280" s="288"/>
      <c r="AR280" s="26"/>
      <c r="AS280" s="26"/>
      <c r="AT280" s="31"/>
      <c r="AU280" s="31"/>
      <c r="AV280" s="31"/>
      <c r="AW280" s="31"/>
      <c r="AX280" s="31"/>
      <c r="AY280" s="217"/>
      <c r="AZ280" s="164"/>
      <c r="BA280" s="31"/>
      <c r="BB280" s="31"/>
      <c r="BC280" s="31"/>
    </row>
    <row r="281" spans="3:55" ht="10.9" customHeight="1" x14ac:dyDescent="0.15">
      <c r="C281" s="250"/>
      <c r="D281" s="280"/>
      <c r="E281" s="247"/>
      <c r="F281" s="247"/>
      <c r="G281" s="250"/>
      <c r="H281" s="247"/>
      <c r="I281" s="257"/>
      <c r="J281" s="258"/>
      <c r="K281" s="259"/>
      <c r="L281" s="266"/>
      <c r="M281" s="267"/>
      <c r="N281" s="267"/>
      <c r="O281" s="267"/>
      <c r="P281" s="267"/>
      <c r="Q281" s="268"/>
      <c r="R281" s="269"/>
      <c r="S281" s="270"/>
      <c r="T281" s="270"/>
      <c r="U281" s="270"/>
      <c r="V281" s="270"/>
      <c r="W281" s="271"/>
      <c r="X281" s="275"/>
      <c r="Y281" s="276"/>
      <c r="Z281" s="277"/>
      <c r="AA281" s="284"/>
      <c r="AB281" s="284"/>
      <c r="AC281" s="285"/>
      <c r="AD281" s="286"/>
      <c r="AE281" s="287"/>
      <c r="AF281" s="287"/>
      <c r="AG281" s="287"/>
      <c r="AH281" s="287"/>
      <c r="AI281" s="288"/>
      <c r="AR281" s="26"/>
      <c r="AS281" s="26"/>
      <c r="AT281" s="31"/>
      <c r="AU281" s="31"/>
      <c r="AV281" s="31"/>
      <c r="AW281" s="31"/>
      <c r="AX281" s="31"/>
      <c r="AY281" s="217"/>
      <c r="AZ281" s="164"/>
      <c r="BA281" s="31"/>
      <c r="BB281" s="31"/>
      <c r="BC281" s="31"/>
    </row>
    <row r="282" spans="3:55" ht="10.9" customHeight="1" x14ac:dyDescent="0.15">
      <c r="C282" s="248">
        <v>9</v>
      </c>
      <c r="D282" s="278" t="s">
        <v>63</v>
      </c>
      <c r="E282" s="245">
        <v>26</v>
      </c>
      <c r="F282" s="245" t="s">
        <v>64</v>
      </c>
      <c r="G282" s="248" t="s">
        <v>71</v>
      </c>
      <c r="H282" s="245"/>
      <c r="I282" s="251" t="s">
        <v>105</v>
      </c>
      <c r="J282" s="252"/>
      <c r="K282" s="253"/>
      <c r="L282" s="260">
        <f>E$214</f>
        <v>150</v>
      </c>
      <c r="M282" s="261"/>
      <c r="N282" s="261"/>
      <c r="O282" s="261"/>
      <c r="P282" s="261"/>
      <c r="Q282" s="262"/>
      <c r="R282" s="269">
        <f t="shared" ref="R282" si="36">IF(AND(I282="○",AY282="●"),2+ROUNDDOWN(($L282-100)/100,0)*2,0)</f>
        <v>2</v>
      </c>
      <c r="S282" s="270"/>
      <c r="T282" s="270"/>
      <c r="U282" s="270"/>
      <c r="V282" s="270"/>
      <c r="W282" s="271"/>
      <c r="X282" s="254">
        <v>2</v>
      </c>
      <c r="Y282" s="255"/>
      <c r="Z282" s="322"/>
      <c r="AA282" s="281">
        <f>IF(X282=1,$AL$33,IF(X282=2,$AL$51,IF(X282=3,$AL$69,IF(X282=4,$AL$89,IF(X282=5,$AL$107,IF(X282=6,$AL$127,IF(X282=7,$AL$145,IF(X282=8,$AL$165,IF(X282=9,$AL$183,IF(X282=10,$AL$203,0))))))))))</f>
        <v>0.154</v>
      </c>
      <c r="AB282" s="282"/>
      <c r="AC282" s="283"/>
      <c r="AD282" s="286">
        <f t="shared" ref="AD282" si="37">IF(I282="○",ROUNDUP(R282*AA282,1),0)</f>
        <v>0.4</v>
      </c>
      <c r="AE282" s="287"/>
      <c r="AF282" s="287"/>
      <c r="AG282" s="287"/>
      <c r="AH282" s="287"/>
      <c r="AI282" s="288"/>
      <c r="AR282" s="26"/>
      <c r="AS282" s="26"/>
      <c r="AT282" s="31"/>
      <c r="AU282" s="31"/>
      <c r="AV282" s="31"/>
      <c r="AW282" s="31"/>
      <c r="AX282" s="31"/>
      <c r="AY282" s="217" t="str">
        <f t="shared" ref="AY282" si="38">IF(OR(I282="×",AY286="×"),"×","●")</f>
        <v>●</v>
      </c>
      <c r="AZ282" s="164" t="str">
        <f>IF(AY282="●",IF(I282="定","-",I282),"-")</f>
        <v>○</v>
      </c>
      <c r="BA282" s="31"/>
      <c r="BB282" s="31"/>
      <c r="BC282" s="31"/>
    </row>
    <row r="283" spans="3:55" ht="10.9" customHeight="1" x14ac:dyDescent="0.15">
      <c r="C283" s="249"/>
      <c r="D283" s="279"/>
      <c r="E283" s="246"/>
      <c r="F283" s="246"/>
      <c r="G283" s="249"/>
      <c r="H283" s="246"/>
      <c r="I283" s="254"/>
      <c r="J283" s="255"/>
      <c r="K283" s="256"/>
      <c r="L283" s="263"/>
      <c r="M283" s="264"/>
      <c r="N283" s="264"/>
      <c r="O283" s="264"/>
      <c r="P283" s="264"/>
      <c r="Q283" s="265"/>
      <c r="R283" s="269"/>
      <c r="S283" s="270"/>
      <c r="T283" s="270"/>
      <c r="U283" s="270"/>
      <c r="V283" s="270"/>
      <c r="W283" s="271"/>
      <c r="X283" s="254"/>
      <c r="Y283" s="255"/>
      <c r="Z283" s="322"/>
      <c r="AA283" s="284"/>
      <c r="AB283" s="284"/>
      <c r="AC283" s="285"/>
      <c r="AD283" s="286"/>
      <c r="AE283" s="287"/>
      <c r="AF283" s="287"/>
      <c r="AG283" s="287"/>
      <c r="AH283" s="287"/>
      <c r="AI283" s="288"/>
      <c r="AR283" s="26"/>
      <c r="AS283" s="26"/>
      <c r="AT283" s="31"/>
      <c r="AU283" s="31"/>
      <c r="AV283" s="31"/>
      <c r="AW283" s="31"/>
      <c r="AX283" s="31"/>
      <c r="AY283" s="217"/>
      <c r="AZ283" s="164"/>
      <c r="BA283" s="31"/>
      <c r="BB283" s="31"/>
      <c r="BC283" s="31"/>
    </row>
    <row r="284" spans="3:55" ht="10.9" customHeight="1" x14ac:dyDescent="0.15">
      <c r="C284" s="249"/>
      <c r="D284" s="279"/>
      <c r="E284" s="246"/>
      <c r="F284" s="246"/>
      <c r="G284" s="249"/>
      <c r="H284" s="246"/>
      <c r="I284" s="254"/>
      <c r="J284" s="255"/>
      <c r="K284" s="256"/>
      <c r="L284" s="263"/>
      <c r="M284" s="264"/>
      <c r="N284" s="264"/>
      <c r="O284" s="264"/>
      <c r="P284" s="264"/>
      <c r="Q284" s="265"/>
      <c r="R284" s="269"/>
      <c r="S284" s="270"/>
      <c r="T284" s="270"/>
      <c r="U284" s="270"/>
      <c r="V284" s="270"/>
      <c r="W284" s="271"/>
      <c r="X284" s="254"/>
      <c r="Y284" s="255"/>
      <c r="Z284" s="322"/>
      <c r="AA284" s="284"/>
      <c r="AB284" s="284"/>
      <c r="AC284" s="285"/>
      <c r="AD284" s="286"/>
      <c r="AE284" s="287"/>
      <c r="AF284" s="287"/>
      <c r="AG284" s="287"/>
      <c r="AH284" s="287"/>
      <c r="AI284" s="288"/>
      <c r="AR284" s="26"/>
      <c r="AS284" s="26"/>
      <c r="AT284" s="31"/>
      <c r="AU284" s="31"/>
      <c r="AV284" s="31"/>
      <c r="AW284" s="31"/>
      <c r="AX284" s="31"/>
      <c r="AY284" s="217"/>
      <c r="AZ284" s="164"/>
      <c r="BA284" s="31"/>
      <c r="BB284" s="31"/>
      <c r="BC284" s="31"/>
    </row>
    <row r="285" spans="3:55" ht="10.9" customHeight="1" x14ac:dyDescent="0.15">
      <c r="C285" s="250"/>
      <c r="D285" s="280"/>
      <c r="E285" s="247"/>
      <c r="F285" s="247"/>
      <c r="G285" s="250"/>
      <c r="H285" s="247"/>
      <c r="I285" s="257"/>
      <c r="J285" s="258"/>
      <c r="K285" s="259"/>
      <c r="L285" s="266"/>
      <c r="M285" s="267"/>
      <c r="N285" s="267"/>
      <c r="O285" s="267"/>
      <c r="P285" s="267"/>
      <c r="Q285" s="268"/>
      <c r="R285" s="269"/>
      <c r="S285" s="270"/>
      <c r="T285" s="270"/>
      <c r="U285" s="270"/>
      <c r="V285" s="270"/>
      <c r="W285" s="271"/>
      <c r="X285" s="257"/>
      <c r="Y285" s="258"/>
      <c r="Z285" s="323"/>
      <c r="AA285" s="284"/>
      <c r="AB285" s="284"/>
      <c r="AC285" s="285"/>
      <c r="AD285" s="286"/>
      <c r="AE285" s="287"/>
      <c r="AF285" s="287"/>
      <c r="AG285" s="287"/>
      <c r="AH285" s="287"/>
      <c r="AI285" s="288"/>
      <c r="AR285" s="26"/>
      <c r="AS285" s="26"/>
      <c r="AT285" s="31"/>
      <c r="AU285" s="31"/>
      <c r="AV285" s="31"/>
      <c r="AW285" s="31"/>
      <c r="AX285" s="31"/>
      <c r="AY285" s="217"/>
      <c r="AZ285" s="164"/>
      <c r="BA285" s="31"/>
      <c r="BB285" s="31"/>
      <c r="BC285" s="31"/>
    </row>
    <row r="286" spans="3:55" ht="10.9" customHeight="1" x14ac:dyDescent="0.15">
      <c r="C286" s="248">
        <v>9</v>
      </c>
      <c r="D286" s="278" t="s">
        <v>63</v>
      </c>
      <c r="E286" s="245">
        <v>27</v>
      </c>
      <c r="F286" s="245" t="s">
        <v>64</v>
      </c>
      <c r="G286" s="248" t="s">
        <v>65</v>
      </c>
      <c r="H286" s="245"/>
      <c r="I286" s="251" t="s">
        <v>105</v>
      </c>
      <c r="J286" s="252"/>
      <c r="K286" s="253"/>
      <c r="L286" s="260">
        <f>E$214</f>
        <v>150</v>
      </c>
      <c r="M286" s="261"/>
      <c r="N286" s="261"/>
      <c r="O286" s="261"/>
      <c r="P286" s="261"/>
      <c r="Q286" s="262"/>
      <c r="R286" s="269">
        <f t="shared" ref="R286" si="39">IF(AND(I286="○",AY286="●"),2+ROUNDDOWN(($L286-100)/100,0)*2,0)</f>
        <v>2</v>
      </c>
      <c r="S286" s="270"/>
      <c r="T286" s="270"/>
      <c r="U286" s="270"/>
      <c r="V286" s="270"/>
      <c r="W286" s="271"/>
      <c r="X286" s="272">
        <v>1</v>
      </c>
      <c r="Y286" s="273"/>
      <c r="Z286" s="274"/>
      <c r="AA286" s="281">
        <f>IF(X286=1,$AL$33,IF(X286=2,$AL$51,IF(X286=3,$AL$69,IF(X286=4,$AL$89,IF(X286=5,$AL$107,IF(X286=6,$AL$127,IF(X286=7,$AL$145,IF(X286=8,$AL$165,IF(X286=9,$AL$183,IF(X286=10,$AL$203,0))))))))))</f>
        <v>0.16700000000000001</v>
      </c>
      <c r="AB286" s="282"/>
      <c r="AC286" s="283"/>
      <c r="AD286" s="286">
        <f t="shared" ref="AD286" si="40">IF(I286="○",ROUNDUP(R286*AA286,1),0)</f>
        <v>0.4</v>
      </c>
      <c r="AE286" s="287"/>
      <c r="AF286" s="287"/>
      <c r="AG286" s="287"/>
      <c r="AH286" s="287"/>
      <c r="AI286" s="288"/>
      <c r="AR286" s="26"/>
      <c r="AS286" s="26"/>
      <c r="AT286" s="31"/>
      <c r="AU286" s="31"/>
      <c r="AV286" s="31"/>
      <c r="AW286" s="31"/>
      <c r="AX286" s="31"/>
      <c r="AY286" s="217" t="str">
        <f t="shared" ref="AY286" si="41">IF(OR(I286="×",AY290="×"),"×","●")</f>
        <v>●</v>
      </c>
      <c r="AZ286" s="164" t="str">
        <f>IF(AY286="●",IF(I286="定","-",I286),"-")</f>
        <v>○</v>
      </c>
      <c r="BA286" s="31"/>
      <c r="BB286" s="31"/>
      <c r="BC286" s="31"/>
    </row>
    <row r="287" spans="3:55" ht="10.9" customHeight="1" x14ac:dyDescent="0.15">
      <c r="C287" s="249"/>
      <c r="D287" s="279"/>
      <c r="E287" s="246"/>
      <c r="F287" s="246"/>
      <c r="G287" s="249"/>
      <c r="H287" s="246"/>
      <c r="I287" s="254"/>
      <c r="J287" s="255"/>
      <c r="K287" s="256"/>
      <c r="L287" s="263"/>
      <c r="M287" s="264"/>
      <c r="N287" s="264"/>
      <c r="O287" s="264"/>
      <c r="P287" s="264"/>
      <c r="Q287" s="265"/>
      <c r="R287" s="269"/>
      <c r="S287" s="270"/>
      <c r="T287" s="270"/>
      <c r="U287" s="270"/>
      <c r="V287" s="270"/>
      <c r="W287" s="271"/>
      <c r="X287" s="272"/>
      <c r="Y287" s="273"/>
      <c r="Z287" s="274"/>
      <c r="AA287" s="284"/>
      <c r="AB287" s="284"/>
      <c r="AC287" s="285"/>
      <c r="AD287" s="286"/>
      <c r="AE287" s="287"/>
      <c r="AF287" s="287"/>
      <c r="AG287" s="287"/>
      <c r="AH287" s="287"/>
      <c r="AI287" s="288"/>
      <c r="AR287" s="26"/>
      <c r="AS287" s="26"/>
      <c r="AT287" s="31"/>
      <c r="AU287" s="31"/>
      <c r="AV287" s="31"/>
      <c r="AW287" s="31"/>
      <c r="AX287" s="31"/>
      <c r="AY287" s="217"/>
      <c r="AZ287" s="164"/>
      <c r="BA287" s="31"/>
      <c r="BB287" s="31"/>
      <c r="BC287" s="31"/>
    </row>
    <row r="288" spans="3:55" ht="10.9" customHeight="1" x14ac:dyDescent="0.15">
      <c r="C288" s="249"/>
      <c r="D288" s="279"/>
      <c r="E288" s="246"/>
      <c r="F288" s="246"/>
      <c r="G288" s="249"/>
      <c r="H288" s="246"/>
      <c r="I288" s="254"/>
      <c r="J288" s="255"/>
      <c r="K288" s="256"/>
      <c r="L288" s="263"/>
      <c r="M288" s="264"/>
      <c r="N288" s="264"/>
      <c r="O288" s="264"/>
      <c r="P288" s="264"/>
      <c r="Q288" s="265"/>
      <c r="R288" s="269"/>
      <c r="S288" s="270"/>
      <c r="T288" s="270"/>
      <c r="U288" s="270"/>
      <c r="V288" s="270"/>
      <c r="W288" s="271"/>
      <c r="X288" s="272"/>
      <c r="Y288" s="273"/>
      <c r="Z288" s="274"/>
      <c r="AA288" s="284"/>
      <c r="AB288" s="284"/>
      <c r="AC288" s="285"/>
      <c r="AD288" s="286"/>
      <c r="AE288" s="287"/>
      <c r="AF288" s="287"/>
      <c r="AG288" s="287"/>
      <c r="AH288" s="287"/>
      <c r="AI288" s="288"/>
      <c r="AR288" s="26"/>
      <c r="AS288" s="26"/>
      <c r="AT288" s="31"/>
      <c r="AU288" s="31"/>
      <c r="AV288" s="31"/>
      <c r="AW288" s="31"/>
      <c r="AX288" s="31"/>
      <c r="AY288" s="217"/>
      <c r="AZ288" s="164"/>
      <c r="BA288" s="31"/>
      <c r="BB288" s="31"/>
      <c r="BC288" s="31"/>
    </row>
    <row r="289" spans="3:58" ht="10.9" customHeight="1" x14ac:dyDescent="0.15">
      <c r="C289" s="250"/>
      <c r="D289" s="280"/>
      <c r="E289" s="247"/>
      <c r="F289" s="247"/>
      <c r="G289" s="250"/>
      <c r="H289" s="247"/>
      <c r="I289" s="257"/>
      <c r="J289" s="258"/>
      <c r="K289" s="259"/>
      <c r="L289" s="266"/>
      <c r="M289" s="267"/>
      <c r="N289" s="267"/>
      <c r="O289" s="267"/>
      <c r="P289" s="267"/>
      <c r="Q289" s="268"/>
      <c r="R289" s="269"/>
      <c r="S289" s="270"/>
      <c r="T289" s="270"/>
      <c r="U289" s="270"/>
      <c r="V289" s="270"/>
      <c r="W289" s="271"/>
      <c r="X289" s="275"/>
      <c r="Y289" s="276"/>
      <c r="Z289" s="277"/>
      <c r="AA289" s="284"/>
      <c r="AB289" s="284"/>
      <c r="AC289" s="285"/>
      <c r="AD289" s="286"/>
      <c r="AE289" s="287"/>
      <c r="AF289" s="287"/>
      <c r="AG289" s="287"/>
      <c r="AH289" s="287"/>
      <c r="AI289" s="288"/>
      <c r="AR289" s="26"/>
      <c r="AS289" s="26"/>
      <c r="AT289" s="31"/>
      <c r="AU289" s="31"/>
      <c r="AV289" s="31"/>
      <c r="AW289" s="31"/>
      <c r="AX289" s="31"/>
      <c r="AY289" s="217"/>
      <c r="AZ289" s="164"/>
      <c r="BA289" s="31"/>
      <c r="BB289" s="31"/>
      <c r="BC289" s="31"/>
    </row>
    <row r="290" spans="3:58" ht="10.9" customHeight="1" x14ac:dyDescent="0.15">
      <c r="C290" s="248">
        <v>9</v>
      </c>
      <c r="D290" s="278" t="s">
        <v>63</v>
      </c>
      <c r="E290" s="245">
        <v>28</v>
      </c>
      <c r="F290" s="245" t="s">
        <v>64</v>
      </c>
      <c r="G290" s="248" t="s">
        <v>66</v>
      </c>
      <c r="H290" s="245"/>
      <c r="I290" s="251" t="s">
        <v>105</v>
      </c>
      <c r="J290" s="252"/>
      <c r="K290" s="253"/>
      <c r="L290" s="260">
        <f>E$214</f>
        <v>150</v>
      </c>
      <c r="M290" s="261"/>
      <c r="N290" s="261"/>
      <c r="O290" s="261"/>
      <c r="P290" s="261"/>
      <c r="Q290" s="262"/>
      <c r="R290" s="269">
        <f t="shared" ref="R290" si="42">IF(AND(I290="○",AY290="●"),2+ROUNDDOWN(($L290-100)/100,0)*2,0)</f>
        <v>2</v>
      </c>
      <c r="S290" s="270"/>
      <c r="T290" s="270"/>
      <c r="U290" s="270"/>
      <c r="V290" s="270"/>
      <c r="W290" s="271"/>
      <c r="X290" s="272">
        <v>1</v>
      </c>
      <c r="Y290" s="273"/>
      <c r="Z290" s="274"/>
      <c r="AA290" s="281">
        <f>IF(X290=1,$AL$33,IF(X290=2,$AL$51,IF(X290=3,$AL$69,IF(X290=4,$AL$89,IF(X290=5,$AL$107,IF(X290=6,$AL$127,IF(X290=7,$AL$145,IF(X290=8,$AL$165,IF(X290=9,$AL$183,IF(X290=10,$AL$203,0))))))))))</f>
        <v>0.16700000000000001</v>
      </c>
      <c r="AB290" s="282"/>
      <c r="AC290" s="283"/>
      <c r="AD290" s="286">
        <f t="shared" ref="AD290" si="43">IF(I290="○",ROUNDUP(R290*AA290,1),0)</f>
        <v>0.4</v>
      </c>
      <c r="AE290" s="287"/>
      <c r="AF290" s="287"/>
      <c r="AG290" s="287"/>
      <c r="AH290" s="287"/>
      <c r="AI290" s="288"/>
      <c r="AR290" s="26"/>
      <c r="AS290" s="26"/>
      <c r="AT290" s="31"/>
      <c r="AU290" s="31"/>
      <c r="AV290" s="31"/>
      <c r="AW290" s="31"/>
      <c r="AX290" s="31"/>
      <c r="AY290" s="217" t="str">
        <f t="shared" ref="AY290" si="44">IF(OR(I290="×",AY294="×"),"×","●")</f>
        <v>●</v>
      </c>
      <c r="AZ290" s="164" t="str">
        <f>IF(AY290="●",IF(I290="定","-",I290),"-")</f>
        <v>○</v>
      </c>
      <c r="BA290" s="31"/>
      <c r="BB290" s="31"/>
      <c r="BC290" s="31"/>
    </row>
    <row r="291" spans="3:58" ht="10.9" customHeight="1" x14ac:dyDescent="0.15">
      <c r="C291" s="249"/>
      <c r="D291" s="279"/>
      <c r="E291" s="246"/>
      <c r="F291" s="246"/>
      <c r="G291" s="249"/>
      <c r="H291" s="246"/>
      <c r="I291" s="254"/>
      <c r="J291" s="255"/>
      <c r="K291" s="256"/>
      <c r="L291" s="263"/>
      <c r="M291" s="264"/>
      <c r="N291" s="264"/>
      <c r="O291" s="264"/>
      <c r="P291" s="264"/>
      <c r="Q291" s="265"/>
      <c r="R291" s="269"/>
      <c r="S291" s="270"/>
      <c r="T291" s="270"/>
      <c r="U291" s="270"/>
      <c r="V291" s="270"/>
      <c r="W291" s="271"/>
      <c r="X291" s="272"/>
      <c r="Y291" s="273"/>
      <c r="Z291" s="274"/>
      <c r="AA291" s="284"/>
      <c r="AB291" s="284"/>
      <c r="AC291" s="285"/>
      <c r="AD291" s="286"/>
      <c r="AE291" s="287"/>
      <c r="AF291" s="287"/>
      <c r="AG291" s="287"/>
      <c r="AH291" s="287"/>
      <c r="AI291" s="288"/>
      <c r="AR291" s="26"/>
      <c r="AS291" s="26"/>
      <c r="AT291" s="31"/>
      <c r="AU291" s="31"/>
      <c r="AV291" s="31"/>
      <c r="AW291" s="31"/>
      <c r="AX291" s="31"/>
      <c r="AY291" s="217"/>
      <c r="AZ291" s="164"/>
      <c r="BA291" s="31"/>
      <c r="BB291" s="31"/>
      <c r="BC291" s="31"/>
    </row>
    <row r="292" spans="3:58" ht="10.9" customHeight="1" x14ac:dyDescent="0.15">
      <c r="C292" s="249"/>
      <c r="D292" s="279"/>
      <c r="E292" s="246"/>
      <c r="F292" s="246"/>
      <c r="G292" s="249"/>
      <c r="H292" s="246"/>
      <c r="I292" s="254"/>
      <c r="J292" s="255"/>
      <c r="K292" s="256"/>
      <c r="L292" s="263"/>
      <c r="M292" s="264"/>
      <c r="N292" s="264"/>
      <c r="O292" s="264"/>
      <c r="P292" s="264"/>
      <c r="Q292" s="265"/>
      <c r="R292" s="269"/>
      <c r="S292" s="270"/>
      <c r="T292" s="270"/>
      <c r="U292" s="270"/>
      <c r="V292" s="270"/>
      <c r="W292" s="271"/>
      <c r="X292" s="272"/>
      <c r="Y292" s="273"/>
      <c r="Z292" s="274"/>
      <c r="AA292" s="284"/>
      <c r="AB292" s="284"/>
      <c r="AC292" s="285"/>
      <c r="AD292" s="286"/>
      <c r="AE292" s="287"/>
      <c r="AF292" s="287"/>
      <c r="AG292" s="287"/>
      <c r="AH292" s="287"/>
      <c r="AI292" s="288"/>
      <c r="AR292" s="26"/>
      <c r="AS292" s="26"/>
      <c r="AT292" s="31"/>
      <c r="AU292" s="31"/>
      <c r="AV292" s="31"/>
      <c r="AW292" s="31"/>
      <c r="AX292" s="31"/>
      <c r="AY292" s="217"/>
      <c r="AZ292" s="164"/>
      <c r="BA292" s="31"/>
      <c r="BB292" s="31"/>
      <c r="BC292" s="31"/>
    </row>
    <row r="293" spans="3:58" ht="10.9" customHeight="1" x14ac:dyDescent="0.15">
      <c r="C293" s="250"/>
      <c r="D293" s="280"/>
      <c r="E293" s="247"/>
      <c r="F293" s="247"/>
      <c r="G293" s="250"/>
      <c r="H293" s="247"/>
      <c r="I293" s="257"/>
      <c r="J293" s="258"/>
      <c r="K293" s="259"/>
      <c r="L293" s="266"/>
      <c r="M293" s="267"/>
      <c r="N293" s="267"/>
      <c r="O293" s="267"/>
      <c r="P293" s="267"/>
      <c r="Q293" s="268"/>
      <c r="R293" s="269"/>
      <c r="S293" s="270"/>
      <c r="T293" s="270"/>
      <c r="U293" s="270"/>
      <c r="V293" s="270"/>
      <c r="W293" s="271"/>
      <c r="X293" s="275"/>
      <c r="Y293" s="276"/>
      <c r="Z293" s="277"/>
      <c r="AA293" s="284"/>
      <c r="AB293" s="284"/>
      <c r="AC293" s="285"/>
      <c r="AD293" s="286"/>
      <c r="AE293" s="287"/>
      <c r="AF293" s="287"/>
      <c r="AG293" s="287"/>
      <c r="AH293" s="287"/>
      <c r="AI293" s="288"/>
      <c r="AR293" s="26"/>
      <c r="AS293" s="26"/>
      <c r="AT293" s="31"/>
      <c r="AU293" s="31"/>
      <c r="AV293" s="31"/>
      <c r="AW293" s="31"/>
      <c r="AX293" s="31"/>
      <c r="AY293" s="217"/>
      <c r="AZ293" s="164"/>
      <c r="BA293" s="31"/>
      <c r="BB293" s="31"/>
      <c r="BC293" s="31"/>
    </row>
    <row r="294" spans="3:58" ht="10.9" customHeight="1" x14ac:dyDescent="0.15">
      <c r="C294" s="248">
        <v>9</v>
      </c>
      <c r="D294" s="278" t="s">
        <v>63</v>
      </c>
      <c r="E294" s="245">
        <v>29</v>
      </c>
      <c r="F294" s="245" t="s">
        <v>64</v>
      </c>
      <c r="G294" s="248" t="s">
        <v>67</v>
      </c>
      <c r="H294" s="245"/>
      <c r="I294" s="251" t="s">
        <v>105</v>
      </c>
      <c r="J294" s="252"/>
      <c r="K294" s="253"/>
      <c r="L294" s="260">
        <f>E$214</f>
        <v>150</v>
      </c>
      <c r="M294" s="261"/>
      <c r="N294" s="261"/>
      <c r="O294" s="261"/>
      <c r="P294" s="261"/>
      <c r="Q294" s="262"/>
      <c r="R294" s="269">
        <f t="shared" ref="R294" si="45">IF(AND(I294="○",AY294="●"),2+ROUNDDOWN(($L294-100)/100,0)*2,0)</f>
        <v>2</v>
      </c>
      <c r="S294" s="270"/>
      <c r="T294" s="270"/>
      <c r="U294" s="270"/>
      <c r="V294" s="270"/>
      <c r="W294" s="271"/>
      <c r="X294" s="272">
        <v>1</v>
      </c>
      <c r="Y294" s="273"/>
      <c r="Z294" s="274"/>
      <c r="AA294" s="281">
        <f>IF(X294=1,$AL$33,IF(X294=2,$AL$51,IF(X294=3,$AL$69,IF(X294=4,$AL$89,IF(X294=5,$AL$107,IF(X294=6,$AL$127,IF(X294=7,$AL$145,IF(X294=8,$AL$165,IF(X294=9,$AL$183,IF(X294=10,$AL$203,0))))))))))</f>
        <v>0.16700000000000001</v>
      </c>
      <c r="AB294" s="282"/>
      <c r="AC294" s="283"/>
      <c r="AD294" s="286">
        <f t="shared" ref="AD294" si="46">IF(I294="○",ROUNDUP(R294*AA294,1),0)</f>
        <v>0.4</v>
      </c>
      <c r="AE294" s="287"/>
      <c r="AF294" s="287"/>
      <c r="AG294" s="287"/>
      <c r="AH294" s="287"/>
      <c r="AI294" s="288"/>
      <c r="AR294" s="26"/>
      <c r="AS294" s="26"/>
      <c r="AT294" s="31"/>
      <c r="AU294" s="31"/>
      <c r="AV294" s="31"/>
      <c r="AW294" s="31"/>
      <c r="AX294" s="31"/>
      <c r="AY294" s="217" t="str">
        <f t="shared" ref="AY294" si="47">IF(OR(I294="×",AY298="×"),"×","●")</f>
        <v>●</v>
      </c>
      <c r="AZ294" s="164" t="str">
        <f>IF(AY294="●",IF(I294="定","-",I294),"-")</f>
        <v>○</v>
      </c>
      <c r="BA294" s="31"/>
      <c r="BB294" s="31"/>
      <c r="BC294" s="31"/>
    </row>
    <row r="295" spans="3:58" ht="10.9" customHeight="1" x14ac:dyDescent="0.15">
      <c r="C295" s="249"/>
      <c r="D295" s="279"/>
      <c r="E295" s="246"/>
      <c r="F295" s="246"/>
      <c r="G295" s="249"/>
      <c r="H295" s="246"/>
      <c r="I295" s="254"/>
      <c r="J295" s="255"/>
      <c r="K295" s="256"/>
      <c r="L295" s="263"/>
      <c r="M295" s="264"/>
      <c r="N295" s="264"/>
      <c r="O295" s="264"/>
      <c r="P295" s="264"/>
      <c r="Q295" s="265"/>
      <c r="R295" s="269"/>
      <c r="S295" s="270"/>
      <c r="T295" s="270"/>
      <c r="U295" s="270"/>
      <c r="V295" s="270"/>
      <c r="W295" s="271"/>
      <c r="X295" s="272"/>
      <c r="Y295" s="273"/>
      <c r="Z295" s="274"/>
      <c r="AA295" s="284"/>
      <c r="AB295" s="284"/>
      <c r="AC295" s="285"/>
      <c r="AD295" s="286"/>
      <c r="AE295" s="287"/>
      <c r="AF295" s="287"/>
      <c r="AG295" s="287"/>
      <c r="AH295" s="287"/>
      <c r="AI295" s="288"/>
      <c r="AR295" s="26"/>
      <c r="AS295" s="26"/>
      <c r="AT295" s="31"/>
      <c r="AU295" s="31"/>
      <c r="AV295" s="31"/>
      <c r="AW295" s="31"/>
      <c r="AX295" s="31"/>
      <c r="AY295" s="217"/>
      <c r="AZ295" s="164"/>
      <c r="BA295" s="31"/>
      <c r="BB295" s="31"/>
      <c r="BC295" s="31"/>
    </row>
    <row r="296" spans="3:58" ht="10.9" customHeight="1" x14ac:dyDescent="0.15">
      <c r="C296" s="249"/>
      <c r="D296" s="279"/>
      <c r="E296" s="246"/>
      <c r="F296" s="246"/>
      <c r="G296" s="249"/>
      <c r="H296" s="246"/>
      <c r="I296" s="254"/>
      <c r="J296" s="255"/>
      <c r="K296" s="256"/>
      <c r="L296" s="263"/>
      <c r="M296" s="264"/>
      <c r="N296" s="264"/>
      <c r="O296" s="264"/>
      <c r="P296" s="264"/>
      <c r="Q296" s="265"/>
      <c r="R296" s="269"/>
      <c r="S296" s="270"/>
      <c r="T296" s="270"/>
      <c r="U296" s="270"/>
      <c r="V296" s="270"/>
      <c r="W296" s="271"/>
      <c r="X296" s="272"/>
      <c r="Y296" s="273"/>
      <c r="Z296" s="274"/>
      <c r="AA296" s="284"/>
      <c r="AB296" s="284"/>
      <c r="AC296" s="285"/>
      <c r="AD296" s="286"/>
      <c r="AE296" s="287"/>
      <c r="AF296" s="287"/>
      <c r="AG296" s="287"/>
      <c r="AH296" s="287"/>
      <c r="AI296" s="288"/>
      <c r="AR296" s="26"/>
      <c r="AS296" s="26"/>
      <c r="AT296" s="31"/>
      <c r="AU296" s="31"/>
      <c r="AV296" s="31"/>
      <c r="AW296" s="31"/>
      <c r="AX296" s="31"/>
      <c r="AY296" s="217"/>
      <c r="AZ296" s="164"/>
      <c r="BA296" s="31"/>
      <c r="BB296" s="31"/>
      <c r="BC296" s="31"/>
    </row>
    <row r="297" spans="3:58" ht="10.9" customHeight="1" x14ac:dyDescent="0.15">
      <c r="C297" s="250"/>
      <c r="D297" s="280"/>
      <c r="E297" s="247"/>
      <c r="F297" s="247"/>
      <c r="G297" s="250"/>
      <c r="H297" s="247"/>
      <c r="I297" s="257"/>
      <c r="J297" s="258"/>
      <c r="K297" s="259"/>
      <c r="L297" s="266"/>
      <c r="M297" s="267"/>
      <c r="N297" s="267"/>
      <c r="O297" s="267"/>
      <c r="P297" s="267"/>
      <c r="Q297" s="268"/>
      <c r="R297" s="269"/>
      <c r="S297" s="270"/>
      <c r="T297" s="270"/>
      <c r="U297" s="270"/>
      <c r="V297" s="270"/>
      <c r="W297" s="271"/>
      <c r="X297" s="275"/>
      <c r="Y297" s="276"/>
      <c r="Z297" s="277"/>
      <c r="AA297" s="284"/>
      <c r="AB297" s="284"/>
      <c r="AC297" s="285"/>
      <c r="AD297" s="286"/>
      <c r="AE297" s="287"/>
      <c r="AF297" s="287"/>
      <c r="AG297" s="287"/>
      <c r="AH297" s="287"/>
      <c r="AI297" s="288"/>
      <c r="AR297" s="26"/>
      <c r="AS297" s="26"/>
      <c r="AT297" s="31"/>
      <c r="AU297" s="31"/>
      <c r="AV297" s="31"/>
      <c r="AW297" s="31"/>
      <c r="AX297" s="31"/>
      <c r="AY297" s="217"/>
      <c r="AZ297" s="164"/>
      <c r="BA297" s="31"/>
      <c r="BB297" s="31"/>
      <c r="BC297" s="31"/>
    </row>
    <row r="298" spans="3:58" ht="10.9" customHeight="1" x14ac:dyDescent="0.15">
      <c r="C298" s="248">
        <v>9</v>
      </c>
      <c r="D298" s="278" t="s">
        <v>63</v>
      </c>
      <c r="E298" s="245">
        <v>30</v>
      </c>
      <c r="F298" s="245" t="s">
        <v>64</v>
      </c>
      <c r="G298" s="248" t="s">
        <v>68</v>
      </c>
      <c r="H298" s="245"/>
      <c r="I298" s="251" t="s">
        <v>105</v>
      </c>
      <c r="J298" s="252"/>
      <c r="K298" s="253"/>
      <c r="L298" s="260">
        <f>E$214</f>
        <v>150</v>
      </c>
      <c r="M298" s="261"/>
      <c r="N298" s="261"/>
      <c r="O298" s="261"/>
      <c r="P298" s="261"/>
      <c r="Q298" s="262"/>
      <c r="R298" s="269">
        <f t="shared" ref="R298" si="48">IF(AND(I298="○",AY298="●"),2+ROUNDDOWN(($L298-100)/100,0)*2,0)</f>
        <v>2</v>
      </c>
      <c r="S298" s="270"/>
      <c r="T298" s="270"/>
      <c r="U298" s="270"/>
      <c r="V298" s="270"/>
      <c r="W298" s="271"/>
      <c r="X298" s="272">
        <v>1</v>
      </c>
      <c r="Y298" s="273"/>
      <c r="Z298" s="274"/>
      <c r="AA298" s="281">
        <f>IF(X298=1,$AL$33,IF(X298=2,$AL$51,IF(X298=3,$AL$69,IF(X298=4,$AL$89,IF(X298=5,$AL$107,IF(X298=6,$AL$127,IF(X298=7,$AL$145,IF(X298=8,$AL$165,IF(X298=9,$AL$183,IF(X298=10,$AL$203,0))))))))))</f>
        <v>0.16700000000000001</v>
      </c>
      <c r="AB298" s="282"/>
      <c r="AC298" s="283"/>
      <c r="AD298" s="286">
        <f t="shared" ref="AD298" si="49">IF(I298="○",ROUNDUP(R298*AA298,1),0)</f>
        <v>0.4</v>
      </c>
      <c r="AE298" s="287"/>
      <c r="AF298" s="287"/>
      <c r="AG298" s="287"/>
      <c r="AH298" s="287"/>
      <c r="AI298" s="288"/>
      <c r="AR298" s="26"/>
      <c r="AS298" s="26"/>
      <c r="AT298" s="31"/>
      <c r="AU298" s="31"/>
      <c r="AV298" s="31"/>
      <c r="AW298" s="31"/>
      <c r="AX298" s="31"/>
      <c r="AY298" s="217" t="str">
        <f t="shared" ref="AY298" si="50">IF(OR(I298="×",AY302="×"),"×","●")</f>
        <v>●</v>
      </c>
      <c r="AZ298" s="164" t="str">
        <f>IF(AY298="●",IF(I298="定","-",I298),"-")</f>
        <v>○</v>
      </c>
      <c r="BA298" s="31"/>
      <c r="BB298" s="31"/>
      <c r="BC298" s="31"/>
    </row>
    <row r="299" spans="3:58" ht="10.9" customHeight="1" x14ac:dyDescent="0.15">
      <c r="C299" s="249"/>
      <c r="D299" s="279"/>
      <c r="E299" s="246"/>
      <c r="F299" s="246"/>
      <c r="G299" s="249"/>
      <c r="H299" s="246"/>
      <c r="I299" s="254"/>
      <c r="J299" s="255"/>
      <c r="K299" s="256"/>
      <c r="L299" s="263"/>
      <c r="M299" s="264"/>
      <c r="N299" s="264"/>
      <c r="O299" s="264"/>
      <c r="P299" s="264"/>
      <c r="Q299" s="265"/>
      <c r="R299" s="269"/>
      <c r="S299" s="270"/>
      <c r="T299" s="270"/>
      <c r="U299" s="270"/>
      <c r="V299" s="270"/>
      <c r="W299" s="271"/>
      <c r="X299" s="272"/>
      <c r="Y299" s="273"/>
      <c r="Z299" s="274"/>
      <c r="AA299" s="284"/>
      <c r="AB299" s="284"/>
      <c r="AC299" s="285"/>
      <c r="AD299" s="286"/>
      <c r="AE299" s="287"/>
      <c r="AF299" s="287"/>
      <c r="AG299" s="287"/>
      <c r="AH299" s="287"/>
      <c r="AI299" s="288"/>
      <c r="AR299" s="26"/>
      <c r="AS299" s="26"/>
      <c r="AT299" s="31"/>
      <c r="AU299" s="31"/>
      <c r="AV299" s="31"/>
      <c r="AW299" s="31"/>
      <c r="AX299" s="31"/>
      <c r="AY299" s="217"/>
      <c r="AZ299" s="164"/>
      <c r="BA299" s="31"/>
      <c r="BB299" s="31"/>
      <c r="BC299" s="31"/>
    </row>
    <row r="300" spans="3:58" ht="10.9" customHeight="1" x14ac:dyDescent="0.15">
      <c r="C300" s="249"/>
      <c r="D300" s="279"/>
      <c r="E300" s="246"/>
      <c r="F300" s="246"/>
      <c r="G300" s="249"/>
      <c r="H300" s="246"/>
      <c r="I300" s="254"/>
      <c r="J300" s="255"/>
      <c r="K300" s="256"/>
      <c r="L300" s="263"/>
      <c r="M300" s="264"/>
      <c r="N300" s="264"/>
      <c r="O300" s="264"/>
      <c r="P300" s="264"/>
      <c r="Q300" s="265"/>
      <c r="R300" s="269"/>
      <c r="S300" s="270"/>
      <c r="T300" s="270"/>
      <c r="U300" s="270"/>
      <c r="V300" s="270"/>
      <c r="W300" s="271"/>
      <c r="X300" s="272"/>
      <c r="Y300" s="273"/>
      <c r="Z300" s="274"/>
      <c r="AA300" s="284"/>
      <c r="AB300" s="284"/>
      <c r="AC300" s="285"/>
      <c r="AD300" s="286"/>
      <c r="AE300" s="287"/>
      <c r="AF300" s="287"/>
      <c r="AG300" s="287"/>
      <c r="AH300" s="287"/>
      <c r="AI300" s="288"/>
      <c r="AR300" s="26"/>
      <c r="AS300" s="26"/>
      <c r="AT300" s="31"/>
      <c r="AU300" s="31"/>
      <c r="AV300" s="31"/>
      <c r="AW300" s="31"/>
      <c r="AX300" s="31"/>
      <c r="AY300" s="217"/>
      <c r="AZ300" s="164"/>
      <c r="BA300" s="31"/>
      <c r="BB300" s="31"/>
      <c r="BC300" s="31"/>
    </row>
    <row r="301" spans="3:58" ht="10.9" customHeight="1" thickBot="1" x14ac:dyDescent="0.2">
      <c r="C301" s="250"/>
      <c r="D301" s="280"/>
      <c r="E301" s="247"/>
      <c r="F301" s="247"/>
      <c r="G301" s="250"/>
      <c r="H301" s="247"/>
      <c r="I301" s="257"/>
      <c r="J301" s="258"/>
      <c r="K301" s="259"/>
      <c r="L301" s="266"/>
      <c r="M301" s="267"/>
      <c r="N301" s="267"/>
      <c r="O301" s="267"/>
      <c r="P301" s="267"/>
      <c r="Q301" s="268"/>
      <c r="R301" s="269"/>
      <c r="S301" s="270"/>
      <c r="T301" s="270"/>
      <c r="U301" s="270"/>
      <c r="V301" s="270"/>
      <c r="W301" s="271"/>
      <c r="X301" s="275"/>
      <c r="Y301" s="276"/>
      <c r="Z301" s="277"/>
      <c r="AA301" s="284"/>
      <c r="AB301" s="284"/>
      <c r="AC301" s="285"/>
      <c r="AD301" s="286"/>
      <c r="AE301" s="287"/>
      <c r="AF301" s="287"/>
      <c r="AG301" s="287"/>
      <c r="AH301" s="287"/>
      <c r="AI301" s="288"/>
      <c r="AR301" s="26"/>
      <c r="AS301" s="26"/>
      <c r="AT301" s="31"/>
      <c r="AU301" s="31"/>
      <c r="AV301" s="31"/>
      <c r="AW301" s="31"/>
      <c r="AX301" s="31"/>
      <c r="AY301" s="217"/>
      <c r="AZ301" s="164"/>
      <c r="BA301" s="31"/>
      <c r="BB301" s="31"/>
      <c r="BC301" s="31"/>
    </row>
    <row r="302" spans="3:58" ht="14.1" customHeight="1" thickTop="1" x14ac:dyDescent="0.15">
      <c r="C302" s="143" t="s">
        <v>90</v>
      </c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  <c r="AA302" s="145"/>
      <c r="AB302" s="152">
        <f>SUM(AD230:AI301)</f>
        <v>7.200000000000002</v>
      </c>
      <c r="AC302" s="153"/>
      <c r="AD302" s="153"/>
      <c r="AE302" s="153"/>
      <c r="AF302" s="153"/>
      <c r="AG302" s="158" t="s">
        <v>72</v>
      </c>
      <c r="AH302" s="158"/>
      <c r="AI302" s="159"/>
      <c r="AJ302" s="57"/>
      <c r="AK302" s="57"/>
      <c r="AL302" s="57"/>
      <c r="AM302" s="21"/>
      <c r="AN302" s="21"/>
      <c r="AO302" s="21"/>
      <c r="AP302" s="21"/>
      <c r="AT302" s="31"/>
      <c r="AU302" s="31"/>
      <c r="AV302" s="31"/>
      <c r="AW302" s="31"/>
      <c r="AX302" s="31"/>
      <c r="AY302" s="31"/>
      <c r="AZ302" s="31"/>
      <c r="BA302" s="164"/>
      <c r="BB302" s="164"/>
      <c r="BC302" s="31"/>
      <c r="BD302" s="165"/>
      <c r="BE302" s="165"/>
      <c r="BF302" s="166"/>
    </row>
    <row r="303" spans="3:58" ht="14.1" customHeight="1" x14ac:dyDescent="0.15">
      <c r="C303" s="146"/>
      <c r="D303" s="147"/>
      <c r="E303" s="147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8"/>
      <c r="AB303" s="154"/>
      <c r="AC303" s="155"/>
      <c r="AD303" s="155"/>
      <c r="AE303" s="155"/>
      <c r="AF303" s="155"/>
      <c r="AG303" s="160"/>
      <c r="AH303" s="160"/>
      <c r="AI303" s="161"/>
      <c r="AJ303" s="57"/>
      <c r="AK303" s="57"/>
      <c r="AL303" s="57"/>
      <c r="AM303" s="21"/>
      <c r="AN303" s="21"/>
      <c r="AO303" s="21"/>
      <c r="AP303" s="21"/>
      <c r="AT303" s="31"/>
      <c r="AU303" s="31"/>
      <c r="AV303" s="31"/>
      <c r="AW303" s="31"/>
      <c r="AX303" s="31"/>
      <c r="AY303" s="31"/>
      <c r="AZ303" s="31"/>
      <c r="BA303" s="164"/>
      <c r="BB303" s="164"/>
      <c r="BC303" s="31"/>
      <c r="BD303" s="165"/>
      <c r="BE303" s="165"/>
      <c r="BF303" s="166"/>
    </row>
    <row r="304" spans="3:58" ht="14.1" customHeight="1" x14ac:dyDescent="0.15">
      <c r="C304" s="146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8"/>
      <c r="AB304" s="154"/>
      <c r="AC304" s="155"/>
      <c r="AD304" s="155"/>
      <c r="AE304" s="155"/>
      <c r="AF304" s="155"/>
      <c r="AG304" s="160"/>
      <c r="AH304" s="160"/>
      <c r="AI304" s="161"/>
      <c r="AM304" s="21"/>
      <c r="AN304" s="21"/>
      <c r="AO304" s="21"/>
      <c r="AP304" s="21"/>
      <c r="AT304" s="31"/>
      <c r="AU304" s="31"/>
      <c r="AV304" s="31"/>
      <c r="AW304" s="31"/>
      <c r="AX304" s="31"/>
      <c r="AY304" s="31"/>
      <c r="AZ304" s="31"/>
      <c r="BA304" s="164"/>
      <c r="BB304" s="164"/>
      <c r="BC304" s="31"/>
      <c r="BD304" s="165"/>
      <c r="BE304" s="165"/>
      <c r="BF304" s="166"/>
    </row>
    <row r="305" spans="3:58" ht="14.1" customHeight="1" thickBot="1" x14ac:dyDescent="0.2">
      <c r="C305" s="149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1"/>
      <c r="AB305" s="156"/>
      <c r="AC305" s="157"/>
      <c r="AD305" s="157"/>
      <c r="AE305" s="157"/>
      <c r="AF305" s="157"/>
      <c r="AG305" s="162"/>
      <c r="AH305" s="162"/>
      <c r="AI305" s="163"/>
      <c r="AM305" s="21"/>
      <c r="AN305" s="21"/>
      <c r="AO305" s="21"/>
      <c r="AP305" s="21"/>
      <c r="AT305" s="31"/>
      <c r="AU305" s="31"/>
      <c r="AV305" s="31"/>
      <c r="AW305" s="31"/>
      <c r="AX305" s="31"/>
      <c r="AY305" s="31"/>
      <c r="AZ305" s="31"/>
      <c r="BA305" s="164"/>
      <c r="BB305" s="164"/>
      <c r="BC305" s="31"/>
      <c r="BD305" s="165"/>
      <c r="BE305" s="165"/>
      <c r="BF305" s="166"/>
    </row>
    <row r="306" spans="3:58" ht="19.5" thickTop="1" x14ac:dyDescent="0.15">
      <c r="AR306" s="90"/>
    </row>
  </sheetData>
  <sheetProtection algorithmName="SHA-512" hashValue="gL86FdFta58tdyCnPhMEidHRJPFqelMhZRkySwwQ876diOP2vXUvk07vYkshxzKgOGn7Hz9N3SHP/TQRrWWSIA==" saltValue="lOiSfi7f5RzZseQ4WvXE9w==" spinCount="100000" sheet="1" formatRows="0"/>
  <mergeCells count="864">
    <mergeCell ref="AZ294:AZ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AA298:AC301"/>
    <mergeCell ref="AD298:AI301"/>
    <mergeCell ref="AY298:AY301"/>
    <mergeCell ref="AZ298:AZ301"/>
    <mergeCell ref="C294:C297"/>
    <mergeCell ref="D294:D297"/>
    <mergeCell ref="E294:E297"/>
    <mergeCell ref="G294:H297"/>
    <mergeCell ref="I294:K297"/>
    <mergeCell ref="L282:Q285"/>
    <mergeCell ref="R282:W285"/>
    <mergeCell ref="X282:Z285"/>
    <mergeCell ref="AA282:AC285"/>
    <mergeCell ref="AD282:AI285"/>
    <mergeCell ref="AY282:AY285"/>
    <mergeCell ref="I286:K289"/>
    <mergeCell ref="L286:Q289"/>
    <mergeCell ref="L294:Q297"/>
    <mergeCell ref="R294:W297"/>
    <mergeCell ref="R286:W289"/>
    <mergeCell ref="X286:Z289"/>
    <mergeCell ref="AA294:AC297"/>
    <mergeCell ref="AD294:AI297"/>
    <mergeCell ref="AY294:AY297"/>
    <mergeCell ref="X294:Z297"/>
    <mergeCell ref="AA286:AC289"/>
    <mergeCell ref="AD286:AI289"/>
    <mergeCell ref="AY286:AY289"/>
    <mergeCell ref="AZ286:AZ289"/>
    <mergeCell ref="C290:C293"/>
    <mergeCell ref="D290:D293"/>
    <mergeCell ref="E290:E293"/>
    <mergeCell ref="F290:F293"/>
    <mergeCell ref="G290:H293"/>
    <mergeCell ref="I290:K293"/>
    <mergeCell ref="L290:Q293"/>
    <mergeCell ref="R290:W293"/>
    <mergeCell ref="X290:Z293"/>
    <mergeCell ref="AA290:AC293"/>
    <mergeCell ref="AD290:AI293"/>
    <mergeCell ref="AY290:AY293"/>
    <mergeCell ref="AZ290:AZ293"/>
    <mergeCell ref="C286:C289"/>
    <mergeCell ref="D286:D289"/>
    <mergeCell ref="E286:E289"/>
    <mergeCell ref="F286:F289"/>
    <mergeCell ref="G286:H289"/>
    <mergeCell ref="F294:F297"/>
    <mergeCell ref="D274:D277"/>
    <mergeCell ref="E274:E277"/>
    <mergeCell ref="F274:F277"/>
    <mergeCell ref="G274:H277"/>
    <mergeCell ref="I274:K277"/>
    <mergeCell ref="L274:Q277"/>
    <mergeCell ref="R274:W277"/>
    <mergeCell ref="C278:C281"/>
    <mergeCell ref="D278:D281"/>
    <mergeCell ref="E278:E281"/>
    <mergeCell ref="F278:F281"/>
    <mergeCell ref="G278:H281"/>
    <mergeCell ref="I278:K281"/>
    <mergeCell ref="L278:Q281"/>
    <mergeCell ref="R278:W281"/>
    <mergeCell ref="X278:Z281"/>
    <mergeCell ref="AA278:AC281"/>
    <mergeCell ref="AD278:AI281"/>
    <mergeCell ref="AY278:AY281"/>
    <mergeCell ref="AZ278:AZ281"/>
    <mergeCell ref="C282:C285"/>
    <mergeCell ref="D282:D285"/>
    <mergeCell ref="E282:E285"/>
    <mergeCell ref="F282:F285"/>
    <mergeCell ref="G282:H285"/>
    <mergeCell ref="I282:K285"/>
    <mergeCell ref="AZ282:AZ285"/>
    <mergeCell ref="X274:Z277"/>
    <mergeCell ref="AA266:AC269"/>
    <mergeCell ref="AD266:AI269"/>
    <mergeCell ref="AY266:AY269"/>
    <mergeCell ref="AZ266:AZ269"/>
    <mergeCell ref="C270:C273"/>
    <mergeCell ref="D270:D273"/>
    <mergeCell ref="E270:E273"/>
    <mergeCell ref="F270:F273"/>
    <mergeCell ref="G270:H273"/>
    <mergeCell ref="I270:K273"/>
    <mergeCell ref="AZ270:AZ273"/>
    <mergeCell ref="L270:Q273"/>
    <mergeCell ref="R270:W273"/>
    <mergeCell ref="X270:Z273"/>
    <mergeCell ref="AA270:AC273"/>
    <mergeCell ref="AD270:AI273"/>
    <mergeCell ref="AY270:AY273"/>
    <mergeCell ref="C266:C269"/>
    <mergeCell ref="D266:D269"/>
    <mergeCell ref="E266:E269"/>
    <mergeCell ref="F266:F269"/>
    <mergeCell ref="G266:H269"/>
    <mergeCell ref="I266:K269"/>
    <mergeCell ref="L266:Q269"/>
    <mergeCell ref="R266:W269"/>
    <mergeCell ref="X266:Z269"/>
    <mergeCell ref="AA274:AC277"/>
    <mergeCell ref="AD274:AI277"/>
    <mergeCell ref="AY274:AY277"/>
    <mergeCell ref="AZ274:AZ277"/>
    <mergeCell ref="C274:C277"/>
    <mergeCell ref="AA258:AC261"/>
    <mergeCell ref="AD258:AI261"/>
    <mergeCell ref="AY258:AY261"/>
    <mergeCell ref="AZ258:AZ261"/>
    <mergeCell ref="C262:C265"/>
    <mergeCell ref="D262:D265"/>
    <mergeCell ref="E262:E265"/>
    <mergeCell ref="F262:F265"/>
    <mergeCell ref="G262:H265"/>
    <mergeCell ref="I262:K265"/>
    <mergeCell ref="AZ262:AZ265"/>
    <mergeCell ref="L262:Q265"/>
    <mergeCell ref="R262:W265"/>
    <mergeCell ref="X262:Z265"/>
    <mergeCell ref="AA262:AC265"/>
    <mergeCell ref="AD262:AI265"/>
    <mergeCell ref="AY262:AY265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AA250:AC253"/>
    <mergeCell ref="AD250:AI253"/>
    <mergeCell ref="AY250:AY253"/>
    <mergeCell ref="AZ250:AZ253"/>
    <mergeCell ref="C254:C257"/>
    <mergeCell ref="D254:D257"/>
    <mergeCell ref="E254:E257"/>
    <mergeCell ref="F254:F257"/>
    <mergeCell ref="G254:H257"/>
    <mergeCell ref="I254:K257"/>
    <mergeCell ref="AZ254:AZ257"/>
    <mergeCell ref="L254:Q257"/>
    <mergeCell ref="R254:W257"/>
    <mergeCell ref="X254:Z257"/>
    <mergeCell ref="AA254:AC257"/>
    <mergeCell ref="AD254:AI257"/>
    <mergeCell ref="AY254:AY257"/>
    <mergeCell ref="C250:C253"/>
    <mergeCell ref="D250:D253"/>
    <mergeCell ref="E250:E253"/>
    <mergeCell ref="F250:F253"/>
    <mergeCell ref="G250:H253"/>
    <mergeCell ref="I250:K253"/>
    <mergeCell ref="L250:Q253"/>
    <mergeCell ref="R250:W253"/>
    <mergeCell ref="X250:Z253"/>
    <mergeCell ref="AA242:AC245"/>
    <mergeCell ref="AD242:AI245"/>
    <mergeCell ref="AY242:AY245"/>
    <mergeCell ref="AZ242:AZ245"/>
    <mergeCell ref="C246:C249"/>
    <mergeCell ref="D246:D249"/>
    <mergeCell ref="E246:E249"/>
    <mergeCell ref="F246:F249"/>
    <mergeCell ref="G246:H249"/>
    <mergeCell ref="I246:K249"/>
    <mergeCell ref="AZ246:AZ249"/>
    <mergeCell ref="L246:Q249"/>
    <mergeCell ref="R246:W249"/>
    <mergeCell ref="X246:Z249"/>
    <mergeCell ref="AA246:AC249"/>
    <mergeCell ref="AD246:AI249"/>
    <mergeCell ref="AY246:AY249"/>
    <mergeCell ref="C242:C245"/>
    <mergeCell ref="D242:D245"/>
    <mergeCell ref="E242:E245"/>
    <mergeCell ref="F242:F245"/>
    <mergeCell ref="G242:H245"/>
    <mergeCell ref="I242:K245"/>
    <mergeCell ref="L242:Q245"/>
    <mergeCell ref="R242:W245"/>
    <mergeCell ref="X242:Z245"/>
    <mergeCell ref="AZ217:AZ218"/>
    <mergeCell ref="BA217:BA218"/>
    <mergeCell ref="BB217:BB218"/>
    <mergeCell ref="AY226:AY229"/>
    <mergeCell ref="AZ226:AZ229"/>
    <mergeCell ref="X227:Z229"/>
    <mergeCell ref="AA227:AC229"/>
    <mergeCell ref="AY234:AY237"/>
    <mergeCell ref="AZ234:AZ237"/>
    <mergeCell ref="D220:AR220"/>
    <mergeCell ref="D222:AR222"/>
    <mergeCell ref="C226:H229"/>
    <mergeCell ref="I226:K229"/>
    <mergeCell ref="L226:Q229"/>
    <mergeCell ref="R226:W229"/>
    <mergeCell ref="X226:AC226"/>
    <mergeCell ref="AD226:AI229"/>
    <mergeCell ref="C238:C241"/>
    <mergeCell ref="D238:D241"/>
    <mergeCell ref="E238:E241"/>
    <mergeCell ref="F238:F241"/>
    <mergeCell ref="G238:H241"/>
    <mergeCell ref="I238:K241"/>
    <mergeCell ref="AZ238:AZ241"/>
    <mergeCell ref="L238:Q241"/>
    <mergeCell ref="R238:W241"/>
    <mergeCell ref="X238:Z241"/>
    <mergeCell ref="AA238:AC241"/>
    <mergeCell ref="AD238:AI241"/>
    <mergeCell ref="AY238:AY241"/>
    <mergeCell ref="C230:C233"/>
    <mergeCell ref="D230:D233"/>
    <mergeCell ref="E230:E233"/>
    <mergeCell ref="F230:F233"/>
    <mergeCell ref="G230:H233"/>
    <mergeCell ref="I230:K233"/>
    <mergeCell ref="AZ230:AZ233"/>
    <mergeCell ref="C234:C237"/>
    <mergeCell ref="D234:D237"/>
    <mergeCell ref="E234:E237"/>
    <mergeCell ref="AA230:AC233"/>
    <mergeCell ref="AD230:AI233"/>
    <mergeCell ref="AY230:AY233"/>
    <mergeCell ref="AA234:AC237"/>
    <mergeCell ref="AD234:AI237"/>
    <mergeCell ref="AV217:AV218"/>
    <mergeCell ref="AW217:AW218"/>
    <mergeCell ref="AX217:AX218"/>
    <mergeCell ref="AY217:AY218"/>
    <mergeCell ref="F234:F237"/>
    <mergeCell ref="G234:H237"/>
    <mergeCell ref="I234:K237"/>
    <mergeCell ref="L234:Q237"/>
    <mergeCell ref="R234:W237"/>
    <mergeCell ref="X234:Z237"/>
    <mergeCell ref="L230:Q233"/>
    <mergeCell ref="R230:W233"/>
    <mergeCell ref="X230:Z233"/>
    <mergeCell ref="AW212:AW213"/>
    <mergeCell ref="E214:K215"/>
    <mergeCell ref="L214:M215"/>
    <mergeCell ref="AQ214:AQ215"/>
    <mergeCell ref="AR214:AR215"/>
    <mergeCell ref="AS214:AS215"/>
    <mergeCell ref="AT214:AT215"/>
    <mergeCell ref="AU214:AU215"/>
    <mergeCell ref="AV214:AV215"/>
    <mergeCell ref="AQ212:AQ213"/>
    <mergeCell ref="AR212:AR213"/>
    <mergeCell ref="AS212:AS213"/>
    <mergeCell ref="AT212:AT213"/>
    <mergeCell ref="AU212:AU213"/>
    <mergeCell ref="AV212:AV213"/>
    <mergeCell ref="AW214:AW215"/>
    <mergeCell ref="C212:D215"/>
    <mergeCell ref="E212:M213"/>
    <mergeCell ref="C206:D206"/>
    <mergeCell ref="E206:AB206"/>
    <mergeCell ref="B208:AP208"/>
    <mergeCell ref="C201:AB205"/>
    <mergeCell ref="AE203:AK204"/>
    <mergeCell ref="AL203:AQ204"/>
    <mergeCell ref="AV203:AV204"/>
    <mergeCell ref="AW203:AW204"/>
    <mergeCell ref="AX203:AY204"/>
    <mergeCell ref="AU204:AU205"/>
    <mergeCell ref="AX198:AX199"/>
    <mergeCell ref="AY198:AY199"/>
    <mergeCell ref="R198:S199"/>
    <mergeCell ref="T198:U199"/>
    <mergeCell ref="V198:W199"/>
    <mergeCell ref="X198:Y199"/>
    <mergeCell ref="Z198:AA199"/>
    <mergeCell ref="AE198:AI199"/>
    <mergeCell ref="BA198:BA199"/>
    <mergeCell ref="BB198:BB199"/>
    <mergeCell ref="BC198:BC199"/>
    <mergeCell ref="AJ198:AK199"/>
    <mergeCell ref="AL198:AM199"/>
    <mergeCell ref="AN198:AO199"/>
    <mergeCell ref="AP198:AQ199"/>
    <mergeCell ref="AV198:AV199"/>
    <mergeCell ref="AW198:AW199"/>
    <mergeCell ref="AW193:AW194"/>
    <mergeCell ref="AY193:AY194"/>
    <mergeCell ref="AZ193:AZ194"/>
    <mergeCell ref="B198:E199"/>
    <mergeCell ref="F198:G199"/>
    <mergeCell ref="H198:I199"/>
    <mergeCell ref="J198:K199"/>
    <mergeCell ref="L198:M199"/>
    <mergeCell ref="N198:O199"/>
    <mergeCell ref="P198:Q199"/>
    <mergeCell ref="AJ193:AK194"/>
    <mergeCell ref="AL193:AM194"/>
    <mergeCell ref="AN193:AO194"/>
    <mergeCell ref="AP193:AQ194"/>
    <mergeCell ref="AU193:AU194"/>
    <mergeCell ref="AV193:AV194"/>
    <mergeCell ref="R193:S194"/>
    <mergeCell ref="T193:U194"/>
    <mergeCell ref="V193:W194"/>
    <mergeCell ref="X193:Y194"/>
    <mergeCell ref="Z193:AA194"/>
    <mergeCell ref="AE193:AI194"/>
    <mergeCell ref="AZ198:AZ199"/>
    <mergeCell ref="BA178:BA179"/>
    <mergeCell ref="BB178:BB179"/>
    <mergeCell ref="BC178:BC179"/>
    <mergeCell ref="AJ178:AK179"/>
    <mergeCell ref="AL178:AM179"/>
    <mergeCell ref="AN178:AO179"/>
    <mergeCell ref="AP178:AQ179"/>
    <mergeCell ref="AV178:AV179"/>
    <mergeCell ref="AW178:AW179"/>
    <mergeCell ref="C186:D186"/>
    <mergeCell ref="E186:AB186"/>
    <mergeCell ref="A190:I191"/>
    <mergeCell ref="B193:E194"/>
    <mergeCell ref="F193:G194"/>
    <mergeCell ref="H193:I194"/>
    <mergeCell ref="J193:K194"/>
    <mergeCell ref="L193:M194"/>
    <mergeCell ref="N193:O194"/>
    <mergeCell ref="P193:Q194"/>
    <mergeCell ref="C181:AB185"/>
    <mergeCell ref="AE183:AK184"/>
    <mergeCell ref="AL183:AQ184"/>
    <mergeCell ref="AV183:AV184"/>
    <mergeCell ref="AW183:AW184"/>
    <mergeCell ref="AX183:AY184"/>
    <mergeCell ref="AU184:AU185"/>
    <mergeCell ref="AZ173:AZ174"/>
    <mergeCell ref="B178:E179"/>
    <mergeCell ref="F178:G179"/>
    <mergeCell ref="H178:I179"/>
    <mergeCell ref="J178:K179"/>
    <mergeCell ref="L178:M179"/>
    <mergeCell ref="N178:O179"/>
    <mergeCell ref="P178:Q179"/>
    <mergeCell ref="AJ173:AK174"/>
    <mergeCell ref="AL173:AM174"/>
    <mergeCell ref="AN173:AO174"/>
    <mergeCell ref="AP173:AQ174"/>
    <mergeCell ref="AU173:AU174"/>
    <mergeCell ref="AV173:AV174"/>
    <mergeCell ref="R173:S174"/>
    <mergeCell ref="T173:U174"/>
    <mergeCell ref="V173:W174"/>
    <mergeCell ref="AZ178:AZ179"/>
    <mergeCell ref="AX178:AX179"/>
    <mergeCell ref="AY178:AY179"/>
    <mergeCell ref="R178:S179"/>
    <mergeCell ref="T178:U179"/>
    <mergeCell ref="V178:W179"/>
    <mergeCell ref="X178:Y179"/>
    <mergeCell ref="Z178:AA179"/>
    <mergeCell ref="AE178:AI179"/>
    <mergeCell ref="C163:AB167"/>
    <mergeCell ref="AE165:AK166"/>
    <mergeCell ref="AL165:AQ166"/>
    <mergeCell ref="AV165:AV166"/>
    <mergeCell ref="AW165:AW166"/>
    <mergeCell ref="AX165:AY166"/>
    <mergeCell ref="AU166:AU167"/>
    <mergeCell ref="AW173:AW174"/>
    <mergeCell ref="AY173:AY174"/>
    <mergeCell ref="C168:D168"/>
    <mergeCell ref="E168:AB168"/>
    <mergeCell ref="A170:I171"/>
    <mergeCell ref="B173:E174"/>
    <mergeCell ref="F173:G174"/>
    <mergeCell ref="H173:I174"/>
    <mergeCell ref="J173:K174"/>
    <mergeCell ref="L173:M174"/>
    <mergeCell ref="N173:O174"/>
    <mergeCell ref="P173:Q174"/>
    <mergeCell ref="X173:Y174"/>
    <mergeCell ref="Z173:AA174"/>
    <mergeCell ref="AE173:AI174"/>
    <mergeCell ref="AJ155:AK156"/>
    <mergeCell ref="AL155:AM156"/>
    <mergeCell ref="BA160:BA161"/>
    <mergeCell ref="BB160:BB161"/>
    <mergeCell ref="BC160:BC161"/>
    <mergeCell ref="AJ160:AK161"/>
    <mergeCell ref="AL160:AM161"/>
    <mergeCell ref="AN160:AO161"/>
    <mergeCell ref="AP160:AQ161"/>
    <mergeCell ref="AV160:AV161"/>
    <mergeCell ref="AW160:AW161"/>
    <mergeCell ref="AZ160:AZ161"/>
    <mergeCell ref="AX160:AX161"/>
    <mergeCell ref="AY160:AY161"/>
    <mergeCell ref="T155:U156"/>
    <mergeCell ref="V155:W156"/>
    <mergeCell ref="X155:Y156"/>
    <mergeCell ref="Z155:AA156"/>
    <mergeCell ref="AE155:AI156"/>
    <mergeCell ref="B160:E161"/>
    <mergeCell ref="F160:G161"/>
    <mergeCell ref="H160:I161"/>
    <mergeCell ref="J160:K161"/>
    <mergeCell ref="L160:M161"/>
    <mergeCell ref="N160:O161"/>
    <mergeCell ref="P160:Q161"/>
    <mergeCell ref="R160:S161"/>
    <mergeCell ref="T160:U161"/>
    <mergeCell ref="V160:W161"/>
    <mergeCell ref="X160:Y161"/>
    <mergeCell ref="Z160:AA161"/>
    <mergeCell ref="AE160:AI161"/>
    <mergeCell ref="BA140:BA141"/>
    <mergeCell ref="BB140:BB141"/>
    <mergeCell ref="BC140:BC141"/>
    <mergeCell ref="AJ140:AK141"/>
    <mergeCell ref="AL140:AM141"/>
    <mergeCell ref="AN140:AO141"/>
    <mergeCell ref="AP140:AQ141"/>
    <mergeCell ref="AV140:AV141"/>
    <mergeCell ref="AW140:AW141"/>
    <mergeCell ref="C143:AB147"/>
    <mergeCell ref="AE145:AK146"/>
    <mergeCell ref="AL145:AQ146"/>
    <mergeCell ref="AV145:AV146"/>
    <mergeCell ref="AW145:AW146"/>
    <mergeCell ref="AX145:AY146"/>
    <mergeCell ref="AU146:AU147"/>
    <mergeCell ref="AW155:AW156"/>
    <mergeCell ref="AY155:AY156"/>
    <mergeCell ref="C148:D148"/>
    <mergeCell ref="E148:AB148"/>
    <mergeCell ref="A152:I153"/>
    <mergeCell ref="B155:E156"/>
    <mergeCell ref="F155:G156"/>
    <mergeCell ref="H155:I156"/>
    <mergeCell ref="J155:K156"/>
    <mergeCell ref="L155:M156"/>
    <mergeCell ref="N155:O156"/>
    <mergeCell ref="P155:Q156"/>
    <mergeCell ref="AN155:AO156"/>
    <mergeCell ref="AP155:AQ156"/>
    <mergeCell ref="AU155:AU156"/>
    <mergeCell ref="AV155:AV156"/>
    <mergeCell ref="R155:S156"/>
    <mergeCell ref="AZ155:AZ156"/>
    <mergeCell ref="AZ135:AZ136"/>
    <mergeCell ref="B140:E141"/>
    <mergeCell ref="F140:G141"/>
    <mergeCell ref="H140:I141"/>
    <mergeCell ref="J140:K141"/>
    <mergeCell ref="L140:M141"/>
    <mergeCell ref="N140:O141"/>
    <mergeCell ref="P140:Q141"/>
    <mergeCell ref="AJ135:AK136"/>
    <mergeCell ref="AL135:AM136"/>
    <mergeCell ref="AN135:AO136"/>
    <mergeCell ref="AP135:AQ136"/>
    <mergeCell ref="AU135:AU136"/>
    <mergeCell ref="AV135:AV136"/>
    <mergeCell ref="R135:S136"/>
    <mergeCell ref="T135:U136"/>
    <mergeCell ref="V135:W136"/>
    <mergeCell ref="X135:Y136"/>
    <mergeCell ref="Z135:AA136"/>
    <mergeCell ref="AE135:AI136"/>
    <mergeCell ref="AZ140:AZ141"/>
    <mergeCell ref="AX140:AX141"/>
    <mergeCell ref="AY140:AY141"/>
    <mergeCell ref="R140:S141"/>
    <mergeCell ref="T140:U141"/>
    <mergeCell ref="V140:W141"/>
    <mergeCell ref="X140:Y141"/>
    <mergeCell ref="Z140:AA141"/>
    <mergeCell ref="AE140:AI141"/>
    <mergeCell ref="C130:D130"/>
    <mergeCell ref="E130:AB130"/>
    <mergeCell ref="A132:I133"/>
    <mergeCell ref="B135:E136"/>
    <mergeCell ref="F135:G136"/>
    <mergeCell ref="H135:I136"/>
    <mergeCell ref="J135:K136"/>
    <mergeCell ref="L135:M136"/>
    <mergeCell ref="N135:O136"/>
    <mergeCell ref="P135:Q136"/>
    <mergeCell ref="C125:AB129"/>
    <mergeCell ref="AE127:AK128"/>
    <mergeCell ref="AL127:AQ128"/>
    <mergeCell ref="AV127:AV128"/>
    <mergeCell ref="AW127:AW128"/>
    <mergeCell ref="AX127:AY128"/>
    <mergeCell ref="AU128:AU129"/>
    <mergeCell ref="AW135:AW136"/>
    <mergeCell ref="AY135:AY136"/>
    <mergeCell ref="AJ117:AK118"/>
    <mergeCell ref="AL117:AM118"/>
    <mergeCell ref="BA122:BA123"/>
    <mergeCell ref="BB122:BB123"/>
    <mergeCell ref="BC122:BC123"/>
    <mergeCell ref="AJ122:AK123"/>
    <mergeCell ref="AL122:AM123"/>
    <mergeCell ref="AN122:AO123"/>
    <mergeCell ref="AP122:AQ123"/>
    <mergeCell ref="AV122:AV123"/>
    <mergeCell ref="AW122:AW123"/>
    <mergeCell ref="AZ122:AZ123"/>
    <mergeCell ref="AX122:AX123"/>
    <mergeCell ref="AY122:AY123"/>
    <mergeCell ref="T117:U118"/>
    <mergeCell ref="V117:W118"/>
    <mergeCell ref="X117:Y118"/>
    <mergeCell ref="Z117:AA118"/>
    <mergeCell ref="AE117:AI118"/>
    <mergeCell ref="B122:E123"/>
    <mergeCell ref="F122:G123"/>
    <mergeCell ref="H122:I123"/>
    <mergeCell ref="J122:K123"/>
    <mergeCell ref="L122:M123"/>
    <mergeCell ref="N122:O123"/>
    <mergeCell ref="P122:Q123"/>
    <mergeCell ref="R122:S123"/>
    <mergeCell ref="T122:U123"/>
    <mergeCell ref="V122:W123"/>
    <mergeCell ref="X122:Y123"/>
    <mergeCell ref="Z122:AA123"/>
    <mergeCell ref="AE122:AI123"/>
    <mergeCell ref="BA102:BA103"/>
    <mergeCell ref="BB102:BB103"/>
    <mergeCell ref="BC102:BC103"/>
    <mergeCell ref="AJ102:AK103"/>
    <mergeCell ref="AL102:AM103"/>
    <mergeCell ref="AN102:AO103"/>
    <mergeCell ref="AP102:AQ103"/>
    <mergeCell ref="AV102:AV103"/>
    <mergeCell ref="AW102:AW103"/>
    <mergeCell ref="C105:AB109"/>
    <mergeCell ref="AE107:AK108"/>
    <mergeCell ref="AL107:AQ108"/>
    <mergeCell ref="AV107:AV108"/>
    <mergeCell ref="AW107:AW108"/>
    <mergeCell ref="AX107:AY108"/>
    <mergeCell ref="AU108:AU109"/>
    <mergeCell ref="AW117:AW118"/>
    <mergeCell ref="AY117:AY118"/>
    <mergeCell ref="C110:D110"/>
    <mergeCell ref="E110:AB110"/>
    <mergeCell ref="A114:I115"/>
    <mergeCell ref="B117:E118"/>
    <mergeCell ref="F117:G118"/>
    <mergeCell ref="H117:I118"/>
    <mergeCell ref="J117:K118"/>
    <mergeCell ref="L117:M118"/>
    <mergeCell ref="N117:O118"/>
    <mergeCell ref="P117:Q118"/>
    <mergeCell ref="AN117:AO118"/>
    <mergeCell ref="AP117:AQ118"/>
    <mergeCell ref="AU117:AU118"/>
    <mergeCell ref="AV117:AV118"/>
    <mergeCell ref="R117:S118"/>
    <mergeCell ref="AZ117:AZ118"/>
    <mergeCell ref="AZ97:AZ98"/>
    <mergeCell ref="B102:E103"/>
    <mergeCell ref="F102:G103"/>
    <mergeCell ref="H102:I103"/>
    <mergeCell ref="J102:K103"/>
    <mergeCell ref="L102:M103"/>
    <mergeCell ref="N102:O103"/>
    <mergeCell ref="P102:Q103"/>
    <mergeCell ref="AJ97:AK98"/>
    <mergeCell ref="AL97:AM98"/>
    <mergeCell ref="AN97:AO98"/>
    <mergeCell ref="AP97:AQ98"/>
    <mergeCell ref="AU97:AU98"/>
    <mergeCell ref="AV97:AV98"/>
    <mergeCell ref="R97:S98"/>
    <mergeCell ref="T97:U98"/>
    <mergeCell ref="V97:W98"/>
    <mergeCell ref="X97:Y98"/>
    <mergeCell ref="Z97:AA98"/>
    <mergeCell ref="AE97:AI98"/>
    <mergeCell ref="AZ102:AZ103"/>
    <mergeCell ref="AX102:AX103"/>
    <mergeCell ref="AY102:AY103"/>
    <mergeCell ref="R102:S103"/>
    <mergeCell ref="T102:U103"/>
    <mergeCell ref="V102:W103"/>
    <mergeCell ref="X102:Y103"/>
    <mergeCell ref="Z102:AA103"/>
    <mergeCell ref="AE102:AI103"/>
    <mergeCell ref="C92:D92"/>
    <mergeCell ref="E92:AB92"/>
    <mergeCell ref="A94:I95"/>
    <mergeCell ref="B97:E98"/>
    <mergeCell ref="F97:G98"/>
    <mergeCell ref="H97:I98"/>
    <mergeCell ref="J97:K98"/>
    <mergeCell ref="L97:M98"/>
    <mergeCell ref="N97:O98"/>
    <mergeCell ref="P97:Q98"/>
    <mergeCell ref="C87:AB91"/>
    <mergeCell ref="AE89:AK90"/>
    <mergeCell ref="AL89:AQ90"/>
    <mergeCell ref="AV89:AV90"/>
    <mergeCell ref="AW89:AW90"/>
    <mergeCell ref="AX89:AY90"/>
    <mergeCell ref="AU90:AU91"/>
    <mergeCell ref="AW97:AW98"/>
    <mergeCell ref="AY97:AY98"/>
    <mergeCell ref="AJ79:AK80"/>
    <mergeCell ref="AL79:AM80"/>
    <mergeCell ref="BA84:BA85"/>
    <mergeCell ref="BB84:BB85"/>
    <mergeCell ref="BC84:BC85"/>
    <mergeCell ref="AJ84:AK85"/>
    <mergeCell ref="AL84:AM85"/>
    <mergeCell ref="AN84:AO85"/>
    <mergeCell ref="AP84:AQ85"/>
    <mergeCell ref="AV84:AV85"/>
    <mergeCell ref="AW84:AW85"/>
    <mergeCell ref="AZ84:AZ85"/>
    <mergeCell ref="AX84:AX85"/>
    <mergeCell ref="AY84:AY85"/>
    <mergeCell ref="T79:U80"/>
    <mergeCell ref="V79:W80"/>
    <mergeCell ref="X79:Y80"/>
    <mergeCell ref="Z79:AA80"/>
    <mergeCell ref="AE79:AI80"/>
    <mergeCell ref="B84:E85"/>
    <mergeCell ref="F84:G85"/>
    <mergeCell ref="H84:I85"/>
    <mergeCell ref="J84:K85"/>
    <mergeCell ref="L84:M85"/>
    <mergeCell ref="N84:O85"/>
    <mergeCell ref="P84:Q85"/>
    <mergeCell ref="R84:S85"/>
    <mergeCell ref="T84:U85"/>
    <mergeCell ref="V84:W85"/>
    <mergeCell ref="X84:Y85"/>
    <mergeCell ref="Z84:AA85"/>
    <mergeCell ref="AE84:AI85"/>
    <mergeCell ref="BA64:BA65"/>
    <mergeCell ref="BB64:BB65"/>
    <mergeCell ref="BC64:BC65"/>
    <mergeCell ref="AJ64:AK65"/>
    <mergeCell ref="AL64:AM65"/>
    <mergeCell ref="AN64:AO65"/>
    <mergeCell ref="AP64:AQ65"/>
    <mergeCell ref="AV64:AV65"/>
    <mergeCell ref="AW64:AW65"/>
    <mergeCell ref="C67:AB71"/>
    <mergeCell ref="AE69:AK70"/>
    <mergeCell ref="AL69:AQ70"/>
    <mergeCell ref="AV69:AV70"/>
    <mergeCell ref="AW69:AW70"/>
    <mergeCell ref="AX69:AY70"/>
    <mergeCell ref="AU70:AU71"/>
    <mergeCell ref="AW79:AW80"/>
    <mergeCell ref="AY79:AY80"/>
    <mergeCell ref="C72:D72"/>
    <mergeCell ref="E72:AB72"/>
    <mergeCell ref="A76:I77"/>
    <mergeCell ref="B79:E80"/>
    <mergeCell ref="F79:G80"/>
    <mergeCell ref="H79:I80"/>
    <mergeCell ref="J79:K80"/>
    <mergeCell ref="L79:M80"/>
    <mergeCell ref="N79:O80"/>
    <mergeCell ref="P79:Q80"/>
    <mergeCell ref="AN79:AO80"/>
    <mergeCell ref="AP79:AQ80"/>
    <mergeCell ref="AU79:AU80"/>
    <mergeCell ref="AV79:AV80"/>
    <mergeCell ref="R79:S80"/>
    <mergeCell ref="AZ79:AZ80"/>
    <mergeCell ref="AZ59:AZ60"/>
    <mergeCell ref="B64:E65"/>
    <mergeCell ref="F64:G65"/>
    <mergeCell ref="H64:I65"/>
    <mergeCell ref="J64:K65"/>
    <mergeCell ref="L64:M65"/>
    <mergeCell ref="N64:O65"/>
    <mergeCell ref="P64:Q65"/>
    <mergeCell ref="AJ59:AK60"/>
    <mergeCell ref="AL59:AM60"/>
    <mergeCell ref="AN59:AO60"/>
    <mergeCell ref="AP59:AQ60"/>
    <mergeCell ref="AU59:AU60"/>
    <mergeCell ref="AV59:AV60"/>
    <mergeCell ref="R59:S60"/>
    <mergeCell ref="T59:U60"/>
    <mergeCell ref="V59:W60"/>
    <mergeCell ref="X59:Y60"/>
    <mergeCell ref="Z59:AA60"/>
    <mergeCell ref="AE59:AI60"/>
    <mergeCell ref="AZ64:AZ65"/>
    <mergeCell ref="AX64:AX65"/>
    <mergeCell ref="AY64:AY65"/>
    <mergeCell ref="R64:S65"/>
    <mergeCell ref="T64:U65"/>
    <mergeCell ref="V64:W65"/>
    <mergeCell ref="X64:Y65"/>
    <mergeCell ref="Z64:AA65"/>
    <mergeCell ref="AE64:AI65"/>
    <mergeCell ref="C54:D54"/>
    <mergeCell ref="E54:AB54"/>
    <mergeCell ref="A56:I57"/>
    <mergeCell ref="B59:E60"/>
    <mergeCell ref="F59:G60"/>
    <mergeCell ref="H59:I60"/>
    <mergeCell ref="J59:K60"/>
    <mergeCell ref="L59:M60"/>
    <mergeCell ref="N59:O60"/>
    <mergeCell ref="P59:Q60"/>
    <mergeCell ref="C49:AB53"/>
    <mergeCell ref="AE51:AK52"/>
    <mergeCell ref="AL51:AQ52"/>
    <mergeCell ref="AV51:AV52"/>
    <mergeCell ref="AW51:AW52"/>
    <mergeCell ref="AX51:AY52"/>
    <mergeCell ref="AU52:AU53"/>
    <mergeCell ref="AW59:AW60"/>
    <mergeCell ref="AY59:AY60"/>
    <mergeCell ref="BA46:BA47"/>
    <mergeCell ref="BB46:BB47"/>
    <mergeCell ref="BC46:BC47"/>
    <mergeCell ref="AJ46:AK47"/>
    <mergeCell ref="AL46:AM47"/>
    <mergeCell ref="AN46:AO47"/>
    <mergeCell ref="AP46:AQ47"/>
    <mergeCell ref="AV46:AV47"/>
    <mergeCell ref="AW46:AW47"/>
    <mergeCell ref="AZ46:AZ47"/>
    <mergeCell ref="AX46:AX47"/>
    <mergeCell ref="AY46:AY47"/>
    <mergeCell ref="B46:E47"/>
    <mergeCell ref="F46:G47"/>
    <mergeCell ref="H46:I47"/>
    <mergeCell ref="J46:K47"/>
    <mergeCell ref="L46:M47"/>
    <mergeCell ref="N46:O47"/>
    <mergeCell ref="P46:Q47"/>
    <mergeCell ref="AJ41:AK42"/>
    <mergeCell ref="AL41:AM42"/>
    <mergeCell ref="B41:E42"/>
    <mergeCell ref="F41:G42"/>
    <mergeCell ref="H41:I42"/>
    <mergeCell ref="J41:K42"/>
    <mergeCell ref="L41:M42"/>
    <mergeCell ref="N41:O42"/>
    <mergeCell ref="P41:Q42"/>
    <mergeCell ref="R46:S47"/>
    <mergeCell ref="T46:U47"/>
    <mergeCell ref="V46:W47"/>
    <mergeCell ref="X46:Y47"/>
    <mergeCell ref="Z46:AA47"/>
    <mergeCell ref="AE46:AI47"/>
    <mergeCell ref="BB28:BB29"/>
    <mergeCell ref="BC28:BC29"/>
    <mergeCell ref="C31:AB35"/>
    <mergeCell ref="AE33:AK34"/>
    <mergeCell ref="AL33:AQ34"/>
    <mergeCell ref="AV33:AV34"/>
    <mergeCell ref="AW33:AW34"/>
    <mergeCell ref="AX33:AY34"/>
    <mergeCell ref="AU34:AU35"/>
    <mergeCell ref="AV28:AV29"/>
    <mergeCell ref="AW28:AW29"/>
    <mergeCell ref="AX28:AX29"/>
    <mergeCell ref="AY28:AY29"/>
    <mergeCell ref="AZ28:AZ29"/>
    <mergeCell ref="BA28:BA29"/>
    <mergeCell ref="Z28:AA29"/>
    <mergeCell ref="AE28:AI29"/>
    <mergeCell ref="AJ28:AK29"/>
    <mergeCell ref="AL28:AM29"/>
    <mergeCell ref="AN28:AO29"/>
    <mergeCell ref="AP28:AQ29"/>
    <mergeCell ref="N28:O29"/>
    <mergeCell ref="A2:H2"/>
    <mergeCell ref="I2:AJ2"/>
    <mergeCell ref="AK2:AS2"/>
    <mergeCell ref="A3:AS3"/>
    <mergeCell ref="A5:K6"/>
    <mergeCell ref="L5:T6"/>
    <mergeCell ref="U5:AE6"/>
    <mergeCell ref="AF5:AS6"/>
    <mergeCell ref="P28:Q29"/>
    <mergeCell ref="R28:S29"/>
    <mergeCell ref="T28:U29"/>
    <mergeCell ref="V28:W29"/>
    <mergeCell ref="X28:Y29"/>
    <mergeCell ref="B28:E29"/>
    <mergeCell ref="F28:G29"/>
    <mergeCell ref="H28:I29"/>
    <mergeCell ref="J28:K29"/>
    <mergeCell ref="L28:M29"/>
    <mergeCell ref="Z23:AA24"/>
    <mergeCell ref="AE23:AI24"/>
    <mergeCell ref="AJ23:AK24"/>
    <mergeCell ref="AL23:AM24"/>
    <mergeCell ref="AN23:AO24"/>
    <mergeCell ref="C302:AA305"/>
    <mergeCell ref="AB302:AF305"/>
    <mergeCell ref="AG302:AI305"/>
    <mergeCell ref="BA302:BA305"/>
    <mergeCell ref="BB302:BB305"/>
    <mergeCell ref="BD302:BE305"/>
    <mergeCell ref="BF302:BF305"/>
    <mergeCell ref="C36:D36"/>
    <mergeCell ref="E36:AB36"/>
    <mergeCell ref="A38:I39"/>
    <mergeCell ref="N212:AO215"/>
    <mergeCell ref="AW41:AW42"/>
    <mergeCell ref="AY41:AY42"/>
    <mergeCell ref="AZ41:AZ42"/>
    <mergeCell ref="AN41:AO42"/>
    <mergeCell ref="AP41:AQ42"/>
    <mergeCell ref="AU41:AU42"/>
    <mergeCell ref="AV41:AV42"/>
    <mergeCell ref="R41:S42"/>
    <mergeCell ref="T41:U42"/>
    <mergeCell ref="V41:W42"/>
    <mergeCell ref="X41:Y42"/>
    <mergeCell ref="Z41:AA42"/>
    <mergeCell ref="AE41:AI42"/>
    <mergeCell ref="AF7:AS8"/>
    <mergeCell ref="B9:AS9"/>
    <mergeCell ref="B17:AS17"/>
    <mergeCell ref="AU23:AU24"/>
    <mergeCell ref="AV23:AV24"/>
    <mergeCell ref="AW23:AW24"/>
    <mergeCell ref="AY23:AY24"/>
    <mergeCell ref="AZ23:AZ24"/>
    <mergeCell ref="P23:Q24"/>
    <mergeCell ref="R23:S24"/>
    <mergeCell ref="T23:U24"/>
    <mergeCell ref="V23:W24"/>
    <mergeCell ref="X23:Y24"/>
    <mergeCell ref="A20:I21"/>
    <mergeCell ref="B23:E24"/>
    <mergeCell ref="F23:G24"/>
    <mergeCell ref="H23:I24"/>
    <mergeCell ref="J23:K24"/>
    <mergeCell ref="L23:M24"/>
    <mergeCell ref="A7:K8"/>
    <mergeCell ref="L7:T8"/>
    <mergeCell ref="U7:AE8"/>
    <mergeCell ref="AP23:AQ24"/>
    <mergeCell ref="N23:O24"/>
  </mergeCells>
  <phoneticPr fontId="3"/>
  <conditionalFormatting sqref="R230 R234 R238 R242 R246 R250 R254 R258 R262 R266 R270 R274">
    <cfRule type="expression" dxfId="23" priority="32">
      <formula>IF(R230="定",TRUE)</formula>
    </cfRule>
    <cfRule type="expression" dxfId="22" priority="34">
      <formula>IF(R230=0,TRUE)</formula>
    </cfRule>
  </conditionalFormatting>
  <conditionalFormatting sqref="AD230 AD234 AD238 AD242 AD246 AD250 AD254 AD258 AD262 AD266 AD270 AD274">
    <cfRule type="expression" dxfId="21" priority="35">
      <formula>IF(AD230="定",TRUE)</formula>
    </cfRule>
    <cfRule type="expression" dxfId="20" priority="36">
      <formula>IF(BZ230="×",TRUE)</formula>
    </cfRule>
    <cfRule type="expression" dxfId="19" priority="37">
      <formula>IF(AD230=0,TRUE)</formula>
    </cfRule>
  </conditionalFormatting>
  <conditionalFormatting sqref="R278 R282">
    <cfRule type="expression" dxfId="18" priority="23">
      <formula>IF(R278="定",TRUE)</formula>
    </cfRule>
    <cfRule type="expression" dxfId="17" priority="25">
      <formula>IF(R278=0,TRUE)</formula>
    </cfRule>
  </conditionalFormatting>
  <conditionalFormatting sqref="AD278 AD282 AD286 AD290 AD294 AD298">
    <cfRule type="expression" dxfId="16" priority="26">
      <formula>IF(AD278="定",TRUE)</formula>
    </cfRule>
    <cfRule type="expression" dxfId="15" priority="27">
      <formula>IF(BZ278="×",TRUE)</formula>
    </cfRule>
    <cfRule type="expression" dxfId="14" priority="28">
      <formula>IF(AD278=0,TRUE)</formula>
    </cfRule>
  </conditionalFormatting>
  <conditionalFormatting sqref="R286 R290 R294 R298">
    <cfRule type="expression" dxfId="13" priority="20">
      <formula>IF(R286="定",TRUE)</formula>
    </cfRule>
    <cfRule type="expression" dxfId="12" priority="22">
      <formula>IF(R286=0,TRUE)</formula>
    </cfRule>
  </conditionalFormatting>
  <dataValidations count="6">
    <dataValidation type="list" allowBlank="1" showInputMessage="1" showErrorMessage="1" sqref="C36:D36 C54:D54 C72:D72 C92:D92 C110:D110 C130:D130 C148:D148 C168:D168 C186:D186 C206:D206" xr:uid="{9191515B-A293-4E17-825D-48D34B3D4400}">
      <formula1>"☑,□"</formula1>
    </dataValidation>
    <dataValidation type="whole" allowBlank="1" showInputMessage="1" showErrorMessage="1" sqref="H173:I174 H178:I179 H193:I194 H198:I199 H155:I156 H160:I161 H59:I60 H64:I65 H79:I80 H84:I85 H97:I98 H102:I103 H117:I118 H122:I123 H135:I136 H140:I141" xr:uid="{045762E4-347C-42C2-9680-A314C1E86654}">
      <formula1>5</formula1>
      <formula2>28</formula2>
    </dataValidation>
    <dataValidation type="decimal" operator="greaterThan" allowBlank="1" showInputMessage="1" showErrorMessage="1" sqref="E214:K215" xr:uid="{7A69E993-2116-41A0-9CE8-F598CD6D3495}">
      <formula1>0</formula1>
    </dataValidation>
    <dataValidation type="list" allowBlank="1" showInputMessage="1" showErrorMessage="1" sqref="I230:K301" xr:uid="{FF9AAE27-AB88-406C-9599-F433D99C8A88}">
      <formula1>"○,定,×,－"</formula1>
    </dataValidation>
    <dataValidation type="whole" allowBlank="1" showInputMessage="1" showErrorMessage="1" sqref="L173:M174 X173:Y174 L178:M179 X178:Y179 AN178:AO179 L155:M156 L198:M199 X198:Y199 AN198:AO199 AN193:AO194 AN28:AO29 AN23:AO24 L23:M24 X23:Y24 L28:M29 X28:Y29 AN46:AO47 AN41:AO42 L59:M60 X59:Y60 L64:M65 X64:Y65 AN64:AO65 AN59:AO60 L79:M80 X79:Y80 L84:M85 X84:Y85 AN84:AO85 AN79:AO80 L97:M98 X97:Y98 L102:M103 X102:Y103 AN102:AO103 AN97:AO98 L117:M118 X117:Y118 L122:M123 X122:Y123 AN122:AO123 AN117:AO118 L135:M136 X135:Y136 L140:M141 X140:Y141 AN140:AO141 AN135:AO136 X155:Y156 AN173:AO174 L160:M161 X160:Y161 AN160:AO161 AN155:AO156 L193:M194 X193:Y194 L41:M42 X41:Y42 L46:M47 X46:Y47" xr:uid="{BCA12DD5-62DF-458B-A5A3-0EBB836D7CCF}">
      <formula1>0</formula1>
      <formula2>59</formula2>
    </dataValidation>
    <dataValidation type="whole" allowBlank="1" showInputMessage="1" showErrorMessage="1" sqref="X230:Z301" xr:uid="{A5BB4C4D-A21B-480B-8903-7A3CBE687408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36" max="44" man="1"/>
    <brk id="208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2E28-769C-442F-B213-34488A00B286}">
  <sheetPr>
    <pageSetUpPr fitToPage="1"/>
  </sheetPr>
  <dimension ref="A1:BH306"/>
  <sheetViews>
    <sheetView showZeros="0" view="pageBreakPreview" topLeftCell="A3" zoomScale="70" zoomScaleNormal="100" zoomScaleSheetLayoutView="70" zoomScalePageLayoutView="40" workbookViewId="0">
      <selection activeCell="E16" sqref="E16"/>
    </sheetView>
  </sheetViews>
  <sheetFormatPr defaultColWidth="9" defaultRowHeight="18.75" x14ac:dyDescent="0.15"/>
  <cols>
    <col min="1" max="3" width="4.125" style="1" customWidth="1"/>
    <col min="4" max="4" width="4.125" style="69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</row>
    <row r="2" spans="1:59" ht="35.1" customHeight="1" x14ac:dyDescent="0.15">
      <c r="A2" s="179" t="s">
        <v>91</v>
      </c>
      <c r="B2" s="179"/>
      <c r="C2" s="179"/>
      <c r="D2" s="179"/>
      <c r="E2" s="179"/>
      <c r="F2" s="179"/>
      <c r="G2" s="179"/>
      <c r="H2" s="179"/>
      <c r="I2" s="180" t="s">
        <v>75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1">
        <v>4</v>
      </c>
      <c r="AL2" s="181"/>
      <c r="AM2" s="181"/>
      <c r="AN2" s="181"/>
      <c r="AO2" s="181"/>
      <c r="AP2" s="181"/>
      <c r="AQ2" s="181"/>
      <c r="AR2" s="181"/>
      <c r="AS2" s="181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" customHeight="1" x14ac:dyDescent="0.15">
      <c r="A3" s="180" t="s">
        <v>76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1"/>
      <c r="AT4" s="9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15">
      <c r="A5" s="182" t="s">
        <v>78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6" t="s">
        <v>79</v>
      </c>
      <c r="M5" s="186"/>
      <c r="N5" s="186"/>
      <c r="O5" s="186"/>
      <c r="P5" s="186"/>
      <c r="Q5" s="186"/>
      <c r="R5" s="186"/>
      <c r="S5" s="186"/>
      <c r="T5" s="186"/>
      <c r="U5" s="188" t="s">
        <v>80</v>
      </c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 t="s">
        <v>81</v>
      </c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90"/>
      <c r="AT5" s="9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15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7"/>
      <c r="M6" s="187"/>
      <c r="N6" s="187"/>
      <c r="O6" s="187"/>
      <c r="P6" s="187"/>
      <c r="Q6" s="187"/>
      <c r="R6" s="187"/>
      <c r="S6" s="187"/>
      <c r="T6" s="187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1"/>
      <c r="AT6" s="9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00"/>
    </row>
    <row r="7" spans="1:59" ht="27.75" customHeight="1" x14ac:dyDescent="0.15">
      <c r="A7" s="327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32"/>
      <c r="AT7" s="9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">
      <c r="A8" s="329"/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4"/>
      <c r="AT8" s="9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15">
      <c r="A9" s="92"/>
      <c r="B9" s="110" t="s">
        <v>77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9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7.75" customHeight="1" x14ac:dyDescent="0.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91"/>
      <c r="AT10" s="105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s="11" customFormat="1" ht="28.5" customHeight="1" x14ac:dyDescent="0.15">
      <c r="A11" s="5" t="s">
        <v>73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9"/>
      <c r="BE11" s="9"/>
      <c r="BF11" s="10"/>
    </row>
    <row r="12" spans="1:59" s="12" customFormat="1" ht="15" customHeight="1" x14ac:dyDescent="0.15">
      <c r="D12" s="13"/>
      <c r="U12" s="11"/>
      <c r="V12" s="11"/>
      <c r="W12" s="11"/>
      <c r="X12" s="14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15"/>
      <c r="BE12" s="15"/>
      <c r="BF12" s="16"/>
    </row>
    <row r="13" spans="1:59" s="19" customFormat="1" ht="4.5" customHeight="1" x14ac:dyDescent="0.15">
      <c r="A13" s="17"/>
      <c r="B13" s="17"/>
      <c r="C13" s="18"/>
      <c r="F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15">
      <c r="A14" s="20"/>
      <c r="B14" s="21" t="s">
        <v>1</v>
      </c>
      <c r="D14" s="22"/>
      <c r="X14" s="14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9"/>
      <c r="BE14" s="9"/>
      <c r="BF14" s="10"/>
    </row>
    <row r="15" spans="1:59" s="11" customFormat="1" ht="28.5" customHeight="1" x14ac:dyDescent="0.15">
      <c r="A15" s="20"/>
      <c r="B15" s="21" t="s">
        <v>2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28.5" customHeight="1" x14ac:dyDescent="0.15">
      <c r="A16" s="20"/>
      <c r="B16" s="21" t="s">
        <v>3</v>
      </c>
      <c r="D16" s="22"/>
      <c r="X16" s="14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39" customHeight="1" x14ac:dyDescent="0.15">
      <c r="A17" s="20"/>
      <c r="B17" s="111" t="s">
        <v>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1" customFormat="1" ht="28.5" customHeight="1" x14ac:dyDescent="0.15">
      <c r="A18" s="20"/>
      <c r="B18" s="21"/>
      <c r="D18" s="22"/>
      <c r="X18" s="14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</row>
    <row r="19" spans="1:60" s="19" customFormat="1" ht="4.5" customHeight="1" x14ac:dyDescent="0.15">
      <c r="A19" s="17"/>
      <c r="B19" s="17"/>
      <c r="C19" s="18"/>
      <c r="F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U19" s="37"/>
      <c r="AV19" s="37"/>
      <c r="AW19" s="37"/>
      <c r="AX19" s="37"/>
      <c r="AY19" s="37"/>
      <c r="AZ19" s="37"/>
      <c r="BA19" s="37"/>
      <c r="BB19" s="37"/>
      <c r="BC19" s="37"/>
      <c r="BD19" s="23"/>
      <c r="BE19" s="23"/>
      <c r="BF19" s="11"/>
    </row>
    <row r="20" spans="1:60" ht="25.5" customHeight="1" x14ac:dyDescent="0.15">
      <c r="A20" s="124" t="s">
        <v>5</v>
      </c>
      <c r="B20" s="125"/>
      <c r="C20" s="125"/>
      <c r="D20" s="125"/>
      <c r="E20" s="125"/>
      <c r="F20" s="125"/>
      <c r="G20" s="125"/>
      <c r="H20" s="125"/>
      <c r="I20" s="126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31"/>
      <c r="AU20" s="31" t="s">
        <v>6</v>
      </c>
      <c r="AV20" s="37"/>
      <c r="AW20" s="37"/>
      <c r="AX20" s="37"/>
      <c r="AY20" s="37"/>
      <c r="AZ20" s="31"/>
      <c r="BA20" s="37"/>
      <c r="BB20" s="37"/>
      <c r="BC20" s="37"/>
      <c r="BD20" s="23"/>
      <c r="BE20" s="23"/>
      <c r="BF20" s="11"/>
    </row>
    <row r="21" spans="1:60" ht="17.25" customHeight="1" x14ac:dyDescent="0.15">
      <c r="A21" s="127"/>
      <c r="B21" s="128"/>
      <c r="C21" s="128"/>
      <c r="D21" s="128"/>
      <c r="E21" s="128"/>
      <c r="F21" s="128"/>
      <c r="G21" s="128"/>
      <c r="H21" s="128"/>
      <c r="I21" s="12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28"/>
      <c r="AA21" s="28"/>
      <c r="AB21" s="28"/>
      <c r="AC21" s="28"/>
      <c r="AD21" s="28"/>
      <c r="AE21" s="29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30"/>
      <c r="AQ21" s="30"/>
      <c r="AR21" s="30"/>
      <c r="AS21" s="30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26"/>
      <c r="BE21" s="26"/>
      <c r="BF21" s="31"/>
    </row>
    <row r="22" spans="1:60" ht="28.5" customHeight="1" x14ac:dyDescent="0.15">
      <c r="A22" s="32"/>
      <c r="B22" s="33" t="s">
        <v>7</v>
      </c>
      <c r="C22" s="34"/>
      <c r="D22" s="34"/>
      <c r="E22" s="34"/>
      <c r="F22" s="31"/>
      <c r="G22" s="35"/>
      <c r="H22" s="31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6"/>
      <c r="AB22" s="37"/>
      <c r="AC22" s="37"/>
      <c r="AD22" s="37"/>
      <c r="AE22" s="33" t="s">
        <v>8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1"/>
      <c r="AV22" s="31"/>
      <c r="AW22" s="31" t="s">
        <v>9</v>
      </c>
      <c r="AX22" s="31"/>
      <c r="AY22" s="31"/>
      <c r="AZ22" s="31" t="s">
        <v>10</v>
      </c>
      <c r="BA22" s="31"/>
      <c r="BB22" s="31"/>
      <c r="BC22" s="31"/>
      <c r="BD22" s="31"/>
      <c r="BE22" s="26"/>
      <c r="BF22" s="26"/>
      <c r="BG22" s="26"/>
      <c r="BH22" s="26"/>
    </row>
    <row r="23" spans="1:60" ht="25.5" customHeight="1" x14ac:dyDescent="0.15">
      <c r="A23" s="32"/>
      <c r="B23" s="130" t="s">
        <v>93</v>
      </c>
      <c r="C23" s="131"/>
      <c r="D23" s="131"/>
      <c r="E23" s="132"/>
      <c r="F23" s="136" t="s">
        <v>11</v>
      </c>
      <c r="G23" s="136"/>
      <c r="H23" s="222"/>
      <c r="I23" s="222"/>
      <c r="J23" s="122" t="s">
        <v>12</v>
      </c>
      <c r="K23" s="122"/>
      <c r="L23" s="222"/>
      <c r="M23" s="222"/>
      <c r="N23" s="122" t="s">
        <v>13</v>
      </c>
      <c r="O23" s="115"/>
      <c r="P23" s="114" t="s">
        <v>14</v>
      </c>
      <c r="Q23" s="115"/>
      <c r="R23" s="118" t="s">
        <v>15</v>
      </c>
      <c r="S23" s="118"/>
      <c r="T23" s="222"/>
      <c r="U23" s="222"/>
      <c r="V23" s="122" t="s">
        <v>12</v>
      </c>
      <c r="W23" s="122"/>
      <c r="X23" s="222"/>
      <c r="Y23" s="222"/>
      <c r="Z23" s="122" t="s">
        <v>13</v>
      </c>
      <c r="AA23" s="115"/>
      <c r="AB23" s="31"/>
      <c r="AC23" s="31"/>
      <c r="AD23" s="31"/>
      <c r="AE23" s="130" t="s">
        <v>16</v>
      </c>
      <c r="AF23" s="194"/>
      <c r="AG23" s="194"/>
      <c r="AH23" s="194"/>
      <c r="AI23" s="195"/>
      <c r="AJ23" s="199">
        <f>ROUNDDOWN(AZ23/60,0)</f>
        <v>0</v>
      </c>
      <c r="AK23" s="199"/>
      <c r="AL23" s="201" t="s">
        <v>17</v>
      </c>
      <c r="AM23" s="201"/>
      <c r="AN23" s="199">
        <f>AZ23-AJ23*60</f>
        <v>0</v>
      </c>
      <c r="AO23" s="199"/>
      <c r="AP23" s="122" t="s">
        <v>13</v>
      </c>
      <c r="AQ23" s="115"/>
      <c r="AR23" s="37"/>
      <c r="AS23" s="31"/>
      <c r="AT23" s="31"/>
      <c r="AU23" s="112"/>
      <c r="AV23" s="112" t="s">
        <v>18</v>
      </c>
      <c r="AW23" s="113">
        <f>T23*60+X23</f>
        <v>0</v>
      </c>
      <c r="AX23" s="31"/>
      <c r="AY23" s="112" t="s">
        <v>19</v>
      </c>
      <c r="AZ23" s="113">
        <f>(T23*60+X23)-(H23*60+L23)</f>
        <v>0</v>
      </c>
      <c r="BA23" s="31"/>
      <c r="BB23" s="31"/>
      <c r="BC23" s="31"/>
      <c r="BD23" s="31"/>
      <c r="BE23" s="26"/>
      <c r="BF23" s="26"/>
      <c r="BG23" s="26"/>
      <c r="BH23" s="26"/>
    </row>
    <row r="24" spans="1:60" ht="35.25" customHeight="1" x14ac:dyDescent="0.15">
      <c r="A24" s="32"/>
      <c r="B24" s="133"/>
      <c r="C24" s="134"/>
      <c r="D24" s="134"/>
      <c r="E24" s="135"/>
      <c r="F24" s="136"/>
      <c r="G24" s="136"/>
      <c r="H24" s="224"/>
      <c r="I24" s="224"/>
      <c r="J24" s="123"/>
      <c r="K24" s="123"/>
      <c r="L24" s="224"/>
      <c r="M24" s="224"/>
      <c r="N24" s="123"/>
      <c r="O24" s="117"/>
      <c r="P24" s="116"/>
      <c r="Q24" s="117"/>
      <c r="R24" s="119"/>
      <c r="S24" s="119"/>
      <c r="T24" s="224"/>
      <c r="U24" s="224"/>
      <c r="V24" s="123"/>
      <c r="W24" s="123"/>
      <c r="X24" s="224"/>
      <c r="Y24" s="224"/>
      <c r="Z24" s="123"/>
      <c r="AA24" s="117"/>
      <c r="AB24" s="31"/>
      <c r="AC24" s="31"/>
      <c r="AD24" s="31"/>
      <c r="AE24" s="196"/>
      <c r="AF24" s="197"/>
      <c r="AG24" s="197"/>
      <c r="AH24" s="197"/>
      <c r="AI24" s="198"/>
      <c r="AJ24" s="200"/>
      <c r="AK24" s="200"/>
      <c r="AL24" s="202"/>
      <c r="AM24" s="202"/>
      <c r="AN24" s="200"/>
      <c r="AO24" s="200"/>
      <c r="AP24" s="123"/>
      <c r="AQ24" s="117"/>
      <c r="AR24" s="37"/>
      <c r="AS24" s="31"/>
      <c r="AT24" s="31"/>
      <c r="AU24" s="112"/>
      <c r="AV24" s="112"/>
      <c r="AW24" s="113"/>
      <c r="AX24" s="31"/>
      <c r="AY24" s="112"/>
      <c r="AZ24" s="113"/>
      <c r="BA24" s="31"/>
      <c r="BB24" s="31"/>
      <c r="BC24" s="31"/>
      <c r="BD24" s="31"/>
      <c r="BE24" s="26"/>
      <c r="BF24" s="26"/>
      <c r="BG24" s="26"/>
      <c r="BH24" s="26"/>
    </row>
    <row r="25" spans="1:60" ht="17.25" customHeight="1" x14ac:dyDescent="0.15">
      <c r="A25" s="32"/>
      <c r="B25" s="38"/>
      <c r="C25" s="38"/>
      <c r="D25" s="38"/>
      <c r="E25" s="38"/>
      <c r="F25" s="39"/>
      <c r="G25" s="39"/>
      <c r="H25" s="4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1" t="s">
        <v>20</v>
      </c>
      <c r="AK25" s="60"/>
      <c r="AL25" s="60"/>
      <c r="AM25" s="60"/>
      <c r="AN25" s="60"/>
      <c r="AO25" s="60"/>
      <c r="AP25" s="37"/>
      <c r="AQ25" s="37"/>
      <c r="AR25" s="37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26"/>
      <c r="BF25" s="26"/>
      <c r="BG25" s="26"/>
      <c r="BH25" s="26"/>
    </row>
    <row r="26" spans="1:60" s="31" customFormat="1" ht="25.5" customHeight="1" x14ac:dyDescent="0.15">
      <c r="A26" s="32"/>
      <c r="B26" s="33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7"/>
      <c r="Z26" s="35"/>
      <c r="AA26" s="36"/>
      <c r="AB26" s="37"/>
      <c r="AC26" s="37"/>
      <c r="AD26" s="37"/>
      <c r="AE26" s="37"/>
      <c r="AF26" s="37"/>
      <c r="AG26" s="37"/>
      <c r="AH26" s="37"/>
      <c r="AI26" s="37"/>
      <c r="AJ26" s="60"/>
      <c r="AK26" s="60"/>
      <c r="AL26" s="60"/>
      <c r="AM26" s="60"/>
      <c r="AN26" s="60"/>
      <c r="AO26" s="60"/>
      <c r="AP26" s="37"/>
      <c r="AQ26" s="37"/>
      <c r="AR26" s="37"/>
      <c r="AW26" s="45" t="s">
        <v>21</v>
      </c>
      <c r="AZ26" s="31" t="s">
        <v>22</v>
      </c>
      <c r="BC26" s="31" t="s">
        <v>94</v>
      </c>
      <c r="BE26" s="26"/>
      <c r="BF26" s="26"/>
      <c r="BG26" s="26"/>
      <c r="BH26" s="26"/>
    </row>
    <row r="27" spans="1:60" s="46" customFormat="1" ht="25.5" customHeight="1" x14ac:dyDescent="0.15">
      <c r="A27" s="43"/>
      <c r="B27" s="44" t="s">
        <v>92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44"/>
      <c r="Q27" s="44"/>
      <c r="R27" s="44"/>
      <c r="S27" s="44"/>
      <c r="T27" s="44"/>
      <c r="U27" s="14"/>
      <c r="V27" s="44"/>
      <c r="W27" s="44"/>
      <c r="X27" s="37"/>
      <c r="Y27" s="37"/>
      <c r="Z27" s="35"/>
      <c r="AA27" s="36"/>
      <c r="AB27" s="37"/>
      <c r="AC27" s="37"/>
      <c r="AD27" s="37"/>
      <c r="AE27" s="33" t="s">
        <v>23</v>
      </c>
      <c r="AF27" s="45"/>
      <c r="AG27" s="39"/>
      <c r="AH27" s="39"/>
      <c r="AI27" s="39"/>
      <c r="AJ27" s="63"/>
      <c r="AK27" s="63"/>
      <c r="AL27" s="63"/>
      <c r="AM27" s="63"/>
      <c r="AN27" s="60"/>
      <c r="AO27" s="60"/>
      <c r="AP27" s="37"/>
      <c r="AQ27" s="31"/>
      <c r="AR27" s="37"/>
      <c r="AS27" s="31"/>
      <c r="AT27" s="31"/>
      <c r="AU27" s="45"/>
      <c r="AV27" s="45"/>
      <c r="AW27" s="45" t="s">
        <v>24</v>
      </c>
      <c r="AX27" s="45"/>
      <c r="AY27" s="45"/>
      <c r="AZ27" s="31" t="s">
        <v>25</v>
      </c>
      <c r="BA27" s="45"/>
      <c r="BB27" s="31"/>
      <c r="BC27" s="31" t="s">
        <v>95</v>
      </c>
      <c r="BD27" s="45"/>
      <c r="BE27" s="26"/>
      <c r="BF27" s="42"/>
      <c r="BG27" s="42"/>
      <c r="BH27" s="42"/>
    </row>
    <row r="28" spans="1:60" ht="25.5" customHeight="1" x14ac:dyDescent="0.15">
      <c r="A28" s="32"/>
      <c r="B28" s="130" t="s">
        <v>93</v>
      </c>
      <c r="C28" s="131"/>
      <c r="D28" s="131"/>
      <c r="E28" s="132"/>
      <c r="F28" s="136" t="s">
        <v>11</v>
      </c>
      <c r="G28" s="136"/>
      <c r="H28" s="222"/>
      <c r="I28" s="222"/>
      <c r="J28" s="122" t="s">
        <v>12</v>
      </c>
      <c r="K28" s="122"/>
      <c r="L28" s="222"/>
      <c r="M28" s="222"/>
      <c r="N28" s="122" t="s">
        <v>13</v>
      </c>
      <c r="O28" s="115"/>
      <c r="P28" s="114" t="s">
        <v>14</v>
      </c>
      <c r="Q28" s="115"/>
      <c r="R28" s="118" t="s">
        <v>15</v>
      </c>
      <c r="S28" s="118"/>
      <c r="T28" s="221"/>
      <c r="U28" s="222"/>
      <c r="V28" s="122" t="s">
        <v>12</v>
      </c>
      <c r="W28" s="122"/>
      <c r="X28" s="222"/>
      <c r="Y28" s="222"/>
      <c r="Z28" s="122" t="s">
        <v>13</v>
      </c>
      <c r="AA28" s="115"/>
      <c r="AB28" s="37"/>
      <c r="AC28" s="37"/>
      <c r="AD28" s="37"/>
      <c r="AE28" s="218" t="s">
        <v>26</v>
      </c>
      <c r="AF28" s="122"/>
      <c r="AG28" s="122"/>
      <c r="AH28" s="122"/>
      <c r="AI28" s="115"/>
      <c r="AJ28" s="219">
        <f>ROUNDDOWN(AW33/60,0)</f>
        <v>0</v>
      </c>
      <c r="AK28" s="199"/>
      <c r="AL28" s="122" t="s">
        <v>12</v>
      </c>
      <c r="AM28" s="122"/>
      <c r="AN28" s="199">
        <f>AW33-AJ28*60</f>
        <v>0</v>
      </c>
      <c r="AO28" s="199"/>
      <c r="AP28" s="122" t="s">
        <v>13</v>
      </c>
      <c r="AQ28" s="115"/>
      <c r="AR28" s="37"/>
      <c r="AS28" s="47"/>
      <c r="AT28" s="47"/>
      <c r="AU28" s="31"/>
      <c r="AV28" s="112" t="s">
        <v>27</v>
      </c>
      <c r="AW28" s="113">
        <f>IF(AZ28&lt;=BC28,BC28,AW23)</f>
        <v>1200</v>
      </c>
      <c r="AX28" s="217"/>
      <c r="AY28" s="112" t="s">
        <v>28</v>
      </c>
      <c r="AZ28" s="113">
        <f>T28*60+X28</f>
        <v>0</v>
      </c>
      <c r="BA28" s="217"/>
      <c r="BB28" s="112" t="s">
        <v>29</v>
      </c>
      <c r="BC28" s="113">
        <f>IF(C36="☑",21*60,20*60)</f>
        <v>1200</v>
      </c>
      <c r="BD28" s="31"/>
      <c r="BE28" s="26"/>
      <c r="BF28" s="26"/>
      <c r="BG28" s="26"/>
      <c r="BH28" s="26"/>
    </row>
    <row r="29" spans="1:60" ht="35.25" customHeight="1" x14ac:dyDescent="0.15">
      <c r="A29" s="32"/>
      <c r="B29" s="133"/>
      <c r="C29" s="134"/>
      <c r="D29" s="134"/>
      <c r="E29" s="135"/>
      <c r="F29" s="136"/>
      <c r="G29" s="136"/>
      <c r="H29" s="224"/>
      <c r="I29" s="224"/>
      <c r="J29" s="123"/>
      <c r="K29" s="123"/>
      <c r="L29" s="224"/>
      <c r="M29" s="224"/>
      <c r="N29" s="123"/>
      <c r="O29" s="117"/>
      <c r="P29" s="116"/>
      <c r="Q29" s="117"/>
      <c r="R29" s="119"/>
      <c r="S29" s="119"/>
      <c r="T29" s="223"/>
      <c r="U29" s="224"/>
      <c r="V29" s="123"/>
      <c r="W29" s="123"/>
      <c r="X29" s="224"/>
      <c r="Y29" s="224"/>
      <c r="Z29" s="123"/>
      <c r="AA29" s="117"/>
      <c r="AB29" s="31"/>
      <c r="AC29" s="31"/>
      <c r="AD29" s="31"/>
      <c r="AE29" s="116"/>
      <c r="AF29" s="123"/>
      <c r="AG29" s="123"/>
      <c r="AH29" s="123"/>
      <c r="AI29" s="117"/>
      <c r="AJ29" s="220"/>
      <c r="AK29" s="200"/>
      <c r="AL29" s="123"/>
      <c r="AM29" s="123"/>
      <c r="AN29" s="200"/>
      <c r="AO29" s="200"/>
      <c r="AP29" s="123"/>
      <c r="AQ29" s="117"/>
      <c r="AR29" s="37"/>
      <c r="AS29" s="47"/>
      <c r="AT29" s="47"/>
      <c r="AU29" s="31"/>
      <c r="AV29" s="112"/>
      <c r="AW29" s="113"/>
      <c r="AX29" s="217"/>
      <c r="AY29" s="112"/>
      <c r="AZ29" s="113"/>
      <c r="BA29" s="217"/>
      <c r="BB29" s="112"/>
      <c r="BC29" s="113"/>
      <c r="BD29" s="31"/>
      <c r="BE29" s="26"/>
      <c r="BF29" s="26"/>
      <c r="BG29" s="26"/>
      <c r="BH29" s="26"/>
    </row>
    <row r="30" spans="1:60" ht="17.25" customHeight="1" x14ac:dyDescent="0.15">
      <c r="A30" s="48"/>
      <c r="B30" s="38"/>
      <c r="C30" s="38"/>
      <c r="D30" s="38"/>
      <c r="E30" s="38"/>
      <c r="F30" s="31"/>
      <c r="G30" s="38"/>
      <c r="H30" s="40"/>
      <c r="I30" s="38"/>
      <c r="J30" s="38"/>
      <c r="K30" s="38"/>
      <c r="L30" s="38"/>
      <c r="M30" s="38"/>
      <c r="N30" s="38"/>
      <c r="O30" s="38"/>
      <c r="P30" s="49"/>
      <c r="Q30" s="38"/>
      <c r="R30" s="38"/>
      <c r="S30" s="38"/>
      <c r="T30" s="38"/>
      <c r="U30" s="38"/>
      <c r="V30" s="38"/>
      <c r="W30" s="38"/>
      <c r="X30" s="37"/>
      <c r="Y30" s="37"/>
      <c r="Z30" s="35"/>
      <c r="AA30" s="31"/>
      <c r="AB30" s="31"/>
      <c r="AC30" s="31"/>
      <c r="AD30" s="31"/>
      <c r="AE30" s="31"/>
      <c r="AF30" s="31"/>
      <c r="AG30" s="31"/>
      <c r="AH30" s="31"/>
      <c r="AI30" s="31"/>
      <c r="AJ30" s="41" t="s">
        <v>20</v>
      </c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57" t="s">
        <v>30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2">
      <c r="A31" s="48"/>
      <c r="B31" s="31"/>
      <c r="C31" s="203" t="s">
        <v>96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5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97" t="s">
        <v>97</v>
      </c>
      <c r="BA31" s="31"/>
      <c r="BB31" s="31"/>
      <c r="BC31" s="31"/>
      <c r="BD31" s="31"/>
      <c r="BE31" s="26"/>
      <c r="BF31" s="26"/>
      <c r="BG31" s="26"/>
      <c r="BH31" s="26"/>
    </row>
    <row r="32" spans="1:60" ht="25.5" customHeight="1" x14ac:dyDescent="0.15">
      <c r="A32" s="48"/>
      <c r="B32" s="31"/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8"/>
      <c r="AD32" s="31"/>
      <c r="AE32" s="33" t="s">
        <v>31</v>
      </c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 t="s">
        <v>32</v>
      </c>
      <c r="AX32" s="31"/>
      <c r="AY32" s="31"/>
      <c r="AZ32" s="31" t="s">
        <v>33</v>
      </c>
      <c r="BA32" s="98"/>
      <c r="BB32" s="31"/>
      <c r="BC32" s="31"/>
      <c r="BD32" s="31"/>
      <c r="BE32" s="26"/>
      <c r="BF32" s="26"/>
      <c r="BG32" s="26"/>
      <c r="BH32" s="26"/>
    </row>
    <row r="33" spans="1:60" s="46" customFormat="1" ht="25.5" customHeight="1" x14ac:dyDescent="0.15">
      <c r="A33" s="48"/>
      <c r="B33" s="31"/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8"/>
      <c r="AC33" s="1"/>
      <c r="AD33" s="31"/>
      <c r="AE33" s="130" t="s">
        <v>34</v>
      </c>
      <c r="AF33" s="131"/>
      <c r="AG33" s="131"/>
      <c r="AH33" s="131"/>
      <c r="AI33" s="131"/>
      <c r="AJ33" s="131"/>
      <c r="AK33" s="132"/>
      <c r="AL33" s="209">
        <f>IF(AZ23=0,0,ROUNDUP(AW33/AZ23,3))</f>
        <v>0</v>
      </c>
      <c r="AM33" s="210"/>
      <c r="AN33" s="210"/>
      <c r="AO33" s="210"/>
      <c r="AP33" s="210"/>
      <c r="AQ33" s="211"/>
      <c r="AR33" s="31"/>
      <c r="AS33" s="31"/>
      <c r="AT33" s="31"/>
      <c r="AU33" s="45"/>
      <c r="AV33" s="112" t="s">
        <v>35</v>
      </c>
      <c r="AW33" s="215">
        <f>IF(AW23-AW28&gt;0,IF(AW23-AW28&gt;AZ23,AZ23,AW23-AW28),0)</f>
        <v>0</v>
      </c>
      <c r="AX33" s="216" t="s">
        <v>36</v>
      </c>
      <c r="AY33" s="216"/>
      <c r="AZ33" s="98"/>
      <c r="BA33" s="98"/>
      <c r="BB33" s="45"/>
      <c r="BC33" s="45"/>
      <c r="BD33" s="45"/>
      <c r="BE33" s="42"/>
      <c r="BF33" s="42"/>
      <c r="BG33" s="42"/>
      <c r="BH33" s="42"/>
    </row>
    <row r="34" spans="1:60" ht="35.25" customHeight="1" x14ac:dyDescent="0.15">
      <c r="A34" s="48"/>
      <c r="B34" s="31"/>
      <c r="C34" s="206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8"/>
      <c r="AD34" s="31"/>
      <c r="AE34" s="133"/>
      <c r="AF34" s="134"/>
      <c r="AG34" s="134"/>
      <c r="AH34" s="134"/>
      <c r="AI34" s="134"/>
      <c r="AJ34" s="134"/>
      <c r="AK34" s="135"/>
      <c r="AL34" s="212"/>
      <c r="AM34" s="213"/>
      <c r="AN34" s="213"/>
      <c r="AO34" s="213"/>
      <c r="AP34" s="213"/>
      <c r="AQ34" s="214"/>
      <c r="AR34" s="31"/>
      <c r="AS34" s="31"/>
      <c r="AT34" s="31"/>
      <c r="AU34" s="112"/>
      <c r="AV34" s="112"/>
      <c r="AW34" s="215"/>
      <c r="AX34" s="216"/>
      <c r="AY34" s="216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15">
      <c r="A35" s="48"/>
      <c r="B35" s="31"/>
      <c r="C35" s="206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8"/>
      <c r="AD35" s="31"/>
      <c r="AE35" s="31"/>
      <c r="AF35" s="31"/>
      <c r="AG35" s="31"/>
      <c r="AH35" s="31"/>
      <c r="AI35" s="31"/>
      <c r="AJ35" s="31"/>
      <c r="AK35" s="41" t="s">
        <v>20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112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25.5" customHeight="1" x14ac:dyDescent="0.15">
      <c r="A36" s="48"/>
      <c r="B36" s="31"/>
      <c r="C36" s="167" t="s">
        <v>98</v>
      </c>
      <c r="D36" s="168"/>
      <c r="E36" s="169" t="s">
        <v>99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70"/>
      <c r="AD36" s="31"/>
      <c r="AE36" s="31"/>
      <c r="AF36" s="31"/>
      <c r="AG36" s="31"/>
      <c r="AJ36" s="31"/>
      <c r="AK36" s="50" t="s">
        <v>37</v>
      </c>
      <c r="AL36" s="31"/>
      <c r="AM36" s="37"/>
      <c r="AN36" s="37"/>
      <c r="AO36" s="37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26"/>
      <c r="BF36" s="26"/>
      <c r="BG36" s="26"/>
      <c r="BH36" s="26"/>
    </row>
    <row r="37" spans="1:60" ht="17.25" customHeight="1" x14ac:dyDescent="0.15">
      <c r="A37" s="51"/>
      <c r="B37" s="52"/>
      <c r="C37" s="52"/>
      <c r="D37" s="52"/>
      <c r="E37" s="52"/>
      <c r="F37" s="53"/>
      <c r="G37" s="52"/>
      <c r="H37" s="52"/>
      <c r="I37" s="52"/>
      <c r="J37" s="52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  <c r="AL37" s="54"/>
      <c r="AM37" s="56"/>
      <c r="AN37" s="56"/>
      <c r="AO37" s="56"/>
      <c r="AP37" s="54"/>
      <c r="AQ37" s="54"/>
      <c r="AR37" s="54"/>
      <c r="AS37" s="54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25.5" customHeight="1" x14ac:dyDescent="0.15">
      <c r="A38" s="124" t="s">
        <v>38</v>
      </c>
      <c r="B38" s="125"/>
      <c r="C38" s="125"/>
      <c r="D38" s="125"/>
      <c r="E38" s="125"/>
      <c r="F38" s="125"/>
      <c r="G38" s="125"/>
      <c r="H38" s="125"/>
      <c r="I38" s="126"/>
      <c r="J38" s="25"/>
      <c r="K38" s="59" t="s">
        <v>39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25"/>
      <c r="AP38" s="25"/>
      <c r="AQ38" s="25"/>
      <c r="AR38" s="25"/>
      <c r="AS38" s="25"/>
      <c r="AT38" s="31"/>
      <c r="AU38" s="31" t="s">
        <v>6</v>
      </c>
      <c r="AV38" s="37"/>
      <c r="AW38" s="37"/>
      <c r="AX38" s="37"/>
      <c r="AY38" s="37"/>
      <c r="AZ38" s="31"/>
      <c r="BA38" s="37"/>
      <c r="BB38" s="37"/>
      <c r="BC38" s="37"/>
      <c r="BD38" s="23"/>
      <c r="BE38" s="23"/>
      <c r="BF38" s="11"/>
    </row>
    <row r="39" spans="1:60" ht="17.25" customHeight="1" x14ac:dyDescent="0.15">
      <c r="A39" s="127"/>
      <c r="B39" s="128"/>
      <c r="C39" s="128"/>
      <c r="D39" s="128"/>
      <c r="E39" s="128"/>
      <c r="F39" s="128"/>
      <c r="G39" s="128"/>
      <c r="H39" s="128"/>
      <c r="I39" s="129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  <c r="Y39" s="28"/>
      <c r="Z39" s="28"/>
      <c r="AA39" s="28"/>
      <c r="AB39" s="28"/>
      <c r="AC39" s="28"/>
      <c r="AD39" s="28"/>
      <c r="AE39" s="29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30"/>
      <c r="AQ39" s="30"/>
      <c r="AR39" s="30"/>
      <c r="AS39" s="30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26"/>
      <c r="BE39" s="26"/>
      <c r="BF39" s="31"/>
    </row>
    <row r="40" spans="1:60" ht="28.5" customHeight="1" x14ac:dyDescent="0.15">
      <c r="A40" s="32"/>
      <c r="B40" s="33" t="s">
        <v>7</v>
      </c>
      <c r="C40" s="34"/>
      <c r="D40" s="34"/>
      <c r="E40" s="34"/>
      <c r="F40" s="31"/>
      <c r="G40" s="35"/>
      <c r="H40" s="31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6"/>
      <c r="AB40" s="37"/>
      <c r="AC40" s="37"/>
      <c r="AD40" s="37"/>
      <c r="AE40" s="33" t="s">
        <v>8</v>
      </c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1"/>
      <c r="AV40" s="31"/>
      <c r="AW40" s="31" t="s">
        <v>9</v>
      </c>
      <c r="AX40" s="31"/>
      <c r="AY40" s="31"/>
      <c r="AZ40" s="31" t="s">
        <v>10</v>
      </c>
      <c r="BA40" s="31"/>
      <c r="BB40" s="31"/>
      <c r="BC40" s="31"/>
      <c r="BD40" s="31"/>
      <c r="BE40" s="26"/>
      <c r="BF40" s="26"/>
      <c r="BG40" s="26"/>
      <c r="BH40" s="26"/>
    </row>
    <row r="41" spans="1:60" ht="25.5" customHeight="1" x14ac:dyDescent="0.15">
      <c r="A41" s="32"/>
      <c r="B41" s="130" t="s">
        <v>93</v>
      </c>
      <c r="C41" s="131"/>
      <c r="D41" s="131"/>
      <c r="E41" s="132"/>
      <c r="F41" s="136" t="s">
        <v>11</v>
      </c>
      <c r="G41" s="136"/>
      <c r="H41" s="222"/>
      <c r="I41" s="222"/>
      <c r="J41" s="122" t="s">
        <v>12</v>
      </c>
      <c r="K41" s="122"/>
      <c r="L41" s="222"/>
      <c r="M41" s="222"/>
      <c r="N41" s="122" t="s">
        <v>13</v>
      </c>
      <c r="O41" s="115"/>
      <c r="P41" s="114" t="s">
        <v>14</v>
      </c>
      <c r="Q41" s="115"/>
      <c r="R41" s="118" t="s">
        <v>15</v>
      </c>
      <c r="S41" s="118"/>
      <c r="T41" s="222"/>
      <c r="U41" s="222"/>
      <c r="V41" s="122" t="s">
        <v>12</v>
      </c>
      <c r="W41" s="122"/>
      <c r="X41" s="222"/>
      <c r="Y41" s="222"/>
      <c r="Z41" s="122" t="s">
        <v>13</v>
      </c>
      <c r="AA41" s="115"/>
      <c r="AB41" s="31"/>
      <c r="AC41" s="31"/>
      <c r="AD41" s="31"/>
      <c r="AE41" s="130" t="s">
        <v>108</v>
      </c>
      <c r="AF41" s="194"/>
      <c r="AG41" s="194"/>
      <c r="AH41" s="194"/>
      <c r="AI41" s="195"/>
      <c r="AJ41" s="199">
        <f>ROUNDDOWN(AZ41/60,0)</f>
        <v>0</v>
      </c>
      <c r="AK41" s="199"/>
      <c r="AL41" s="201" t="s">
        <v>17</v>
      </c>
      <c r="AM41" s="201"/>
      <c r="AN41" s="199">
        <f>AZ41-AJ41*60</f>
        <v>0</v>
      </c>
      <c r="AO41" s="199"/>
      <c r="AP41" s="122" t="s">
        <v>13</v>
      </c>
      <c r="AQ41" s="115"/>
      <c r="AR41" s="37"/>
      <c r="AS41" s="31"/>
      <c r="AT41" s="31"/>
      <c r="AU41" s="112"/>
      <c r="AV41" s="112" t="s">
        <v>18</v>
      </c>
      <c r="AW41" s="113">
        <f>T41*60+X41</f>
        <v>0</v>
      </c>
      <c r="AX41" s="31"/>
      <c r="AY41" s="112" t="s">
        <v>19</v>
      </c>
      <c r="AZ41" s="113">
        <f>(T41*60+X41)-(H41*60+L41)</f>
        <v>0</v>
      </c>
      <c r="BA41" s="31"/>
      <c r="BB41" s="31"/>
      <c r="BC41" s="31"/>
      <c r="BD41" s="31"/>
      <c r="BE41" s="26"/>
      <c r="BF41" s="26"/>
      <c r="BG41" s="26"/>
      <c r="BH41" s="26"/>
    </row>
    <row r="42" spans="1:60" ht="35.25" customHeight="1" x14ac:dyDescent="0.15">
      <c r="A42" s="32"/>
      <c r="B42" s="133"/>
      <c r="C42" s="134"/>
      <c r="D42" s="134"/>
      <c r="E42" s="135"/>
      <c r="F42" s="136"/>
      <c r="G42" s="136"/>
      <c r="H42" s="224"/>
      <c r="I42" s="224"/>
      <c r="J42" s="123"/>
      <c r="K42" s="123"/>
      <c r="L42" s="224"/>
      <c r="M42" s="224"/>
      <c r="N42" s="123"/>
      <c r="O42" s="117"/>
      <c r="P42" s="116"/>
      <c r="Q42" s="117"/>
      <c r="R42" s="119"/>
      <c r="S42" s="119"/>
      <c r="T42" s="224"/>
      <c r="U42" s="224"/>
      <c r="V42" s="123"/>
      <c r="W42" s="123"/>
      <c r="X42" s="224"/>
      <c r="Y42" s="224"/>
      <c r="Z42" s="123"/>
      <c r="AA42" s="117"/>
      <c r="AB42" s="31"/>
      <c r="AC42" s="31"/>
      <c r="AD42" s="31"/>
      <c r="AE42" s="196"/>
      <c r="AF42" s="197"/>
      <c r="AG42" s="197"/>
      <c r="AH42" s="197"/>
      <c r="AI42" s="198"/>
      <c r="AJ42" s="200"/>
      <c r="AK42" s="200"/>
      <c r="AL42" s="202"/>
      <c r="AM42" s="202"/>
      <c r="AN42" s="200"/>
      <c r="AO42" s="200"/>
      <c r="AP42" s="123"/>
      <c r="AQ42" s="117"/>
      <c r="AR42" s="37"/>
      <c r="AS42" s="31"/>
      <c r="AT42" s="31"/>
      <c r="AU42" s="112"/>
      <c r="AV42" s="112"/>
      <c r="AW42" s="113"/>
      <c r="AX42" s="31"/>
      <c r="AY42" s="112"/>
      <c r="AZ42" s="113"/>
      <c r="BA42" s="31"/>
      <c r="BB42" s="31"/>
      <c r="BC42" s="31"/>
      <c r="BD42" s="31"/>
      <c r="BE42" s="26"/>
      <c r="BF42" s="26"/>
      <c r="BG42" s="26"/>
      <c r="BH42" s="26"/>
    </row>
    <row r="43" spans="1:60" ht="17.25" customHeight="1" x14ac:dyDescent="0.15">
      <c r="A43" s="32"/>
      <c r="B43" s="38"/>
      <c r="C43" s="38"/>
      <c r="D43" s="38"/>
      <c r="E43" s="38"/>
      <c r="F43" s="39"/>
      <c r="G43" s="39"/>
      <c r="H43" s="40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7"/>
      <c r="Y43" s="37"/>
      <c r="Z43" s="35"/>
      <c r="AA43" s="36"/>
      <c r="AB43" s="37"/>
      <c r="AC43" s="37"/>
      <c r="AD43" s="37"/>
      <c r="AE43" s="37"/>
      <c r="AF43" s="37"/>
      <c r="AG43" s="37"/>
      <c r="AH43" s="37"/>
      <c r="AI43" s="37"/>
      <c r="AJ43" s="61" t="s">
        <v>20</v>
      </c>
      <c r="AK43" s="60"/>
      <c r="AL43" s="60"/>
      <c r="AM43" s="60"/>
      <c r="AN43" s="60"/>
      <c r="AO43" s="60"/>
      <c r="AP43" s="37"/>
      <c r="AQ43" s="37"/>
      <c r="AR43" s="37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26"/>
      <c r="BF43" s="26"/>
      <c r="BG43" s="26"/>
      <c r="BH43" s="26"/>
    </row>
    <row r="44" spans="1:60" s="31" customFormat="1" ht="25.5" customHeight="1" x14ac:dyDescent="0.15">
      <c r="A44" s="32"/>
      <c r="B44" s="33"/>
      <c r="C44" s="34"/>
      <c r="D44" s="34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0"/>
      <c r="AK44" s="60"/>
      <c r="AL44" s="60"/>
      <c r="AM44" s="60"/>
      <c r="AN44" s="60"/>
      <c r="AO44" s="60"/>
      <c r="AP44" s="37"/>
      <c r="AQ44" s="37"/>
      <c r="AR44" s="37"/>
      <c r="AW44" s="45" t="s">
        <v>21</v>
      </c>
      <c r="AZ44" s="31" t="s">
        <v>22</v>
      </c>
      <c r="BC44" s="31" t="s">
        <v>94</v>
      </c>
      <c r="BE44" s="26"/>
      <c r="BF44" s="26"/>
      <c r="BG44" s="26"/>
      <c r="BH44" s="26"/>
    </row>
    <row r="45" spans="1:60" s="46" customFormat="1" ht="25.5" customHeight="1" x14ac:dyDescent="0.15">
      <c r="A45" s="43"/>
      <c r="B45" s="44" t="s">
        <v>92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4"/>
      <c r="Q45" s="44"/>
      <c r="R45" s="44"/>
      <c r="S45" s="44"/>
      <c r="T45" s="44"/>
      <c r="U45" s="14"/>
      <c r="V45" s="44"/>
      <c r="W45" s="44"/>
      <c r="X45" s="37"/>
      <c r="Y45" s="37"/>
      <c r="Z45" s="35"/>
      <c r="AA45" s="36"/>
      <c r="AB45" s="37"/>
      <c r="AC45" s="37"/>
      <c r="AD45" s="37"/>
      <c r="AE45" s="33" t="s">
        <v>23</v>
      </c>
      <c r="AF45" s="45"/>
      <c r="AG45" s="39"/>
      <c r="AH45" s="39"/>
      <c r="AI45" s="39"/>
      <c r="AJ45" s="63"/>
      <c r="AK45" s="63"/>
      <c r="AL45" s="63"/>
      <c r="AM45" s="63"/>
      <c r="AN45" s="60"/>
      <c r="AO45" s="60"/>
      <c r="AP45" s="37"/>
      <c r="AQ45" s="31"/>
      <c r="AR45" s="37"/>
      <c r="AS45" s="31"/>
      <c r="AT45" s="31"/>
      <c r="AU45" s="45"/>
      <c r="AV45" s="45"/>
      <c r="AW45" s="45" t="s">
        <v>24</v>
      </c>
      <c r="AX45" s="45"/>
      <c r="AY45" s="45"/>
      <c r="AZ45" s="31" t="s">
        <v>25</v>
      </c>
      <c r="BA45" s="45"/>
      <c r="BB45" s="31"/>
      <c r="BC45" s="31" t="s">
        <v>95</v>
      </c>
      <c r="BD45" s="45"/>
      <c r="BE45" s="26"/>
      <c r="BF45" s="42"/>
      <c r="BG45" s="42"/>
      <c r="BH45" s="42"/>
    </row>
    <row r="46" spans="1:60" ht="25.5" customHeight="1" x14ac:dyDescent="0.15">
      <c r="A46" s="32"/>
      <c r="B46" s="130" t="s">
        <v>93</v>
      </c>
      <c r="C46" s="131"/>
      <c r="D46" s="131"/>
      <c r="E46" s="132"/>
      <c r="F46" s="136" t="s">
        <v>11</v>
      </c>
      <c r="G46" s="136"/>
      <c r="H46" s="222"/>
      <c r="I46" s="222"/>
      <c r="J46" s="122" t="s">
        <v>12</v>
      </c>
      <c r="K46" s="122"/>
      <c r="L46" s="222"/>
      <c r="M46" s="222"/>
      <c r="N46" s="122" t="s">
        <v>13</v>
      </c>
      <c r="O46" s="115"/>
      <c r="P46" s="114" t="s">
        <v>14</v>
      </c>
      <c r="Q46" s="115"/>
      <c r="R46" s="118" t="s">
        <v>15</v>
      </c>
      <c r="S46" s="118"/>
      <c r="T46" s="221"/>
      <c r="U46" s="222"/>
      <c r="V46" s="122" t="s">
        <v>12</v>
      </c>
      <c r="W46" s="122"/>
      <c r="X46" s="222"/>
      <c r="Y46" s="222"/>
      <c r="Z46" s="122" t="s">
        <v>13</v>
      </c>
      <c r="AA46" s="115"/>
      <c r="AB46" s="37"/>
      <c r="AC46" s="37"/>
      <c r="AD46" s="37"/>
      <c r="AE46" s="218" t="s">
        <v>32</v>
      </c>
      <c r="AF46" s="122"/>
      <c r="AG46" s="122"/>
      <c r="AH46" s="122"/>
      <c r="AI46" s="115"/>
      <c r="AJ46" s="219">
        <f>ROUNDDOWN(AW51/60,0)</f>
        <v>0</v>
      </c>
      <c r="AK46" s="199"/>
      <c r="AL46" s="122" t="s">
        <v>12</v>
      </c>
      <c r="AM46" s="122"/>
      <c r="AN46" s="199">
        <f>AW51-AJ46*60</f>
        <v>0</v>
      </c>
      <c r="AO46" s="199"/>
      <c r="AP46" s="122" t="s">
        <v>13</v>
      </c>
      <c r="AQ46" s="115"/>
      <c r="AR46" s="37"/>
      <c r="AS46" s="47"/>
      <c r="AT46" s="47"/>
      <c r="AU46" s="31"/>
      <c r="AV46" s="112" t="s">
        <v>27</v>
      </c>
      <c r="AW46" s="113">
        <f>IF(AZ46&lt;=BC46,BC46,AW41)</f>
        <v>1200</v>
      </c>
      <c r="AX46" s="217"/>
      <c r="AY46" s="112" t="s">
        <v>28</v>
      </c>
      <c r="AZ46" s="113">
        <f>T46*60+X46</f>
        <v>0</v>
      </c>
      <c r="BA46" s="217"/>
      <c r="BB46" s="112" t="s">
        <v>29</v>
      </c>
      <c r="BC46" s="113">
        <f>IF(C54="☑",21*60,20*60)</f>
        <v>1200</v>
      </c>
      <c r="BD46" s="31"/>
      <c r="BE46" s="26"/>
      <c r="BF46" s="26"/>
      <c r="BG46" s="26"/>
      <c r="BH46" s="26"/>
    </row>
    <row r="47" spans="1:60" ht="35.25" customHeight="1" x14ac:dyDescent="0.15">
      <c r="A47" s="32"/>
      <c r="B47" s="133"/>
      <c r="C47" s="134"/>
      <c r="D47" s="134"/>
      <c r="E47" s="135"/>
      <c r="F47" s="136"/>
      <c r="G47" s="136"/>
      <c r="H47" s="224"/>
      <c r="I47" s="224"/>
      <c r="J47" s="123"/>
      <c r="K47" s="123"/>
      <c r="L47" s="224"/>
      <c r="M47" s="224"/>
      <c r="N47" s="123"/>
      <c r="O47" s="117"/>
      <c r="P47" s="116"/>
      <c r="Q47" s="117"/>
      <c r="R47" s="119"/>
      <c r="S47" s="119"/>
      <c r="T47" s="223"/>
      <c r="U47" s="224"/>
      <c r="V47" s="123"/>
      <c r="W47" s="123"/>
      <c r="X47" s="224"/>
      <c r="Y47" s="224"/>
      <c r="Z47" s="123"/>
      <c r="AA47" s="117"/>
      <c r="AB47" s="31"/>
      <c r="AC47" s="31"/>
      <c r="AD47" s="31"/>
      <c r="AE47" s="116"/>
      <c r="AF47" s="123"/>
      <c r="AG47" s="123"/>
      <c r="AH47" s="123"/>
      <c r="AI47" s="117"/>
      <c r="AJ47" s="220"/>
      <c r="AK47" s="200"/>
      <c r="AL47" s="123"/>
      <c r="AM47" s="123"/>
      <c r="AN47" s="200"/>
      <c r="AO47" s="200"/>
      <c r="AP47" s="123"/>
      <c r="AQ47" s="117"/>
      <c r="AR47" s="37"/>
      <c r="AS47" s="47"/>
      <c r="AT47" s="47"/>
      <c r="AU47" s="31"/>
      <c r="AV47" s="112"/>
      <c r="AW47" s="113"/>
      <c r="AX47" s="217"/>
      <c r="AY47" s="112"/>
      <c r="AZ47" s="113"/>
      <c r="BA47" s="217"/>
      <c r="BB47" s="112"/>
      <c r="BC47" s="113"/>
      <c r="BD47" s="31"/>
      <c r="BE47" s="26"/>
      <c r="BF47" s="26"/>
      <c r="BG47" s="26"/>
      <c r="BH47" s="26"/>
    </row>
    <row r="48" spans="1:60" ht="17.25" customHeight="1" x14ac:dyDescent="0.15">
      <c r="A48" s="48"/>
      <c r="B48" s="38"/>
      <c r="C48" s="38"/>
      <c r="D48" s="38"/>
      <c r="E48" s="38"/>
      <c r="F48" s="31"/>
      <c r="G48" s="38"/>
      <c r="H48" s="40"/>
      <c r="I48" s="38"/>
      <c r="J48" s="38"/>
      <c r="K48" s="38"/>
      <c r="L48" s="38"/>
      <c r="M48" s="38"/>
      <c r="N48" s="38"/>
      <c r="O48" s="38"/>
      <c r="P48" s="49"/>
      <c r="Q48" s="38"/>
      <c r="R48" s="38"/>
      <c r="S48" s="38"/>
      <c r="T48" s="38"/>
      <c r="U48" s="38"/>
      <c r="V48" s="38"/>
      <c r="W48" s="38"/>
      <c r="X48" s="37"/>
      <c r="Y48" s="37"/>
      <c r="Z48" s="35"/>
      <c r="AA48" s="31"/>
      <c r="AB48" s="31"/>
      <c r="AC48" s="31"/>
      <c r="AD48" s="31"/>
      <c r="AE48" s="31"/>
      <c r="AF48" s="31"/>
      <c r="AG48" s="31"/>
      <c r="AH48" s="31"/>
      <c r="AI48" s="31"/>
      <c r="AJ48" s="41" t="s">
        <v>20</v>
      </c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57" t="s">
        <v>30</v>
      </c>
      <c r="BA48" s="31"/>
      <c r="BB48" s="31"/>
      <c r="BC48" s="31"/>
      <c r="BD48" s="31"/>
      <c r="BE48" s="26"/>
      <c r="BF48" s="26"/>
      <c r="BG48" s="26"/>
      <c r="BH48" s="26"/>
    </row>
    <row r="49" spans="1:60" ht="25.5" customHeight="1" x14ac:dyDescent="0.2">
      <c r="A49" s="48"/>
      <c r="B49" s="31"/>
      <c r="C49" s="203" t="s">
        <v>96</v>
      </c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5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97" t="s">
        <v>97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15">
      <c r="A50" s="48"/>
      <c r="B50" s="31"/>
      <c r="C50" s="206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8"/>
      <c r="AD50" s="31"/>
      <c r="AE50" s="33" t="s">
        <v>31</v>
      </c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 t="s">
        <v>32</v>
      </c>
      <c r="AX50" s="31"/>
      <c r="AY50" s="31"/>
      <c r="AZ50" s="31" t="s">
        <v>33</v>
      </c>
      <c r="BA50" s="98"/>
      <c r="BB50" s="31"/>
      <c r="BC50" s="31"/>
      <c r="BD50" s="31"/>
      <c r="BE50" s="26"/>
      <c r="BF50" s="26"/>
      <c r="BG50" s="26"/>
      <c r="BH50" s="26"/>
    </row>
    <row r="51" spans="1:60" s="46" customFormat="1" ht="25.5" customHeight="1" x14ac:dyDescent="0.15">
      <c r="A51" s="48"/>
      <c r="B51" s="31"/>
      <c r="C51" s="206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8"/>
      <c r="AC51" s="1"/>
      <c r="AD51" s="31"/>
      <c r="AE51" s="130" t="s">
        <v>109</v>
      </c>
      <c r="AF51" s="131"/>
      <c r="AG51" s="131"/>
      <c r="AH51" s="131"/>
      <c r="AI51" s="131"/>
      <c r="AJ51" s="131"/>
      <c r="AK51" s="132"/>
      <c r="AL51" s="209">
        <f>IF(AZ41=0,0,ROUNDUP(AW51/AZ41,3))</f>
        <v>0</v>
      </c>
      <c r="AM51" s="210"/>
      <c r="AN51" s="210"/>
      <c r="AO51" s="210"/>
      <c r="AP51" s="210"/>
      <c r="AQ51" s="211"/>
      <c r="AR51" s="31"/>
      <c r="AS51" s="31"/>
      <c r="AT51" s="31"/>
      <c r="AU51" s="45"/>
      <c r="AV51" s="112" t="s">
        <v>35</v>
      </c>
      <c r="AW51" s="215">
        <f>IF(AW41-AW46&gt;0,IF(AW41-AW46&gt;AZ41,AZ41,AW41-AW46),0)</f>
        <v>0</v>
      </c>
      <c r="AX51" s="216" t="s">
        <v>36</v>
      </c>
      <c r="AY51" s="216"/>
      <c r="AZ51" s="98"/>
      <c r="BA51" s="98"/>
      <c r="BB51" s="45"/>
      <c r="BC51" s="45"/>
      <c r="BD51" s="45"/>
      <c r="BE51" s="42"/>
      <c r="BF51" s="42"/>
      <c r="BG51" s="42"/>
      <c r="BH51" s="42"/>
    </row>
    <row r="52" spans="1:60" ht="35.25" customHeight="1" x14ac:dyDescent="0.15">
      <c r="A52" s="48"/>
      <c r="B52" s="31"/>
      <c r="C52" s="206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8"/>
      <c r="AD52" s="31"/>
      <c r="AE52" s="133"/>
      <c r="AF52" s="134"/>
      <c r="AG52" s="134"/>
      <c r="AH52" s="134"/>
      <c r="AI52" s="134"/>
      <c r="AJ52" s="134"/>
      <c r="AK52" s="135"/>
      <c r="AL52" s="212"/>
      <c r="AM52" s="213"/>
      <c r="AN52" s="213"/>
      <c r="AO52" s="213"/>
      <c r="AP52" s="213"/>
      <c r="AQ52" s="214"/>
      <c r="AR52" s="31"/>
      <c r="AS52" s="31"/>
      <c r="AT52" s="31"/>
      <c r="AU52" s="112"/>
      <c r="AV52" s="112"/>
      <c r="AW52" s="215"/>
      <c r="AX52" s="216"/>
      <c r="AY52" s="216"/>
      <c r="AZ52" s="31"/>
      <c r="BA52" s="31"/>
      <c r="BB52" s="31"/>
      <c r="BC52" s="31"/>
      <c r="BD52" s="31"/>
      <c r="BE52" s="26"/>
      <c r="BF52" s="26"/>
      <c r="BG52" s="26"/>
      <c r="BH52" s="26"/>
    </row>
    <row r="53" spans="1:60" ht="25.5" customHeight="1" x14ac:dyDescent="0.15">
      <c r="A53" s="48"/>
      <c r="B53" s="31"/>
      <c r="C53" s="206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8"/>
      <c r="AD53" s="31"/>
      <c r="AE53" s="31"/>
      <c r="AF53" s="31"/>
      <c r="AG53" s="31"/>
      <c r="AH53" s="31"/>
      <c r="AI53" s="31"/>
      <c r="AJ53" s="31"/>
      <c r="AK53" s="41" t="s">
        <v>20</v>
      </c>
      <c r="AL53" s="31"/>
      <c r="AM53" s="37"/>
      <c r="AN53" s="37"/>
      <c r="AO53" s="37"/>
      <c r="AP53" s="31"/>
      <c r="AQ53" s="31"/>
      <c r="AR53" s="31"/>
      <c r="AS53" s="31"/>
      <c r="AT53" s="31"/>
      <c r="AU53" s="112"/>
      <c r="AV53" s="31"/>
      <c r="AW53" s="31"/>
      <c r="AX53" s="31"/>
      <c r="AY53" s="31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15">
      <c r="A54" s="48"/>
      <c r="B54" s="31"/>
      <c r="C54" s="167" t="s">
        <v>98</v>
      </c>
      <c r="D54" s="168"/>
      <c r="E54" s="169" t="s">
        <v>99</v>
      </c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70"/>
      <c r="AD54" s="31"/>
      <c r="AE54" s="31"/>
      <c r="AF54" s="31"/>
      <c r="AG54" s="31"/>
      <c r="AJ54" s="31"/>
      <c r="AK54" s="50" t="s">
        <v>37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s="11" customFormat="1" ht="15" customHeight="1" x14ac:dyDescent="0.15">
      <c r="A55" s="20"/>
      <c r="B55" s="21"/>
      <c r="D55" s="22"/>
      <c r="X55" s="1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23"/>
      <c r="BE55" s="23"/>
    </row>
    <row r="56" spans="1:60" ht="25.5" customHeight="1" x14ac:dyDescent="0.15">
      <c r="A56" s="124" t="s">
        <v>40</v>
      </c>
      <c r="B56" s="125"/>
      <c r="C56" s="125"/>
      <c r="D56" s="125"/>
      <c r="E56" s="125"/>
      <c r="F56" s="125"/>
      <c r="G56" s="125"/>
      <c r="H56" s="125"/>
      <c r="I56" s="126"/>
      <c r="J56" s="25"/>
      <c r="K56" s="59" t="s">
        <v>41</v>
      </c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25"/>
      <c r="AP56" s="25"/>
      <c r="AQ56" s="25"/>
      <c r="AR56" s="25"/>
      <c r="AS56" s="25"/>
      <c r="AT56" s="31"/>
      <c r="AU56" s="31" t="s">
        <v>6</v>
      </c>
      <c r="AV56" s="37"/>
      <c r="AW56" s="37"/>
      <c r="AX56" s="37"/>
      <c r="AY56" s="37"/>
      <c r="AZ56" s="31"/>
      <c r="BA56" s="37"/>
      <c r="BB56" s="37"/>
      <c r="BC56" s="37"/>
      <c r="BD56" s="23"/>
      <c r="BE56" s="23"/>
      <c r="BF56" s="11"/>
    </row>
    <row r="57" spans="1:60" ht="17.25" customHeight="1" x14ac:dyDescent="0.15">
      <c r="A57" s="127"/>
      <c r="B57" s="128"/>
      <c r="C57" s="128"/>
      <c r="D57" s="128"/>
      <c r="E57" s="128"/>
      <c r="F57" s="128"/>
      <c r="G57" s="128"/>
      <c r="H57" s="128"/>
      <c r="I57" s="129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8"/>
      <c r="Y57" s="28"/>
      <c r="Z57" s="28"/>
      <c r="AA57" s="28"/>
      <c r="AB57" s="28"/>
      <c r="AC57" s="28"/>
      <c r="AD57" s="28"/>
      <c r="AE57" s="29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30"/>
      <c r="AQ57" s="30"/>
      <c r="AR57" s="30"/>
      <c r="AS57" s="30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26"/>
      <c r="BE57" s="26"/>
      <c r="BF57" s="31"/>
    </row>
    <row r="58" spans="1:60" ht="28.5" customHeight="1" x14ac:dyDescent="0.15">
      <c r="A58" s="32"/>
      <c r="B58" s="33" t="s">
        <v>7</v>
      </c>
      <c r="C58" s="34"/>
      <c r="D58" s="34"/>
      <c r="E58" s="34"/>
      <c r="F58" s="31"/>
      <c r="G58" s="35"/>
      <c r="H58" s="31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6"/>
      <c r="AB58" s="37"/>
      <c r="AC58" s="37"/>
      <c r="AD58" s="37"/>
      <c r="AE58" s="33" t="s">
        <v>8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1"/>
      <c r="AV58" s="31"/>
      <c r="AW58" s="31" t="s">
        <v>9</v>
      </c>
      <c r="AX58" s="31"/>
      <c r="AY58" s="31"/>
      <c r="AZ58" s="31" t="s">
        <v>10</v>
      </c>
      <c r="BA58" s="31"/>
      <c r="BB58" s="31"/>
      <c r="BC58" s="31"/>
      <c r="BD58" s="31"/>
      <c r="BE58" s="26"/>
      <c r="BF58" s="26"/>
      <c r="BG58" s="26"/>
      <c r="BH58" s="26"/>
    </row>
    <row r="59" spans="1:60" ht="25.5" customHeight="1" x14ac:dyDescent="0.15">
      <c r="A59" s="32"/>
      <c r="B59" s="130" t="s">
        <v>93</v>
      </c>
      <c r="C59" s="131"/>
      <c r="D59" s="131"/>
      <c r="E59" s="132"/>
      <c r="F59" s="136" t="s">
        <v>11</v>
      </c>
      <c r="G59" s="136"/>
      <c r="H59" s="222"/>
      <c r="I59" s="222"/>
      <c r="J59" s="122" t="s">
        <v>12</v>
      </c>
      <c r="K59" s="122"/>
      <c r="L59" s="222"/>
      <c r="M59" s="222"/>
      <c r="N59" s="122" t="s">
        <v>13</v>
      </c>
      <c r="O59" s="115"/>
      <c r="P59" s="114" t="s">
        <v>14</v>
      </c>
      <c r="Q59" s="115"/>
      <c r="R59" s="118" t="s">
        <v>15</v>
      </c>
      <c r="S59" s="118"/>
      <c r="T59" s="222"/>
      <c r="U59" s="222"/>
      <c r="V59" s="122" t="s">
        <v>12</v>
      </c>
      <c r="W59" s="122"/>
      <c r="X59" s="222"/>
      <c r="Y59" s="222"/>
      <c r="Z59" s="122" t="s">
        <v>13</v>
      </c>
      <c r="AA59" s="115"/>
      <c r="AB59" s="31"/>
      <c r="AC59" s="31"/>
      <c r="AD59" s="31"/>
      <c r="AE59" s="130" t="s">
        <v>108</v>
      </c>
      <c r="AF59" s="194"/>
      <c r="AG59" s="194"/>
      <c r="AH59" s="194"/>
      <c r="AI59" s="195"/>
      <c r="AJ59" s="199">
        <f>ROUNDDOWN(AZ59/60,0)</f>
        <v>0</v>
      </c>
      <c r="AK59" s="199"/>
      <c r="AL59" s="201" t="s">
        <v>17</v>
      </c>
      <c r="AM59" s="201"/>
      <c r="AN59" s="199">
        <f>AZ59-AJ59*60</f>
        <v>0</v>
      </c>
      <c r="AO59" s="199"/>
      <c r="AP59" s="122" t="s">
        <v>13</v>
      </c>
      <c r="AQ59" s="115"/>
      <c r="AR59" s="37"/>
      <c r="AS59" s="31"/>
      <c r="AT59" s="31"/>
      <c r="AU59" s="112"/>
      <c r="AV59" s="112" t="s">
        <v>18</v>
      </c>
      <c r="AW59" s="113">
        <f>T59*60+X59</f>
        <v>0</v>
      </c>
      <c r="AX59" s="31"/>
      <c r="AY59" s="112" t="s">
        <v>19</v>
      </c>
      <c r="AZ59" s="113">
        <f>(T59*60+X59)-(H59*60+L59)</f>
        <v>0</v>
      </c>
      <c r="BA59" s="31"/>
      <c r="BB59" s="31"/>
      <c r="BC59" s="31"/>
      <c r="BD59" s="31"/>
      <c r="BE59" s="26"/>
      <c r="BF59" s="26"/>
      <c r="BG59" s="26"/>
      <c r="BH59" s="26"/>
    </row>
    <row r="60" spans="1:60" ht="35.25" customHeight="1" x14ac:dyDescent="0.15">
      <c r="A60" s="32"/>
      <c r="B60" s="133"/>
      <c r="C60" s="134"/>
      <c r="D60" s="134"/>
      <c r="E60" s="135"/>
      <c r="F60" s="136"/>
      <c r="G60" s="136"/>
      <c r="H60" s="224"/>
      <c r="I60" s="224"/>
      <c r="J60" s="123"/>
      <c r="K60" s="123"/>
      <c r="L60" s="224"/>
      <c r="M60" s="224"/>
      <c r="N60" s="123"/>
      <c r="O60" s="117"/>
      <c r="P60" s="116"/>
      <c r="Q60" s="117"/>
      <c r="R60" s="119"/>
      <c r="S60" s="119"/>
      <c r="T60" s="224"/>
      <c r="U60" s="224"/>
      <c r="V60" s="123"/>
      <c r="W60" s="123"/>
      <c r="X60" s="224"/>
      <c r="Y60" s="224"/>
      <c r="Z60" s="123"/>
      <c r="AA60" s="117"/>
      <c r="AB60" s="31"/>
      <c r="AC60" s="31"/>
      <c r="AD60" s="31"/>
      <c r="AE60" s="196"/>
      <c r="AF60" s="197"/>
      <c r="AG60" s="197"/>
      <c r="AH60" s="197"/>
      <c r="AI60" s="198"/>
      <c r="AJ60" s="200"/>
      <c r="AK60" s="200"/>
      <c r="AL60" s="202"/>
      <c r="AM60" s="202"/>
      <c r="AN60" s="200"/>
      <c r="AO60" s="200"/>
      <c r="AP60" s="123"/>
      <c r="AQ60" s="117"/>
      <c r="AR60" s="37"/>
      <c r="AS60" s="31"/>
      <c r="AT60" s="31"/>
      <c r="AU60" s="112"/>
      <c r="AV60" s="112"/>
      <c r="AW60" s="113"/>
      <c r="AX60" s="31"/>
      <c r="AY60" s="112"/>
      <c r="AZ60" s="113"/>
      <c r="BA60" s="31"/>
      <c r="BB60" s="31"/>
      <c r="BC60" s="31"/>
      <c r="BD60" s="31"/>
      <c r="BE60" s="26"/>
      <c r="BF60" s="26"/>
      <c r="BG60" s="26"/>
      <c r="BH60" s="26"/>
    </row>
    <row r="61" spans="1:60" ht="17.25" customHeight="1" x14ac:dyDescent="0.15">
      <c r="A61" s="32"/>
      <c r="B61" s="38"/>
      <c r="C61" s="38"/>
      <c r="D61" s="38"/>
      <c r="E61" s="38"/>
      <c r="F61" s="39"/>
      <c r="G61" s="39"/>
      <c r="H61" s="40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7"/>
      <c r="Y61" s="37"/>
      <c r="Z61" s="35"/>
      <c r="AA61" s="36"/>
      <c r="AB61" s="37"/>
      <c r="AC61" s="37"/>
      <c r="AD61" s="37"/>
      <c r="AE61" s="37"/>
      <c r="AF61" s="37"/>
      <c r="AG61" s="37"/>
      <c r="AH61" s="37"/>
      <c r="AI61" s="37"/>
      <c r="AJ61" s="61" t="s">
        <v>20</v>
      </c>
      <c r="AK61" s="60"/>
      <c r="AL61" s="60"/>
      <c r="AM61" s="60"/>
      <c r="AN61" s="60"/>
      <c r="AO61" s="60"/>
      <c r="AP61" s="37"/>
      <c r="AQ61" s="37"/>
      <c r="AR61" s="37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26"/>
      <c r="BF61" s="26"/>
      <c r="BG61" s="26"/>
      <c r="BH61" s="26"/>
    </row>
    <row r="62" spans="1:60" s="31" customFormat="1" ht="25.5" customHeight="1" x14ac:dyDescent="0.15">
      <c r="A62" s="32"/>
      <c r="B62" s="33"/>
      <c r="C62" s="34"/>
      <c r="D62" s="34"/>
      <c r="E62" s="34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6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0"/>
      <c r="AK62" s="60"/>
      <c r="AL62" s="60"/>
      <c r="AM62" s="60"/>
      <c r="AN62" s="60"/>
      <c r="AO62" s="60"/>
      <c r="AP62" s="37"/>
      <c r="AQ62" s="37"/>
      <c r="AR62" s="37"/>
      <c r="AW62" s="45" t="s">
        <v>21</v>
      </c>
      <c r="AZ62" s="31" t="s">
        <v>22</v>
      </c>
      <c r="BC62" s="31" t="s">
        <v>94</v>
      </c>
      <c r="BE62" s="26"/>
      <c r="BF62" s="26"/>
      <c r="BG62" s="26"/>
      <c r="BH62" s="26"/>
    </row>
    <row r="63" spans="1:60" s="46" customFormat="1" ht="25.5" customHeight="1" x14ac:dyDescent="0.15">
      <c r="A63" s="43"/>
      <c r="B63" s="44" t="s">
        <v>92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4"/>
      <c r="Q63" s="44"/>
      <c r="R63" s="44"/>
      <c r="S63" s="44"/>
      <c r="T63" s="44"/>
      <c r="U63" s="14"/>
      <c r="V63" s="44"/>
      <c r="W63" s="44"/>
      <c r="X63" s="37"/>
      <c r="Y63" s="37"/>
      <c r="Z63" s="35"/>
      <c r="AA63" s="36"/>
      <c r="AB63" s="37"/>
      <c r="AC63" s="37"/>
      <c r="AD63" s="37"/>
      <c r="AE63" s="33" t="s">
        <v>23</v>
      </c>
      <c r="AF63" s="45"/>
      <c r="AG63" s="39"/>
      <c r="AH63" s="39"/>
      <c r="AI63" s="39"/>
      <c r="AJ63" s="63"/>
      <c r="AK63" s="63"/>
      <c r="AL63" s="63"/>
      <c r="AM63" s="63"/>
      <c r="AN63" s="60"/>
      <c r="AO63" s="60"/>
      <c r="AP63" s="37"/>
      <c r="AQ63" s="31"/>
      <c r="AR63" s="37"/>
      <c r="AS63" s="31"/>
      <c r="AT63" s="31"/>
      <c r="AU63" s="45"/>
      <c r="AV63" s="45"/>
      <c r="AW63" s="45" t="s">
        <v>24</v>
      </c>
      <c r="AX63" s="45"/>
      <c r="AY63" s="45"/>
      <c r="AZ63" s="31" t="s">
        <v>25</v>
      </c>
      <c r="BA63" s="45"/>
      <c r="BB63" s="31"/>
      <c r="BC63" s="31" t="s">
        <v>95</v>
      </c>
      <c r="BD63" s="45"/>
      <c r="BE63" s="26"/>
      <c r="BF63" s="42"/>
      <c r="BG63" s="42"/>
      <c r="BH63" s="42"/>
    </row>
    <row r="64" spans="1:60" ht="25.5" customHeight="1" x14ac:dyDescent="0.15">
      <c r="A64" s="32"/>
      <c r="B64" s="130" t="s">
        <v>93</v>
      </c>
      <c r="C64" s="131"/>
      <c r="D64" s="131"/>
      <c r="E64" s="132"/>
      <c r="F64" s="136" t="s">
        <v>11</v>
      </c>
      <c r="G64" s="136"/>
      <c r="H64" s="222"/>
      <c r="I64" s="222"/>
      <c r="J64" s="122" t="s">
        <v>12</v>
      </c>
      <c r="K64" s="122"/>
      <c r="L64" s="222"/>
      <c r="M64" s="222"/>
      <c r="N64" s="122" t="s">
        <v>13</v>
      </c>
      <c r="O64" s="115"/>
      <c r="P64" s="114" t="s">
        <v>14</v>
      </c>
      <c r="Q64" s="115"/>
      <c r="R64" s="118" t="s">
        <v>15</v>
      </c>
      <c r="S64" s="118"/>
      <c r="T64" s="221"/>
      <c r="U64" s="222"/>
      <c r="V64" s="122" t="s">
        <v>12</v>
      </c>
      <c r="W64" s="122"/>
      <c r="X64" s="222"/>
      <c r="Y64" s="222"/>
      <c r="Z64" s="122" t="s">
        <v>13</v>
      </c>
      <c r="AA64" s="115"/>
      <c r="AB64" s="37"/>
      <c r="AC64" s="37"/>
      <c r="AD64" s="37"/>
      <c r="AE64" s="218" t="s">
        <v>32</v>
      </c>
      <c r="AF64" s="122"/>
      <c r="AG64" s="122"/>
      <c r="AH64" s="122"/>
      <c r="AI64" s="115"/>
      <c r="AJ64" s="219">
        <f>ROUNDDOWN(AW69/60,0)</f>
        <v>0</v>
      </c>
      <c r="AK64" s="199"/>
      <c r="AL64" s="122" t="s">
        <v>12</v>
      </c>
      <c r="AM64" s="122"/>
      <c r="AN64" s="199">
        <f>AW69-AJ64*60</f>
        <v>0</v>
      </c>
      <c r="AO64" s="199"/>
      <c r="AP64" s="122" t="s">
        <v>13</v>
      </c>
      <c r="AQ64" s="115"/>
      <c r="AR64" s="37"/>
      <c r="AS64" s="47"/>
      <c r="AT64" s="47"/>
      <c r="AU64" s="31"/>
      <c r="AV64" s="112" t="s">
        <v>27</v>
      </c>
      <c r="AW64" s="113">
        <f>IF(AZ64&lt;=BC64,BC64,AW59)</f>
        <v>1200</v>
      </c>
      <c r="AX64" s="217"/>
      <c r="AY64" s="112" t="s">
        <v>28</v>
      </c>
      <c r="AZ64" s="113">
        <f>T64*60+X64</f>
        <v>0</v>
      </c>
      <c r="BA64" s="217"/>
      <c r="BB64" s="112" t="s">
        <v>29</v>
      </c>
      <c r="BC64" s="113">
        <f>IF(C72="☑",21*60,20*60)</f>
        <v>1200</v>
      </c>
      <c r="BD64" s="31"/>
      <c r="BE64" s="26"/>
      <c r="BF64" s="26"/>
      <c r="BG64" s="26"/>
      <c r="BH64" s="26"/>
    </row>
    <row r="65" spans="1:60" ht="35.25" customHeight="1" x14ac:dyDescent="0.15">
      <c r="A65" s="32"/>
      <c r="B65" s="133"/>
      <c r="C65" s="134"/>
      <c r="D65" s="134"/>
      <c r="E65" s="135"/>
      <c r="F65" s="136"/>
      <c r="G65" s="136"/>
      <c r="H65" s="224"/>
      <c r="I65" s="224"/>
      <c r="J65" s="123"/>
      <c r="K65" s="123"/>
      <c r="L65" s="224"/>
      <c r="M65" s="224"/>
      <c r="N65" s="123"/>
      <c r="O65" s="117"/>
      <c r="P65" s="116"/>
      <c r="Q65" s="117"/>
      <c r="R65" s="119"/>
      <c r="S65" s="119"/>
      <c r="T65" s="223"/>
      <c r="U65" s="224"/>
      <c r="V65" s="123"/>
      <c r="W65" s="123"/>
      <c r="X65" s="224"/>
      <c r="Y65" s="224"/>
      <c r="Z65" s="123"/>
      <c r="AA65" s="117"/>
      <c r="AB65" s="31"/>
      <c r="AC65" s="31"/>
      <c r="AD65" s="31"/>
      <c r="AE65" s="116"/>
      <c r="AF65" s="123"/>
      <c r="AG65" s="123"/>
      <c r="AH65" s="123"/>
      <c r="AI65" s="117"/>
      <c r="AJ65" s="220"/>
      <c r="AK65" s="200"/>
      <c r="AL65" s="123"/>
      <c r="AM65" s="123"/>
      <c r="AN65" s="200"/>
      <c r="AO65" s="200"/>
      <c r="AP65" s="123"/>
      <c r="AQ65" s="117"/>
      <c r="AR65" s="37"/>
      <c r="AS65" s="47"/>
      <c r="AT65" s="47"/>
      <c r="AU65" s="31"/>
      <c r="AV65" s="112"/>
      <c r="AW65" s="113"/>
      <c r="AX65" s="217"/>
      <c r="AY65" s="112"/>
      <c r="AZ65" s="113"/>
      <c r="BA65" s="217"/>
      <c r="BB65" s="112"/>
      <c r="BC65" s="113"/>
      <c r="BD65" s="31"/>
      <c r="BE65" s="26"/>
      <c r="BF65" s="26"/>
      <c r="BG65" s="26"/>
      <c r="BH65" s="26"/>
    </row>
    <row r="66" spans="1:60" ht="17.25" customHeight="1" x14ac:dyDescent="0.15">
      <c r="A66" s="48"/>
      <c r="B66" s="38"/>
      <c r="C66" s="38"/>
      <c r="D66" s="38"/>
      <c r="E66" s="38"/>
      <c r="F66" s="31"/>
      <c r="G66" s="38"/>
      <c r="H66" s="40"/>
      <c r="I66" s="38"/>
      <c r="J66" s="38"/>
      <c r="K66" s="38"/>
      <c r="L66" s="38"/>
      <c r="M66" s="38"/>
      <c r="N66" s="38"/>
      <c r="O66" s="38"/>
      <c r="P66" s="49"/>
      <c r="Q66" s="38"/>
      <c r="R66" s="38"/>
      <c r="S66" s="38"/>
      <c r="T66" s="38"/>
      <c r="U66" s="38"/>
      <c r="V66" s="38"/>
      <c r="W66" s="38"/>
      <c r="X66" s="37"/>
      <c r="Y66" s="37"/>
      <c r="Z66" s="35"/>
      <c r="AA66" s="31"/>
      <c r="AB66" s="31"/>
      <c r="AC66" s="31"/>
      <c r="AD66" s="31"/>
      <c r="AE66" s="31"/>
      <c r="AF66" s="31"/>
      <c r="AG66" s="31"/>
      <c r="AH66" s="31"/>
      <c r="AI66" s="31"/>
      <c r="AJ66" s="41" t="s">
        <v>20</v>
      </c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57" t="s">
        <v>30</v>
      </c>
      <c r="BA66" s="31"/>
      <c r="BB66" s="31"/>
      <c r="BC66" s="31"/>
      <c r="BD66" s="31"/>
      <c r="BE66" s="26"/>
      <c r="BF66" s="26"/>
      <c r="BG66" s="26"/>
      <c r="BH66" s="26"/>
    </row>
    <row r="67" spans="1:60" ht="25.5" customHeight="1" x14ac:dyDescent="0.2">
      <c r="A67" s="48"/>
      <c r="B67" s="31"/>
      <c r="C67" s="203" t="s">
        <v>96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5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97" t="s">
        <v>97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15">
      <c r="A68" s="48"/>
      <c r="B68" s="31"/>
      <c r="C68" s="206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8"/>
      <c r="AD68" s="31"/>
      <c r="AE68" s="33" t="s">
        <v>31</v>
      </c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 t="s">
        <v>32</v>
      </c>
      <c r="AX68" s="31"/>
      <c r="AY68" s="31"/>
      <c r="AZ68" s="31" t="s">
        <v>33</v>
      </c>
      <c r="BA68" s="98"/>
      <c r="BB68" s="31"/>
      <c r="BC68" s="31"/>
      <c r="BD68" s="31"/>
      <c r="BE68" s="26"/>
      <c r="BF68" s="26"/>
      <c r="BG68" s="26"/>
      <c r="BH68" s="26"/>
    </row>
    <row r="69" spans="1:60" s="46" customFormat="1" ht="25.5" customHeight="1" x14ac:dyDescent="0.15">
      <c r="A69" s="48"/>
      <c r="B69" s="31"/>
      <c r="C69" s="206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8"/>
      <c r="AC69" s="1"/>
      <c r="AD69" s="31"/>
      <c r="AE69" s="130" t="s">
        <v>109</v>
      </c>
      <c r="AF69" s="131"/>
      <c r="AG69" s="131"/>
      <c r="AH69" s="131"/>
      <c r="AI69" s="131"/>
      <c r="AJ69" s="131"/>
      <c r="AK69" s="132"/>
      <c r="AL69" s="209">
        <f>IF(AZ59=0,0,ROUNDUP(AW69/AZ59,3))</f>
        <v>0</v>
      </c>
      <c r="AM69" s="210"/>
      <c r="AN69" s="210"/>
      <c r="AO69" s="210"/>
      <c r="AP69" s="210"/>
      <c r="AQ69" s="211"/>
      <c r="AR69" s="31"/>
      <c r="AS69" s="31"/>
      <c r="AT69" s="31"/>
      <c r="AU69" s="45"/>
      <c r="AV69" s="112" t="s">
        <v>35</v>
      </c>
      <c r="AW69" s="215">
        <f>IF(AW59-AW64&gt;0,IF(AW59-AW64&gt;AZ59,AZ59,AW59-AW64),0)</f>
        <v>0</v>
      </c>
      <c r="AX69" s="216" t="s">
        <v>36</v>
      </c>
      <c r="AY69" s="216"/>
      <c r="AZ69" s="98"/>
      <c r="BA69" s="98"/>
      <c r="BB69" s="45"/>
      <c r="BC69" s="45"/>
      <c r="BD69" s="45"/>
      <c r="BE69" s="42"/>
      <c r="BF69" s="42"/>
      <c r="BG69" s="42"/>
      <c r="BH69" s="42"/>
    </row>
    <row r="70" spans="1:60" ht="35.25" customHeight="1" x14ac:dyDescent="0.15">
      <c r="A70" s="48"/>
      <c r="B70" s="31"/>
      <c r="C70" s="206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8"/>
      <c r="AD70" s="31"/>
      <c r="AE70" s="133"/>
      <c r="AF70" s="134"/>
      <c r="AG70" s="134"/>
      <c r="AH70" s="134"/>
      <c r="AI70" s="134"/>
      <c r="AJ70" s="134"/>
      <c r="AK70" s="135"/>
      <c r="AL70" s="212"/>
      <c r="AM70" s="213"/>
      <c r="AN70" s="213"/>
      <c r="AO70" s="213"/>
      <c r="AP70" s="213"/>
      <c r="AQ70" s="214"/>
      <c r="AR70" s="31"/>
      <c r="AS70" s="31"/>
      <c r="AT70" s="31"/>
      <c r="AU70" s="112"/>
      <c r="AV70" s="112"/>
      <c r="AW70" s="215"/>
      <c r="AX70" s="216"/>
      <c r="AY70" s="216"/>
      <c r="AZ70" s="31"/>
      <c r="BA70" s="31"/>
      <c r="BB70" s="31"/>
      <c r="BC70" s="31"/>
      <c r="BD70" s="31"/>
      <c r="BE70" s="26"/>
      <c r="BF70" s="26"/>
      <c r="BG70" s="26"/>
      <c r="BH70" s="26"/>
    </row>
    <row r="71" spans="1:60" ht="25.5" customHeight="1" x14ac:dyDescent="0.15">
      <c r="A71" s="48"/>
      <c r="B71" s="31"/>
      <c r="C71" s="206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8"/>
      <c r="AD71" s="31"/>
      <c r="AE71" s="31"/>
      <c r="AF71" s="31"/>
      <c r="AG71" s="31"/>
      <c r="AH71" s="31"/>
      <c r="AI71" s="31"/>
      <c r="AJ71" s="31"/>
      <c r="AK71" s="41" t="s">
        <v>20</v>
      </c>
      <c r="AL71" s="31"/>
      <c r="AM71" s="37"/>
      <c r="AN71" s="37"/>
      <c r="AO71" s="37"/>
      <c r="AP71" s="31"/>
      <c r="AQ71" s="31"/>
      <c r="AR71" s="31"/>
      <c r="AS71" s="31"/>
      <c r="AT71" s="31"/>
      <c r="AU71" s="112"/>
      <c r="AV71" s="31"/>
      <c r="AW71" s="31"/>
      <c r="AX71" s="31"/>
      <c r="AY71" s="31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15">
      <c r="A72" s="48"/>
      <c r="B72" s="31"/>
      <c r="C72" s="167" t="s">
        <v>98</v>
      </c>
      <c r="D72" s="168"/>
      <c r="E72" s="169" t="s">
        <v>99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70"/>
      <c r="AD72" s="31"/>
      <c r="AE72" s="31"/>
      <c r="AF72" s="31"/>
      <c r="AG72" s="31"/>
      <c r="AJ72" s="31"/>
      <c r="AK72" s="50" t="s">
        <v>37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17.25" customHeight="1" x14ac:dyDescent="0.15">
      <c r="A73" s="51"/>
      <c r="B73" s="52"/>
      <c r="C73" s="52"/>
      <c r="D73" s="52"/>
      <c r="E73" s="52"/>
      <c r="F73" s="53"/>
      <c r="G73" s="52"/>
      <c r="H73" s="52"/>
      <c r="I73" s="52"/>
      <c r="J73" s="52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5"/>
      <c r="AL73" s="54"/>
      <c r="AM73" s="56"/>
      <c r="AN73" s="56"/>
      <c r="AO73" s="56"/>
      <c r="AP73" s="54"/>
      <c r="AQ73" s="54"/>
      <c r="AR73" s="54"/>
      <c r="AS73" s="54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26"/>
      <c r="BE73" s="26"/>
    </row>
    <row r="74" spans="1:60" ht="17.25" hidden="1" customHeight="1" x14ac:dyDescent="0.15">
      <c r="A74" s="39"/>
      <c r="B74" s="39"/>
      <c r="C74" s="39"/>
      <c r="D74" s="39"/>
      <c r="E74" s="39"/>
      <c r="F74" s="57"/>
      <c r="G74" s="39"/>
      <c r="H74" s="39"/>
      <c r="I74" s="39"/>
      <c r="J74" s="39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50"/>
      <c r="AL74" s="31"/>
      <c r="AM74" s="37"/>
      <c r="AN74" s="37"/>
      <c r="AO74" s="37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15">
      <c r="A75" s="39"/>
      <c r="B75" s="39"/>
      <c r="C75" s="39"/>
      <c r="D75" s="39"/>
      <c r="E75" s="39"/>
      <c r="F75" s="57"/>
      <c r="G75" s="39"/>
      <c r="H75" s="39"/>
      <c r="I75" s="39"/>
      <c r="J75" s="39"/>
      <c r="AK75" s="58"/>
      <c r="AM75" s="11"/>
      <c r="AN75" s="11"/>
      <c r="AO75" s="1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25.5" hidden="1" customHeight="1" x14ac:dyDescent="0.15">
      <c r="A76" s="124" t="s">
        <v>42</v>
      </c>
      <c r="B76" s="125"/>
      <c r="C76" s="125"/>
      <c r="D76" s="125"/>
      <c r="E76" s="125"/>
      <c r="F76" s="125"/>
      <c r="G76" s="125"/>
      <c r="H76" s="125"/>
      <c r="I76" s="126"/>
      <c r="J76" s="25"/>
      <c r="K76" s="59" t="s">
        <v>41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25"/>
      <c r="AP76" s="25"/>
      <c r="AQ76" s="25"/>
      <c r="AR76" s="25"/>
      <c r="AS76" s="25"/>
      <c r="AT76" s="31"/>
      <c r="AU76" s="31" t="s">
        <v>6</v>
      </c>
      <c r="AV76" s="37"/>
      <c r="AW76" s="37"/>
      <c r="AX76" s="37"/>
      <c r="AY76" s="37"/>
      <c r="AZ76" s="31"/>
      <c r="BA76" s="37"/>
      <c r="BB76" s="37"/>
      <c r="BC76" s="37"/>
      <c r="BD76" s="23"/>
      <c r="BE76" s="23"/>
      <c r="BF76" s="11"/>
    </row>
    <row r="77" spans="1:60" ht="17.25" hidden="1" customHeight="1" x14ac:dyDescent="0.15">
      <c r="A77" s="127"/>
      <c r="B77" s="128"/>
      <c r="C77" s="128"/>
      <c r="D77" s="128"/>
      <c r="E77" s="128"/>
      <c r="F77" s="128"/>
      <c r="G77" s="128"/>
      <c r="H77" s="128"/>
      <c r="I77" s="129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8"/>
      <c r="Y77" s="28"/>
      <c r="Z77" s="28"/>
      <c r="AA77" s="28"/>
      <c r="AB77" s="28"/>
      <c r="AC77" s="28"/>
      <c r="AD77" s="28"/>
      <c r="AE77" s="29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30"/>
      <c r="AQ77" s="30"/>
      <c r="AR77" s="30"/>
      <c r="AS77" s="30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26"/>
      <c r="BE77" s="26"/>
      <c r="BF77" s="31"/>
    </row>
    <row r="78" spans="1:60" ht="28.5" hidden="1" customHeight="1" x14ac:dyDescent="0.15">
      <c r="A78" s="32"/>
      <c r="B78" s="33" t="s">
        <v>7</v>
      </c>
      <c r="C78" s="34"/>
      <c r="D78" s="34"/>
      <c r="E78" s="34"/>
      <c r="F78" s="31"/>
      <c r="G78" s="35"/>
      <c r="H78" s="3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6"/>
      <c r="AB78" s="37"/>
      <c r="AC78" s="37"/>
      <c r="AD78" s="37"/>
      <c r="AE78" s="33" t="s">
        <v>8</v>
      </c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1"/>
      <c r="AV78" s="31"/>
      <c r="AW78" s="31" t="s">
        <v>9</v>
      </c>
      <c r="AX78" s="31"/>
      <c r="AY78" s="31"/>
      <c r="AZ78" s="31" t="s">
        <v>10</v>
      </c>
      <c r="BA78" s="31"/>
      <c r="BB78" s="31"/>
      <c r="BC78" s="31"/>
      <c r="BD78" s="31"/>
      <c r="BE78" s="26"/>
      <c r="BF78" s="26"/>
      <c r="BG78" s="26"/>
      <c r="BH78" s="26"/>
    </row>
    <row r="79" spans="1:60" ht="25.5" hidden="1" customHeight="1" x14ac:dyDescent="0.15">
      <c r="A79" s="32"/>
      <c r="B79" s="130" t="s">
        <v>93</v>
      </c>
      <c r="C79" s="131"/>
      <c r="D79" s="131"/>
      <c r="E79" s="132"/>
      <c r="F79" s="136" t="s">
        <v>11</v>
      </c>
      <c r="G79" s="136"/>
      <c r="H79" s="222"/>
      <c r="I79" s="222"/>
      <c r="J79" s="122" t="s">
        <v>12</v>
      </c>
      <c r="K79" s="122"/>
      <c r="L79" s="222"/>
      <c r="M79" s="222"/>
      <c r="N79" s="122" t="s">
        <v>13</v>
      </c>
      <c r="O79" s="115"/>
      <c r="P79" s="114" t="s">
        <v>14</v>
      </c>
      <c r="Q79" s="115"/>
      <c r="R79" s="118" t="s">
        <v>15</v>
      </c>
      <c r="S79" s="118"/>
      <c r="T79" s="222"/>
      <c r="U79" s="222"/>
      <c r="V79" s="122" t="s">
        <v>12</v>
      </c>
      <c r="W79" s="122"/>
      <c r="X79" s="222"/>
      <c r="Y79" s="222"/>
      <c r="Z79" s="122" t="s">
        <v>13</v>
      </c>
      <c r="AA79" s="115"/>
      <c r="AB79" s="31"/>
      <c r="AC79" s="31"/>
      <c r="AD79" s="31"/>
      <c r="AE79" s="130" t="s">
        <v>108</v>
      </c>
      <c r="AF79" s="194"/>
      <c r="AG79" s="194"/>
      <c r="AH79" s="194"/>
      <c r="AI79" s="195"/>
      <c r="AJ79" s="199">
        <f>ROUNDDOWN(AZ79/60,0)</f>
        <v>0</v>
      </c>
      <c r="AK79" s="199"/>
      <c r="AL79" s="201" t="s">
        <v>17</v>
      </c>
      <c r="AM79" s="201"/>
      <c r="AN79" s="199">
        <f>AZ79-AJ79*60</f>
        <v>0</v>
      </c>
      <c r="AO79" s="199"/>
      <c r="AP79" s="122" t="s">
        <v>13</v>
      </c>
      <c r="AQ79" s="115"/>
      <c r="AR79" s="37"/>
      <c r="AS79" s="31"/>
      <c r="AT79" s="31"/>
      <c r="AU79" s="112"/>
      <c r="AV79" s="112" t="s">
        <v>18</v>
      </c>
      <c r="AW79" s="113">
        <f>T79*60+X79</f>
        <v>0</v>
      </c>
      <c r="AX79" s="31"/>
      <c r="AY79" s="112" t="s">
        <v>19</v>
      </c>
      <c r="AZ79" s="113">
        <f>(T79*60+X79)-(H79*60+L79)</f>
        <v>0</v>
      </c>
      <c r="BA79" s="31"/>
      <c r="BB79" s="31"/>
      <c r="BC79" s="31"/>
      <c r="BD79" s="31"/>
      <c r="BE79" s="26"/>
      <c r="BF79" s="26"/>
      <c r="BG79" s="26"/>
      <c r="BH79" s="26"/>
    </row>
    <row r="80" spans="1:60" ht="35.25" hidden="1" customHeight="1" x14ac:dyDescent="0.15">
      <c r="A80" s="32"/>
      <c r="B80" s="133"/>
      <c r="C80" s="134"/>
      <c r="D80" s="134"/>
      <c r="E80" s="135"/>
      <c r="F80" s="136"/>
      <c r="G80" s="136"/>
      <c r="H80" s="224"/>
      <c r="I80" s="224"/>
      <c r="J80" s="123"/>
      <c r="K80" s="123"/>
      <c r="L80" s="224"/>
      <c r="M80" s="224"/>
      <c r="N80" s="123"/>
      <c r="O80" s="117"/>
      <c r="P80" s="116"/>
      <c r="Q80" s="117"/>
      <c r="R80" s="119"/>
      <c r="S80" s="119"/>
      <c r="T80" s="224"/>
      <c r="U80" s="224"/>
      <c r="V80" s="123"/>
      <c r="W80" s="123"/>
      <c r="X80" s="224"/>
      <c r="Y80" s="224"/>
      <c r="Z80" s="123"/>
      <c r="AA80" s="117"/>
      <c r="AB80" s="31"/>
      <c r="AC80" s="31"/>
      <c r="AD80" s="31"/>
      <c r="AE80" s="196"/>
      <c r="AF80" s="197"/>
      <c r="AG80" s="197"/>
      <c r="AH80" s="197"/>
      <c r="AI80" s="198"/>
      <c r="AJ80" s="200"/>
      <c r="AK80" s="200"/>
      <c r="AL80" s="202"/>
      <c r="AM80" s="202"/>
      <c r="AN80" s="200"/>
      <c r="AO80" s="200"/>
      <c r="AP80" s="123"/>
      <c r="AQ80" s="117"/>
      <c r="AR80" s="37"/>
      <c r="AS80" s="31"/>
      <c r="AT80" s="31"/>
      <c r="AU80" s="112"/>
      <c r="AV80" s="112"/>
      <c r="AW80" s="113"/>
      <c r="AX80" s="31"/>
      <c r="AY80" s="112"/>
      <c r="AZ80" s="113"/>
      <c r="BA80" s="31"/>
      <c r="BB80" s="31"/>
      <c r="BC80" s="31"/>
      <c r="BD80" s="31"/>
      <c r="BE80" s="26"/>
      <c r="BF80" s="26"/>
      <c r="BG80" s="26"/>
      <c r="BH80" s="26"/>
    </row>
    <row r="81" spans="1:60" ht="17.25" hidden="1" customHeight="1" x14ac:dyDescent="0.15">
      <c r="A81" s="32"/>
      <c r="B81" s="38"/>
      <c r="C81" s="38"/>
      <c r="D81" s="38"/>
      <c r="E81" s="38"/>
      <c r="F81" s="39"/>
      <c r="G81" s="39"/>
      <c r="H81" s="40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7"/>
      <c r="Y81" s="37"/>
      <c r="Z81" s="35"/>
      <c r="AA81" s="36"/>
      <c r="AB81" s="37"/>
      <c r="AC81" s="37"/>
      <c r="AD81" s="37"/>
      <c r="AE81" s="37"/>
      <c r="AF81" s="37"/>
      <c r="AG81" s="37"/>
      <c r="AH81" s="37"/>
      <c r="AI81" s="37"/>
      <c r="AJ81" s="61" t="s">
        <v>20</v>
      </c>
      <c r="AK81" s="60"/>
      <c r="AL81" s="60"/>
      <c r="AM81" s="60"/>
      <c r="AN81" s="60"/>
      <c r="AO81" s="60"/>
      <c r="AP81" s="37"/>
      <c r="AQ81" s="37"/>
      <c r="AR81" s="37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26"/>
      <c r="BF81" s="26"/>
      <c r="BG81" s="26"/>
      <c r="BH81" s="26"/>
    </row>
    <row r="82" spans="1:60" s="31" customFormat="1" ht="25.5" hidden="1" customHeight="1" x14ac:dyDescent="0.15">
      <c r="A82" s="32"/>
      <c r="B82" s="33"/>
      <c r="C82" s="34"/>
      <c r="D82" s="34"/>
      <c r="E82" s="34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6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0"/>
      <c r="AK82" s="60"/>
      <c r="AL82" s="60"/>
      <c r="AM82" s="60"/>
      <c r="AN82" s="60"/>
      <c r="AO82" s="60"/>
      <c r="AP82" s="37"/>
      <c r="AQ82" s="37"/>
      <c r="AR82" s="37"/>
      <c r="AW82" s="45" t="s">
        <v>21</v>
      </c>
      <c r="AZ82" s="31" t="s">
        <v>22</v>
      </c>
      <c r="BC82" s="31" t="s">
        <v>94</v>
      </c>
      <c r="BE82" s="26"/>
      <c r="BF82" s="26"/>
      <c r="BG82" s="26"/>
      <c r="BH82" s="26"/>
    </row>
    <row r="83" spans="1:60" s="46" customFormat="1" ht="25.5" hidden="1" customHeight="1" x14ac:dyDescent="0.15">
      <c r="A83" s="43"/>
      <c r="B83" s="44" t="s">
        <v>92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4"/>
      <c r="Q83" s="44"/>
      <c r="R83" s="44"/>
      <c r="S83" s="44"/>
      <c r="T83" s="44"/>
      <c r="U83" s="14"/>
      <c r="V83" s="44"/>
      <c r="W83" s="44"/>
      <c r="X83" s="37"/>
      <c r="Y83" s="37"/>
      <c r="Z83" s="35"/>
      <c r="AA83" s="36"/>
      <c r="AB83" s="37"/>
      <c r="AC83" s="37"/>
      <c r="AD83" s="37"/>
      <c r="AE83" s="33" t="s">
        <v>23</v>
      </c>
      <c r="AF83" s="45"/>
      <c r="AG83" s="39"/>
      <c r="AH83" s="39"/>
      <c r="AI83" s="39"/>
      <c r="AJ83" s="63"/>
      <c r="AK83" s="63"/>
      <c r="AL83" s="63"/>
      <c r="AM83" s="63"/>
      <c r="AN83" s="60"/>
      <c r="AO83" s="60"/>
      <c r="AP83" s="37"/>
      <c r="AQ83" s="31"/>
      <c r="AR83" s="37"/>
      <c r="AS83" s="31"/>
      <c r="AT83" s="31"/>
      <c r="AU83" s="45"/>
      <c r="AV83" s="45"/>
      <c r="AW83" s="45" t="s">
        <v>24</v>
      </c>
      <c r="AX83" s="45"/>
      <c r="AY83" s="45"/>
      <c r="AZ83" s="31" t="s">
        <v>25</v>
      </c>
      <c r="BA83" s="45"/>
      <c r="BB83" s="31"/>
      <c r="BC83" s="31" t="s">
        <v>95</v>
      </c>
      <c r="BD83" s="45"/>
      <c r="BE83" s="26"/>
      <c r="BF83" s="42"/>
      <c r="BG83" s="42"/>
      <c r="BH83" s="42"/>
    </row>
    <row r="84" spans="1:60" ht="25.5" hidden="1" customHeight="1" x14ac:dyDescent="0.15">
      <c r="A84" s="32"/>
      <c r="B84" s="130" t="s">
        <v>93</v>
      </c>
      <c r="C84" s="131"/>
      <c r="D84" s="131"/>
      <c r="E84" s="132"/>
      <c r="F84" s="136" t="s">
        <v>11</v>
      </c>
      <c r="G84" s="136"/>
      <c r="H84" s="222"/>
      <c r="I84" s="222"/>
      <c r="J84" s="122" t="s">
        <v>12</v>
      </c>
      <c r="K84" s="122"/>
      <c r="L84" s="222"/>
      <c r="M84" s="222"/>
      <c r="N84" s="122" t="s">
        <v>13</v>
      </c>
      <c r="O84" s="115"/>
      <c r="P84" s="114" t="s">
        <v>14</v>
      </c>
      <c r="Q84" s="115"/>
      <c r="R84" s="118" t="s">
        <v>15</v>
      </c>
      <c r="S84" s="118"/>
      <c r="T84" s="221"/>
      <c r="U84" s="222"/>
      <c r="V84" s="122" t="s">
        <v>12</v>
      </c>
      <c r="W84" s="122"/>
      <c r="X84" s="222"/>
      <c r="Y84" s="222"/>
      <c r="Z84" s="122" t="s">
        <v>13</v>
      </c>
      <c r="AA84" s="115"/>
      <c r="AB84" s="37"/>
      <c r="AC84" s="37"/>
      <c r="AD84" s="37"/>
      <c r="AE84" s="218" t="s">
        <v>32</v>
      </c>
      <c r="AF84" s="122"/>
      <c r="AG84" s="122"/>
      <c r="AH84" s="122"/>
      <c r="AI84" s="115"/>
      <c r="AJ84" s="219">
        <f>ROUNDDOWN(AW89/60,0)</f>
        <v>0</v>
      </c>
      <c r="AK84" s="199"/>
      <c r="AL84" s="122" t="s">
        <v>12</v>
      </c>
      <c r="AM84" s="122"/>
      <c r="AN84" s="199">
        <f>AW89-AJ84*60</f>
        <v>0</v>
      </c>
      <c r="AO84" s="199"/>
      <c r="AP84" s="122" t="s">
        <v>13</v>
      </c>
      <c r="AQ84" s="115"/>
      <c r="AR84" s="37"/>
      <c r="AS84" s="47"/>
      <c r="AT84" s="47"/>
      <c r="AU84" s="31"/>
      <c r="AV84" s="112" t="s">
        <v>27</v>
      </c>
      <c r="AW84" s="113">
        <f>IF(AZ84&lt;=BC84,BC84,AW79)</f>
        <v>1200</v>
      </c>
      <c r="AX84" s="217"/>
      <c r="AY84" s="112" t="s">
        <v>28</v>
      </c>
      <c r="AZ84" s="113">
        <f>T84*60+X84</f>
        <v>0</v>
      </c>
      <c r="BA84" s="217"/>
      <c r="BB84" s="112" t="s">
        <v>29</v>
      </c>
      <c r="BC84" s="113">
        <f>IF(C92="☑",21*60,20*60)</f>
        <v>1200</v>
      </c>
      <c r="BD84" s="31"/>
      <c r="BE84" s="26"/>
      <c r="BF84" s="26"/>
      <c r="BG84" s="26"/>
      <c r="BH84" s="26"/>
    </row>
    <row r="85" spans="1:60" ht="35.25" hidden="1" customHeight="1" x14ac:dyDescent="0.15">
      <c r="A85" s="32"/>
      <c r="B85" s="133"/>
      <c r="C85" s="134"/>
      <c r="D85" s="134"/>
      <c r="E85" s="135"/>
      <c r="F85" s="136"/>
      <c r="G85" s="136"/>
      <c r="H85" s="224"/>
      <c r="I85" s="224"/>
      <c r="J85" s="123"/>
      <c r="K85" s="123"/>
      <c r="L85" s="224"/>
      <c r="M85" s="224"/>
      <c r="N85" s="123"/>
      <c r="O85" s="117"/>
      <c r="P85" s="116"/>
      <c r="Q85" s="117"/>
      <c r="R85" s="119"/>
      <c r="S85" s="119"/>
      <c r="T85" s="223"/>
      <c r="U85" s="224"/>
      <c r="V85" s="123"/>
      <c r="W85" s="123"/>
      <c r="X85" s="224"/>
      <c r="Y85" s="224"/>
      <c r="Z85" s="123"/>
      <c r="AA85" s="117"/>
      <c r="AB85" s="31"/>
      <c r="AC85" s="31"/>
      <c r="AD85" s="31"/>
      <c r="AE85" s="116"/>
      <c r="AF85" s="123"/>
      <c r="AG85" s="123"/>
      <c r="AH85" s="123"/>
      <c r="AI85" s="117"/>
      <c r="AJ85" s="220"/>
      <c r="AK85" s="200"/>
      <c r="AL85" s="123"/>
      <c r="AM85" s="123"/>
      <c r="AN85" s="200"/>
      <c r="AO85" s="200"/>
      <c r="AP85" s="123"/>
      <c r="AQ85" s="117"/>
      <c r="AR85" s="37"/>
      <c r="AS85" s="47"/>
      <c r="AT85" s="47"/>
      <c r="AU85" s="31"/>
      <c r="AV85" s="112"/>
      <c r="AW85" s="113"/>
      <c r="AX85" s="217"/>
      <c r="AY85" s="112"/>
      <c r="AZ85" s="113"/>
      <c r="BA85" s="217"/>
      <c r="BB85" s="112"/>
      <c r="BC85" s="113"/>
      <c r="BD85" s="31"/>
      <c r="BE85" s="26"/>
      <c r="BF85" s="26"/>
      <c r="BG85" s="26"/>
      <c r="BH85" s="26"/>
    </row>
    <row r="86" spans="1:60" ht="17.25" hidden="1" customHeight="1" x14ac:dyDescent="0.15">
      <c r="A86" s="48"/>
      <c r="B86" s="38"/>
      <c r="C86" s="38"/>
      <c r="D86" s="38"/>
      <c r="E86" s="38"/>
      <c r="F86" s="31"/>
      <c r="G86" s="38"/>
      <c r="H86" s="40"/>
      <c r="I86" s="38"/>
      <c r="J86" s="38"/>
      <c r="K86" s="38"/>
      <c r="L86" s="38"/>
      <c r="M86" s="38"/>
      <c r="N86" s="38"/>
      <c r="O86" s="38"/>
      <c r="P86" s="49"/>
      <c r="Q86" s="38"/>
      <c r="R86" s="38"/>
      <c r="S86" s="38"/>
      <c r="T86" s="38"/>
      <c r="U86" s="38"/>
      <c r="V86" s="38"/>
      <c r="W86" s="38"/>
      <c r="X86" s="37"/>
      <c r="Y86" s="37"/>
      <c r="Z86" s="35"/>
      <c r="AA86" s="31"/>
      <c r="AB86" s="31"/>
      <c r="AC86" s="31"/>
      <c r="AD86" s="31"/>
      <c r="AE86" s="31"/>
      <c r="AF86" s="31"/>
      <c r="AG86" s="31"/>
      <c r="AH86" s="31"/>
      <c r="AI86" s="31"/>
      <c r="AJ86" s="41" t="s">
        <v>20</v>
      </c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57" t="s">
        <v>30</v>
      </c>
      <c r="BA86" s="31"/>
      <c r="BB86" s="31"/>
      <c r="BC86" s="31"/>
      <c r="BD86" s="31"/>
      <c r="BE86" s="26"/>
      <c r="BF86" s="26"/>
      <c r="BG86" s="26"/>
      <c r="BH86" s="26"/>
    </row>
    <row r="87" spans="1:60" ht="25.5" hidden="1" customHeight="1" x14ac:dyDescent="0.2">
      <c r="A87" s="48"/>
      <c r="B87" s="31"/>
      <c r="C87" s="203" t="s">
        <v>96</v>
      </c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5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97" t="s">
        <v>97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15">
      <c r="A88" s="48"/>
      <c r="B88" s="31"/>
      <c r="C88" s="206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8"/>
      <c r="AD88" s="31"/>
      <c r="AE88" s="33" t="s">
        <v>31</v>
      </c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 t="s">
        <v>32</v>
      </c>
      <c r="AX88" s="31"/>
      <c r="AY88" s="31"/>
      <c r="AZ88" s="31" t="s">
        <v>33</v>
      </c>
      <c r="BA88" s="98"/>
      <c r="BB88" s="31"/>
      <c r="BC88" s="31"/>
      <c r="BD88" s="31"/>
      <c r="BE88" s="26"/>
      <c r="BF88" s="26"/>
      <c r="BG88" s="26"/>
      <c r="BH88" s="26"/>
    </row>
    <row r="89" spans="1:60" s="46" customFormat="1" ht="25.5" hidden="1" customHeight="1" x14ac:dyDescent="0.15">
      <c r="A89" s="48"/>
      <c r="B89" s="31"/>
      <c r="C89" s="206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8"/>
      <c r="AC89" s="1"/>
      <c r="AD89" s="31"/>
      <c r="AE89" s="130" t="s">
        <v>109</v>
      </c>
      <c r="AF89" s="131"/>
      <c r="AG89" s="131"/>
      <c r="AH89" s="131"/>
      <c r="AI89" s="131"/>
      <c r="AJ89" s="131"/>
      <c r="AK89" s="132"/>
      <c r="AL89" s="209">
        <f>IF(AZ79=0,0,ROUNDUP(AW89/AZ79,3))</f>
        <v>0</v>
      </c>
      <c r="AM89" s="210"/>
      <c r="AN89" s="210"/>
      <c r="AO89" s="210"/>
      <c r="AP89" s="210"/>
      <c r="AQ89" s="211"/>
      <c r="AR89" s="31"/>
      <c r="AS89" s="31"/>
      <c r="AT89" s="31"/>
      <c r="AU89" s="45"/>
      <c r="AV89" s="112" t="s">
        <v>35</v>
      </c>
      <c r="AW89" s="215">
        <f>IF(AW79-AW84&gt;0,IF(AW79-AW84&gt;AZ79,AZ79,AW79-AW84),0)</f>
        <v>0</v>
      </c>
      <c r="AX89" s="216" t="s">
        <v>36</v>
      </c>
      <c r="AY89" s="216"/>
      <c r="AZ89" s="98"/>
      <c r="BA89" s="98"/>
      <c r="BB89" s="45"/>
      <c r="BC89" s="45"/>
      <c r="BD89" s="45"/>
      <c r="BE89" s="42"/>
      <c r="BF89" s="42"/>
      <c r="BG89" s="42"/>
      <c r="BH89" s="42"/>
    </row>
    <row r="90" spans="1:60" ht="35.25" hidden="1" customHeight="1" x14ac:dyDescent="0.15">
      <c r="A90" s="48"/>
      <c r="B90" s="31"/>
      <c r="C90" s="206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8"/>
      <c r="AD90" s="31"/>
      <c r="AE90" s="133"/>
      <c r="AF90" s="134"/>
      <c r="AG90" s="134"/>
      <c r="AH90" s="134"/>
      <c r="AI90" s="134"/>
      <c r="AJ90" s="134"/>
      <c r="AK90" s="135"/>
      <c r="AL90" s="212"/>
      <c r="AM90" s="213"/>
      <c r="AN90" s="213"/>
      <c r="AO90" s="213"/>
      <c r="AP90" s="213"/>
      <c r="AQ90" s="214"/>
      <c r="AR90" s="31"/>
      <c r="AS90" s="31"/>
      <c r="AT90" s="31"/>
      <c r="AU90" s="112"/>
      <c r="AV90" s="112"/>
      <c r="AW90" s="215"/>
      <c r="AX90" s="216"/>
      <c r="AY90" s="216"/>
      <c r="AZ90" s="31"/>
      <c r="BA90" s="31"/>
      <c r="BB90" s="31"/>
      <c r="BC90" s="31"/>
      <c r="BD90" s="31"/>
      <c r="BE90" s="26"/>
      <c r="BF90" s="26"/>
      <c r="BG90" s="26"/>
      <c r="BH90" s="26"/>
    </row>
    <row r="91" spans="1:60" ht="25.5" hidden="1" customHeight="1" x14ac:dyDescent="0.15">
      <c r="A91" s="48"/>
      <c r="B91" s="31"/>
      <c r="C91" s="206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8"/>
      <c r="AD91" s="31"/>
      <c r="AE91" s="31"/>
      <c r="AF91" s="31"/>
      <c r="AG91" s="31"/>
      <c r="AH91" s="31"/>
      <c r="AI91" s="31"/>
      <c r="AJ91" s="31"/>
      <c r="AK91" s="41" t="s">
        <v>20</v>
      </c>
      <c r="AL91" s="31"/>
      <c r="AM91" s="37"/>
      <c r="AN91" s="37"/>
      <c r="AO91" s="37"/>
      <c r="AP91" s="31"/>
      <c r="AQ91" s="31"/>
      <c r="AR91" s="31"/>
      <c r="AS91" s="31"/>
      <c r="AT91" s="31"/>
      <c r="AU91" s="112"/>
      <c r="AV91" s="31"/>
      <c r="AW91" s="31"/>
      <c r="AX91" s="31"/>
      <c r="AY91" s="31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15">
      <c r="A92" s="48"/>
      <c r="B92" s="31"/>
      <c r="C92" s="167" t="s">
        <v>98</v>
      </c>
      <c r="D92" s="168"/>
      <c r="E92" s="169" t="s">
        <v>99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70"/>
      <c r="AD92" s="31"/>
      <c r="AE92" s="31"/>
      <c r="AF92" s="31"/>
      <c r="AG92" s="31"/>
      <c r="AJ92" s="31"/>
      <c r="AK92" s="50" t="s">
        <v>37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s="11" customFormat="1" ht="15" hidden="1" customHeight="1" x14ac:dyDescent="0.15">
      <c r="A93" s="20"/>
      <c r="B93" s="21"/>
      <c r="D93" s="22"/>
      <c r="X93" s="14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23"/>
      <c r="BE93" s="23"/>
    </row>
    <row r="94" spans="1:60" ht="25.5" hidden="1" customHeight="1" x14ac:dyDescent="0.15">
      <c r="A94" s="124" t="s">
        <v>43</v>
      </c>
      <c r="B94" s="125"/>
      <c r="C94" s="125"/>
      <c r="D94" s="125"/>
      <c r="E94" s="125"/>
      <c r="F94" s="125"/>
      <c r="G94" s="125"/>
      <c r="H94" s="125"/>
      <c r="I94" s="126"/>
      <c r="J94" s="25"/>
      <c r="K94" s="59" t="s">
        <v>41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25"/>
      <c r="AP94" s="25"/>
      <c r="AQ94" s="25"/>
      <c r="AR94" s="25"/>
      <c r="AS94" s="25"/>
      <c r="AT94" s="31"/>
      <c r="AU94" s="31" t="s">
        <v>6</v>
      </c>
      <c r="AV94" s="37"/>
      <c r="AW94" s="37"/>
      <c r="AX94" s="37"/>
      <c r="AY94" s="37"/>
      <c r="AZ94" s="31"/>
      <c r="BA94" s="37"/>
      <c r="BB94" s="37"/>
      <c r="BC94" s="37"/>
      <c r="BD94" s="23"/>
      <c r="BE94" s="23"/>
      <c r="BF94" s="11"/>
    </row>
    <row r="95" spans="1:60" ht="17.25" hidden="1" customHeight="1" x14ac:dyDescent="0.15">
      <c r="A95" s="127"/>
      <c r="B95" s="128"/>
      <c r="C95" s="128"/>
      <c r="D95" s="128"/>
      <c r="E95" s="128"/>
      <c r="F95" s="128"/>
      <c r="G95" s="128"/>
      <c r="H95" s="128"/>
      <c r="I95" s="129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8"/>
      <c r="Y95" s="28"/>
      <c r="Z95" s="28"/>
      <c r="AA95" s="28"/>
      <c r="AB95" s="28"/>
      <c r="AC95" s="28"/>
      <c r="AD95" s="28"/>
      <c r="AE95" s="29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30"/>
      <c r="AQ95" s="30"/>
      <c r="AR95" s="30"/>
      <c r="AS95" s="30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26"/>
      <c r="BE95" s="26"/>
      <c r="BF95" s="31"/>
    </row>
    <row r="96" spans="1:60" ht="28.5" hidden="1" customHeight="1" x14ac:dyDescent="0.15">
      <c r="A96" s="32"/>
      <c r="B96" s="33" t="s">
        <v>7</v>
      </c>
      <c r="C96" s="34"/>
      <c r="D96" s="34"/>
      <c r="E96" s="34"/>
      <c r="F96" s="31"/>
      <c r="G96" s="35"/>
      <c r="H96" s="3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6"/>
      <c r="AB96" s="37"/>
      <c r="AC96" s="37"/>
      <c r="AD96" s="37"/>
      <c r="AE96" s="33" t="s">
        <v>8</v>
      </c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1"/>
      <c r="AV96" s="31"/>
      <c r="AW96" s="31" t="s">
        <v>9</v>
      </c>
      <c r="AX96" s="31"/>
      <c r="AY96" s="31"/>
      <c r="AZ96" s="31" t="s">
        <v>10</v>
      </c>
      <c r="BA96" s="31"/>
      <c r="BB96" s="31"/>
      <c r="BC96" s="31"/>
      <c r="BD96" s="31"/>
      <c r="BE96" s="26"/>
      <c r="BF96" s="26"/>
      <c r="BG96" s="26"/>
      <c r="BH96" s="26"/>
    </row>
    <row r="97" spans="1:60" ht="25.5" hidden="1" customHeight="1" x14ac:dyDescent="0.15">
      <c r="A97" s="32"/>
      <c r="B97" s="130" t="s">
        <v>93</v>
      </c>
      <c r="C97" s="131"/>
      <c r="D97" s="131"/>
      <c r="E97" s="132"/>
      <c r="F97" s="136" t="s">
        <v>11</v>
      </c>
      <c r="G97" s="136"/>
      <c r="H97" s="222"/>
      <c r="I97" s="222"/>
      <c r="J97" s="122" t="s">
        <v>12</v>
      </c>
      <c r="K97" s="122"/>
      <c r="L97" s="222"/>
      <c r="M97" s="222"/>
      <c r="N97" s="122" t="s">
        <v>13</v>
      </c>
      <c r="O97" s="115"/>
      <c r="P97" s="114" t="s">
        <v>14</v>
      </c>
      <c r="Q97" s="115"/>
      <c r="R97" s="118" t="s">
        <v>15</v>
      </c>
      <c r="S97" s="118"/>
      <c r="T97" s="222"/>
      <c r="U97" s="222"/>
      <c r="V97" s="122" t="s">
        <v>12</v>
      </c>
      <c r="W97" s="122"/>
      <c r="X97" s="222"/>
      <c r="Y97" s="222"/>
      <c r="Z97" s="122" t="s">
        <v>13</v>
      </c>
      <c r="AA97" s="115"/>
      <c r="AB97" s="31"/>
      <c r="AC97" s="31"/>
      <c r="AD97" s="31"/>
      <c r="AE97" s="130" t="s">
        <v>108</v>
      </c>
      <c r="AF97" s="194"/>
      <c r="AG97" s="194"/>
      <c r="AH97" s="194"/>
      <c r="AI97" s="195"/>
      <c r="AJ97" s="199">
        <f>ROUNDDOWN(AZ97/60,0)</f>
        <v>0</v>
      </c>
      <c r="AK97" s="199"/>
      <c r="AL97" s="201" t="s">
        <v>17</v>
      </c>
      <c r="AM97" s="201"/>
      <c r="AN97" s="199">
        <f>AZ97-AJ97*60</f>
        <v>0</v>
      </c>
      <c r="AO97" s="199"/>
      <c r="AP97" s="122" t="s">
        <v>13</v>
      </c>
      <c r="AQ97" s="115"/>
      <c r="AR97" s="37"/>
      <c r="AS97" s="31"/>
      <c r="AT97" s="31"/>
      <c r="AU97" s="112"/>
      <c r="AV97" s="112" t="s">
        <v>18</v>
      </c>
      <c r="AW97" s="113">
        <f>T97*60+X97</f>
        <v>0</v>
      </c>
      <c r="AX97" s="31"/>
      <c r="AY97" s="112" t="s">
        <v>19</v>
      </c>
      <c r="AZ97" s="113">
        <f>(T97*60+X97)-(H97*60+L97)</f>
        <v>0</v>
      </c>
      <c r="BA97" s="31"/>
      <c r="BB97" s="31"/>
      <c r="BC97" s="31"/>
      <c r="BD97" s="31"/>
      <c r="BE97" s="26"/>
      <c r="BF97" s="26"/>
      <c r="BG97" s="26"/>
      <c r="BH97" s="26"/>
    </row>
    <row r="98" spans="1:60" ht="35.25" hidden="1" customHeight="1" x14ac:dyDescent="0.15">
      <c r="A98" s="32"/>
      <c r="B98" s="133"/>
      <c r="C98" s="134"/>
      <c r="D98" s="134"/>
      <c r="E98" s="135"/>
      <c r="F98" s="136"/>
      <c r="G98" s="136"/>
      <c r="H98" s="224"/>
      <c r="I98" s="224"/>
      <c r="J98" s="123"/>
      <c r="K98" s="123"/>
      <c r="L98" s="224"/>
      <c r="M98" s="224"/>
      <c r="N98" s="123"/>
      <c r="O98" s="117"/>
      <c r="P98" s="116"/>
      <c r="Q98" s="117"/>
      <c r="R98" s="119"/>
      <c r="S98" s="119"/>
      <c r="T98" s="224"/>
      <c r="U98" s="224"/>
      <c r="V98" s="123"/>
      <c r="W98" s="123"/>
      <c r="X98" s="224"/>
      <c r="Y98" s="224"/>
      <c r="Z98" s="123"/>
      <c r="AA98" s="117"/>
      <c r="AB98" s="31"/>
      <c r="AC98" s="31"/>
      <c r="AD98" s="31"/>
      <c r="AE98" s="196"/>
      <c r="AF98" s="197"/>
      <c r="AG98" s="197"/>
      <c r="AH98" s="197"/>
      <c r="AI98" s="198"/>
      <c r="AJ98" s="200"/>
      <c r="AK98" s="200"/>
      <c r="AL98" s="202"/>
      <c r="AM98" s="202"/>
      <c r="AN98" s="200"/>
      <c r="AO98" s="200"/>
      <c r="AP98" s="123"/>
      <c r="AQ98" s="117"/>
      <c r="AR98" s="37"/>
      <c r="AS98" s="31"/>
      <c r="AT98" s="31"/>
      <c r="AU98" s="112"/>
      <c r="AV98" s="112"/>
      <c r="AW98" s="113"/>
      <c r="AX98" s="31"/>
      <c r="AY98" s="112"/>
      <c r="AZ98" s="113"/>
      <c r="BA98" s="31"/>
      <c r="BB98" s="31"/>
      <c r="BC98" s="31"/>
      <c r="BD98" s="31"/>
      <c r="BE98" s="26"/>
      <c r="BF98" s="26"/>
      <c r="BG98" s="26"/>
      <c r="BH98" s="26"/>
    </row>
    <row r="99" spans="1:60" ht="17.25" hidden="1" customHeight="1" x14ac:dyDescent="0.15">
      <c r="A99" s="32"/>
      <c r="B99" s="38"/>
      <c r="C99" s="38"/>
      <c r="D99" s="38"/>
      <c r="E99" s="38"/>
      <c r="F99" s="39"/>
      <c r="G99" s="39"/>
      <c r="H99" s="40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7"/>
      <c r="Y99" s="37"/>
      <c r="Z99" s="35"/>
      <c r="AA99" s="36"/>
      <c r="AB99" s="37"/>
      <c r="AC99" s="37"/>
      <c r="AD99" s="37"/>
      <c r="AE99" s="37"/>
      <c r="AF99" s="37"/>
      <c r="AG99" s="37"/>
      <c r="AH99" s="37"/>
      <c r="AI99" s="37"/>
      <c r="AJ99" s="61" t="s">
        <v>20</v>
      </c>
      <c r="AK99" s="60"/>
      <c r="AL99" s="60"/>
      <c r="AM99" s="60"/>
      <c r="AN99" s="60"/>
      <c r="AO99" s="60"/>
      <c r="AP99" s="37"/>
      <c r="AQ99" s="37"/>
      <c r="AR99" s="37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26"/>
      <c r="BF99" s="26"/>
      <c r="BG99" s="26"/>
      <c r="BH99" s="26"/>
    </row>
    <row r="100" spans="1:60" s="31" customFormat="1" ht="25.5" hidden="1" customHeight="1" x14ac:dyDescent="0.15">
      <c r="A100" s="32"/>
      <c r="B100" s="33"/>
      <c r="C100" s="34"/>
      <c r="D100" s="34"/>
      <c r="E100" s="34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6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0"/>
      <c r="AK100" s="60"/>
      <c r="AL100" s="60"/>
      <c r="AM100" s="60"/>
      <c r="AN100" s="60"/>
      <c r="AO100" s="60"/>
      <c r="AP100" s="37"/>
      <c r="AQ100" s="37"/>
      <c r="AR100" s="37"/>
      <c r="AW100" s="45" t="s">
        <v>21</v>
      </c>
      <c r="AZ100" s="31" t="s">
        <v>22</v>
      </c>
      <c r="BC100" s="31" t="s">
        <v>94</v>
      </c>
      <c r="BE100" s="26"/>
      <c r="BF100" s="26"/>
      <c r="BG100" s="26"/>
      <c r="BH100" s="26"/>
    </row>
    <row r="101" spans="1:60" s="46" customFormat="1" ht="25.5" hidden="1" customHeight="1" x14ac:dyDescent="0.15">
      <c r="A101" s="43"/>
      <c r="B101" s="44" t="s">
        <v>92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5"/>
      <c r="P101" s="44"/>
      <c r="Q101" s="44"/>
      <c r="R101" s="44"/>
      <c r="S101" s="44"/>
      <c r="T101" s="44"/>
      <c r="U101" s="14"/>
      <c r="V101" s="44"/>
      <c r="W101" s="44"/>
      <c r="X101" s="37"/>
      <c r="Y101" s="37"/>
      <c r="Z101" s="35"/>
      <c r="AA101" s="36"/>
      <c r="AB101" s="37"/>
      <c r="AC101" s="37"/>
      <c r="AD101" s="37"/>
      <c r="AE101" s="33" t="s">
        <v>23</v>
      </c>
      <c r="AF101" s="45"/>
      <c r="AG101" s="39"/>
      <c r="AH101" s="39"/>
      <c r="AI101" s="39"/>
      <c r="AJ101" s="63"/>
      <c r="AK101" s="63"/>
      <c r="AL101" s="63"/>
      <c r="AM101" s="63"/>
      <c r="AN101" s="60"/>
      <c r="AO101" s="60"/>
      <c r="AP101" s="37"/>
      <c r="AQ101" s="31"/>
      <c r="AR101" s="37"/>
      <c r="AS101" s="31"/>
      <c r="AT101" s="31"/>
      <c r="AU101" s="45"/>
      <c r="AV101" s="45"/>
      <c r="AW101" s="45" t="s">
        <v>24</v>
      </c>
      <c r="AX101" s="45"/>
      <c r="AY101" s="45"/>
      <c r="AZ101" s="31" t="s">
        <v>25</v>
      </c>
      <c r="BA101" s="45"/>
      <c r="BB101" s="31"/>
      <c r="BC101" s="31" t="s">
        <v>95</v>
      </c>
      <c r="BD101" s="45"/>
      <c r="BE101" s="26"/>
      <c r="BF101" s="42"/>
      <c r="BG101" s="42"/>
      <c r="BH101" s="42"/>
    </row>
    <row r="102" spans="1:60" ht="25.5" hidden="1" customHeight="1" x14ac:dyDescent="0.15">
      <c r="A102" s="32"/>
      <c r="B102" s="130" t="s">
        <v>93</v>
      </c>
      <c r="C102" s="131"/>
      <c r="D102" s="131"/>
      <c r="E102" s="132"/>
      <c r="F102" s="136" t="s">
        <v>11</v>
      </c>
      <c r="G102" s="136"/>
      <c r="H102" s="222"/>
      <c r="I102" s="222"/>
      <c r="J102" s="122" t="s">
        <v>12</v>
      </c>
      <c r="K102" s="122"/>
      <c r="L102" s="222"/>
      <c r="M102" s="222"/>
      <c r="N102" s="122" t="s">
        <v>13</v>
      </c>
      <c r="O102" s="115"/>
      <c r="P102" s="114" t="s">
        <v>14</v>
      </c>
      <c r="Q102" s="115"/>
      <c r="R102" s="118" t="s">
        <v>15</v>
      </c>
      <c r="S102" s="118"/>
      <c r="T102" s="221"/>
      <c r="U102" s="222"/>
      <c r="V102" s="122" t="s">
        <v>12</v>
      </c>
      <c r="W102" s="122"/>
      <c r="X102" s="222"/>
      <c r="Y102" s="222"/>
      <c r="Z102" s="122" t="s">
        <v>13</v>
      </c>
      <c r="AA102" s="115"/>
      <c r="AB102" s="37"/>
      <c r="AC102" s="37"/>
      <c r="AD102" s="37"/>
      <c r="AE102" s="218" t="s">
        <v>32</v>
      </c>
      <c r="AF102" s="122"/>
      <c r="AG102" s="122"/>
      <c r="AH102" s="122"/>
      <c r="AI102" s="115"/>
      <c r="AJ102" s="219">
        <f>ROUNDDOWN(AW107/60,0)</f>
        <v>0</v>
      </c>
      <c r="AK102" s="199"/>
      <c r="AL102" s="122" t="s">
        <v>12</v>
      </c>
      <c r="AM102" s="122"/>
      <c r="AN102" s="199">
        <f>AW107-AJ102*60</f>
        <v>0</v>
      </c>
      <c r="AO102" s="199"/>
      <c r="AP102" s="122" t="s">
        <v>13</v>
      </c>
      <c r="AQ102" s="115"/>
      <c r="AR102" s="37"/>
      <c r="AS102" s="47"/>
      <c r="AT102" s="47"/>
      <c r="AU102" s="31"/>
      <c r="AV102" s="112" t="s">
        <v>27</v>
      </c>
      <c r="AW102" s="113">
        <f>IF(AZ102&lt;=BC102,BC102,AW97)</f>
        <v>1200</v>
      </c>
      <c r="AX102" s="217"/>
      <c r="AY102" s="112" t="s">
        <v>28</v>
      </c>
      <c r="AZ102" s="113">
        <f>T102*60+X102</f>
        <v>0</v>
      </c>
      <c r="BA102" s="217"/>
      <c r="BB102" s="112" t="s">
        <v>29</v>
      </c>
      <c r="BC102" s="113">
        <f>IF(C110="☑",21*60,20*60)</f>
        <v>1200</v>
      </c>
      <c r="BD102" s="31"/>
      <c r="BE102" s="26"/>
      <c r="BF102" s="26"/>
      <c r="BG102" s="26"/>
      <c r="BH102" s="26"/>
    </row>
    <row r="103" spans="1:60" ht="35.25" hidden="1" customHeight="1" x14ac:dyDescent="0.15">
      <c r="A103" s="32"/>
      <c r="B103" s="133"/>
      <c r="C103" s="134"/>
      <c r="D103" s="134"/>
      <c r="E103" s="135"/>
      <c r="F103" s="136"/>
      <c r="G103" s="136"/>
      <c r="H103" s="224"/>
      <c r="I103" s="224"/>
      <c r="J103" s="123"/>
      <c r="K103" s="123"/>
      <c r="L103" s="224"/>
      <c r="M103" s="224"/>
      <c r="N103" s="123"/>
      <c r="O103" s="117"/>
      <c r="P103" s="116"/>
      <c r="Q103" s="117"/>
      <c r="R103" s="119"/>
      <c r="S103" s="119"/>
      <c r="T103" s="223"/>
      <c r="U103" s="224"/>
      <c r="V103" s="123"/>
      <c r="W103" s="123"/>
      <c r="X103" s="224"/>
      <c r="Y103" s="224"/>
      <c r="Z103" s="123"/>
      <c r="AA103" s="117"/>
      <c r="AB103" s="31"/>
      <c r="AC103" s="31"/>
      <c r="AD103" s="31"/>
      <c r="AE103" s="116"/>
      <c r="AF103" s="123"/>
      <c r="AG103" s="123"/>
      <c r="AH103" s="123"/>
      <c r="AI103" s="117"/>
      <c r="AJ103" s="220"/>
      <c r="AK103" s="200"/>
      <c r="AL103" s="123"/>
      <c r="AM103" s="123"/>
      <c r="AN103" s="200"/>
      <c r="AO103" s="200"/>
      <c r="AP103" s="123"/>
      <c r="AQ103" s="117"/>
      <c r="AR103" s="37"/>
      <c r="AS103" s="47"/>
      <c r="AT103" s="47"/>
      <c r="AU103" s="31"/>
      <c r="AV103" s="112"/>
      <c r="AW103" s="113"/>
      <c r="AX103" s="217"/>
      <c r="AY103" s="112"/>
      <c r="AZ103" s="113"/>
      <c r="BA103" s="217"/>
      <c r="BB103" s="112"/>
      <c r="BC103" s="113"/>
      <c r="BD103" s="31"/>
      <c r="BE103" s="26"/>
      <c r="BF103" s="26"/>
      <c r="BG103" s="26"/>
      <c r="BH103" s="26"/>
    </row>
    <row r="104" spans="1:60" ht="17.25" hidden="1" customHeight="1" x14ac:dyDescent="0.15">
      <c r="A104" s="48"/>
      <c r="B104" s="38"/>
      <c r="C104" s="38"/>
      <c r="D104" s="38"/>
      <c r="E104" s="38"/>
      <c r="F104" s="31"/>
      <c r="G104" s="38"/>
      <c r="H104" s="40"/>
      <c r="I104" s="38"/>
      <c r="J104" s="38"/>
      <c r="K104" s="38"/>
      <c r="L104" s="38"/>
      <c r="M104" s="38"/>
      <c r="N104" s="38"/>
      <c r="O104" s="38"/>
      <c r="P104" s="49"/>
      <c r="Q104" s="38"/>
      <c r="R104" s="38"/>
      <c r="S104" s="38"/>
      <c r="T104" s="38"/>
      <c r="U104" s="38"/>
      <c r="V104" s="38"/>
      <c r="W104" s="38"/>
      <c r="X104" s="37"/>
      <c r="Y104" s="37"/>
      <c r="Z104" s="35"/>
      <c r="AA104" s="31"/>
      <c r="AB104" s="31"/>
      <c r="AC104" s="31"/>
      <c r="AD104" s="31"/>
      <c r="AE104" s="31"/>
      <c r="AF104" s="31"/>
      <c r="AG104" s="31"/>
      <c r="AH104" s="31"/>
      <c r="AI104" s="31"/>
      <c r="AJ104" s="41" t="s">
        <v>20</v>
      </c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57" t="s">
        <v>30</v>
      </c>
      <c r="BA104" s="31"/>
      <c r="BB104" s="31"/>
      <c r="BC104" s="31"/>
      <c r="BD104" s="31"/>
      <c r="BE104" s="26"/>
      <c r="BF104" s="26"/>
      <c r="BG104" s="26"/>
      <c r="BH104" s="26"/>
    </row>
    <row r="105" spans="1:60" ht="25.5" hidden="1" customHeight="1" x14ac:dyDescent="0.2">
      <c r="A105" s="48"/>
      <c r="B105" s="31"/>
      <c r="C105" s="203" t="s">
        <v>96</v>
      </c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5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97" t="s">
        <v>97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15">
      <c r="A106" s="48"/>
      <c r="B106" s="31"/>
      <c r="C106" s="206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8"/>
      <c r="AD106" s="31"/>
      <c r="AE106" s="33" t="s">
        <v>31</v>
      </c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 t="s">
        <v>32</v>
      </c>
      <c r="AX106" s="31"/>
      <c r="AY106" s="31"/>
      <c r="AZ106" s="31" t="s">
        <v>33</v>
      </c>
      <c r="BA106" s="98"/>
      <c r="BB106" s="31"/>
      <c r="BC106" s="31"/>
      <c r="BD106" s="31"/>
      <c r="BE106" s="26"/>
      <c r="BF106" s="26"/>
      <c r="BG106" s="26"/>
      <c r="BH106" s="26"/>
    </row>
    <row r="107" spans="1:60" s="46" customFormat="1" ht="25.5" hidden="1" customHeight="1" x14ac:dyDescent="0.15">
      <c r="A107" s="48"/>
      <c r="B107" s="31"/>
      <c r="C107" s="206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8"/>
      <c r="AC107" s="1"/>
      <c r="AD107" s="31"/>
      <c r="AE107" s="130" t="s">
        <v>109</v>
      </c>
      <c r="AF107" s="131"/>
      <c r="AG107" s="131"/>
      <c r="AH107" s="131"/>
      <c r="AI107" s="131"/>
      <c r="AJ107" s="131"/>
      <c r="AK107" s="132"/>
      <c r="AL107" s="209">
        <f>IF(AZ97=0,0,ROUNDUP(AW107/AZ97,3))</f>
        <v>0</v>
      </c>
      <c r="AM107" s="210"/>
      <c r="AN107" s="210"/>
      <c r="AO107" s="210"/>
      <c r="AP107" s="210"/>
      <c r="AQ107" s="211"/>
      <c r="AR107" s="31"/>
      <c r="AS107" s="31"/>
      <c r="AT107" s="31"/>
      <c r="AU107" s="45"/>
      <c r="AV107" s="112" t="s">
        <v>35</v>
      </c>
      <c r="AW107" s="215">
        <f>IF(AW97-AW102&gt;0,IF(AW97-AW102&gt;AZ97,AZ97,AW97-AW102),0)</f>
        <v>0</v>
      </c>
      <c r="AX107" s="216" t="s">
        <v>36</v>
      </c>
      <c r="AY107" s="216"/>
      <c r="AZ107" s="98"/>
      <c r="BA107" s="98"/>
      <c r="BB107" s="45"/>
      <c r="BC107" s="45"/>
      <c r="BD107" s="45"/>
      <c r="BE107" s="42"/>
      <c r="BF107" s="42"/>
      <c r="BG107" s="42"/>
      <c r="BH107" s="42"/>
    </row>
    <row r="108" spans="1:60" ht="35.25" hidden="1" customHeight="1" x14ac:dyDescent="0.15">
      <c r="A108" s="48"/>
      <c r="B108" s="31"/>
      <c r="C108" s="206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8"/>
      <c r="AD108" s="31"/>
      <c r="AE108" s="133"/>
      <c r="AF108" s="134"/>
      <c r="AG108" s="134"/>
      <c r="AH108" s="134"/>
      <c r="AI108" s="134"/>
      <c r="AJ108" s="134"/>
      <c r="AK108" s="135"/>
      <c r="AL108" s="212"/>
      <c r="AM108" s="213"/>
      <c r="AN108" s="213"/>
      <c r="AO108" s="213"/>
      <c r="AP108" s="213"/>
      <c r="AQ108" s="214"/>
      <c r="AR108" s="31"/>
      <c r="AS108" s="31"/>
      <c r="AT108" s="31"/>
      <c r="AU108" s="112"/>
      <c r="AV108" s="112"/>
      <c r="AW108" s="215"/>
      <c r="AX108" s="216"/>
      <c r="AY108" s="216"/>
      <c r="AZ108" s="31"/>
      <c r="BA108" s="31"/>
      <c r="BB108" s="31"/>
      <c r="BC108" s="31"/>
      <c r="BD108" s="31"/>
      <c r="BE108" s="26"/>
      <c r="BF108" s="26"/>
      <c r="BG108" s="26"/>
      <c r="BH108" s="26"/>
    </row>
    <row r="109" spans="1:60" ht="25.5" hidden="1" customHeight="1" x14ac:dyDescent="0.15">
      <c r="A109" s="48"/>
      <c r="B109" s="31"/>
      <c r="C109" s="206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8"/>
      <c r="AD109" s="31"/>
      <c r="AE109" s="31"/>
      <c r="AF109" s="31"/>
      <c r="AG109" s="31"/>
      <c r="AH109" s="31"/>
      <c r="AI109" s="31"/>
      <c r="AJ109" s="31"/>
      <c r="AK109" s="41" t="s">
        <v>20</v>
      </c>
      <c r="AL109" s="31"/>
      <c r="AM109" s="37"/>
      <c r="AN109" s="37"/>
      <c r="AO109" s="37"/>
      <c r="AP109" s="31"/>
      <c r="AQ109" s="31"/>
      <c r="AR109" s="31"/>
      <c r="AS109" s="31"/>
      <c r="AT109" s="31"/>
      <c r="AU109" s="112"/>
      <c r="AV109" s="31"/>
      <c r="AW109" s="31"/>
      <c r="AX109" s="31"/>
      <c r="AY109" s="31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15">
      <c r="A110" s="48"/>
      <c r="B110" s="31"/>
      <c r="C110" s="167" t="s">
        <v>98</v>
      </c>
      <c r="D110" s="168"/>
      <c r="E110" s="169" t="s">
        <v>99</v>
      </c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70"/>
      <c r="AD110" s="31"/>
      <c r="AE110" s="31"/>
      <c r="AF110" s="31"/>
      <c r="AG110" s="31"/>
      <c r="AJ110" s="31"/>
      <c r="AK110" s="50" t="s">
        <v>37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17.25" hidden="1" customHeight="1" x14ac:dyDescent="0.15">
      <c r="A111" s="51"/>
      <c r="B111" s="52"/>
      <c r="C111" s="52"/>
      <c r="D111" s="52"/>
      <c r="E111" s="52"/>
      <c r="F111" s="53"/>
      <c r="G111" s="52"/>
      <c r="H111" s="52"/>
      <c r="I111" s="52"/>
      <c r="J111" s="52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5"/>
      <c r="AL111" s="54"/>
      <c r="AM111" s="56"/>
      <c r="AN111" s="56"/>
      <c r="AO111" s="56"/>
      <c r="AP111" s="54"/>
      <c r="AQ111" s="54"/>
      <c r="AR111" s="54"/>
      <c r="AS111" s="54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26"/>
      <c r="BE111" s="26"/>
    </row>
    <row r="112" spans="1:60" ht="17.25" hidden="1" customHeight="1" x14ac:dyDescent="0.15">
      <c r="A112" s="39"/>
      <c r="B112" s="39"/>
      <c r="C112" s="39"/>
      <c r="D112" s="39"/>
      <c r="E112" s="39"/>
      <c r="F112" s="57"/>
      <c r="G112" s="39"/>
      <c r="H112" s="39"/>
      <c r="I112" s="39"/>
      <c r="J112" s="39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50"/>
      <c r="AL112" s="31"/>
      <c r="AM112" s="37"/>
      <c r="AN112" s="37"/>
      <c r="AO112" s="37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15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AK113" s="58"/>
      <c r="AM113" s="11"/>
      <c r="AN113" s="11"/>
      <c r="AO113" s="1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25.5" hidden="1" customHeight="1" x14ac:dyDescent="0.15">
      <c r="A114" s="124" t="s">
        <v>44</v>
      </c>
      <c r="B114" s="125"/>
      <c r="C114" s="125"/>
      <c r="D114" s="125"/>
      <c r="E114" s="125"/>
      <c r="F114" s="125"/>
      <c r="G114" s="125"/>
      <c r="H114" s="125"/>
      <c r="I114" s="126"/>
      <c r="J114" s="25"/>
      <c r="K114" s="59" t="s">
        <v>41</v>
      </c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25"/>
      <c r="AP114" s="25"/>
      <c r="AQ114" s="25"/>
      <c r="AR114" s="25"/>
      <c r="AS114" s="25"/>
      <c r="AT114" s="31"/>
      <c r="AU114" s="31" t="s">
        <v>6</v>
      </c>
      <c r="AV114" s="37"/>
      <c r="AW114" s="37"/>
      <c r="AX114" s="37"/>
      <c r="AY114" s="37"/>
      <c r="AZ114" s="31"/>
      <c r="BA114" s="37"/>
      <c r="BB114" s="37"/>
      <c r="BC114" s="37"/>
      <c r="BD114" s="23"/>
      <c r="BE114" s="23"/>
      <c r="BF114" s="11"/>
    </row>
    <row r="115" spans="1:60" ht="17.25" hidden="1" customHeight="1" x14ac:dyDescent="0.15">
      <c r="A115" s="127"/>
      <c r="B115" s="128"/>
      <c r="C115" s="128"/>
      <c r="D115" s="128"/>
      <c r="E115" s="128"/>
      <c r="F115" s="128"/>
      <c r="G115" s="128"/>
      <c r="H115" s="128"/>
      <c r="I115" s="129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8"/>
      <c r="Y115" s="28"/>
      <c r="Z115" s="28"/>
      <c r="AA115" s="28"/>
      <c r="AB115" s="28"/>
      <c r="AC115" s="28"/>
      <c r="AD115" s="28"/>
      <c r="AE115" s="29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30"/>
      <c r="AQ115" s="30"/>
      <c r="AR115" s="30"/>
      <c r="AS115" s="30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26"/>
      <c r="BE115" s="26"/>
      <c r="BF115" s="31"/>
    </row>
    <row r="116" spans="1:60" ht="28.5" hidden="1" customHeight="1" x14ac:dyDescent="0.15">
      <c r="A116" s="32"/>
      <c r="B116" s="33" t="s">
        <v>7</v>
      </c>
      <c r="C116" s="34"/>
      <c r="D116" s="34"/>
      <c r="E116" s="34"/>
      <c r="F116" s="31"/>
      <c r="G116" s="35"/>
      <c r="H116" s="3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6"/>
      <c r="AB116" s="37"/>
      <c r="AC116" s="37"/>
      <c r="AD116" s="37"/>
      <c r="AE116" s="33" t="s">
        <v>8</v>
      </c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1"/>
      <c r="AV116" s="31"/>
      <c r="AW116" s="31" t="s">
        <v>9</v>
      </c>
      <c r="AX116" s="31"/>
      <c r="AY116" s="31"/>
      <c r="AZ116" s="31" t="s">
        <v>10</v>
      </c>
      <c r="BA116" s="31"/>
      <c r="BB116" s="31"/>
      <c r="BC116" s="31"/>
      <c r="BD116" s="31"/>
      <c r="BE116" s="26"/>
      <c r="BF116" s="26"/>
      <c r="BG116" s="26"/>
      <c r="BH116" s="26"/>
    </row>
    <row r="117" spans="1:60" ht="25.5" hidden="1" customHeight="1" x14ac:dyDescent="0.15">
      <c r="A117" s="32"/>
      <c r="B117" s="130" t="s">
        <v>93</v>
      </c>
      <c r="C117" s="131"/>
      <c r="D117" s="131"/>
      <c r="E117" s="132"/>
      <c r="F117" s="136" t="s">
        <v>11</v>
      </c>
      <c r="G117" s="136"/>
      <c r="H117" s="222"/>
      <c r="I117" s="222"/>
      <c r="J117" s="122" t="s">
        <v>12</v>
      </c>
      <c r="K117" s="122"/>
      <c r="L117" s="222"/>
      <c r="M117" s="222"/>
      <c r="N117" s="122" t="s">
        <v>13</v>
      </c>
      <c r="O117" s="115"/>
      <c r="P117" s="114" t="s">
        <v>14</v>
      </c>
      <c r="Q117" s="115"/>
      <c r="R117" s="118" t="s">
        <v>15</v>
      </c>
      <c r="S117" s="118"/>
      <c r="T117" s="222"/>
      <c r="U117" s="222"/>
      <c r="V117" s="122" t="s">
        <v>12</v>
      </c>
      <c r="W117" s="122"/>
      <c r="X117" s="222"/>
      <c r="Y117" s="222"/>
      <c r="Z117" s="122" t="s">
        <v>13</v>
      </c>
      <c r="AA117" s="115"/>
      <c r="AB117" s="31"/>
      <c r="AC117" s="31"/>
      <c r="AD117" s="31"/>
      <c r="AE117" s="130" t="s">
        <v>108</v>
      </c>
      <c r="AF117" s="194"/>
      <c r="AG117" s="194"/>
      <c r="AH117" s="194"/>
      <c r="AI117" s="195"/>
      <c r="AJ117" s="199">
        <f>ROUNDDOWN(AZ117/60,0)</f>
        <v>0</v>
      </c>
      <c r="AK117" s="199"/>
      <c r="AL117" s="201" t="s">
        <v>17</v>
      </c>
      <c r="AM117" s="201"/>
      <c r="AN117" s="199">
        <f>AZ117-AJ117*60</f>
        <v>0</v>
      </c>
      <c r="AO117" s="199"/>
      <c r="AP117" s="122" t="s">
        <v>13</v>
      </c>
      <c r="AQ117" s="115"/>
      <c r="AR117" s="37"/>
      <c r="AS117" s="31"/>
      <c r="AT117" s="31"/>
      <c r="AU117" s="112"/>
      <c r="AV117" s="112" t="s">
        <v>18</v>
      </c>
      <c r="AW117" s="113">
        <f>T117*60+X117</f>
        <v>0</v>
      </c>
      <c r="AX117" s="31"/>
      <c r="AY117" s="112" t="s">
        <v>19</v>
      </c>
      <c r="AZ117" s="113">
        <f>(T117*60+X117)-(H117*60+L117)</f>
        <v>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35.25" hidden="1" customHeight="1" x14ac:dyDescent="0.15">
      <c r="A118" s="32"/>
      <c r="B118" s="133"/>
      <c r="C118" s="134"/>
      <c r="D118" s="134"/>
      <c r="E118" s="135"/>
      <c r="F118" s="136"/>
      <c r="G118" s="136"/>
      <c r="H118" s="224"/>
      <c r="I118" s="224"/>
      <c r="J118" s="123"/>
      <c r="K118" s="123"/>
      <c r="L118" s="224"/>
      <c r="M118" s="224"/>
      <c r="N118" s="123"/>
      <c r="O118" s="117"/>
      <c r="P118" s="116"/>
      <c r="Q118" s="117"/>
      <c r="R118" s="119"/>
      <c r="S118" s="119"/>
      <c r="T118" s="224"/>
      <c r="U118" s="224"/>
      <c r="V118" s="123"/>
      <c r="W118" s="123"/>
      <c r="X118" s="224"/>
      <c r="Y118" s="224"/>
      <c r="Z118" s="123"/>
      <c r="AA118" s="117"/>
      <c r="AB118" s="31"/>
      <c r="AC118" s="31"/>
      <c r="AD118" s="31"/>
      <c r="AE118" s="196"/>
      <c r="AF118" s="197"/>
      <c r="AG118" s="197"/>
      <c r="AH118" s="197"/>
      <c r="AI118" s="198"/>
      <c r="AJ118" s="200"/>
      <c r="AK118" s="200"/>
      <c r="AL118" s="202"/>
      <c r="AM118" s="202"/>
      <c r="AN118" s="200"/>
      <c r="AO118" s="200"/>
      <c r="AP118" s="123"/>
      <c r="AQ118" s="117"/>
      <c r="AR118" s="37"/>
      <c r="AS118" s="31"/>
      <c r="AT118" s="31"/>
      <c r="AU118" s="112"/>
      <c r="AV118" s="112"/>
      <c r="AW118" s="113"/>
      <c r="AX118" s="31"/>
      <c r="AY118" s="112"/>
      <c r="AZ118" s="113"/>
      <c r="BA118" s="31"/>
      <c r="BB118" s="31"/>
      <c r="BC118" s="31"/>
      <c r="BD118" s="31"/>
      <c r="BE118" s="26"/>
      <c r="BF118" s="26"/>
      <c r="BG118" s="26"/>
      <c r="BH118" s="26"/>
    </row>
    <row r="119" spans="1:60" ht="17.25" hidden="1" customHeight="1" x14ac:dyDescent="0.15">
      <c r="A119" s="32"/>
      <c r="B119" s="38"/>
      <c r="C119" s="38"/>
      <c r="D119" s="38"/>
      <c r="E119" s="38"/>
      <c r="F119" s="39"/>
      <c r="G119" s="39"/>
      <c r="H119" s="40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7"/>
      <c r="Y119" s="37"/>
      <c r="Z119" s="35"/>
      <c r="AA119" s="36"/>
      <c r="AB119" s="37"/>
      <c r="AC119" s="37"/>
      <c r="AD119" s="37"/>
      <c r="AE119" s="37"/>
      <c r="AF119" s="37"/>
      <c r="AG119" s="37"/>
      <c r="AH119" s="37"/>
      <c r="AI119" s="37"/>
      <c r="AJ119" s="61" t="s">
        <v>20</v>
      </c>
      <c r="AK119" s="60"/>
      <c r="AL119" s="60"/>
      <c r="AM119" s="60"/>
      <c r="AN119" s="60"/>
      <c r="AO119" s="60"/>
      <c r="AP119" s="37"/>
      <c r="AQ119" s="37"/>
      <c r="AR119" s="37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26"/>
      <c r="BF119" s="26"/>
      <c r="BG119" s="26"/>
      <c r="BH119" s="26"/>
    </row>
    <row r="120" spans="1:60" s="31" customFormat="1" ht="25.5" hidden="1" customHeight="1" x14ac:dyDescent="0.15">
      <c r="A120" s="32"/>
      <c r="B120" s="33"/>
      <c r="C120" s="34"/>
      <c r="D120" s="34"/>
      <c r="E120" s="34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6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0"/>
      <c r="AK120" s="60"/>
      <c r="AL120" s="60"/>
      <c r="AM120" s="60"/>
      <c r="AN120" s="60"/>
      <c r="AO120" s="60"/>
      <c r="AP120" s="37"/>
      <c r="AQ120" s="37"/>
      <c r="AR120" s="37"/>
      <c r="AW120" s="45" t="s">
        <v>21</v>
      </c>
      <c r="AZ120" s="31" t="s">
        <v>22</v>
      </c>
      <c r="BC120" s="31" t="s">
        <v>94</v>
      </c>
      <c r="BE120" s="26"/>
      <c r="BF120" s="26"/>
      <c r="BG120" s="26"/>
      <c r="BH120" s="26"/>
    </row>
    <row r="121" spans="1:60" s="46" customFormat="1" ht="25.5" hidden="1" customHeight="1" x14ac:dyDescent="0.15">
      <c r="A121" s="43"/>
      <c r="B121" s="44" t="s">
        <v>92</v>
      </c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5"/>
      <c r="P121" s="44"/>
      <c r="Q121" s="44"/>
      <c r="R121" s="44"/>
      <c r="S121" s="44"/>
      <c r="T121" s="44"/>
      <c r="U121" s="14"/>
      <c r="V121" s="44"/>
      <c r="W121" s="44"/>
      <c r="X121" s="37"/>
      <c r="Y121" s="37"/>
      <c r="Z121" s="35"/>
      <c r="AA121" s="36"/>
      <c r="AB121" s="37"/>
      <c r="AC121" s="37"/>
      <c r="AD121" s="37"/>
      <c r="AE121" s="33" t="s">
        <v>23</v>
      </c>
      <c r="AF121" s="45"/>
      <c r="AG121" s="39"/>
      <c r="AH121" s="39"/>
      <c r="AI121" s="39"/>
      <c r="AJ121" s="63"/>
      <c r="AK121" s="63"/>
      <c r="AL121" s="63"/>
      <c r="AM121" s="63"/>
      <c r="AN121" s="60"/>
      <c r="AO121" s="60"/>
      <c r="AP121" s="37"/>
      <c r="AQ121" s="31"/>
      <c r="AR121" s="37"/>
      <c r="AS121" s="31"/>
      <c r="AT121" s="31"/>
      <c r="AU121" s="45"/>
      <c r="AV121" s="45"/>
      <c r="AW121" s="45" t="s">
        <v>24</v>
      </c>
      <c r="AX121" s="45"/>
      <c r="AY121" s="45"/>
      <c r="AZ121" s="31" t="s">
        <v>25</v>
      </c>
      <c r="BA121" s="45"/>
      <c r="BB121" s="31"/>
      <c r="BC121" s="31" t="s">
        <v>95</v>
      </c>
      <c r="BD121" s="45"/>
      <c r="BE121" s="26"/>
      <c r="BF121" s="42"/>
      <c r="BG121" s="42"/>
      <c r="BH121" s="42"/>
    </row>
    <row r="122" spans="1:60" ht="25.5" hidden="1" customHeight="1" x14ac:dyDescent="0.15">
      <c r="A122" s="32"/>
      <c r="B122" s="130" t="s">
        <v>93</v>
      </c>
      <c r="C122" s="131"/>
      <c r="D122" s="131"/>
      <c r="E122" s="132"/>
      <c r="F122" s="136" t="s">
        <v>11</v>
      </c>
      <c r="G122" s="136"/>
      <c r="H122" s="222"/>
      <c r="I122" s="222"/>
      <c r="J122" s="122" t="s">
        <v>12</v>
      </c>
      <c r="K122" s="122"/>
      <c r="L122" s="222"/>
      <c r="M122" s="222"/>
      <c r="N122" s="122" t="s">
        <v>13</v>
      </c>
      <c r="O122" s="115"/>
      <c r="P122" s="114" t="s">
        <v>14</v>
      </c>
      <c r="Q122" s="115"/>
      <c r="R122" s="118" t="s">
        <v>15</v>
      </c>
      <c r="S122" s="118"/>
      <c r="T122" s="221"/>
      <c r="U122" s="222"/>
      <c r="V122" s="122" t="s">
        <v>12</v>
      </c>
      <c r="W122" s="122"/>
      <c r="X122" s="222"/>
      <c r="Y122" s="222"/>
      <c r="Z122" s="122" t="s">
        <v>13</v>
      </c>
      <c r="AA122" s="115"/>
      <c r="AB122" s="37"/>
      <c r="AC122" s="37"/>
      <c r="AD122" s="37"/>
      <c r="AE122" s="218" t="s">
        <v>32</v>
      </c>
      <c r="AF122" s="122"/>
      <c r="AG122" s="122"/>
      <c r="AH122" s="122"/>
      <c r="AI122" s="115"/>
      <c r="AJ122" s="219">
        <f>ROUNDDOWN(AW127/60,0)</f>
        <v>0</v>
      </c>
      <c r="AK122" s="199"/>
      <c r="AL122" s="122" t="s">
        <v>12</v>
      </c>
      <c r="AM122" s="122"/>
      <c r="AN122" s="199">
        <f>AW127-AJ122*60</f>
        <v>0</v>
      </c>
      <c r="AO122" s="199"/>
      <c r="AP122" s="122" t="s">
        <v>13</v>
      </c>
      <c r="AQ122" s="115"/>
      <c r="AR122" s="37"/>
      <c r="AS122" s="47"/>
      <c r="AT122" s="47"/>
      <c r="AU122" s="31"/>
      <c r="AV122" s="112" t="s">
        <v>27</v>
      </c>
      <c r="AW122" s="113">
        <f>IF(AZ122&lt;=BC122,BC122,AW117)</f>
        <v>1200</v>
      </c>
      <c r="AX122" s="217"/>
      <c r="AY122" s="112" t="s">
        <v>28</v>
      </c>
      <c r="AZ122" s="113">
        <f>T122*60+X122</f>
        <v>0</v>
      </c>
      <c r="BA122" s="217"/>
      <c r="BB122" s="112" t="s">
        <v>29</v>
      </c>
      <c r="BC122" s="113">
        <f>IF(C130="☑",21*60,20*60)</f>
        <v>1200</v>
      </c>
      <c r="BD122" s="31"/>
      <c r="BE122" s="26"/>
      <c r="BF122" s="26"/>
      <c r="BG122" s="26"/>
      <c r="BH122" s="26"/>
    </row>
    <row r="123" spans="1:60" ht="35.25" hidden="1" customHeight="1" x14ac:dyDescent="0.15">
      <c r="A123" s="32"/>
      <c r="B123" s="133"/>
      <c r="C123" s="134"/>
      <c r="D123" s="134"/>
      <c r="E123" s="135"/>
      <c r="F123" s="136"/>
      <c r="G123" s="136"/>
      <c r="H123" s="224"/>
      <c r="I123" s="224"/>
      <c r="J123" s="123"/>
      <c r="K123" s="123"/>
      <c r="L123" s="224"/>
      <c r="M123" s="224"/>
      <c r="N123" s="123"/>
      <c r="O123" s="117"/>
      <c r="P123" s="116"/>
      <c r="Q123" s="117"/>
      <c r="R123" s="119"/>
      <c r="S123" s="119"/>
      <c r="T123" s="223"/>
      <c r="U123" s="224"/>
      <c r="V123" s="123"/>
      <c r="W123" s="123"/>
      <c r="X123" s="224"/>
      <c r="Y123" s="224"/>
      <c r="Z123" s="123"/>
      <c r="AA123" s="117"/>
      <c r="AB123" s="31"/>
      <c r="AC123" s="31"/>
      <c r="AD123" s="31"/>
      <c r="AE123" s="116"/>
      <c r="AF123" s="123"/>
      <c r="AG123" s="123"/>
      <c r="AH123" s="123"/>
      <c r="AI123" s="117"/>
      <c r="AJ123" s="220"/>
      <c r="AK123" s="200"/>
      <c r="AL123" s="123"/>
      <c r="AM123" s="123"/>
      <c r="AN123" s="200"/>
      <c r="AO123" s="200"/>
      <c r="AP123" s="123"/>
      <c r="AQ123" s="117"/>
      <c r="AR123" s="37"/>
      <c r="AS123" s="47"/>
      <c r="AT123" s="47"/>
      <c r="AU123" s="31"/>
      <c r="AV123" s="112"/>
      <c r="AW123" s="113"/>
      <c r="AX123" s="217"/>
      <c r="AY123" s="112"/>
      <c r="AZ123" s="113"/>
      <c r="BA123" s="217"/>
      <c r="BB123" s="112"/>
      <c r="BC123" s="113"/>
      <c r="BD123" s="31"/>
      <c r="BE123" s="26"/>
      <c r="BF123" s="26"/>
      <c r="BG123" s="26"/>
      <c r="BH123" s="26"/>
    </row>
    <row r="124" spans="1:60" ht="17.25" hidden="1" customHeight="1" x14ac:dyDescent="0.15">
      <c r="A124" s="48"/>
      <c r="B124" s="38"/>
      <c r="C124" s="38"/>
      <c r="D124" s="38"/>
      <c r="E124" s="38"/>
      <c r="F124" s="31"/>
      <c r="G124" s="38"/>
      <c r="H124" s="40"/>
      <c r="I124" s="38"/>
      <c r="J124" s="38"/>
      <c r="K124" s="38"/>
      <c r="L124" s="38"/>
      <c r="M124" s="38"/>
      <c r="N124" s="38"/>
      <c r="O124" s="38"/>
      <c r="P124" s="49"/>
      <c r="Q124" s="38"/>
      <c r="R124" s="38"/>
      <c r="S124" s="38"/>
      <c r="T124" s="38"/>
      <c r="U124" s="38"/>
      <c r="V124" s="38"/>
      <c r="W124" s="38"/>
      <c r="X124" s="37"/>
      <c r="Y124" s="37"/>
      <c r="Z124" s="35"/>
      <c r="AA124" s="31"/>
      <c r="AB124" s="31"/>
      <c r="AC124" s="31"/>
      <c r="AD124" s="31"/>
      <c r="AE124" s="31"/>
      <c r="AF124" s="31"/>
      <c r="AG124" s="31"/>
      <c r="AH124" s="31"/>
      <c r="AI124" s="31"/>
      <c r="AJ124" s="41" t="s">
        <v>20</v>
      </c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57" t="s">
        <v>30</v>
      </c>
      <c r="BA124" s="31"/>
      <c r="BB124" s="31"/>
      <c r="BC124" s="31"/>
      <c r="BD124" s="31"/>
      <c r="BE124" s="26"/>
      <c r="BF124" s="26"/>
      <c r="BG124" s="26"/>
      <c r="BH124" s="26"/>
    </row>
    <row r="125" spans="1:60" ht="25.5" hidden="1" customHeight="1" x14ac:dyDescent="0.2">
      <c r="A125" s="48"/>
      <c r="B125" s="31"/>
      <c r="C125" s="203" t="s">
        <v>96</v>
      </c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  <c r="AB125" s="205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97" t="s">
        <v>97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15">
      <c r="A126" s="48"/>
      <c r="B126" s="31"/>
      <c r="C126" s="206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8"/>
      <c r="AD126" s="31"/>
      <c r="AE126" s="33" t="s">
        <v>31</v>
      </c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 t="s">
        <v>32</v>
      </c>
      <c r="AX126" s="31"/>
      <c r="AY126" s="31"/>
      <c r="AZ126" s="31" t="s">
        <v>33</v>
      </c>
      <c r="BA126" s="98"/>
      <c r="BB126" s="31"/>
      <c r="BC126" s="31"/>
      <c r="BD126" s="31"/>
      <c r="BE126" s="26"/>
      <c r="BF126" s="26"/>
      <c r="BG126" s="26"/>
      <c r="BH126" s="26"/>
    </row>
    <row r="127" spans="1:60" s="46" customFormat="1" ht="25.5" hidden="1" customHeight="1" x14ac:dyDescent="0.15">
      <c r="A127" s="48"/>
      <c r="B127" s="31"/>
      <c r="C127" s="206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8"/>
      <c r="AC127" s="1"/>
      <c r="AD127" s="31"/>
      <c r="AE127" s="130" t="s">
        <v>109</v>
      </c>
      <c r="AF127" s="131"/>
      <c r="AG127" s="131"/>
      <c r="AH127" s="131"/>
      <c r="AI127" s="131"/>
      <c r="AJ127" s="131"/>
      <c r="AK127" s="132"/>
      <c r="AL127" s="209">
        <f>IF(AZ117=0,0,ROUNDUP(AW127/AZ117,3))</f>
        <v>0</v>
      </c>
      <c r="AM127" s="210"/>
      <c r="AN127" s="210"/>
      <c r="AO127" s="210"/>
      <c r="AP127" s="210"/>
      <c r="AQ127" s="211"/>
      <c r="AR127" s="31"/>
      <c r="AS127" s="31"/>
      <c r="AT127" s="31"/>
      <c r="AU127" s="45"/>
      <c r="AV127" s="112" t="s">
        <v>35</v>
      </c>
      <c r="AW127" s="215">
        <f>IF(AW117-AW122&gt;0,IF(AW117-AW122&gt;AZ117,AZ117,AW117-AW122),0)</f>
        <v>0</v>
      </c>
      <c r="AX127" s="216" t="s">
        <v>36</v>
      </c>
      <c r="AY127" s="216"/>
      <c r="AZ127" s="98"/>
      <c r="BA127" s="98"/>
      <c r="BB127" s="45"/>
      <c r="BC127" s="45"/>
      <c r="BD127" s="45"/>
      <c r="BE127" s="42"/>
      <c r="BF127" s="42"/>
      <c r="BG127" s="42"/>
      <c r="BH127" s="42"/>
    </row>
    <row r="128" spans="1:60" ht="35.25" hidden="1" customHeight="1" x14ac:dyDescent="0.15">
      <c r="A128" s="48"/>
      <c r="B128" s="31"/>
      <c r="C128" s="206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8"/>
      <c r="AD128" s="31"/>
      <c r="AE128" s="133"/>
      <c r="AF128" s="134"/>
      <c r="AG128" s="134"/>
      <c r="AH128" s="134"/>
      <c r="AI128" s="134"/>
      <c r="AJ128" s="134"/>
      <c r="AK128" s="135"/>
      <c r="AL128" s="212"/>
      <c r="AM128" s="213"/>
      <c r="AN128" s="213"/>
      <c r="AO128" s="213"/>
      <c r="AP128" s="213"/>
      <c r="AQ128" s="214"/>
      <c r="AR128" s="31"/>
      <c r="AS128" s="31"/>
      <c r="AT128" s="31"/>
      <c r="AU128" s="112"/>
      <c r="AV128" s="112"/>
      <c r="AW128" s="215"/>
      <c r="AX128" s="216"/>
      <c r="AY128" s="216"/>
      <c r="AZ128" s="31"/>
      <c r="BA128" s="31"/>
      <c r="BB128" s="31"/>
      <c r="BC128" s="31"/>
      <c r="BD128" s="31"/>
      <c r="BE128" s="26"/>
      <c r="BF128" s="26"/>
      <c r="BG128" s="26"/>
      <c r="BH128" s="26"/>
    </row>
    <row r="129" spans="1:60" ht="25.5" hidden="1" customHeight="1" x14ac:dyDescent="0.15">
      <c r="A129" s="48"/>
      <c r="B129" s="31"/>
      <c r="C129" s="206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8"/>
      <c r="AD129" s="31"/>
      <c r="AE129" s="31"/>
      <c r="AF129" s="31"/>
      <c r="AG129" s="31"/>
      <c r="AH129" s="31"/>
      <c r="AI129" s="31"/>
      <c r="AJ129" s="31"/>
      <c r="AK129" s="41" t="s">
        <v>20</v>
      </c>
      <c r="AL129" s="31"/>
      <c r="AM129" s="37"/>
      <c r="AN129" s="37"/>
      <c r="AO129" s="37"/>
      <c r="AP129" s="31"/>
      <c r="AQ129" s="31"/>
      <c r="AR129" s="31"/>
      <c r="AS129" s="31"/>
      <c r="AT129" s="31"/>
      <c r="AU129" s="112"/>
      <c r="AV129" s="31"/>
      <c r="AW129" s="31"/>
      <c r="AX129" s="31"/>
      <c r="AY129" s="31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15">
      <c r="A130" s="48"/>
      <c r="B130" s="31"/>
      <c r="C130" s="167" t="s">
        <v>98</v>
      </c>
      <c r="D130" s="168"/>
      <c r="E130" s="169" t="s">
        <v>99</v>
      </c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70"/>
      <c r="AD130" s="31"/>
      <c r="AE130" s="31"/>
      <c r="AF130" s="31"/>
      <c r="AG130" s="31"/>
      <c r="AJ130" s="31"/>
      <c r="AK130" s="50" t="s">
        <v>37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s="11" customFormat="1" ht="15" hidden="1" customHeight="1" x14ac:dyDescent="0.15">
      <c r="A131" s="20"/>
      <c r="B131" s="21"/>
      <c r="D131" s="22"/>
      <c r="X131" s="14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23"/>
      <c r="BE131" s="23"/>
    </row>
    <row r="132" spans="1:60" ht="25.5" hidden="1" customHeight="1" x14ac:dyDescent="0.15">
      <c r="A132" s="124" t="s">
        <v>45</v>
      </c>
      <c r="B132" s="125"/>
      <c r="C132" s="125"/>
      <c r="D132" s="125"/>
      <c r="E132" s="125"/>
      <c r="F132" s="125"/>
      <c r="G132" s="125"/>
      <c r="H132" s="125"/>
      <c r="I132" s="126"/>
      <c r="J132" s="25"/>
      <c r="K132" s="59" t="s">
        <v>41</v>
      </c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25"/>
      <c r="AP132" s="25"/>
      <c r="AQ132" s="25"/>
      <c r="AR132" s="25"/>
      <c r="AS132" s="25"/>
      <c r="AT132" s="31"/>
      <c r="AU132" s="31" t="s">
        <v>6</v>
      </c>
      <c r="AV132" s="37"/>
      <c r="AW132" s="37"/>
      <c r="AX132" s="37"/>
      <c r="AY132" s="37"/>
      <c r="AZ132" s="31"/>
      <c r="BA132" s="37"/>
      <c r="BB132" s="37"/>
      <c r="BC132" s="37"/>
      <c r="BD132" s="23"/>
      <c r="BE132" s="23"/>
      <c r="BF132" s="11"/>
    </row>
    <row r="133" spans="1:60" ht="17.25" hidden="1" customHeight="1" x14ac:dyDescent="0.15">
      <c r="A133" s="127"/>
      <c r="B133" s="128"/>
      <c r="C133" s="128"/>
      <c r="D133" s="128"/>
      <c r="E133" s="128"/>
      <c r="F133" s="128"/>
      <c r="G133" s="128"/>
      <c r="H133" s="128"/>
      <c r="I133" s="129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8"/>
      <c r="Y133" s="28"/>
      <c r="Z133" s="28"/>
      <c r="AA133" s="28"/>
      <c r="AB133" s="28"/>
      <c r="AC133" s="28"/>
      <c r="AD133" s="28"/>
      <c r="AE133" s="29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30"/>
      <c r="AQ133" s="30"/>
      <c r="AR133" s="30"/>
      <c r="AS133" s="30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26"/>
      <c r="BE133" s="26"/>
      <c r="BF133" s="31"/>
    </row>
    <row r="134" spans="1:60" ht="28.5" hidden="1" customHeight="1" x14ac:dyDescent="0.15">
      <c r="A134" s="32"/>
      <c r="B134" s="33" t="s">
        <v>7</v>
      </c>
      <c r="C134" s="34"/>
      <c r="D134" s="34"/>
      <c r="E134" s="34"/>
      <c r="F134" s="31"/>
      <c r="G134" s="35"/>
      <c r="H134" s="3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6"/>
      <c r="AB134" s="37"/>
      <c r="AC134" s="37"/>
      <c r="AD134" s="37"/>
      <c r="AE134" s="33" t="s">
        <v>8</v>
      </c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1"/>
      <c r="AV134" s="31"/>
      <c r="AW134" s="31" t="s">
        <v>9</v>
      </c>
      <c r="AX134" s="31"/>
      <c r="AY134" s="31"/>
      <c r="AZ134" s="31" t="s">
        <v>10</v>
      </c>
      <c r="BA134" s="31"/>
      <c r="BB134" s="31"/>
      <c r="BC134" s="31"/>
      <c r="BD134" s="31"/>
      <c r="BE134" s="26"/>
      <c r="BF134" s="26"/>
      <c r="BG134" s="26"/>
      <c r="BH134" s="26"/>
    </row>
    <row r="135" spans="1:60" ht="25.5" hidden="1" customHeight="1" x14ac:dyDescent="0.15">
      <c r="A135" s="32"/>
      <c r="B135" s="130" t="s">
        <v>93</v>
      </c>
      <c r="C135" s="131"/>
      <c r="D135" s="131"/>
      <c r="E135" s="132"/>
      <c r="F135" s="136" t="s">
        <v>11</v>
      </c>
      <c r="G135" s="136"/>
      <c r="H135" s="222"/>
      <c r="I135" s="222"/>
      <c r="J135" s="122" t="s">
        <v>12</v>
      </c>
      <c r="K135" s="122"/>
      <c r="L135" s="222"/>
      <c r="M135" s="222"/>
      <c r="N135" s="122" t="s">
        <v>13</v>
      </c>
      <c r="O135" s="115"/>
      <c r="P135" s="114" t="s">
        <v>14</v>
      </c>
      <c r="Q135" s="115"/>
      <c r="R135" s="118" t="s">
        <v>15</v>
      </c>
      <c r="S135" s="118"/>
      <c r="T135" s="222"/>
      <c r="U135" s="222"/>
      <c r="V135" s="122" t="s">
        <v>12</v>
      </c>
      <c r="W135" s="122"/>
      <c r="X135" s="222"/>
      <c r="Y135" s="222"/>
      <c r="Z135" s="122" t="s">
        <v>13</v>
      </c>
      <c r="AA135" s="115"/>
      <c r="AB135" s="31"/>
      <c r="AC135" s="31"/>
      <c r="AD135" s="31"/>
      <c r="AE135" s="130" t="s">
        <v>108</v>
      </c>
      <c r="AF135" s="194"/>
      <c r="AG135" s="194"/>
      <c r="AH135" s="194"/>
      <c r="AI135" s="195"/>
      <c r="AJ135" s="199">
        <f>ROUNDDOWN(AZ135/60,0)</f>
        <v>0</v>
      </c>
      <c r="AK135" s="199"/>
      <c r="AL135" s="201" t="s">
        <v>17</v>
      </c>
      <c r="AM135" s="201"/>
      <c r="AN135" s="199">
        <f>AZ135-AJ135*60</f>
        <v>0</v>
      </c>
      <c r="AO135" s="199"/>
      <c r="AP135" s="122" t="s">
        <v>13</v>
      </c>
      <c r="AQ135" s="115"/>
      <c r="AR135" s="37"/>
      <c r="AS135" s="31"/>
      <c r="AT135" s="31"/>
      <c r="AU135" s="112"/>
      <c r="AV135" s="112" t="s">
        <v>18</v>
      </c>
      <c r="AW135" s="113">
        <f>T135*60+X135</f>
        <v>0</v>
      </c>
      <c r="AX135" s="31"/>
      <c r="AY135" s="112" t="s">
        <v>19</v>
      </c>
      <c r="AZ135" s="113">
        <f>(T135*60+X135)-(H135*60+L135)</f>
        <v>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35.25" hidden="1" customHeight="1" x14ac:dyDescent="0.15">
      <c r="A136" s="32"/>
      <c r="B136" s="133"/>
      <c r="C136" s="134"/>
      <c r="D136" s="134"/>
      <c r="E136" s="135"/>
      <c r="F136" s="136"/>
      <c r="G136" s="136"/>
      <c r="H136" s="224"/>
      <c r="I136" s="224"/>
      <c r="J136" s="123"/>
      <c r="K136" s="123"/>
      <c r="L136" s="224"/>
      <c r="M136" s="224"/>
      <c r="N136" s="123"/>
      <c r="O136" s="117"/>
      <c r="P136" s="116"/>
      <c r="Q136" s="117"/>
      <c r="R136" s="119"/>
      <c r="S136" s="119"/>
      <c r="T136" s="224"/>
      <c r="U136" s="224"/>
      <c r="V136" s="123"/>
      <c r="W136" s="123"/>
      <c r="X136" s="224"/>
      <c r="Y136" s="224"/>
      <c r="Z136" s="123"/>
      <c r="AA136" s="117"/>
      <c r="AB136" s="31"/>
      <c r="AC136" s="31"/>
      <c r="AD136" s="31"/>
      <c r="AE136" s="196"/>
      <c r="AF136" s="197"/>
      <c r="AG136" s="197"/>
      <c r="AH136" s="197"/>
      <c r="AI136" s="198"/>
      <c r="AJ136" s="200"/>
      <c r="AK136" s="200"/>
      <c r="AL136" s="202"/>
      <c r="AM136" s="202"/>
      <c r="AN136" s="200"/>
      <c r="AO136" s="200"/>
      <c r="AP136" s="123"/>
      <c r="AQ136" s="117"/>
      <c r="AR136" s="37"/>
      <c r="AS136" s="31"/>
      <c r="AT136" s="31"/>
      <c r="AU136" s="112"/>
      <c r="AV136" s="112"/>
      <c r="AW136" s="113"/>
      <c r="AX136" s="31"/>
      <c r="AY136" s="112"/>
      <c r="AZ136" s="113"/>
      <c r="BA136" s="31"/>
      <c r="BB136" s="31"/>
      <c r="BC136" s="31"/>
      <c r="BD136" s="31"/>
      <c r="BE136" s="26"/>
      <c r="BF136" s="26"/>
      <c r="BG136" s="26"/>
      <c r="BH136" s="26"/>
    </row>
    <row r="137" spans="1:60" ht="17.25" hidden="1" customHeight="1" x14ac:dyDescent="0.15">
      <c r="A137" s="32"/>
      <c r="B137" s="38"/>
      <c r="C137" s="38"/>
      <c r="D137" s="38"/>
      <c r="E137" s="38"/>
      <c r="F137" s="39"/>
      <c r="G137" s="39"/>
      <c r="H137" s="40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7"/>
      <c r="Y137" s="37"/>
      <c r="Z137" s="35"/>
      <c r="AA137" s="36"/>
      <c r="AB137" s="37"/>
      <c r="AC137" s="37"/>
      <c r="AD137" s="37"/>
      <c r="AE137" s="37"/>
      <c r="AF137" s="37"/>
      <c r="AG137" s="37"/>
      <c r="AH137" s="37"/>
      <c r="AI137" s="37"/>
      <c r="AJ137" s="61" t="s">
        <v>20</v>
      </c>
      <c r="AK137" s="60"/>
      <c r="AL137" s="60"/>
      <c r="AM137" s="60"/>
      <c r="AN137" s="60"/>
      <c r="AO137" s="60"/>
      <c r="AP137" s="37"/>
      <c r="AQ137" s="37"/>
      <c r="AR137" s="37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26"/>
      <c r="BF137" s="26"/>
      <c r="BG137" s="26"/>
      <c r="BH137" s="26"/>
    </row>
    <row r="138" spans="1:60" s="31" customFormat="1" ht="25.5" hidden="1" customHeight="1" x14ac:dyDescent="0.15">
      <c r="A138" s="32"/>
      <c r="B138" s="33"/>
      <c r="C138" s="34"/>
      <c r="D138" s="34"/>
      <c r="E138" s="34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6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0"/>
      <c r="AK138" s="60"/>
      <c r="AL138" s="60"/>
      <c r="AM138" s="60"/>
      <c r="AN138" s="60"/>
      <c r="AO138" s="60"/>
      <c r="AP138" s="37"/>
      <c r="AQ138" s="37"/>
      <c r="AR138" s="37"/>
      <c r="AW138" s="45" t="s">
        <v>21</v>
      </c>
      <c r="AZ138" s="31" t="s">
        <v>22</v>
      </c>
      <c r="BC138" s="31" t="s">
        <v>94</v>
      </c>
      <c r="BE138" s="26"/>
      <c r="BF138" s="26"/>
      <c r="BG138" s="26"/>
      <c r="BH138" s="26"/>
    </row>
    <row r="139" spans="1:60" s="46" customFormat="1" ht="25.5" hidden="1" customHeight="1" x14ac:dyDescent="0.15">
      <c r="A139" s="43"/>
      <c r="B139" s="44" t="s">
        <v>92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5"/>
      <c r="P139" s="44"/>
      <c r="Q139" s="44"/>
      <c r="R139" s="44"/>
      <c r="S139" s="44"/>
      <c r="T139" s="44"/>
      <c r="U139" s="14"/>
      <c r="V139" s="44"/>
      <c r="W139" s="44"/>
      <c r="X139" s="37"/>
      <c r="Y139" s="37"/>
      <c r="Z139" s="35"/>
      <c r="AA139" s="36"/>
      <c r="AB139" s="37"/>
      <c r="AC139" s="37"/>
      <c r="AD139" s="37"/>
      <c r="AE139" s="33" t="s">
        <v>23</v>
      </c>
      <c r="AF139" s="45"/>
      <c r="AG139" s="39"/>
      <c r="AH139" s="39"/>
      <c r="AI139" s="39"/>
      <c r="AJ139" s="63"/>
      <c r="AK139" s="63"/>
      <c r="AL139" s="63"/>
      <c r="AM139" s="63"/>
      <c r="AN139" s="60"/>
      <c r="AO139" s="60"/>
      <c r="AP139" s="37"/>
      <c r="AQ139" s="31"/>
      <c r="AR139" s="37"/>
      <c r="AS139" s="31"/>
      <c r="AT139" s="31"/>
      <c r="AU139" s="45"/>
      <c r="AV139" s="45"/>
      <c r="AW139" s="45" t="s">
        <v>24</v>
      </c>
      <c r="AX139" s="45"/>
      <c r="AY139" s="45"/>
      <c r="AZ139" s="31" t="s">
        <v>25</v>
      </c>
      <c r="BA139" s="45"/>
      <c r="BB139" s="31"/>
      <c r="BC139" s="31" t="s">
        <v>95</v>
      </c>
      <c r="BD139" s="45"/>
      <c r="BE139" s="26"/>
      <c r="BF139" s="42"/>
      <c r="BG139" s="42"/>
      <c r="BH139" s="42"/>
    </row>
    <row r="140" spans="1:60" ht="25.5" hidden="1" customHeight="1" x14ac:dyDescent="0.15">
      <c r="A140" s="32"/>
      <c r="B140" s="130" t="s">
        <v>93</v>
      </c>
      <c r="C140" s="131"/>
      <c r="D140" s="131"/>
      <c r="E140" s="132"/>
      <c r="F140" s="136" t="s">
        <v>11</v>
      </c>
      <c r="G140" s="136"/>
      <c r="H140" s="222"/>
      <c r="I140" s="222"/>
      <c r="J140" s="122" t="s">
        <v>12</v>
      </c>
      <c r="K140" s="122"/>
      <c r="L140" s="222"/>
      <c r="M140" s="222"/>
      <c r="N140" s="122" t="s">
        <v>13</v>
      </c>
      <c r="O140" s="115"/>
      <c r="P140" s="114" t="s">
        <v>14</v>
      </c>
      <c r="Q140" s="115"/>
      <c r="R140" s="118" t="s">
        <v>15</v>
      </c>
      <c r="S140" s="118"/>
      <c r="T140" s="221"/>
      <c r="U140" s="222"/>
      <c r="V140" s="122" t="s">
        <v>12</v>
      </c>
      <c r="W140" s="122"/>
      <c r="X140" s="222"/>
      <c r="Y140" s="222"/>
      <c r="Z140" s="122" t="s">
        <v>13</v>
      </c>
      <c r="AA140" s="115"/>
      <c r="AB140" s="37"/>
      <c r="AC140" s="37"/>
      <c r="AD140" s="37"/>
      <c r="AE140" s="218" t="s">
        <v>32</v>
      </c>
      <c r="AF140" s="122"/>
      <c r="AG140" s="122"/>
      <c r="AH140" s="122"/>
      <c r="AI140" s="115"/>
      <c r="AJ140" s="219">
        <f>ROUNDDOWN(AW145/60,0)</f>
        <v>0</v>
      </c>
      <c r="AK140" s="199"/>
      <c r="AL140" s="122" t="s">
        <v>12</v>
      </c>
      <c r="AM140" s="122"/>
      <c r="AN140" s="199">
        <f>AW145-AJ140*60</f>
        <v>0</v>
      </c>
      <c r="AO140" s="199"/>
      <c r="AP140" s="122" t="s">
        <v>13</v>
      </c>
      <c r="AQ140" s="115"/>
      <c r="AR140" s="37"/>
      <c r="AS140" s="47"/>
      <c r="AT140" s="47"/>
      <c r="AU140" s="31"/>
      <c r="AV140" s="112" t="s">
        <v>27</v>
      </c>
      <c r="AW140" s="113">
        <f>IF(AZ140&lt;=BC140,BC140,AW135)</f>
        <v>1200</v>
      </c>
      <c r="AX140" s="217"/>
      <c r="AY140" s="112" t="s">
        <v>28</v>
      </c>
      <c r="AZ140" s="113">
        <f>T140*60+X140</f>
        <v>0</v>
      </c>
      <c r="BA140" s="217"/>
      <c r="BB140" s="112" t="s">
        <v>29</v>
      </c>
      <c r="BC140" s="113">
        <f>IF(C148="☑",21*60,20*60)</f>
        <v>1200</v>
      </c>
      <c r="BD140" s="31"/>
      <c r="BE140" s="26"/>
      <c r="BF140" s="26"/>
      <c r="BG140" s="26"/>
      <c r="BH140" s="26"/>
    </row>
    <row r="141" spans="1:60" ht="35.25" hidden="1" customHeight="1" x14ac:dyDescent="0.15">
      <c r="A141" s="32"/>
      <c r="B141" s="133"/>
      <c r="C141" s="134"/>
      <c r="D141" s="134"/>
      <c r="E141" s="135"/>
      <c r="F141" s="136"/>
      <c r="G141" s="136"/>
      <c r="H141" s="224"/>
      <c r="I141" s="224"/>
      <c r="J141" s="123"/>
      <c r="K141" s="123"/>
      <c r="L141" s="224"/>
      <c r="M141" s="224"/>
      <c r="N141" s="123"/>
      <c r="O141" s="117"/>
      <c r="P141" s="116"/>
      <c r="Q141" s="117"/>
      <c r="R141" s="119"/>
      <c r="S141" s="119"/>
      <c r="T141" s="223"/>
      <c r="U141" s="224"/>
      <c r="V141" s="123"/>
      <c r="W141" s="123"/>
      <c r="X141" s="224"/>
      <c r="Y141" s="224"/>
      <c r="Z141" s="123"/>
      <c r="AA141" s="117"/>
      <c r="AB141" s="31"/>
      <c r="AC141" s="31"/>
      <c r="AD141" s="31"/>
      <c r="AE141" s="116"/>
      <c r="AF141" s="123"/>
      <c r="AG141" s="123"/>
      <c r="AH141" s="123"/>
      <c r="AI141" s="117"/>
      <c r="AJ141" s="220"/>
      <c r="AK141" s="200"/>
      <c r="AL141" s="123"/>
      <c r="AM141" s="123"/>
      <c r="AN141" s="200"/>
      <c r="AO141" s="200"/>
      <c r="AP141" s="123"/>
      <c r="AQ141" s="117"/>
      <c r="AR141" s="37"/>
      <c r="AS141" s="47"/>
      <c r="AT141" s="47"/>
      <c r="AU141" s="31"/>
      <c r="AV141" s="112"/>
      <c r="AW141" s="113"/>
      <c r="AX141" s="217"/>
      <c r="AY141" s="112"/>
      <c r="AZ141" s="113"/>
      <c r="BA141" s="217"/>
      <c r="BB141" s="112"/>
      <c r="BC141" s="113"/>
      <c r="BD141" s="31"/>
      <c r="BE141" s="26"/>
      <c r="BF141" s="26"/>
      <c r="BG141" s="26"/>
      <c r="BH141" s="26"/>
    </row>
    <row r="142" spans="1:60" ht="17.25" hidden="1" customHeight="1" x14ac:dyDescent="0.15">
      <c r="A142" s="48"/>
      <c r="B142" s="38"/>
      <c r="C142" s="38"/>
      <c r="D142" s="38"/>
      <c r="E142" s="38"/>
      <c r="F142" s="31"/>
      <c r="G142" s="38"/>
      <c r="H142" s="40"/>
      <c r="I142" s="38"/>
      <c r="J142" s="38"/>
      <c r="K142" s="38"/>
      <c r="L142" s="38"/>
      <c r="M142" s="38"/>
      <c r="N142" s="38"/>
      <c r="O142" s="38"/>
      <c r="P142" s="49"/>
      <c r="Q142" s="38"/>
      <c r="R142" s="38"/>
      <c r="S142" s="38"/>
      <c r="T142" s="38"/>
      <c r="U142" s="38"/>
      <c r="V142" s="38"/>
      <c r="W142" s="38"/>
      <c r="X142" s="37"/>
      <c r="Y142" s="37"/>
      <c r="Z142" s="35"/>
      <c r="AA142" s="31"/>
      <c r="AB142" s="31"/>
      <c r="AC142" s="31"/>
      <c r="AD142" s="31"/>
      <c r="AE142" s="31"/>
      <c r="AF142" s="31"/>
      <c r="AG142" s="31"/>
      <c r="AH142" s="31"/>
      <c r="AI142" s="31"/>
      <c r="AJ142" s="41" t="s">
        <v>20</v>
      </c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57" t="s">
        <v>30</v>
      </c>
      <c r="BA142" s="31"/>
      <c r="BB142" s="31"/>
      <c r="BC142" s="31"/>
      <c r="BD142" s="31"/>
      <c r="BE142" s="26"/>
      <c r="BF142" s="26"/>
      <c r="BG142" s="26"/>
      <c r="BH142" s="26"/>
    </row>
    <row r="143" spans="1:60" ht="25.5" hidden="1" customHeight="1" x14ac:dyDescent="0.2">
      <c r="A143" s="48"/>
      <c r="B143" s="31"/>
      <c r="C143" s="203" t="s">
        <v>96</v>
      </c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5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97" t="s">
        <v>97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15">
      <c r="A144" s="48"/>
      <c r="B144" s="31"/>
      <c r="C144" s="206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8"/>
      <c r="AD144" s="31"/>
      <c r="AE144" s="33" t="s">
        <v>31</v>
      </c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 t="s">
        <v>32</v>
      </c>
      <c r="AX144" s="31"/>
      <c r="AY144" s="31"/>
      <c r="AZ144" s="31" t="s">
        <v>33</v>
      </c>
      <c r="BA144" s="98"/>
      <c r="BB144" s="31"/>
      <c r="BC144" s="31"/>
      <c r="BD144" s="31"/>
      <c r="BE144" s="26"/>
      <c r="BF144" s="26"/>
      <c r="BG144" s="26"/>
      <c r="BH144" s="26"/>
    </row>
    <row r="145" spans="1:60" s="46" customFormat="1" ht="25.5" hidden="1" customHeight="1" x14ac:dyDescent="0.15">
      <c r="A145" s="48"/>
      <c r="B145" s="31"/>
      <c r="C145" s="206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8"/>
      <c r="AC145" s="1"/>
      <c r="AD145" s="31"/>
      <c r="AE145" s="130" t="s">
        <v>109</v>
      </c>
      <c r="AF145" s="131"/>
      <c r="AG145" s="131"/>
      <c r="AH145" s="131"/>
      <c r="AI145" s="131"/>
      <c r="AJ145" s="131"/>
      <c r="AK145" s="132"/>
      <c r="AL145" s="209">
        <f>IF(AZ135=0,0,ROUNDUP(AW145/AZ135,3))</f>
        <v>0</v>
      </c>
      <c r="AM145" s="210"/>
      <c r="AN145" s="210"/>
      <c r="AO145" s="210"/>
      <c r="AP145" s="210"/>
      <c r="AQ145" s="211"/>
      <c r="AR145" s="31"/>
      <c r="AS145" s="31"/>
      <c r="AT145" s="31"/>
      <c r="AU145" s="45"/>
      <c r="AV145" s="112" t="s">
        <v>35</v>
      </c>
      <c r="AW145" s="215">
        <f>IF(AW135-AW140&gt;0,IF(AW135-AW140&gt;AZ135,AZ135,AW135-AW140),0)</f>
        <v>0</v>
      </c>
      <c r="AX145" s="216" t="s">
        <v>36</v>
      </c>
      <c r="AY145" s="216"/>
      <c r="AZ145" s="98"/>
      <c r="BA145" s="98"/>
      <c r="BB145" s="45"/>
      <c r="BC145" s="45"/>
      <c r="BD145" s="45"/>
      <c r="BE145" s="42"/>
      <c r="BF145" s="42"/>
      <c r="BG145" s="42"/>
      <c r="BH145" s="42"/>
    </row>
    <row r="146" spans="1:60" ht="35.25" hidden="1" customHeight="1" x14ac:dyDescent="0.15">
      <c r="A146" s="48"/>
      <c r="B146" s="31"/>
      <c r="C146" s="206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8"/>
      <c r="AD146" s="31"/>
      <c r="AE146" s="133"/>
      <c r="AF146" s="134"/>
      <c r="AG146" s="134"/>
      <c r="AH146" s="134"/>
      <c r="AI146" s="134"/>
      <c r="AJ146" s="134"/>
      <c r="AK146" s="135"/>
      <c r="AL146" s="212"/>
      <c r="AM146" s="213"/>
      <c r="AN146" s="213"/>
      <c r="AO146" s="213"/>
      <c r="AP146" s="213"/>
      <c r="AQ146" s="214"/>
      <c r="AR146" s="31"/>
      <c r="AS146" s="31"/>
      <c r="AT146" s="31"/>
      <c r="AU146" s="112"/>
      <c r="AV146" s="112"/>
      <c r="AW146" s="215"/>
      <c r="AX146" s="216"/>
      <c r="AY146" s="216"/>
      <c r="AZ146" s="31"/>
      <c r="BA146" s="31"/>
      <c r="BB146" s="31"/>
      <c r="BC146" s="31"/>
      <c r="BD146" s="31"/>
      <c r="BE146" s="26"/>
      <c r="BF146" s="26"/>
      <c r="BG146" s="26"/>
      <c r="BH146" s="26"/>
    </row>
    <row r="147" spans="1:60" ht="25.5" hidden="1" customHeight="1" x14ac:dyDescent="0.15">
      <c r="A147" s="48"/>
      <c r="B147" s="31"/>
      <c r="C147" s="206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8"/>
      <c r="AD147" s="31"/>
      <c r="AE147" s="31"/>
      <c r="AF147" s="31"/>
      <c r="AG147" s="31"/>
      <c r="AH147" s="31"/>
      <c r="AI147" s="31"/>
      <c r="AJ147" s="31"/>
      <c r="AK147" s="41" t="s">
        <v>20</v>
      </c>
      <c r="AL147" s="31"/>
      <c r="AM147" s="37"/>
      <c r="AN147" s="37"/>
      <c r="AO147" s="37"/>
      <c r="AP147" s="31"/>
      <c r="AQ147" s="31"/>
      <c r="AR147" s="31"/>
      <c r="AS147" s="31"/>
      <c r="AT147" s="31"/>
      <c r="AU147" s="112"/>
      <c r="AV147" s="31"/>
      <c r="AW147" s="31"/>
      <c r="AX147" s="31"/>
      <c r="AY147" s="31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15">
      <c r="A148" s="48"/>
      <c r="B148" s="31"/>
      <c r="C148" s="167" t="s">
        <v>98</v>
      </c>
      <c r="D148" s="168"/>
      <c r="E148" s="169" t="s">
        <v>99</v>
      </c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70"/>
      <c r="AD148" s="31"/>
      <c r="AE148" s="31"/>
      <c r="AF148" s="31"/>
      <c r="AG148" s="31"/>
      <c r="AJ148" s="31"/>
      <c r="AK148" s="50" t="s">
        <v>37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17.25" hidden="1" customHeight="1" x14ac:dyDescent="0.15">
      <c r="A149" s="51"/>
      <c r="B149" s="52"/>
      <c r="C149" s="52"/>
      <c r="D149" s="52"/>
      <c r="E149" s="52"/>
      <c r="F149" s="53"/>
      <c r="G149" s="52"/>
      <c r="H149" s="52"/>
      <c r="I149" s="52"/>
      <c r="J149" s="52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5"/>
      <c r="AL149" s="54"/>
      <c r="AM149" s="56"/>
      <c r="AN149" s="56"/>
      <c r="AO149" s="56"/>
      <c r="AP149" s="54"/>
      <c r="AQ149" s="54"/>
      <c r="AR149" s="54"/>
      <c r="AS149" s="54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26"/>
      <c r="BE149" s="26"/>
    </row>
    <row r="150" spans="1:60" ht="17.25" hidden="1" customHeight="1" x14ac:dyDescent="0.15">
      <c r="A150" s="39"/>
      <c r="B150" s="39"/>
      <c r="C150" s="39"/>
      <c r="D150" s="39"/>
      <c r="E150" s="39"/>
      <c r="F150" s="57"/>
      <c r="G150" s="39"/>
      <c r="H150" s="39"/>
      <c r="I150" s="39"/>
      <c r="J150" s="39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50"/>
      <c r="AL150" s="31"/>
      <c r="AM150" s="37"/>
      <c r="AN150" s="37"/>
      <c r="AO150" s="37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15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AK151" s="58"/>
      <c r="AM151" s="11"/>
      <c r="AN151" s="11"/>
      <c r="AO151" s="1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25.5" hidden="1" customHeight="1" x14ac:dyDescent="0.15">
      <c r="A152" s="124" t="s">
        <v>46</v>
      </c>
      <c r="B152" s="125"/>
      <c r="C152" s="125"/>
      <c r="D152" s="125"/>
      <c r="E152" s="125"/>
      <c r="F152" s="125"/>
      <c r="G152" s="125"/>
      <c r="H152" s="125"/>
      <c r="I152" s="126"/>
      <c r="J152" s="25"/>
      <c r="K152" s="59" t="s">
        <v>41</v>
      </c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25"/>
      <c r="AP152" s="25"/>
      <c r="AQ152" s="25"/>
      <c r="AR152" s="25"/>
      <c r="AS152" s="25"/>
      <c r="AT152" s="31"/>
      <c r="AU152" s="31" t="s">
        <v>6</v>
      </c>
      <c r="AV152" s="37"/>
      <c r="AW152" s="37"/>
      <c r="AX152" s="37"/>
      <c r="AY152" s="37"/>
      <c r="AZ152" s="31"/>
      <c r="BA152" s="37"/>
      <c r="BB152" s="37"/>
      <c r="BC152" s="37"/>
      <c r="BD152" s="23"/>
      <c r="BE152" s="23"/>
      <c r="BF152" s="11"/>
    </row>
    <row r="153" spans="1:60" ht="17.25" hidden="1" customHeight="1" x14ac:dyDescent="0.15">
      <c r="A153" s="127"/>
      <c r="B153" s="128"/>
      <c r="C153" s="128"/>
      <c r="D153" s="128"/>
      <c r="E153" s="128"/>
      <c r="F153" s="128"/>
      <c r="G153" s="128"/>
      <c r="H153" s="128"/>
      <c r="I153" s="129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8"/>
      <c r="Y153" s="28"/>
      <c r="Z153" s="28"/>
      <c r="AA153" s="28"/>
      <c r="AB153" s="28"/>
      <c r="AC153" s="28"/>
      <c r="AD153" s="28"/>
      <c r="AE153" s="29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30"/>
      <c r="AQ153" s="30"/>
      <c r="AR153" s="30"/>
      <c r="AS153" s="30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26"/>
      <c r="BE153" s="26"/>
      <c r="BF153" s="31"/>
    </row>
    <row r="154" spans="1:60" ht="28.5" hidden="1" customHeight="1" x14ac:dyDescent="0.15">
      <c r="A154" s="32"/>
      <c r="B154" s="33" t="s">
        <v>7</v>
      </c>
      <c r="C154" s="34"/>
      <c r="D154" s="34"/>
      <c r="E154" s="34"/>
      <c r="F154" s="31"/>
      <c r="G154" s="35"/>
      <c r="H154" s="3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6"/>
      <c r="AB154" s="37"/>
      <c r="AC154" s="37"/>
      <c r="AD154" s="37"/>
      <c r="AE154" s="33" t="s">
        <v>8</v>
      </c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1"/>
      <c r="AV154" s="31"/>
      <c r="AW154" s="31" t="s">
        <v>9</v>
      </c>
      <c r="AX154" s="31"/>
      <c r="AY154" s="31"/>
      <c r="AZ154" s="31" t="s">
        <v>10</v>
      </c>
      <c r="BA154" s="31"/>
      <c r="BB154" s="31"/>
      <c r="BC154" s="31"/>
      <c r="BD154" s="31"/>
      <c r="BE154" s="26"/>
      <c r="BF154" s="26"/>
      <c r="BG154" s="26"/>
      <c r="BH154" s="26"/>
    </row>
    <row r="155" spans="1:60" ht="25.5" hidden="1" customHeight="1" x14ac:dyDescent="0.15">
      <c r="A155" s="32"/>
      <c r="B155" s="130" t="s">
        <v>93</v>
      </c>
      <c r="C155" s="131"/>
      <c r="D155" s="131"/>
      <c r="E155" s="132"/>
      <c r="F155" s="136" t="s">
        <v>11</v>
      </c>
      <c r="G155" s="136"/>
      <c r="H155" s="222"/>
      <c r="I155" s="222"/>
      <c r="J155" s="122" t="s">
        <v>12</v>
      </c>
      <c r="K155" s="122"/>
      <c r="L155" s="222"/>
      <c r="M155" s="222"/>
      <c r="N155" s="122" t="s">
        <v>13</v>
      </c>
      <c r="O155" s="115"/>
      <c r="P155" s="114" t="s">
        <v>14</v>
      </c>
      <c r="Q155" s="115"/>
      <c r="R155" s="118" t="s">
        <v>15</v>
      </c>
      <c r="S155" s="118"/>
      <c r="T155" s="222"/>
      <c r="U155" s="222"/>
      <c r="V155" s="122" t="s">
        <v>12</v>
      </c>
      <c r="W155" s="122"/>
      <c r="X155" s="222"/>
      <c r="Y155" s="222"/>
      <c r="Z155" s="122" t="s">
        <v>13</v>
      </c>
      <c r="AA155" s="115"/>
      <c r="AB155" s="31"/>
      <c r="AC155" s="31"/>
      <c r="AD155" s="31"/>
      <c r="AE155" s="130" t="s">
        <v>108</v>
      </c>
      <c r="AF155" s="194"/>
      <c r="AG155" s="194"/>
      <c r="AH155" s="194"/>
      <c r="AI155" s="195"/>
      <c r="AJ155" s="199">
        <f>ROUNDDOWN(AZ155/60,0)</f>
        <v>0</v>
      </c>
      <c r="AK155" s="199"/>
      <c r="AL155" s="201" t="s">
        <v>17</v>
      </c>
      <c r="AM155" s="201"/>
      <c r="AN155" s="199">
        <f>AZ155-AJ155*60</f>
        <v>0</v>
      </c>
      <c r="AO155" s="199"/>
      <c r="AP155" s="122" t="s">
        <v>13</v>
      </c>
      <c r="AQ155" s="115"/>
      <c r="AR155" s="37"/>
      <c r="AS155" s="31"/>
      <c r="AT155" s="31"/>
      <c r="AU155" s="112"/>
      <c r="AV155" s="112" t="s">
        <v>18</v>
      </c>
      <c r="AW155" s="113">
        <f>T155*60+X155</f>
        <v>0</v>
      </c>
      <c r="AX155" s="31"/>
      <c r="AY155" s="112" t="s">
        <v>19</v>
      </c>
      <c r="AZ155" s="113">
        <f>(T155*60+X155)-(H155*60+L155)</f>
        <v>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35.25" hidden="1" customHeight="1" x14ac:dyDescent="0.15">
      <c r="A156" s="32"/>
      <c r="B156" s="133"/>
      <c r="C156" s="134"/>
      <c r="D156" s="134"/>
      <c r="E156" s="135"/>
      <c r="F156" s="136"/>
      <c r="G156" s="136"/>
      <c r="H156" s="224"/>
      <c r="I156" s="224"/>
      <c r="J156" s="123"/>
      <c r="K156" s="123"/>
      <c r="L156" s="224"/>
      <c r="M156" s="224"/>
      <c r="N156" s="123"/>
      <c r="O156" s="117"/>
      <c r="P156" s="116"/>
      <c r="Q156" s="117"/>
      <c r="R156" s="119"/>
      <c r="S156" s="119"/>
      <c r="T156" s="224"/>
      <c r="U156" s="224"/>
      <c r="V156" s="123"/>
      <c r="W156" s="123"/>
      <c r="X156" s="224"/>
      <c r="Y156" s="224"/>
      <c r="Z156" s="123"/>
      <c r="AA156" s="117"/>
      <c r="AB156" s="31"/>
      <c r="AC156" s="31"/>
      <c r="AD156" s="31"/>
      <c r="AE156" s="196"/>
      <c r="AF156" s="197"/>
      <c r="AG156" s="197"/>
      <c r="AH156" s="197"/>
      <c r="AI156" s="198"/>
      <c r="AJ156" s="200"/>
      <c r="AK156" s="200"/>
      <c r="AL156" s="202"/>
      <c r="AM156" s="202"/>
      <c r="AN156" s="200"/>
      <c r="AO156" s="200"/>
      <c r="AP156" s="123"/>
      <c r="AQ156" s="117"/>
      <c r="AR156" s="37"/>
      <c r="AS156" s="31"/>
      <c r="AT156" s="31"/>
      <c r="AU156" s="112"/>
      <c r="AV156" s="112"/>
      <c r="AW156" s="113"/>
      <c r="AX156" s="31"/>
      <c r="AY156" s="112"/>
      <c r="AZ156" s="113"/>
      <c r="BA156" s="31"/>
      <c r="BB156" s="31"/>
      <c r="BC156" s="31"/>
      <c r="BD156" s="31"/>
      <c r="BE156" s="26"/>
      <c r="BF156" s="26"/>
      <c r="BG156" s="26"/>
      <c r="BH156" s="26"/>
    </row>
    <row r="157" spans="1:60" ht="17.25" hidden="1" customHeight="1" x14ac:dyDescent="0.15">
      <c r="A157" s="32"/>
      <c r="B157" s="38"/>
      <c r="C157" s="38"/>
      <c r="D157" s="38"/>
      <c r="E157" s="38"/>
      <c r="F157" s="39"/>
      <c r="G157" s="39"/>
      <c r="H157" s="40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7"/>
      <c r="Y157" s="37"/>
      <c r="Z157" s="35"/>
      <c r="AA157" s="36"/>
      <c r="AB157" s="37"/>
      <c r="AC157" s="37"/>
      <c r="AD157" s="37"/>
      <c r="AE157" s="37"/>
      <c r="AF157" s="37"/>
      <c r="AG157" s="37"/>
      <c r="AH157" s="37"/>
      <c r="AI157" s="37"/>
      <c r="AJ157" s="61" t="s">
        <v>20</v>
      </c>
      <c r="AK157" s="60"/>
      <c r="AL157" s="60"/>
      <c r="AM157" s="60"/>
      <c r="AN157" s="60"/>
      <c r="AO157" s="60"/>
      <c r="AP157" s="37"/>
      <c r="AQ157" s="37"/>
      <c r="AR157" s="37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26"/>
      <c r="BF157" s="26"/>
      <c r="BG157" s="26"/>
      <c r="BH157" s="26"/>
    </row>
    <row r="158" spans="1:60" s="31" customFormat="1" ht="25.5" hidden="1" customHeight="1" x14ac:dyDescent="0.15">
      <c r="A158" s="32"/>
      <c r="B158" s="33"/>
      <c r="C158" s="34"/>
      <c r="D158" s="34"/>
      <c r="E158" s="34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6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0"/>
      <c r="AK158" s="60"/>
      <c r="AL158" s="60"/>
      <c r="AM158" s="60"/>
      <c r="AN158" s="60"/>
      <c r="AO158" s="60"/>
      <c r="AP158" s="37"/>
      <c r="AQ158" s="37"/>
      <c r="AR158" s="37"/>
      <c r="AW158" s="45" t="s">
        <v>21</v>
      </c>
      <c r="AZ158" s="31" t="s">
        <v>22</v>
      </c>
      <c r="BC158" s="31" t="s">
        <v>94</v>
      </c>
      <c r="BE158" s="26"/>
      <c r="BF158" s="26"/>
      <c r="BG158" s="26"/>
      <c r="BH158" s="26"/>
    </row>
    <row r="159" spans="1:60" s="46" customFormat="1" ht="25.5" hidden="1" customHeight="1" x14ac:dyDescent="0.15">
      <c r="A159" s="43"/>
      <c r="B159" s="44" t="s">
        <v>92</v>
      </c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5"/>
      <c r="P159" s="44"/>
      <c r="Q159" s="44"/>
      <c r="R159" s="44"/>
      <c r="S159" s="44"/>
      <c r="T159" s="44"/>
      <c r="U159" s="14"/>
      <c r="V159" s="44"/>
      <c r="W159" s="44"/>
      <c r="X159" s="37"/>
      <c r="Y159" s="37"/>
      <c r="Z159" s="35"/>
      <c r="AA159" s="36"/>
      <c r="AB159" s="37"/>
      <c r="AC159" s="37"/>
      <c r="AD159" s="37"/>
      <c r="AE159" s="33" t="s">
        <v>23</v>
      </c>
      <c r="AF159" s="45"/>
      <c r="AG159" s="39"/>
      <c r="AH159" s="39"/>
      <c r="AI159" s="39"/>
      <c r="AJ159" s="63"/>
      <c r="AK159" s="63"/>
      <c r="AL159" s="63"/>
      <c r="AM159" s="63"/>
      <c r="AN159" s="60"/>
      <c r="AO159" s="60"/>
      <c r="AP159" s="37"/>
      <c r="AQ159" s="31"/>
      <c r="AR159" s="37"/>
      <c r="AS159" s="31"/>
      <c r="AT159" s="31"/>
      <c r="AU159" s="45"/>
      <c r="AV159" s="45"/>
      <c r="AW159" s="45" t="s">
        <v>24</v>
      </c>
      <c r="AX159" s="45"/>
      <c r="AY159" s="45"/>
      <c r="AZ159" s="31" t="s">
        <v>25</v>
      </c>
      <c r="BA159" s="45"/>
      <c r="BB159" s="31"/>
      <c r="BC159" s="31" t="s">
        <v>95</v>
      </c>
      <c r="BD159" s="45"/>
      <c r="BE159" s="26"/>
      <c r="BF159" s="42"/>
      <c r="BG159" s="42"/>
      <c r="BH159" s="42"/>
    </row>
    <row r="160" spans="1:60" ht="25.5" hidden="1" customHeight="1" x14ac:dyDescent="0.15">
      <c r="A160" s="32"/>
      <c r="B160" s="130" t="s">
        <v>93</v>
      </c>
      <c r="C160" s="131"/>
      <c r="D160" s="131"/>
      <c r="E160" s="132"/>
      <c r="F160" s="136" t="s">
        <v>11</v>
      </c>
      <c r="G160" s="136"/>
      <c r="H160" s="222"/>
      <c r="I160" s="222"/>
      <c r="J160" s="122" t="s">
        <v>12</v>
      </c>
      <c r="K160" s="122"/>
      <c r="L160" s="222"/>
      <c r="M160" s="222"/>
      <c r="N160" s="122" t="s">
        <v>13</v>
      </c>
      <c r="O160" s="115"/>
      <c r="P160" s="114" t="s">
        <v>14</v>
      </c>
      <c r="Q160" s="115"/>
      <c r="R160" s="118" t="s">
        <v>15</v>
      </c>
      <c r="S160" s="118"/>
      <c r="T160" s="221"/>
      <c r="U160" s="222"/>
      <c r="V160" s="122" t="s">
        <v>12</v>
      </c>
      <c r="W160" s="122"/>
      <c r="X160" s="222"/>
      <c r="Y160" s="222"/>
      <c r="Z160" s="122" t="s">
        <v>13</v>
      </c>
      <c r="AA160" s="115"/>
      <c r="AB160" s="37"/>
      <c r="AC160" s="37"/>
      <c r="AD160" s="37"/>
      <c r="AE160" s="218" t="s">
        <v>32</v>
      </c>
      <c r="AF160" s="122"/>
      <c r="AG160" s="122"/>
      <c r="AH160" s="122"/>
      <c r="AI160" s="115"/>
      <c r="AJ160" s="219">
        <f>ROUNDDOWN(AW165/60,0)</f>
        <v>0</v>
      </c>
      <c r="AK160" s="199"/>
      <c r="AL160" s="122" t="s">
        <v>12</v>
      </c>
      <c r="AM160" s="122"/>
      <c r="AN160" s="199">
        <f>AW165-AJ160*60</f>
        <v>0</v>
      </c>
      <c r="AO160" s="199"/>
      <c r="AP160" s="122" t="s">
        <v>13</v>
      </c>
      <c r="AQ160" s="115"/>
      <c r="AR160" s="37"/>
      <c r="AS160" s="47"/>
      <c r="AT160" s="47"/>
      <c r="AU160" s="31"/>
      <c r="AV160" s="112" t="s">
        <v>27</v>
      </c>
      <c r="AW160" s="113">
        <f>IF(AZ160&lt;=BC160,BC160,AW155)</f>
        <v>1200</v>
      </c>
      <c r="AX160" s="217"/>
      <c r="AY160" s="112" t="s">
        <v>28</v>
      </c>
      <c r="AZ160" s="113">
        <f>T160*60+X160</f>
        <v>0</v>
      </c>
      <c r="BA160" s="217"/>
      <c r="BB160" s="112" t="s">
        <v>29</v>
      </c>
      <c r="BC160" s="113">
        <f>IF(C168="☑",21*60,20*60)</f>
        <v>1200</v>
      </c>
      <c r="BD160" s="31"/>
      <c r="BE160" s="26"/>
      <c r="BF160" s="26"/>
      <c r="BG160" s="26"/>
      <c r="BH160" s="26"/>
    </row>
    <row r="161" spans="1:60" ht="35.25" hidden="1" customHeight="1" x14ac:dyDescent="0.15">
      <c r="A161" s="32"/>
      <c r="B161" s="133"/>
      <c r="C161" s="134"/>
      <c r="D161" s="134"/>
      <c r="E161" s="135"/>
      <c r="F161" s="136"/>
      <c r="G161" s="136"/>
      <c r="H161" s="224"/>
      <c r="I161" s="224"/>
      <c r="J161" s="123"/>
      <c r="K161" s="123"/>
      <c r="L161" s="224"/>
      <c r="M161" s="224"/>
      <c r="N161" s="123"/>
      <c r="O161" s="117"/>
      <c r="P161" s="116"/>
      <c r="Q161" s="117"/>
      <c r="R161" s="119"/>
      <c r="S161" s="119"/>
      <c r="T161" s="223"/>
      <c r="U161" s="224"/>
      <c r="V161" s="123"/>
      <c r="W161" s="123"/>
      <c r="X161" s="224"/>
      <c r="Y161" s="224"/>
      <c r="Z161" s="123"/>
      <c r="AA161" s="117"/>
      <c r="AB161" s="31"/>
      <c r="AC161" s="31"/>
      <c r="AD161" s="31"/>
      <c r="AE161" s="116"/>
      <c r="AF161" s="123"/>
      <c r="AG161" s="123"/>
      <c r="AH161" s="123"/>
      <c r="AI161" s="117"/>
      <c r="AJ161" s="220"/>
      <c r="AK161" s="200"/>
      <c r="AL161" s="123"/>
      <c r="AM161" s="123"/>
      <c r="AN161" s="200"/>
      <c r="AO161" s="200"/>
      <c r="AP161" s="123"/>
      <c r="AQ161" s="117"/>
      <c r="AR161" s="37"/>
      <c r="AS161" s="47"/>
      <c r="AT161" s="47"/>
      <c r="AU161" s="31"/>
      <c r="AV161" s="112"/>
      <c r="AW161" s="113"/>
      <c r="AX161" s="217"/>
      <c r="AY161" s="112"/>
      <c r="AZ161" s="113"/>
      <c r="BA161" s="217"/>
      <c r="BB161" s="112"/>
      <c r="BC161" s="113"/>
      <c r="BD161" s="31"/>
      <c r="BE161" s="26"/>
      <c r="BF161" s="26"/>
      <c r="BG161" s="26"/>
      <c r="BH161" s="26"/>
    </row>
    <row r="162" spans="1:60" ht="17.25" hidden="1" customHeight="1" x14ac:dyDescent="0.15">
      <c r="A162" s="48"/>
      <c r="B162" s="38"/>
      <c r="C162" s="38"/>
      <c r="D162" s="38"/>
      <c r="E162" s="38"/>
      <c r="F162" s="31"/>
      <c r="G162" s="38"/>
      <c r="H162" s="40"/>
      <c r="I162" s="38"/>
      <c r="J162" s="38"/>
      <c r="K162" s="38"/>
      <c r="L162" s="38"/>
      <c r="M162" s="38"/>
      <c r="N162" s="38"/>
      <c r="O162" s="38"/>
      <c r="P162" s="49"/>
      <c r="Q162" s="38"/>
      <c r="R162" s="38"/>
      <c r="S162" s="38"/>
      <c r="T162" s="38"/>
      <c r="U162" s="38"/>
      <c r="V162" s="38"/>
      <c r="W162" s="38"/>
      <c r="X162" s="37"/>
      <c r="Y162" s="37"/>
      <c r="Z162" s="35"/>
      <c r="AA162" s="31"/>
      <c r="AB162" s="31"/>
      <c r="AC162" s="31"/>
      <c r="AD162" s="31"/>
      <c r="AE162" s="31"/>
      <c r="AF162" s="31"/>
      <c r="AG162" s="31"/>
      <c r="AH162" s="31"/>
      <c r="AI162" s="31"/>
      <c r="AJ162" s="41" t="s">
        <v>20</v>
      </c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57" t="s">
        <v>30</v>
      </c>
      <c r="BA162" s="31"/>
      <c r="BB162" s="31"/>
      <c r="BC162" s="31"/>
      <c r="BD162" s="31"/>
      <c r="BE162" s="26"/>
      <c r="BF162" s="26"/>
      <c r="BG162" s="26"/>
      <c r="BH162" s="26"/>
    </row>
    <row r="163" spans="1:60" ht="25.5" hidden="1" customHeight="1" x14ac:dyDescent="0.2">
      <c r="A163" s="48"/>
      <c r="B163" s="31"/>
      <c r="C163" s="203" t="s">
        <v>96</v>
      </c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5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97" t="s">
        <v>97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15">
      <c r="A164" s="48"/>
      <c r="B164" s="31"/>
      <c r="C164" s="206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8"/>
      <c r="AD164" s="31"/>
      <c r="AE164" s="33" t="s">
        <v>31</v>
      </c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 t="s">
        <v>32</v>
      </c>
      <c r="AX164" s="31"/>
      <c r="AY164" s="31"/>
      <c r="AZ164" s="31" t="s">
        <v>33</v>
      </c>
      <c r="BA164" s="98"/>
      <c r="BB164" s="31"/>
      <c r="BC164" s="31"/>
      <c r="BD164" s="31"/>
      <c r="BE164" s="26"/>
      <c r="BF164" s="26"/>
      <c r="BG164" s="26"/>
      <c r="BH164" s="26"/>
    </row>
    <row r="165" spans="1:60" s="46" customFormat="1" ht="25.5" hidden="1" customHeight="1" x14ac:dyDescent="0.15">
      <c r="A165" s="48"/>
      <c r="B165" s="31"/>
      <c r="C165" s="206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8"/>
      <c r="AC165" s="1"/>
      <c r="AD165" s="31"/>
      <c r="AE165" s="130" t="s">
        <v>109</v>
      </c>
      <c r="AF165" s="131"/>
      <c r="AG165" s="131"/>
      <c r="AH165" s="131"/>
      <c r="AI165" s="131"/>
      <c r="AJ165" s="131"/>
      <c r="AK165" s="132"/>
      <c r="AL165" s="209">
        <f>IF(AZ155=0,0,ROUNDUP(AW165/AZ155,3))</f>
        <v>0</v>
      </c>
      <c r="AM165" s="210"/>
      <c r="AN165" s="210"/>
      <c r="AO165" s="210"/>
      <c r="AP165" s="210"/>
      <c r="AQ165" s="211"/>
      <c r="AR165" s="31"/>
      <c r="AS165" s="31"/>
      <c r="AT165" s="31"/>
      <c r="AU165" s="45"/>
      <c r="AV165" s="112" t="s">
        <v>35</v>
      </c>
      <c r="AW165" s="215">
        <f>IF(AW155-AW160&gt;0,IF(AW155-AW160&gt;AZ155,AZ155,AW155-AW160),0)</f>
        <v>0</v>
      </c>
      <c r="AX165" s="216" t="s">
        <v>36</v>
      </c>
      <c r="AY165" s="216"/>
      <c r="AZ165" s="98"/>
      <c r="BA165" s="98"/>
      <c r="BB165" s="45"/>
      <c r="BC165" s="45"/>
      <c r="BD165" s="45"/>
      <c r="BE165" s="42"/>
      <c r="BF165" s="42"/>
      <c r="BG165" s="42"/>
      <c r="BH165" s="42"/>
    </row>
    <row r="166" spans="1:60" ht="35.25" hidden="1" customHeight="1" x14ac:dyDescent="0.15">
      <c r="A166" s="48"/>
      <c r="B166" s="31"/>
      <c r="C166" s="206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8"/>
      <c r="AD166" s="31"/>
      <c r="AE166" s="133"/>
      <c r="AF166" s="134"/>
      <c r="AG166" s="134"/>
      <c r="AH166" s="134"/>
      <c r="AI166" s="134"/>
      <c r="AJ166" s="134"/>
      <c r="AK166" s="135"/>
      <c r="AL166" s="212"/>
      <c r="AM166" s="213"/>
      <c r="AN166" s="213"/>
      <c r="AO166" s="213"/>
      <c r="AP166" s="213"/>
      <c r="AQ166" s="214"/>
      <c r="AR166" s="31"/>
      <c r="AS166" s="31"/>
      <c r="AT166" s="31"/>
      <c r="AU166" s="112"/>
      <c r="AV166" s="112"/>
      <c r="AW166" s="215"/>
      <c r="AX166" s="216"/>
      <c r="AY166" s="216"/>
      <c r="AZ166" s="31"/>
      <c r="BA166" s="31"/>
      <c r="BB166" s="31"/>
      <c r="BC166" s="31"/>
      <c r="BD166" s="31"/>
      <c r="BE166" s="26"/>
      <c r="BF166" s="26"/>
      <c r="BG166" s="26"/>
      <c r="BH166" s="26"/>
    </row>
    <row r="167" spans="1:60" ht="25.5" hidden="1" customHeight="1" x14ac:dyDescent="0.15">
      <c r="A167" s="48"/>
      <c r="B167" s="31"/>
      <c r="C167" s="206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8"/>
      <c r="AD167" s="31"/>
      <c r="AE167" s="31"/>
      <c r="AF167" s="31"/>
      <c r="AG167" s="31"/>
      <c r="AH167" s="31"/>
      <c r="AI167" s="31"/>
      <c r="AJ167" s="31"/>
      <c r="AK167" s="41" t="s">
        <v>20</v>
      </c>
      <c r="AL167" s="31"/>
      <c r="AM167" s="37"/>
      <c r="AN167" s="37"/>
      <c r="AO167" s="37"/>
      <c r="AP167" s="31"/>
      <c r="AQ167" s="31"/>
      <c r="AR167" s="31"/>
      <c r="AS167" s="31"/>
      <c r="AT167" s="31"/>
      <c r="AU167" s="112"/>
      <c r="AV167" s="31"/>
      <c r="AW167" s="31"/>
      <c r="AX167" s="31"/>
      <c r="AY167" s="31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15">
      <c r="A168" s="48"/>
      <c r="B168" s="31"/>
      <c r="C168" s="167" t="s">
        <v>98</v>
      </c>
      <c r="D168" s="168"/>
      <c r="E168" s="169" t="s">
        <v>99</v>
      </c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70"/>
      <c r="AD168" s="31"/>
      <c r="AE168" s="31"/>
      <c r="AF168" s="31"/>
      <c r="AG168" s="31"/>
      <c r="AJ168" s="31"/>
      <c r="AK168" s="50" t="s">
        <v>37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s="11" customFormat="1" ht="15" hidden="1" customHeight="1" x14ac:dyDescent="0.15">
      <c r="A169" s="20"/>
      <c r="B169" s="21"/>
      <c r="D169" s="22"/>
      <c r="X169" s="14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23"/>
      <c r="BE169" s="23"/>
    </row>
    <row r="170" spans="1:60" ht="25.5" hidden="1" customHeight="1" x14ac:dyDescent="0.15">
      <c r="A170" s="124" t="s">
        <v>47</v>
      </c>
      <c r="B170" s="125"/>
      <c r="C170" s="125"/>
      <c r="D170" s="125"/>
      <c r="E170" s="125"/>
      <c r="F170" s="125"/>
      <c r="G170" s="125"/>
      <c r="H170" s="125"/>
      <c r="I170" s="126"/>
      <c r="J170" s="25"/>
      <c r="K170" s="59" t="s">
        <v>41</v>
      </c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25"/>
      <c r="AP170" s="25"/>
      <c r="AQ170" s="25"/>
      <c r="AR170" s="25"/>
      <c r="AS170" s="25"/>
      <c r="AT170" s="31"/>
      <c r="AU170" s="31" t="s">
        <v>6</v>
      </c>
      <c r="AV170" s="37"/>
      <c r="AW170" s="37"/>
      <c r="AX170" s="37"/>
      <c r="AY170" s="37"/>
      <c r="AZ170" s="31"/>
      <c r="BA170" s="37"/>
      <c r="BB170" s="37"/>
      <c r="BC170" s="37"/>
      <c r="BD170" s="23"/>
      <c r="BE170" s="23"/>
      <c r="BF170" s="11"/>
    </row>
    <row r="171" spans="1:60" ht="17.25" hidden="1" customHeight="1" x14ac:dyDescent="0.15">
      <c r="A171" s="127"/>
      <c r="B171" s="128"/>
      <c r="C171" s="128"/>
      <c r="D171" s="128"/>
      <c r="E171" s="128"/>
      <c r="F171" s="128"/>
      <c r="G171" s="128"/>
      <c r="H171" s="128"/>
      <c r="I171" s="129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8"/>
      <c r="Y171" s="28"/>
      <c r="Z171" s="28"/>
      <c r="AA171" s="28"/>
      <c r="AB171" s="28"/>
      <c r="AC171" s="28"/>
      <c r="AD171" s="28"/>
      <c r="AE171" s="29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30"/>
      <c r="AQ171" s="30"/>
      <c r="AR171" s="30"/>
      <c r="AS171" s="30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26"/>
      <c r="BE171" s="26"/>
      <c r="BF171" s="31"/>
    </row>
    <row r="172" spans="1:60" ht="28.5" hidden="1" customHeight="1" x14ac:dyDescent="0.15">
      <c r="A172" s="32"/>
      <c r="B172" s="33" t="s">
        <v>7</v>
      </c>
      <c r="C172" s="34"/>
      <c r="D172" s="34"/>
      <c r="E172" s="34"/>
      <c r="F172" s="31"/>
      <c r="G172" s="35"/>
      <c r="H172" s="3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6"/>
      <c r="AB172" s="37"/>
      <c r="AC172" s="37"/>
      <c r="AD172" s="37"/>
      <c r="AE172" s="33" t="s">
        <v>8</v>
      </c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1"/>
      <c r="AV172" s="31"/>
      <c r="AW172" s="31" t="s">
        <v>9</v>
      </c>
      <c r="AX172" s="31"/>
      <c r="AY172" s="31"/>
      <c r="AZ172" s="31" t="s">
        <v>10</v>
      </c>
      <c r="BA172" s="31"/>
      <c r="BB172" s="31"/>
      <c r="BC172" s="31"/>
      <c r="BD172" s="31"/>
      <c r="BE172" s="26"/>
      <c r="BF172" s="26"/>
      <c r="BG172" s="26"/>
      <c r="BH172" s="26"/>
    </row>
    <row r="173" spans="1:60" ht="25.5" hidden="1" customHeight="1" x14ac:dyDescent="0.15">
      <c r="A173" s="32"/>
      <c r="B173" s="130" t="s">
        <v>93</v>
      </c>
      <c r="C173" s="131"/>
      <c r="D173" s="131"/>
      <c r="E173" s="132"/>
      <c r="F173" s="136" t="s">
        <v>11</v>
      </c>
      <c r="G173" s="136"/>
      <c r="H173" s="222"/>
      <c r="I173" s="222"/>
      <c r="J173" s="122" t="s">
        <v>12</v>
      </c>
      <c r="K173" s="122"/>
      <c r="L173" s="222"/>
      <c r="M173" s="222"/>
      <c r="N173" s="122" t="s">
        <v>13</v>
      </c>
      <c r="O173" s="115"/>
      <c r="P173" s="114" t="s">
        <v>14</v>
      </c>
      <c r="Q173" s="115"/>
      <c r="R173" s="118" t="s">
        <v>15</v>
      </c>
      <c r="S173" s="118"/>
      <c r="T173" s="222"/>
      <c r="U173" s="222"/>
      <c r="V173" s="122" t="s">
        <v>12</v>
      </c>
      <c r="W173" s="122"/>
      <c r="X173" s="222"/>
      <c r="Y173" s="222"/>
      <c r="Z173" s="122" t="s">
        <v>13</v>
      </c>
      <c r="AA173" s="115"/>
      <c r="AB173" s="31"/>
      <c r="AC173" s="31"/>
      <c r="AD173" s="31"/>
      <c r="AE173" s="130" t="s">
        <v>108</v>
      </c>
      <c r="AF173" s="194"/>
      <c r="AG173" s="194"/>
      <c r="AH173" s="194"/>
      <c r="AI173" s="195"/>
      <c r="AJ173" s="199">
        <f>ROUNDDOWN(AZ173/60,0)</f>
        <v>0</v>
      </c>
      <c r="AK173" s="199"/>
      <c r="AL173" s="201" t="s">
        <v>17</v>
      </c>
      <c r="AM173" s="201"/>
      <c r="AN173" s="199">
        <f>AZ173-AJ173*60</f>
        <v>0</v>
      </c>
      <c r="AO173" s="199"/>
      <c r="AP173" s="122" t="s">
        <v>13</v>
      </c>
      <c r="AQ173" s="115"/>
      <c r="AR173" s="37"/>
      <c r="AS173" s="31"/>
      <c r="AT173" s="31"/>
      <c r="AU173" s="112"/>
      <c r="AV173" s="112" t="s">
        <v>18</v>
      </c>
      <c r="AW173" s="113">
        <f>T173*60+X173</f>
        <v>0</v>
      </c>
      <c r="AX173" s="31"/>
      <c r="AY173" s="112" t="s">
        <v>19</v>
      </c>
      <c r="AZ173" s="113">
        <f>(T173*60+X173)-(H173*60+L173)</f>
        <v>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35.25" hidden="1" customHeight="1" x14ac:dyDescent="0.15">
      <c r="A174" s="32"/>
      <c r="B174" s="133"/>
      <c r="C174" s="134"/>
      <c r="D174" s="134"/>
      <c r="E174" s="135"/>
      <c r="F174" s="136"/>
      <c r="G174" s="136"/>
      <c r="H174" s="224"/>
      <c r="I174" s="224"/>
      <c r="J174" s="123"/>
      <c r="K174" s="123"/>
      <c r="L174" s="224"/>
      <c r="M174" s="224"/>
      <c r="N174" s="123"/>
      <c r="O174" s="117"/>
      <c r="P174" s="116"/>
      <c r="Q174" s="117"/>
      <c r="R174" s="119"/>
      <c r="S174" s="119"/>
      <c r="T174" s="224"/>
      <c r="U174" s="224"/>
      <c r="V174" s="123"/>
      <c r="W174" s="123"/>
      <c r="X174" s="224"/>
      <c r="Y174" s="224"/>
      <c r="Z174" s="123"/>
      <c r="AA174" s="117"/>
      <c r="AB174" s="31"/>
      <c r="AC174" s="31"/>
      <c r="AD174" s="31"/>
      <c r="AE174" s="196"/>
      <c r="AF174" s="197"/>
      <c r="AG174" s="197"/>
      <c r="AH174" s="197"/>
      <c r="AI174" s="198"/>
      <c r="AJ174" s="200"/>
      <c r="AK174" s="200"/>
      <c r="AL174" s="202"/>
      <c r="AM174" s="202"/>
      <c r="AN174" s="200"/>
      <c r="AO174" s="200"/>
      <c r="AP174" s="123"/>
      <c r="AQ174" s="117"/>
      <c r="AR174" s="37"/>
      <c r="AS174" s="31"/>
      <c r="AT174" s="31"/>
      <c r="AU174" s="112"/>
      <c r="AV174" s="112"/>
      <c r="AW174" s="113"/>
      <c r="AX174" s="31"/>
      <c r="AY174" s="112"/>
      <c r="AZ174" s="113"/>
      <c r="BA174" s="31"/>
      <c r="BB174" s="31"/>
      <c r="BC174" s="31"/>
      <c r="BD174" s="31"/>
      <c r="BE174" s="26"/>
      <c r="BF174" s="26"/>
      <c r="BG174" s="26"/>
      <c r="BH174" s="26"/>
    </row>
    <row r="175" spans="1:60" ht="17.25" hidden="1" customHeight="1" x14ac:dyDescent="0.15">
      <c r="A175" s="32"/>
      <c r="B175" s="38"/>
      <c r="C175" s="38"/>
      <c r="D175" s="38"/>
      <c r="E175" s="38"/>
      <c r="F175" s="39"/>
      <c r="G175" s="39"/>
      <c r="H175" s="40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7"/>
      <c r="Y175" s="37"/>
      <c r="Z175" s="35"/>
      <c r="AA175" s="36"/>
      <c r="AB175" s="37"/>
      <c r="AC175" s="37"/>
      <c r="AD175" s="37"/>
      <c r="AE175" s="37"/>
      <c r="AF175" s="37"/>
      <c r="AG175" s="37"/>
      <c r="AH175" s="37"/>
      <c r="AI175" s="37"/>
      <c r="AJ175" s="61" t="s">
        <v>20</v>
      </c>
      <c r="AK175" s="60"/>
      <c r="AL175" s="60"/>
      <c r="AM175" s="60"/>
      <c r="AN175" s="60"/>
      <c r="AO175" s="60"/>
      <c r="AP175" s="37"/>
      <c r="AQ175" s="37"/>
      <c r="AR175" s="37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26"/>
      <c r="BF175" s="26"/>
      <c r="BG175" s="26"/>
      <c r="BH175" s="26"/>
    </row>
    <row r="176" spans="1:60" s="31" customFormat="1" ht="25.5" hidden="1" customHeight="1" x14ac:dyDescent="0.15">
      <c r="A176" s="32"/>
      <c r="B176" s="33"/>
      <c r="C176" s="34"/>
      <c r="D176" s="34"/>
      <c r="E176" s="34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6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0"/>
      <c r="AK176" s="60"/>
      <c r="AL176" s="60"/>
      <c r="AM176" s="60"/>
      <c r="AN176" s="60"/>
      <c r="AO176" s="60"/>
      <c r="AP176" s="37"/>
      <c r="AQ176" s="37"/>
      <c r="AR176" s="37"/>
      <c r="AW176" s="45" t="s">
        <v>21</v>
      </c>
      <c r="AZ176" s="31" t="s">
        <v>22</v>
      </c>
      <c r="BC176" s="31" t="s">
        <v>94</v>
      </c>
      <c r="BE176" s="26"/>
      <c r="BF176" s="26"/>
      <c r="BG176" s="26"/>
      <c r="BH176" s="26"/>
    </row>
    <row r="177" spans="1:60" s="46" customFormat="1" ht="25.5" hidden="1" customHeight="1" x14ac:dyDescent="0.15">
      <c r="A177" s="43"/>
      <c r="B177" s="44" t="s">
        <v>92</v>
      </c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5"/>
      <c r="P177" s="44"/>
      <c r="Q177" s="44"/>
      <c r="R177" s="44"/>
      <c r="S177" s="44"/>
      <c r="T177" s="44"/>
      <c r="U177" s="14"/>
      <c r="V177" s="44"/>
      <c r="W177" s="44"/>
      <c r="X177" s="37"/>
      <c r="Y177" s="37"/>
      <c r="Z177" s="35"/>
      <c r="AA177" s="36"/>
      <c r="AB177" s="37"/>
      <c r="AC177" s="37"/>
      <c r="AD177" s="37"/>
      <c r="AE177" s="33" t="s">
        <v>23</v>
      </c>
      <c r="AF177" s="45"/>
      <c r="AG177" s="39"/>
      <c r="AH177" s="39"/>
      <c r="AI177" s="39"/>
      <c r="AJ177" s="63"/>
      <c r="AK177" s="63"/>
      <c r="AL177" s="63"/>
      <c r="AM177" s="63"/>
      <c r="AN177" s="60"/>
      <c r="AO177" s="60"/>
      <c r="AP177" s="37"/>
      <c r="AQ177" s="31"/>
      <c r="AR177" s="37"/>
      <c r="AS177" s="31"/>
      <c r="AT177" s="31"/>
      <c r="AU177" s="45"/>
      <c r="AV177" s="45"/>
      <c r="AW177" s="45" t="s">
        <v>24</v>
      </c>
      <c r="AX177" s="45"/>
      <c r="AY177" s="45"/>
      <c r="AZ177" s="31" t="s">
        <v>25</v>
      </c>
      <c r="BA177" s="45"/>
      <c r="BB177" s="31"/>
      <c r="BC177" s="31" t="s">
        <v>95</v>
      </c>
      <c r="BD177" s="45"/>
      <c r="BE177" s="26"/>
      <c r="BF177" s="42"/>
      <c r="BG177" s="42"/>
      <c r="BH177" s="42"/>
    </row>
    <row r="178" spans="1:60" ht="25.5" hidden="1" customHeight="1" x14ac:dyDescent="0.15">
      <c r="A178" s="32"/>
      <c r="B178" s="130" t="s">
        <v>93</v>
      </c>
      <c r="C178" s="131"/>
      <c r="D178" s="131"/>
      <c r="E178" s="132"/>
      <c r="F178" s="136" t="s">
        <v>11</v>
      </c>
      <c r="G178" s="136"/>
      <c r="H178" s="222"/>
      <c r="I178" s="222"/>
      <c r="J178" s="122" t="s">
        <v>12</v>
      </c>
      <c r="K178" s="122"/>
      <c r="L178" s="222"/>
      <c r="M178" s="222"/>
      <c r="N178" s="122" t="s">
        <v>13</v>
      </c>
      <c r="O178" s="115"/>
      <c r="P178" s="114" t="s">
        <v>14</v>
      </c>
      <c r="Q178" s="115"/>
      <c r="R178" s="118" t="s">
        <v>15</v>
      </c>
      <c r="S178" s="118"/>
      <c r="T178" s="221"/>
      <c r="U178" s="222"/>
      <c r="V178" s="122" t="s">
        <v>12</v>
      </c>
      <c r="W178" s="122"/>
      <c r="X178" s="222"/>
      <c r="Y178" s="222"/>
      <c r="Z178" s="122" t="s">
        <v>13</v>
      </c>
      <c r="AA178" s="115"/>
      <c r="AB178" s="37"/>
      <c r="AC178" s="37"/>
      <c r="AD178" s="37"/>
      <c r="AE178" s="218" t="s">
        <v>32</v>
      </c>
      <c r="AF178" s="122"/>
      <c r="AG178" s="122"/>
      <c r="AH178" s="122"/>
      <c r="AI178" s="115"/>
      <c r="AJ178" s="219">
        <f>ROUNDDOWN(AW183/60,0)</f>
        <v>0</v>
      </c>
      <c r="AK178" s="199"/>
      <c r="AL178" s="122" t="s">
        <v>12</v>
      </c>
      <c r="AM178" s="122"/>
      <c r="AN178" s="199">
        <f>AW183-AJ178*60</f>
        <v>0</v>
      </c>
      <c r="AO178" s="199"/>
      <c r="AP178" s="122" t="s">
        <v>13</v>
      </c>
      <c r="AQ178" s="115"/>
      <c r="AR178" s="37"/>
      <c r="AS178" s="47"/>
      <c r="AT178" s="47"/>
      <c r="AU178" s="31"/>
      <c r="AV178" s="112" t="s">
        <v>27</v>
      </c>
      <c r="AW178" s="113">
        <f>IF(AZ178&lt;=BC178,BC178,AW173)</f>
        <v>1200</v>
      </c>
      <c r="AX178" s="217"/>
      <c r="AY178" s="112" t="s">
        <v>28</v>
      </c>
      <c r="AZ178" s="113">
        <f>T178*60+X178</f>
        <v>0</v>
      </c>
      <c r="BA178" s="217"/>
      <c r="BB178" s="112" t="s">
        <v>29</v>
      </c>
      <c r="BC178" s="113">
        <f>IF(C186="☑",21*60,20*60)</f>
        <v>1200</v>
      </c>
      <c r="BD178" s="31"/>
      <c r="BE178" s="26"/>
      <c r="BF178" s="26"/>
      <c r="BG178" s="26"/>
      <c r="BH178" s="26"/>
    </row>
    <row r="179" spans="1:60" ht="35.25" hidden="1" customHeight="1" x14ac:dyDescent="0.15">
      <c r="A179" s="32"/>
      <c r="B179" s="133"/>
      <c r="C179" s="134"/>
      <c r="D179" s="134"/>
      <c r="E179" s="135"/>
      <c r="F179" s="136"/>
      <c r="G179" s="136"/>
      <c r="H179" s="224"/>
      <c r="I179" s="224"/>
      <c r="J179" s="123"/>
      <c r="K179" s="123"/>
      <c r="L179" s="224"/>
      <c r="M179" s="224"/>
      <c r="N179" s="123"/>
      <c r="O179" s="117"/>
      <c r="P179" s="116"/>
      <c r="Q179" s="117"/>
      <c r="R179" s="119"/>
      <c r="S179" s="119"/>
      <c r="T179" s="223"/>
      <c r="U179" s="224"/>
      <c r="V179" s="123"/>
      <c r="W179" s="123"/>
      <c r="X179" s="224"/>
      <c r="Y179" s="224"/>
      <c r="Z179" s="123"/>
      <c r="AA179" s="117"/>
      <c r="AB179" s="31"/>
      <c r="AC179" s="31"/>
      <c r="AD179" s="31"/>
      <c r="AE179" s="116"/>
      <c r="AF179" s="123"/>
      <c r="AG179" s="123"/>
      <c r="AH179" s="123"/>
      <c r="AI179" s="117"/>
      <c r="AJ179" s="220"/>
      <c r="AK179" s="200"/>
      <c r="AL179" s="123"/>
      <c r="AM179" s="123"/>
      <c r="AN179" s="200"/>
      <c r="AO179" s="200"/>
      <c r="AP179" s="123"/>
      <c r="AQ179" s="117"/>
      <c r="AR179" s="37"/>
      <c r="AS179" s="47"/>
      <c r="AT179" s="47"/>
      <c r="AU179" s="31"/>
      <c r="AV179" s="112"/>
      <c r="AW179" s="113"/>
      <c r="AX179" s="217"/>
      <c r="AY179" s="112"/>
      <c r="AZ179" s="113"/>
      <c r="BA179" s="217"/>
      <c r="BB179" s="112"/>
      <c r="BC179" s="113"/>
      <c r="BD179" s="31"/>
      <c r="BE179" s="26"/>
      <c r="BF179" s="26"/>
      <c r="BG179" s="26"/>
      <c r="BH179" s="26"/>
    </row>
    <row r="180" spans="1:60" ht="17.25" hidden="1" customHeight="1" x14ac:dyDescent="0.15">
      <c r="A180" s="48"/>
      <c r="B180" s="38"/>
      <c r="C180" s="38"/>
      <c r="D180" s="38"/>
      <c r="E180" s="38"/>
      <c r="F180" s="31"/>
      <c r="G180" s="38"/>
      <c r="H180" s="40"/>
      <c r="I180" s="38"/>
      <c r="J180" s="38"/>
      <c r="K180" s="38"/>
      <c r="L180" s="38"/>
      <c r="M180" s="38"/>
      <c r="N180" s="38"/>
      <c r="O180" s="38"/>
      <c r="P180" s="49"/>
      <c r="Q180" s="38"/>
      <c r="R180" s="38"/>
      <c r="S180" s="38"/>
      <c r="T180" s="38"/>
      <c r="U180" s="38"/>
      <c r="V180" s="38"/>
      <c r="W180" s="38"/>
      <c r="X180" s="37"/>
      <c r="Y180" s="37"/>
      <c r="Z180" s="35"/>
      <c r="AA180" s="31"/>
      <c r="AB180" s="31"/>
      <c r="AC180" s="31"/>
      <c r="AD180" s="31"/>
      <c r="AE180" s="31"/>
      <c r="AF180" s="31"/>
      <c r="AG180" s="31"/>
      <c r="AH180" s="31"/>
      <c r="AI180" s="31"/>
      <c r="AJ180" s="41" t="s">
        <v>20</v>
      </c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57" t="s">
        <v>30</v>
      </c>
      <c r="BA180" s="31"/>
      <c r="BB180" s="31"/>
      <c r="BC180" s="31"/>
      <c r="BD180" s="31"/>
      <c r="BE180" s="26"/>
      <c r="BF180" s="26"/>
      <c r="BG180" s="26"/>
      <c r="BH180" s="26"/>
    </row>
    <row r="181" spans="1:60" ht="25.5" hidden="1" customHeight="1" x14ac:dyDescent="0.2">
      <c r="A181" s="48"/>
      <c r="B181" s="31"/>
      <c r="C181" s="203" t="s">
        <v>96</v>
      </c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5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97" t="s">
        <v>97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15">
      <c r="A182" s="48"/>
      <c r="B182" s="31"/>
      <c r="C182" s="206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8"/>
      <c r="AD182" s="31"/>
      <c r="AE182" s="33" t="s">
        <v>31</v>
      </c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 t="s">
        <v>32</v>
      </c>
      <c r="AX182" s="31"/>
      <c r="AY182" s="31"/>
      <c r="AZ182" s="31" t="s">
        <v>33</v>
      </c>
      <c r="BA182" s="98"/>
      <c r="BB182" s="31"/>
      <c r="BC182" s="31"/>
      <c r="BD182" s="31"/>
      <c r="BE182" s="26"/>
      <c r="BF182" s="26"/>
      <c r="BG182" s="26"/>
      <c r="BH182" s="26"/>
    </row>
    <row r="183" spans="1:60" s="46" customFormat="1" ht="25.5" hidden="1" customHeight="1" x14ac:dyDescent="0.15">
      <c r="A183" s="48"/>
      <c r="B183" s="31"/>
      <c r="C183" s="206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8"/>
      <c r="AC183" s="1"/>
      <c r="AD183" s="31"/>
      <c r="AE183" s="130" t="s">
        <v>109</v>
      </c>
      <c r="AF183" s="131"/>
      <c r="AG183" s="131"/>
      <c r="AH183" s="131"/>
      <c r="AI183" s="131"/>
      <c r="AJ183" s="131"/>
      <c r="AK183" s="132"/>
      <c r="AL183" s="209">
        <f>IF(AZ173=0,0,ROUNDUP(AW183/AZ173,3))</f>
        <v>0</v>
      </c>
      <c r="AM183" s="210"/>
      <c r="AN183" s="210"/>
      <c r="AO183" s="210"/>
      <c r="AP183" s="210"/>
      <c r="AQ183" s="211"/>
      <c r="AR183" s="31"/>
      <c r="AS183" s="31"/>
      <c r="AT183" s="31"/>
      <c r="AU183" s="45"/>
      <c r="AV183" s="112" t="s">
        <v>35</v>
      </c>
      <c r="AW183" s="215">
        <f>IF(AW173-AW178&gt;0,IF(AW173-AW178&gt;AZ173,AZ173,AW173-AW178),0)</f>
        <v>0</v>
      </c>
      <c r="AX183" s="216" t="s">
        <v>36</v>
      </c>
      <c r="AY183" s="216"/>
      <c r="AZ183" s="98"/>
      <c r="BA183" s="98"/>
      <c r="BB183" s="45"/>
      <c r="BC183" s="45"/>
      <c r="BD183" s="45"/>
      <c r="BE183" s="42"/>
      <c r="BF183" s="42"/>
      <c r="BG183" s="42"/>
      <c r="BH183" s="42"/>
    </row>
    <row r="184" spans="1:60" ht="35.25" hidden="1" customHeight="1" x14ac:dyDescent="0.15">
      <c r="A184" s="48"/>
      <c r="B184" s="31"/>
      <c r="C184" s="206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8"/>
      <c r="AD184" s="31"/>
      <c r="AE184" s="133"/>
      <c r="AF184" s="134"/>
      <c r="AG184" s="134"/>
      <c r="AH184" s="134"/>
      <c r="AI184" s="134"/>
      <c r="AJ184" s="134"/>
      <c r="AK184" s="135"/>
      <c r="AL184" s="212"/>
      <c r="AM184" s="213"/>
      <c r="AN184" s="213"/>
      <c r="AO184" s="213"/>
      <c r="AP184" s="213"/>
      <c r="AQ184" s="214"/>
      <c r="AR184" s="31"/>
      <c r="AS184" s="31"/>
      <c r="AT184" s="31"/>
      <c r="AU184" s="112"/>
      <c r="AV184" s="112"/>
      <c r="AW184" s="215"/>
      <c r="AX184" s="216"/>
      <c r="AY184" s="216"/>
      <c r="AZ184" s="31"/>
      <c r="BA184" s="31"/>
      <c r="BB184" s="31"/>
      <c r="BC184" s="31"/>
      <c r="BD184" s="31"/>
      <c r="BE184" s="26"/>
      <c r="BF184" s="26"/>
      <c r="BG184" s="26"/>
      <c r="BH184" s="26"/>
    </row>
    <row r="185" spans="1:60" ht="25.5" hidden="1" customHeight="1" x14ac:dyDescent="0.15">
      <c r="A185" s="48"/>
      <c r="B185" s="31"/>
      <c r="C185" s="206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8"/>
      <c r="AD185" s="31"/>
      <c r="AE185" s="31"/>
      <c r="AF185" s="31"/>
      <c r="AG185" s="31"/>
      <c r="AH185" s="31"/>
      <c r="AI185" s="31"/>
      <c r="AJ185" s="31"/>
      <c r="AK185" s="41" t="s">
        <v>20</v>
      </c>
      <c r="AL185" s="31"/>
      <c r="AM185" s="37"/>
      <c r="AN185" s="37"/>
      <c r="AO185" s="37"/>
      <c r="AP185" s="31"/>
      <c r="AQ185" s="31"/>
      <c r="AR185" s="31"/>
      <c r="AS185" s="31"/>
      <c r="AT185" s="31"/>
      <c r="AU185" s="112"/>
      <c r="AV185" s="31"/>
      <c r="AW185" s="31"/>
      <c r="AX185" s="31"/>
      <c r="AY185" s="31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15">
      <c r="A186" s="48"/>
      <c r="B186" s="31"/>
      <c r="C186" s="167" t="s">
        <v>98</v>
      </c>
      <c r="D186" s="168"/>
      <c r="E186" s="169" t="s">
        <v>99</v>
      </c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70"/>
      <c r="AD186" s="31"/>
      <c r="AE186" s="31"/>
      <c r="AF186" s="31"/>
      <c r="AG186" s="31"/>
      <c r="AJ186" s="31"/>
      <c r="AK186" s="50" t="s">
        <v>37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17.25" hidden="1" customHeight="1" x14ac:dyDescent="0.15">
      <c r="A187" s="51"/>
      <c r="B187" s="52"/>
      <c r="C187" s="52"/>
      <c r="D187" s="52"/>
      <c r="E187" s="52"/>
      <c r="F187" s="53"/>
      <c r="G187" s="52"/>
      <c r="H187" s="52"/>
      <c r="I187" s="52"/>
      <c r="J187" s="52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5"/>
      <c r="AL187" s="54"/>
      <c r="AM187" s="56"/>
      <c r="AN187" s="56"/>
      <c r="AO187" s="56"/>
      <c r="AP187" s="54"/>
      <c r="AQ187" s="54"/>
      <c r="AR187" s="54"/>
      <c r="AS187" s="54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26"/>
      <c r="BE187" s="26"/>
    </row>
    <row r="188" spans="1:60" ht="17.25" hidden="1" customHeight="1" x14ac:dyDescent="0.15">
      <c r="A188" s="39"/>
      <c r="B188" s="39"/>
      <c r="C188" s="39"/>
      <c r="D188" s="39"/>
      <c r="E188" s="39"/>
      <c r="F188" s="57"/>
      <c r="G188" s="39"/>
      <c r="H188" s="39"/>
      <c r="I188" s="39"/>
      <c r="J188" s="39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50"/>
      <c r="AL188" s="31"/>
      <c r="AM188" s="37"/>
      <c r="AN188" s="37"/>
      <c r="AO188" s="37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15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AK189" s="58"/>
      <c r="AM189" s="11"/>
      <c r="AN189" s="11"/>
      <c r="AO189" s="1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25.5" hidden="1" customHeight="1" x14ac:dyDescent="0.15">
      <c r="A190" s="124" t="s">
        <v>48</v>
      </c>
      <c r="B190" s="125"/>
      <c r="C190" s="125"/>
      <c r="D190" s="125"/>
      <c r="E190" s="125"/>
      <c r="F190" s="125"/>
      <c r="G190" s="125"/>
      <c r="H190" s="125"/>
      <c r="I190" s="126"/>
      <c r="J190" s="25"/>
      <c r="K190" s="59" t="s">
        <v>41</v>
      </c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25"/>
      <c r="AP190" s="25"/>
      <c r="AQ190" s="25"/>
      <c r="AR190" s="25"/>
      <c r="AS190" s="25"/>
      <c r="AT190" s="31"/>
      <c r="AU190" s="31" t="s">
        <v>6</v>
      </c>
      <c r="AV190" s="37"/>
      <c r="AW190" s="37"/>
      <c r="AX190" s="37"/>
      <c r="AY190" s="37"/>
      <c r="AZ190" s="31"/>
      <c r="BA190" s="37"/>
      <c r="BB190" s="37"/>
      <c r="BC190" s="37"/>
      <c r="BD190" s="23"/>
      <c r="BE190" s="23"/>
      <c r="BF190" s="11"/>
    </row>
    <row r="191" spans="1:60" ht="17.25" hidden="1" customHeight="1" x14ac:dyDescent="0.15">
      <c r="A191" s="127"/>
      <c r="B191" s="128"/>
      <c r="C191" s="128"/>
      <c r="D191" s="128"/>
      <c r="E191" s="128"/>
      <c r="F191" s="128"/>
      <c r="G191" s="128"/>
      <c r="H191" s="128"/>
      <c r="I191" s="129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8"/>
      <c r="Y191" s="28"/>
      <c r="Z191" s="28"/>
      <c r="AA191" s="28"/>
      <c r="AB191" s="28"/>
      <c r="AC191" s="28"/>
      <c r="AD191" s="28"/>
      <c r="AE191" s="29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30"/>
      <c r="AQ191" s="30"/>
      <c r="AR191" s="30"/>
      <c r="AS191" s="30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26"/>
      <c r="BE191" s="26"/>
      <c r="BF191" s="31"/>
    </row>
    <row r="192" spans="1:60" ht="28.5" hidden="1" customHeight="1" x14ac:dyDescent="0.15">
      <c r="A192" s="32"/>
      <c r="B192" s="33" t="s">
        <v>7</v>
      </c>
      <c r="C192" s="34"/>
      <c r="D192" s="34"/>
      <c r="E192" s="34"/>
      <c r="F192" s="31"/>
      <c r="G192" s="35"/>
      <c r="H192" s="3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6"/>
      <c r="AB192" s="37"/>
      <c r="AC192" s="37"/>
      <c r="AD192" s="37"/>
      <c r="AE192" s="33" t="s">
        <v>8</v>
      </c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1"/>
      <c r="AV192" s="31"/>
      <c r="AW192" s="31" t="s">
        <v>9</v>
      </c>
      <c r="AX192" s="31"/>
      <c r="AY192" s="31"/>
      <c r="AZ192" s="31" t="s">
        <v>10</v>
      </c>
      <c r="BA192" s="31"/>
      <c r="BB192" s="31"/>
      <c r="BC192" s="31"/>
      <c r="BD192" s="31"/>
      <c r="BE192" s="26"/>
      <c r="BF192" s="26"/>
      <c r="BG192" s="26"/>
      <c r="BH192" s="26"/>
    </row>
    <row r="193" spans="1:60" ht="25.5" hidden="1" customHeight="1" x14ac:dyDescent="0.15">
      <c r="A193" s="32"/>
      <c r="B193" s="130" t="s">
        <v>93</v>
      </c>
      <c r="C193" s="131"/>
      <c r="D193" s="131"/>
      <c r="E193" s="132"/>
      <c r="F193" s="136" t="s">
        <v>11</v>
      </c>
      <c r="G193" s="136"/>
      <c r="H193" s="222"/>
      <c r="I193" s="222"/>
      <c r="J193" s="122" t="s">
        <v>12</v>
      </c>
      <c r="K193" s="122"/>
      <c r="L193" s="222"/>
      <c r="M193" s="222"/>
      <c r="N193" s="122" t="s">
        <v>13</v>
      </c>
      <c r="O193" s="115"/>
      <c r="P193" s="114" t="s">
        <v>14</v>
      </c>
      <c r="Q193" s="115"/>
      <c r="R193" s="118" t="s">
        <v>15</v>
      </c>
      <c r="S193" s="118"/>
      <c r="T193" s="222"/>
      <c r="U193" s="222"/>
      <c r="V193" s="122" t="s">
        <v>12</v>
      </c>
      <c r="W193" s="122"/>
      <c r="X193" s="222"/>
      <c r="Y193" s="222"/>
      <c r="Z193" s="122" t="s">
        <v>13</v>
      </c>
      <c r="AA193" s="115"/>
      <c r="AB193" s="31"/>
      <c r="AC193" s="31"/>
      <c r="AD193" s="31"/>
      <c r="AE193" s="130" t="s">
        <v>108</v>
      </c>
      <c r="AF193" s="194"/>
      <c r="AG193" s="194"/>
      <c r="AH193" s="194"/>
      <c r="AI193" s="195"/>
      <c r="AJ193" s="199">
        <f>ROUNDDOWN(AZ193/60,0)</f>
        <v>0</v>
      </c>
      <c r="AK193" s="199"/>
      <c r="AL193" s="201" t="s">
        <v>17</v>
      </c>
      <c r="AM193" s="201"/>
      <c r="AN193" s="199">
        <f>AZ193-AJ193*60</f>
        <v>0</v>
      </c>
      <c r="AO193" s="199"/>
      <c r="AP193" s="122" t="s">
        <v>13</v>
      </c>
      <c r="AQ193" s="115"/>
      <c r="AR193" s="37"/>
      <c r="AS193" s="31"/>
      <c r="AT193" s="31"/>
      <c r="AU193" s="112"/>
      <c r="AV193" s="112" t="s">
        <v>18</v>
      </c>
      <c r="AW193" s="113">
        <f>T193*60+X193</f>
        <v>0</v>
      </c>
      <c r="AX193" s="31"/>
      <c r="AY193" s="112" t="s">
        <v>19</v>
      </c>
      <c r="AZ193" s="113">
        <f>(T193*60+X193)-(H193*60+L193)</f>
        <v>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35.25" hidden="1" customHeight="1" x14ac:dyDescent="0.15">
      <c r="A194" s="32"/>
      <c r="B194" s="133"/>
      <c r="C194" s="134"/>
      <c r="D194" s="134"/>
      <c r="E194" s="135"/>
      <c r="F194" s="136"/>
      <c r="G194" s="136"/>
      <c r="H194" s="224"/>
      <c r="I194" s="224"/>
      <c r="J194" s="123"/>
      <c r="K194" s="123"/>
      <c r="L194" s="224"/>
      <c r="M194" s="224"/>
      <c r="N194" s="123"/>
      <c r="O194" s="117"/>
      <c r="P194" s="116"/>
      <c r="Q194" s="117"/>
      <c r="R194" s="119"/>
      <c r="S194" s="119"/>
      <c r="T194" s="224"/>
      <c r="U194" s="224"/>
      <c r="V194" s="123"/>
      <c r="W194" s="123"/>
      <c r="X194" s="224"/>
      <c r="Y194" s="224"/>
      <c r="Z194" s="123"/>
      <c r="AA194" s="117"/>
      <c r="AB194" s="31"/>
      <c r="AC194" s="31"/>
      <c r="AD194" s="31"/>
      <c r="AE194" s="196"/>
      <c r="AF194" s="197"/>
      <c r="AG194" s="197"/>
      <c r="AH194" s="197"/>
      <c r="AI194" s="198"/>
      <c r="AJ194" s="200"/>
      <c r="AK194" s="200"/>
      <c r="AL194" s="202"/>
      <c r="AM194" s="202"/>
      <c r="AN194" s="200"/>
      <c r="AO194" s="200"/>
      <c r="AP194" s="123"/>
      <c r="AQ194" s="117"/>
      <c r="AR194" s="37"/>
      <c r="AS194" s="31"/>
      <c r="AT194" s="31"/>
      <c r="AU194" s="112"/>
      <c r="AV194" s="112"/>
      <c r="AW194" s="113"/>
      <c r="AX194" s="31"/>
      <c r="AY194" s="112"/>
      <c r="AZ194" s="113"/>
      <c r="BA194" s="31"/>
      <c r="BB194" s="31"/>
      <c r="BC194" s="31"/>
      <c r="BD194" s="31"/>
      <c r="BE194" s="26"/>
      <c r="BF194" s="26"/>
      <c r="BG194" s="26"/>
      <c r="BH194" s="26"/>
    </row>
    <row r="195" spans="1:60" ht="17.25" hidden="1" customHeight="1" x14ac:dyDescent="0.15">
      <c r="A195" s="32"/>
      <c r="B195" s="38"/>
      <c r="C195" s="38"/>
      <c r="D195" s="38"/>
      <c r="E195" s="38"/>
      <c r="F195" s="39"/>
      <c r="G195" s="39"/>
      <c r="H195" s="40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7"/>
      <c r="Y195" s="37"/>
      <c r="Z195" s="35"/>
      <c r="AA195" s="36"/>
      <c r="AB195" s="37"/>
      <c r="AC195" s="37"/>
      <c r="AD195" s="37"/>
      <c r="AE195" s="37"/>
      <c r="AF195" s="37"/>
      <c r="AG195" s="37"/>
      <c r="AH195" s="37"/>
      <c r="AI195" s="37"/>
      <c r="AJ195" s="61" t="s">
        <v>20</v>
      </c>
      <c r="AK195" s="60"/>
      <c r="AL195" s="60"/>
      <c r="AM195" s="60"/>
      <c r="AN195" s="60"/>
      <c r="AO195" s="60"/>
      <c r="AP195" s="37"/>
      <c r="AQ195" s="37"/>
      <c r="AR195" s="37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26"/>
      <c r="BF195" s="26"/>
      <c r="BG195" s="26"/>
      <c r="BH195" s="26"/>
    </row>
    <row r="196" spans="1:60" s="31" customFormat="1" ht="25.5" hidden="1" customHeight="1" x14ac:dyDescent="0.15">
      <c r="A196" s="32"/>
      <c r="B196" s="33"/>
      <c r="C196" s="34"/>
      <c r="D196" s="34"/>
      <c r="E196" s="34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6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0"/>
      <c r="AK196" s="60"/>
      <c r="AL196" s="60"/>
      <c r="AM196" s="60"/>
      <c r="AN196" s="60"/>
      <c r="AO196" s="60"/>
      <c r="AP196" s="37"/>
      <c r="AQ196" s="37"/>
      <c r="AR196" s="37"/>
      <c r="AW196" s="45" t="s">
        <v>21</v>
      </c>
      <c r="AZ196" s="31" t="s">
        <v>22</v>
      </c>
      <c r="BC196" s="31" t="s">
        <v>94</v>
      </c>
      <c r="BE196" s="26"/>
      <c r="BF196" s="26"/>
      <c r="BG196" s="26"/>
      <c r="BH196" s="26"/>
    </row>
    <row r="197" spans="1:60" s="46" customFormat="1" ht="25.5" hidden="1" customHeight="1" x14ac:dyDescent="0.15">
      <c r="A197" s="43"/>
      <c r="B197" s="44" t="s">
        <v>92</v>
      </c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5"/>
      <c r="P197" s="44"/>
      <c r="Q197" s="44"/>
      <c r="R197" s="44"/>
      <c r="S197" s="44"/>
      <c r="T197" s="44"/>
      <c r="U197" s="14"/>
      <c r="V197" s="44"/>
      <c r="W197" s="44"/>
      <c r="X197" s="37"/>
      <c r="Y197" s="37"/>
      <c r="Z197" s="35"/>
      <c r="AA197" s="36"/>
      <c r="AB197" s="37"/>
      <c r="AC197" s="37"/>
      <c r="AD197" s="37"/>
      <c r="AE197" s="33" t="s">
        <v>23</v>
      </c>
      <c r="AF197" s="45"/>
      <c r="AG197" s="39"/>
      <c r="AH197" s="39"/>
      <c r="AI197" s="39"/>
      <c r="AJ197" s="63"/>
      <c r="AK197" s="63"/>
      <c r="AL197" s="63"/>
      <c r="AM197" s="63"/>
      <c r="AN197" s="60"/>
      <c r="AO197" s="60"/>
      <c r="AP197" s="37"/>
      <c r="AQ197" s="31"/>
      <c r="AR197" s="37"/>
      <c r="AS197" s="31"/>
      <c r="AT197" s="31"/>
      <c r="AU197" s="45"/>
      <c r="AV197" s="45"/>
      <c r="AW197" s="45" t="s">
        <v>24</v>
      </c>
      <c r="AX197" s="45"/>
      <c r="AY197" s="45"/>
      <c r="AZ197" s="31" t="s">
        <v>25</v>
      </c>
      <c r="BA197" s="45"/>
      <c r="BB197" s="31"/>
      <c r="BC197" s="31" t="s">
        <v>95</v>
      </c>
      <c r="BD197" s="45"/>
      <c r="BE197" s="26"/>
      <c r="BF197" s="42"/>
      <c r="BG197" s="42"/>
      <c r="BH197" s="42"/>
    </row>
    <row r="198" spans="1:60" ht="25.5" hidden="1" customHeight="1" x14ac:dyDescent="0.15">
      <c r="A198" s="32"/>
      <c r="B198" s="130" t="s">
        <v>93</v>
      </c>
      <c r="C198" s="131"/>
      <c r="D198" s="131"/>
      <c r="E198" s="132"/>
      <c r="F198" s="136" t="s">
        <v>11</v>
      </c>
      <c r="G198" s="136"/>
      <c r="H198" s="222"/>
      <c r="I198" s="222"/>
      <c r="J198" s="122" t="s">
        <v>12</v>
      </c>
      <c r="K198" s="122"/>
      <c r="L198" s="222"/>
      <c r="M198" s="222"/>
      <c r="N198" s="122" t="s">
        <v>13</v>
      </c>
      <c r="O198" s="115"/>
      <c r="P198" s="114" t="s">
        <v>14</v>
      </c>
      <c r="Q198" s="115"/>
      <c r="R198" s="118" t="s">
        <v>15</v>
      </c>
      <c r="S198" s="118"/>
      <c r="T198" s="221"/>
      <c r="U198" s="222"/>
      <c r="V198" s="122" t="s">
        <v>12</v>
      </c>
      <c r="W198" s="122"/>
      <c r="X198" s="222"/>
      <c r="Y198" s="222"/>
      <c r="Z198" s="122" t="s">
        <v>13</v>
      </c>
      <c r="AA198" s="115"/>
      <c r="AB198" s="37"/>
      <c r="AC198" s="37"/>
      <c r="AD198" s="37"/>
      <c r="AE198" s="218" t="s">
        <v>32</v>
      </c>
      <c r="AF198" s="122"/>
      <c r="AG198" s="122"/>
      <c r="AH198" s="122"/>
      <c r="AI198" s="115"/>
      <c r="AJ198" s="219">
        <f>ROUNDDOWN(AW203/60,0)</f>
        <v>0</v>
      </c>
      <c r="AK198" s="199"/>
      <c r="AL198" s="122" t="s">
        <v>12</v>
      </c>
      <c r="AM198" s="122"/>
      <c r="AN198" s="199">
        <f>AW203-AJ198*60</f>
        <v>0</v>
      </c>
      <c r="AO198" s="199"/>
      <c r="AP198" s="122" t="s">
        <v>13</v>
      </c>
      <c r="AQ198" s="115"/>
      <c r="AR198" s="37"/>
      <c r="AS198" s="47"/>
      <c r="AT198" s="47"/>
      <c r="AU198" s="31"/>
      <c r="AV198" s="112" t="s">
        <v>27</v>
      </c>
      <c r="AW198" s="113">
        <f>IF(AZ198&lt;=BC198,BC198,AW193)</f>
        <v>1200</v>
      </c>
      <c r="AX198" s="217"/>
      <c r="AY198" s="112" t="s">
        <v>28</v>
      </c>
      <c r="AZ198" s="113">
        <f>T198*60+X198</f>
        <v>0</v>
      </c>
      <c r="BA198" s="217"/>
      <c r="BB198" s="112" t="s">
        <v>29</v>
      </c>
      <c r="BC198" s="113">
        <f>IF(C206="☑",21*60,20*60)</f>
        <v>1200</v>
      </c>
      <c r="BD198" s="31"/>
      <c r="BE198" s="26"/>
      <c r="BF198" s="26"/>
      <c r="BG198" s="26"/>
      <c r="BH198" s="26"/>
    </row>
    <row r="199" spans="1:60" ht="35.25" hidden="1" customHeight="1" x14ac:dyDescent="0.15">
      <c r="A199" s="32"/>
      <c r="B199" s="133"/>
      <c r="C199" s="134"/>
      <c r="D199" s="134"/>
      <c r="E199" s="135"/>
      <c r="F199" s="136"/>
      <c r="G199" s="136"/>
      <c r="H199" s="224"/>
      <c r="I199" s="224"/>
      <c r="J199" s="123"/>
      <c r="K199" s="123"/>
      <c r="L199" s="224"/>
      <c r="M199" s="224"/>
      <c r="N199" s="123"/>
      <c r="O199" s="117"/>
      <c r="P199" s="116"/>
      <c r="Q199" s="117"/>
      <c r="R199" s="119"/>
      <c r="S199" s="119"/>
      <c r="T199" s="223"/>
      <c r="U199" s="224"/>
      <c r="V199" s="123"/>
      <c r="W199" s="123"/>
      <c r="X199" s="224"/>
      <c r="Y199" s="224"/>
      <c r="Z199" s="123"/>
      <c r="AA199" s="117"/>
      <c r="AB199" s="31"/>
      <c r="AC199" s="31"/>
      <c r="AD199" s="31"/>
      <c r="AE199" s="116"/>
      <c r="AF199" s="123"/>
      <c r="AG199" s="123"/>
      <c r="AH199" s="123"/>
      <c r="AI199" s="117"/>
      <c r="AJ199" s="220"/>
      <c r="AK199" s="200"/>
      <c r="AL199" s="123"/>
      <c r="AM199" s="123"/>
      <c r="AN199" s="200"/>
      <c r="AO199" s="200"/>
      <c r="AP199" s="123"/>
      <c r="AQ199" s="117"/>
      <c r="AR199" s="37"/>
      <c r="AS199" s="47"/>
      <c r="AT199" s="47"/>
      <c r="AU199" s="31"/>
      <c r="AV199" s="112"/>
      <c r="AW199" s="113"/>
      <c r="AX199" s="217"/>
      <c r="AY199" s="112"/>
      <c r="AZ199" s="113"/>
      <c r="BA199" s="217"/>
      <c r="BB199" s="112"/>
      <c r="BC199" s="113"/>
      <c r="BD199" s="31"/>
      <c r="BE199" s="26"/>
      <c r="BF199" s="26"/>
      <c r="BG199" s="26"/>
      <c r="BH199" s="26"/>
    </row>
    <row r="200" spans="1:60" ht="17.25" hidden="1" customHeight="1" x14ac:dyDescent="0.15">
      <c r="A200" s="48"/>
      <c r="B200" s="38"/>
      <c r="C200" s="38"/>
      <c r="D200" s="38"/>
      <c r="E200" s="38"/>
      <c r="F200" s="31"/>
      <c r="G200" s="38"/>
      <c r="H200" s="40"/>
      <c r="I200" s="38"/>
      <c r="J200" s="38"/>
      <c r="K200" s="38"/>
      <c r="L200" s="38"/>
      <c r="M200" s="38"/>
      <c r="N200" s="38"/>
      <c r="O200" s="38"/>
      <c r="P200" s="49"/>
      <c r="Q200" s="38"/>
      <c r="R200" s="38"/>
      <c r="S200" s="38"/>
      <c r="T200" s="38"/>
      <c r="U200" s="38"/>
      <c r="V200" s="38"/>
      <c r="W200" s="38"/>
      <c r="X200" s="37"/>
      <c r="Y200" s="37"/>
      <c r="Z200" s="35"/>
      <c r="AA200" s="31"/>
      <c r="AB200" s="31"/>
      <c r="AC200" s="31"/>
      <c r="AD200" s="31"/>
      <c r="AE200" s="31"/>
      <c r="AF200" s="31"/>
      <c r="AG200" s="31"/>
      <c r="AH200" s="31"/>
      <c r="AI200" s="31"/>
      <c r="AJ200" s="41" t="s">
        <v>20</v>
      </c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57" t="s">
        <v>30</v>
      </c>
      <c r="BA200" s="31"/>
      <c r="BB200" s="31"/>
      <c r="BC200" s="31"/>
      <c r="BD200" s="31"/>
      <c r="BE200" s="26"/>
      <c r="BF200" s="26"/>
      <c r="BG200" s="26"/>
      <c r="BH200" s="26"/>
    </row>
    <row r="201" spans="1:60" ht="25.5" hidden="1" customHeight="1" x14ac:dyDescent="0.2">
      <c r="A201" s="48"/>
      <c r="B201" s="31"/>
      <c r="C201" s="203" t="s">
        <v>96</v>
      </c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5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97" t="s">
        <v>97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15">
      <c r="A202" s="48"/>
      <c r="B202" s="31"/>
      <c r="C202" s="206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8"/>
      <c r="AD202" s="31"/>
      <c r="AE202" s="33" t="s">
        <v>31</v>
      </c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 t="s">
        <v>32</v>
      </c>
      <c r="AX202" s="31"/>
      <c r="AY202" s="31"/>
      <c r="AZ202" s="31" t="s">
        <v>33</v>
      </c>
      <c r="BA202" s="98"/>
      <c r="BB202" s="31"/>
      <c r="BC202" s="31"/>
      <c r="BD202" s="31"/>
      <c r="BE202" s="26"/>
      <c r="BF202" s="26"/>
      <c r="BG202" s="26"/>
      <c r="BH202" s="26"/>
    </row>
    <row r="203" spans="1:60" s="46" customFormat="1" ht="25.5" hidden="1" customHeight="1" x14ac:dyDescent="0.15">
      <c r="A203" s="48"/>
      <c r="B203" s="31"/>
      <c r="C203" s="206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8"/>
      <c r="AC203" s="1"/>
      <c r="AD203" s="31"/>
      <c r="AE203" s="130" t="s">
        <v>109</v>
      </c>
      <c r="AF203" s="131"/>
      <c r="AG203" s="131"/>
      <c r="AH203" s="131"/>
      <c r="AI203" s="131"/>
      <c r="AJ203" s="131"/>
      <c r="AK203" s="132"/>
      <c r="AL203" s="209">
        <f>IF(AZ193=0,0,ROUNDUP(AW203/AZ193,3))</f>
        <v>0</v>
      </c>
      <c r="AM203" s="210"/>
      <c r="AN203" s="210"/>
      <c r="AO203" s="210"/>
      <c r="AP203" s="210"/>
      <c r="AQ203" s="211"/>
      <c r="AR203" s="31"/>
      <c r="AS203" s="31"/>
      <c r="AT203" s="31"/>
      <c r="AU203" s="45"/>
      <c r="AV203" s="112" t="s">
        <v>35</v>
      </c>
      <c r="AW203" s="215">
        <f>IF(AW193-AW198&gt;0,IF(AW193-AW198&gt;AZ193,AZ193,AW193-AW198),0)</f>
        <v>0</v>
      </c>
      <c r="AX203" s="216" t="s">
        <v>36</v>
      </c>
      <c r="AY203" s="216"/>
      <c r="AZ203" s="98"/>
      <c r="BA203" s="98"/>
      <c r="BB203" s="45"/>
      <c r="BC203" s="45"/>
      <c r="BD203" s="45"/>
      <c r="BE203" s="42"/>
      <c r="BF203" s="42"/>
      <c r="BG203" s="42"/>
      <c r="BH203" s="42"/>
    </row>
    <row r="204" spans="1:60" ht="35.25" hidden="1" customHeight="1" x14ac:dyDescent="0.15">
      <c r="A204" s="48"/>
      <c r="B204" s="31"/>
      <c r="C204" s="206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8"/>
      <c r="AD204" s="31"/>
      <c r="AE204" s="133"/>
      <c r="AF204" s="134"/>
      <c r="AG204" s="134"/>
      <c r="AH204" s="134"/>
      <c r="AI204" s="134"/>
      <c r="AJ204" s="134"/>
      <c r="AK204" s="135"/>
      <c r="AL204" s="212"/>
      <c r="AM204" s="213"/>
      <c r="AN204" s="213"/>
      <c r="AO204" s="213"/>
      <c r="AP204" s="213"/>
      <c r="AQ204" s="214"/>
      <c r="AR204" s="31"/>
      <c r="AS204" s="31"/>
      <c r="AT204" s="31"/>
      <c r="AU204" s="112"/>
      <c r="AV204" s="112"/>
      <c r="AW204" s="215"/>
      <c r="AX204" s="216"/>
      <c r="AY204" s="216"/>
      <c r="AZ204" s="31"/>
      <c r="BA204" s="31"/>
      <c r="BB204" s="31"/>
      <c r="BC204" s="31"/>
      <c r="BD204" s="31"/>
      <c r="BE204" s="26"/>
      <c r="BF204" s="26"/>
      <c r="BG204" s="26"/>
      <c r="BH204" s="26"/>
    </row>
    <row r="205" spans="1:60" ht="25.5" hidden="1" customHeight="1" x14ac:dyDescent="0.15">
      <c r="A205" s="48"/>
      <c r="B205" s="31"/>
      <c r="C205" s="206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8"/>
      <c r="AD205" s="31"/>
      <c r="AE205" s="31"/>
      <c r="AF205" s="31"/>
      <c r="AG205" s="31"/>
      <c r="AH205" s="31"/>
      <c r="AI205" s="31"/>
      <c r="AJ205" s="31"/>
      <c r="AK205" s="41" t="s">
        <v>20</v>
      </c>
      <c r="AL205" s="31"/>
      <c r="AM205" s="37"/>
      <c r="AN205" s="37"/>
      <c r="AO205" s="37"/>
      <c r="AP205" s="31"/>
      <c r="AQ205" s="31"/>
      <c r="AR205" s="31"/>
      <c r="AS205" s="31"/>
      <c r="AT205" s="31"/>
      <c r="AU205" s="112"/>
      <c r="AV205" s="31"/>
      <c r="AW205" s="31"/>
      <c r="AX205" s="31"/>
      <c r="AY205" s="31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15">
      <c r="A206" s="48"/>
      <c r="B206" s="31"/>
      <c r="C206" s="167" t="s">
        <v>98</v>
      </c>
      <c r="D206" s="168"/>
      <c r="E206" s="169" t="s">
        <v>99</v>
      </c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70"/>
      <c r="AD206" s="31"/>
      <c r="AE206" s="31"/>
      <c r="AF206" s="31"/>
      <c r="AG206" s="31"/>
      <c r="AJ206" s="31"/>
      <c r="AK206" s="50" t="s">
        <v>37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17.25" hidden="1" customHeight="1" x14ac:dyDescent="0.15">
      <c r="A207" s="51"/>
      <c r="B207" s="52"/>
      <c r="C207" s="52"/>
      <c r="D207" s="52"/>
      <c r="E207" s="52"/>
      <c r="F207" s="53"/>
      <c r="G207" s="52"/>
      <c r="H207" s="52"/>
      <c r="I207" s="52"/>
      <c r="J207" s="52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5"/>
      <c r="AL207" s="54"/>
      <c r="AM207" s="56"/>
      <c r="AN207" s="56"/>
      <c r="AO207" s="56"/>
      <c r="AP207" s="54"/>
      <c r="AQ207" s="54"/>
      <c r="AR207" s="54"/>
      <c r="AS207" s="54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26"/>
      <c r="BE207" s="26"/>
    </row>
    <row r="208" spans="1:60" ht="36" customHeight="1" x14ac:dyDescent="0.15">
      <c r="A208" s="39"/>
      <c r="B208" s="235" t="s">
        <v>49</v>
      </c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  <c r="V208" s="235"/>
      <c r="W208" s="235"/>
      <c r="X208" s="235"/>
      <c r="Y208" s="235"/>
      <c r="Z208" s="235"/>
      <c r="AA208" s="235"/>
      <c r="AB208" s="235"/>
      <c r="AC208" s="235"/>
      <c r="AD208" s="235"/>
      <c r="AE208" s="235"/>
      <c r="AF208" s="235"/>
      <c r="AG208" s="235"/>
      <c r="AH208" s="235"/>
      <c r="AI208" s="235"/>
      <c r="AJ208" s="235"/>
      <c r="AK208" s="235"/>
      <c r="AL208" s="235"/>
      <c r="AM208" s="235"/>
      <c r="AN208" s="235"/>
      <c r="AO208" s="235"/>
      <c r="AP208" s="235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s="11" customFormat="1" ht="28.5" customHeight="1" x14ac:dyDescent="0.15">
      <c r="A209" s="5" t="s">
        <v>74</v>
      </c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5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6"/>
      <c r="AF209" s="66"/>
      <c r="AG209" s="66"/>
      <c r="AH209" s="66"/>
      <c r="AI209" s="66"/>
      <c r="AJ209" s="66"/>
      <c r="AK209" s="6"/>
      <c r="AL209" s="66"/>
      <c r="AM209" s="6"/>
      <c r="AN209" s="6"/>
      <c r="AO209" s="6"/>
      <c r="AP209" s="66"/>
      <c r="AQ209" s="66"/>
      <c r="AR209" s="66"/>
      <c r="AS209" s="1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23"/>
      <c r="BE209" s="23"/>
    </row>
    <row r="210" spans="1:57" ht="20.25" customHeight="1" x14ac:dyDescent="0.1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26"/>
      <c r="BE210" s="26"/>
    </row>
    <row r="211" spans="1:57" x14ac:dyDescent="0.15">
      <c r="C211" s="1" t="s">
        <v>50</v>
      </c>
      <c r="AG211" s="57"/>
      <c r="AH211" s="57"/>
      <c r="AI211" s="57"/>
      <c r="AJ211" s="57"/>
      <c r="AK211" s="57"/>
      <c r="AL211" s="57"/>
      <c r="AM211" s="57"/>
      <c r="AN211" s="57"/>
      <c r="AO211" s="57"/>
      <c r="AT211" s="31"/>
      <c r="AU211" s="31"/>
      <c r="AV211" s="95"/>
      <c r="AW211" s="95"/>
      <c r="AX211" s="95"/>
      <c r="AY211" s="95"/>
      <c r="AZ211" s="95"/>
      <c r="BA211" s="95"/>
      <c r="BB211" s="95"/>
      <c r="BC211" s="31"/>
      <c r="BD211" s="26"/>
      <c r="BE211" s="26"/>
    </row>
    <row r="212" spans="1:57" ht="37.5" customHeight="1" x14ac:dyDescent="0.15">
      <c r="C212" s="227" t="s">
        <v>84</v>
      </c>
      <c r="D212" s="228"/>
      <c r="E212" s="229" t="s">
        <v>51</v>
      </c>
      <c r="F212" s="230"/>
      <c r="G212" s="230"/>
      <c r="H212" s="230"/>
      <c r="I212" s="230"/>
      <c r="J212" s="230"/>
      <c r="K212" s="230"/>
      <c r="L212" s="230"/>
      <c r="M212" s="231"/>
      <c r="N212" s="171" t="s">
        <v>83</v>
      </c>
      <c r="O212" s="172"/>
      <c r="P212" s="172"/>
      <c r="Q212" s="172"/>
      <c r="R212" s="172"/>
      <c r="S212" s="172"/>
      <c r="T212" s="172"/>
      <c r="U212" s="172"/>
      <c r="V212" s="172"/>
      <c r="W212" s="172"/>
      <c r="X212" s="172"/>
      <c r="Y212" s="172"/>
      <c r="Z212" s="172"/>
      <c r="AA212" s="172"/>
      <c r="AB212" s="172"/>
      <c r="AC212" s="172"/>
      <c r="AD212" s="172"/>
      <c r="AE212" s="172"/>
      <c r="AF212" s="172"/>
      <c r="AG212" s="172"/>
      <c r="AH212" s="172"/>
      <c r="AI212" s="172"/>
      <c r="AJ212" s="172"/>
      <c r="AK212" s="172"/>
      <c r="AL212" s="172"/>
      <c r="AM212" s="172"/>
      <c r="AN212" s="172"/>
      <c r="AO212" s="173"/>
      <c r="AP212" s="31"/>
      <c r="AQ212" s="236"/>
      <c r="AR212" s="236"/>
      <c r="AS212" s="236"/>
      <c r="AT212" s="236"/>
      <c r="AU212" s="236"/>
      <c r="AV212" s="236"/>
      <c r="AW212" s="236"/>
      <c r="AX212" s="31"/>
      <c r="AY212" s="26"/>
      <c r="AZ212" s="26"/>
    </row>
    <row r="213" spans="1:57" ht="18.75" customHeight="1" x14ac:dyDescent="0.15">
      <c r="C213" s="228"/>
      <c r="D213" s="228"/>
      <c r="E213" s="232"/>
      <c r="F213" s="233"/>
      <c r="G213" s="233"/>
      <c r="H213" s="233"/>
      <c r="I213" s="233"/>
      <c r="J213" s="233"/>
      <c r="K213" s="233"/>
      <c r="L213" s="233"/>
      <c r="M213" s="234"/>
      <c r="N213" s="174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75"/>
      <c r="AP213" s="31"/>
      <c r="AQ213" s="236"/>
      <c r="AR213" s="236"/>
      <c r="AS213" s="236"/>
      <c r="AT213" s="236"/>
      <c r="AU213" s="236"/>
      <c r="AV213" s="236"/>
      <c r="AW213" s="236"/>
      <c r="AX213" s="31"/>
      <c r="AY213" s="26"/>
      <c r="AZ213" s="26"/>
    </row>
    <row r="214" spans="1:57" ht="37.5" customHeight="1" x14ac:dyDescent="0.15">
      <c r="C214" s="228"/>
      <c r="D214" s="228"/>
      <c r="E214" s="335"/>
      <c r="F214" s="336"/>
      <c r="G214" s="336"/>
      <c r="H214" s="336"/>
      <c r="I214" s="336"/>
      <c r="J214" s="336"/>
      <c r="K214" s="336"/>
      <c r="L214" s="241" t="s">
        <v>0</v>
      </c>
      <c r="M214" s="242"/>
      <c r="N214" s="174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75"/>
      <c r="AP214" s="31"/>
      <c r="AQ214" s="217"/>
      <c r="AR214" s="217"/>
      <c r="AS214" s="217"/>
      <c r="AT214" s="217"/>
      <c r="AU214" s="217"/>
      <c r="AV214" s="217"/>
      <c r="AW214" s="217"/>
      <c r="AX214" s="31"/>
      <c r="AY214" s="26"/>
      <c r="AZ214" s="26"/>
    </row>
    <row r="215" spans="1:57" ht="24.75" customHeight="1" x14ac:dyDescent="0.15">
      <c r="C215" s="228"/>
      <c r="D215" s="228"/>
      <c r="E215" s="337"/>
      <c r="F215" s="338"/>
      <c r="G215" s="338"/>
      <c r="H215" s="338"/>
      <c r="I215" s="338"/>
      <c r="J215" s="338"/>
      <c r="K215" s="338"/>
      <c r="L215" s="243"/>
      <c r="M215" s="244"/>
      <c r="N215" s="176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7"/>
      <c r="AF215" s="177"/>
      <c r="AG215" s="177"/>
      <c r="AH215" s="177"/>
      <c r="AI215" s="177"/>
      <c r="AJ215" s="177"/>
      <c r="AK215" s="177"/>
      <c r="AL215" s="177"/>
      <c r="AM215" s="177"/>
      <c r="AN215" s="177"/>
      <c r="AO215" s="178"/>
      <c r="AP215" s="95"/>
      <c r="AQ215" s="217"/>
      <c r="AR215" s="217"/>
      <c r="AS215" s="217"/>
      <c r="AT215" s="217"/>
      <c r="AU215" s="217"/>
      <c r="AV215" s="217"/>
      <c r="AW215" s="217"/>
      <c r="AX215" s="31"/>
      <c r="AY215" s="26"/>
      <c r="AZ215" s="26"/>
    </row>
    <row r="216" spans="1:57" ht="32.25" customHeight="1" x14ac:dyDescent="0.15">
      <c r="C216" s="21" t="s">
        <v>52</v>
      </c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T216" s="31"/>
      <c r="AU216" s="31"/>
      <c r="AV216" s="95"/>
      <c r="AW216" s="95"/>
      <c r="AX216" s="95"/>
      <c r="AY216" s="95"/>
      <c r="AZ216" s="95"/>
      <c r="BA216" s="95"/>
      <c r="BB216" s="95"/>
      <c r="BC216" s="31"/>
      <c r="BD216" s="26"/>
      <c r="BE216" s="26"/>
    </row>
    <row r="217" spans="1:57" s="4" customFormat="1" ht="18.75" customHeight="1" x14ac:dyDescent="0.15">
      <c r="C217" s="36"/>
      <c r="D217" s="36"/>
      <c r="E217" s="36"/>
      <c r="F217" s="36"/>
      <c r="G217" s="36"/>
      <c r="H217" s="36"/>
      <c r="I217" s="36"/>
      <c r="J217" s="74"/>
      <c r="K217" s="36"/>
      <c r="L217" s="36"/>
      <c r="M217" s="36"/>
      <c r="N217" s="36"/>
      <c r="O217" s="36"/>
      <c r="P217" s="72"/>
      <c r="Q217" s="72"/>
      <c r="R217" s="72"/>
      <c r="S217" s="72"/>
      <c r="T217" s="72"/>
      <c r="U217" s="72"/>
      <c r="V217" s="72"/>
      <c r="W217" s="72"/>
      <c r="X217" s="35"/>
      <c r="Y217" s="35"/>
      <c r="Z217" s="35"/>
      <c r="AA217" s="36"/>
      <c r="AB217" s="36"/>
      <c r="AC217" s="36"/>
      <c r="AD217" s="64"/>
      <c r="AE217" s="68"/>
      <c r="AF217" s="68"/>
      <c r="AG217" s="64"/>
      <c r="AH217" s="64"/>
      <c r="AI217" s="64"/>
      <c r="AJ217" s="64"/>
      <c r="AK217" s="64"/>
      <c r="AL217" s="64"/>
      <c r="AM217" s="64"/>
      <c r="AN217" s="64"/>
      <c r="AO217" s="64"/>
      <c r="AT217" s="64"/>
      <c r="AU217" s="64"/>
      <c r="AV217" s="217"/>
      <c r="AW217" s="217"/>
      <c r="AX217" s="217"/>
      <c r="AY217" s="217"/>
      <c r="AZ217" s="217"/>
      <c r="BA217" s="217"/>
      <c r="BB217" s="217"/>
      <c r="BC217" s="64"/>
      <c r="BD217" s="3"/>
      <c r="BE217" s="3"/>
    </row>
    <row r="218" spans="1:57" ht="33" customHeight="1" x14ac:dyDescent="0.15">
      <c r="C218" s="67" t="s">
        <v>53</v>
      </c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AT218" s="31"/>
      <c r="AU218" s="31"/>
      <c r="AV218" s="217"/>
      <c r="AW218" s="217"/>
      <c r="AX218" s="217"/>
      <c r="AY218" s="217"/>
      <c r="AZ218" s="217"/>
      <c r="BA218" s="217"/>
      <c r="BB218" s="217"/>
      <c r="BC218" s="31"/>
      <c r="BD218" s="26"/>
      <c r="BE218" s="26"/>
    </row>
    <row r="219" spans="1:57" ht="24.95" customHeight="1" x14ac:dyDescent="0.15">
      <c r="C219" s="1" t="s">
        <v>54</v>
      </c>
      <c r="D219" s="76" t="s">
        <v>55</v>
      </c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26"/>
      <c r="BE219" s="26"/>
    </row>
    <row r="220" spans="1:57" s="79" customFormat="1" ht="25.5" customHeight="1" x14ac:dyDescent="0.15">
      <c r="B220" s="77"/>
      <c r="C220" s="93" t="s">
        <v>54</v>
      </c>
      <c r="D220" s="299" t="s">
        <v>85</v>
      </c>
      <c r="E220" s="299"/>
      <c r="F220" s="299"/>
      <c r="G220" s="299"/>
      <c r="H220" s="299"/>
      <c r="I220" s="299"/>
      <c r="J220" s="299"/>
      <c r="K220" s="299"/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  <c r="AA220" s="299"/>
      <c r="AB220" s="299"/>
      <c r="AC220" s="299"/>
      <c r="AD220" s="299"/>
      <c r="AE220" s="299"/>
      <c r="AF220" s="299"/>
      <c r="AG220" s="299"/>
      <c r="AH220" s="299"/>
      <c r="AI220" s="299"/>
      <c r="AJ220" s="299"/>
      <c r="AK220" s="299"/>
      <c r="AL220" s="299"/>
      <c r="AM220" s="299"/>
      <c r="AN220" s="299"/>
      <c r="AO220" s="299"/>
      <c r="AP220" s="299"/>
      <c r="AQ220" s="299"/>
      <c r="AR220" s="299"/>
      <c r="AS220" s="77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78"/>
      <c r="BE220" s="78"/>
    </row>
    <row r="221" spans="1:57" ht="23.25" customHeight="1" x14ac:dyDescent="0.15">
      <c r="B221" s="77"/>
      <c r="C221" s="93"/>
      <c r="D221" s="96" t="s">
        <v>86</v>
      </c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26"/>
      <c r="BE221" s="26"/>
    </row>
    <row r="222" spans="1:57" ht="23.25" customHeight="1" x14ac:dyDescent="0.15">
      <c r="B222" s="77"/>
      <c r="C222" s="93" t="s">
        <v>54</v>
      </c>
      <c r="D222" s="299" t="s">
        <v>87</v>
      </c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99"/>
      <c r="Y222" s="299"/>
      <c r="Z222" s="299"/>
      <c r="AA222" s="299"/>
      <c r="AB222" s="299"/>
      <c r="AC222" s="299"/>
      <c r="AD222" s="299"/>
      <c r="AE222" s="299"/>
      <c r="AF222" s="299"/>
      <c r="AG222" s="299"/>
      <c r="AH222" s="299"/>
      <c r="AI222" s="299"/>
      <c r="AJ222" s="299"/>
      <c r="AK222" s="299"/>
      <c r="AL222" s="299"/>
      <c r="AM222" s="299"/>
      <c r="AN222" s="299"/>
      <c r="AO222" s="299"/>
      <c r="AP222" s="299"/>
      <c r="AQ222" s="299"/>
      <c r="AR222" s="299"/>
      <c r="AS222" s="96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26"/>
      <c r="BE222" s="26"/>
    </row>
    <row r="223" spans="1:57" ht="23.25" customHeight="1" x14ac:dyDescent="0.15">
      <c r="B223" s="77"/>
      <c r="C223" s="93"/>
      <c r="D223" s="96" t="s">
        <v>88</v>
      </c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26"/>
      <c r="BE223" s="26"/>
    </row>
    <row r="224" spans="1:57" s="12" customFormat="1" ht="28.5" customHeight="1" x14ac:dyDescent="0.15">
      <c r="C224" s="75" t="s">
        <v>54</v>
      </c>
      <c r="D224" s="84" t="s">
        <v>56</v>
      </c>
      <c r="E224" s="80"/>
      <c r="F224" s="24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2"/>
      <c r="AR224" s="82"/>
      <c r="AS224" s="1"/>
      <c r="AT224" s="31"/>
      <c r="AU224" s="33"/>
      <c r="AV224" s="33"/>
      <c r="AW224" s="33"/>
      <c r="AX224" s="33"/>
      <c r="AY224" s="33"/>
      <c r="AZ224" s="33"/>
      <c r="BA224" s="33"/>
      <c r="BB224" s="33"/>
      <c r="BC224" s="33"/>
      <c r="BD224" s="83"/>
      <c r="BE224" s="83"/>
    </row>
    <row r="225" spans="3:55" s="12" customFormat="1" ht="18.75" customHeight="1" thickBot="1" x14ac:dyDescent="0.2">
      <c r="D225" s="24"/>
      <c r="E225" s="85"/>
      <c r="L225" s="86"/>
      <c r="M225" s="86"/>
      <c r="N225" s="86"/>
      <c r="O225" s="86"/>
      <c r="P225" s="86"/>
      <c r="Q225" s="86"/>
      <c r="R225" s="87"/>
      <c r="S225" s="87"/>
      <c r="T225" s="87"/>
      <c r="U225" s="87"/>
      <c r="V225" s="87"/>
      <c r="W225" s="87"/>
      <c r="X225" s="16"/>
      <c r="Y225" s="16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8"/>
      <c r="AP225" s="88"/>
      <c r="AQ225" s="4"/>
      <c r="AR225" s="26"/>
      <c r="AS225" s="89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</row>
    <row r="226" spans="3:55" x14ac:dyDescent="0.15">
      <c r="C226" s="300" t="s">
        <v>57</v>
      </c>
      <c r="D226" s="301"/>
      <c r="E226" s="301"/>
      <c r="F226" s="301"/>
      <c r="G226" s="301"/>
      <c r="H226" s="301"/>
      <c r="I226" s="305" t="s">
        <v>106</v>
      </c>
      <c r="J226" s="306"/>
      <c r="K226" s="307"/>
      <c r="L226" s="308" t="s">
        <v>51</v>
      </c>
      <c r="M226" s="217"/>
      <c r="N226" s="217"/>
      <c r="O226" s="217"/>
      <c r="P226" s="217"/>
      <c r="Q226" s="309"/>
      <c r="R226" s="312" t="s">
        <v>82</v>
      </c>
      <c r="S226" s="313"/>
      <c r="T226" s="313"/>
      <c r="U226" s="313"/>
      <c r="V226" s="313"/>
      <c r="W226" s="314"/>
      <c r="X226" s="318" t="s">
        <v>58</v>
      </c>
      <c r="Y226" s="319"/>
      <c r="Z226" s="319"/>
      <c r="AA226" s="319"/>
      <c r="AB226" s="319"/>
      <c r="AC226" s="320"/>
      <c r="AD226" s="315" t="s">
        <v>89</v>
      </c>
      <c r="AE226" s="316"/>
      <c r="AF226" s="316"/>
      <c r="AG226" s="316"/>
      <c r="AH226" s="316"/>
      <c r="AI226" s="321"/>
      <c r="AR226" s="26"/>
      <c r="AS226" s="26"/>
      <c r="AT226" s="31"/>
      <c r="AU226" s="31"/>
      <c r="AV226" s="31"/>
      <c r="AW226" s="31"/>
      <c r="AX226" s="31"/>
      <c r="AY226" s="289" t="s">
        <v>59</v>
      </c>
      <c r="AZ226" s="289" t="s">
        <v>60</v>
      </c>
      <c r="BA226" s="31"/>
      <c r="BB226" s="31"/>
      <c r="BC226" s="31"/>
    </row>
    <row r="227" spans="3:55" x14ac:dyDescent="0.15">
      <c r="C227" s="302"/>
      <c r="D227" s="217"/>
      <c r="E227" s="217"/>
      <c r="F227" s="217"/>
      <c r="G227" s="217"/>
      <c r="H227" s="217"/>
      <c r="I227" s="308"/>
      <c r="J227" s="217"/>
      <c r="K227" s="309"/>
      <c r="L227" s="308"/>
      <c r="M227" s="217"/>
      <c r="N227" s="217"/>
      <c r="O227" s="217"/>
      <c r="P227" s="217"/>
      <c r="Q227" s="309"/>
      <c r="R227" s="315"/>
      <c r="S227" s="316"/>
      <c r="T227" s="316"/>
      <c r="U227" s="316"/>
      <c r="V227" s="316"/>
      <c r="W227" s="317"/>
      <c r="X227" s="290" t="s">
        <v>61</v>
      </c>
      <c r="Y227" s="194"/>
      <c r="Z227" s="195"/>
      <c r="AA227" s="130" t="s">
        <v>62</v>
      </c>
      <c r="AB227" s="194"/>
      <c r="AC227" s="295"/>
      <c r="AD227" s="315"/>
      <c r="AE227" s="316"/>
      <c r="AF227" s="316"/>
      <c r="AG227" s="316"/>
      <c r="AH227" s="316"/>
      <c r="AI227" s="321"/>
      <c r="AR227" s="26"/>
      <c r="AS227" s="26"/>
      <c r="AT227" s="31"/>
      <c r="AU227" s="31"/>
      <c r="AV227" s="31"/>
      <c r="AW227" s="31"/>
      <c r="AX227" s="31"/>
      <c r="AY227" s="217"/>
      <c r="AZ227" s="164"/>
      <c r="BA227" s="31"/>
      <c r="BB227" s="31"/>
      <c r="BC227" s="31"/>
    </row>
    <row r="228" spans="3:55" x14ac:dyDescent="0.15">
      <c r="C228" s="302"/>
      <c r="D228" s="217"/>
      <c r="E228" s="217"/>
      <c r="F228" s="217"/>
      <c r="G228" s="217"/>
      <c r="H228" s="217"/>
      <c r="I228" s="308"/>
      <c r="J228" s="217"/>
      <c r="K228" s="309"/>
      <c r="L228" s="308"/>
      <c r="M228" s="217"/>
      <c r="N228" s="217"/>
      <c r="O228" s="217"/>
      <c r="P228" s="217"/>
      <c r="Q228" s="309"/>
      <c r="R228" s="315"/>
      <c r="S228" s="316"/>
      <c r="T228" s="316"/>
      <c r="U228" s="316"/>
      <c r="V228" s="316"/>
      <c r="W228" s="317"/>
      <c r="X228" s="291"/>
      <c r="Y228" s="292"/>
      <c r="Z228" s="293"/>
      <c r="AA228" s="296"/>
      <c r="AB228" s="292"/>
      <c r="AC228" s="297"/>
      <c r="AD228" s="315"/>
      <c r="AE228" s="316"/>
      <c r="AF228" s="316"/>
      <c r="AG228" s="316"/>
      <c r="AH228" s="316"/>
      <c r="AI228" s="321"/>
      <c r="AR228" s="26"/>
      <c r="AS228" s="26"/>
      <c r="AT228" s="31"/>
      <c r="AU228" s="31"/>
      <c r="AV228" s="31"/>
      <c r="AW228" s="31"/>
      <c r="AX228" s="31"/>
      <c r="AY228" s="217"/>
      <c r="AZ228" s="164"/>
      <c r="BA228" s="31"/>
      <c r="BB228" s="31"/>
      <c r="BC228" s="31"/>
    </row>
    <row r="229" spans="3:55" x14ac:dyDescent="0.15">
      <c r="C229" s="303"/>
      <c r="D229" s="304"/>
      <c r="E229" s="304"/>
      <c r="F229" s="304"/>
      <c r="G229" s="304"/>
      <c r="H229" s="304"/>
      <c r="I229" s="310"/>
      <c r="J229" s="304"/>
      <c r="K229" s="311"/>
      <c r="L229" s="310"/>
      <c r="M229" s="304"/>
      <c r="N229" s="304"/>
      <c r="O229" s="304"/>
      <c r="P229" s="304"/>
      <c r="Q229" s="311"/>
      <c r="R229" s="315"/>
      <c r="S229" s="316"/>
      <c r="T229" s="316"/>
      <c r="U229" s="316"/>
      <c r="V229" s="316"/>
      <c r="W229" s="317"/>
      <c r="X229" s="294"/>
      <c r="Y229" s="197"/>
      <c r="Z229" s="198"/>
      <c r="AA229" s="196"/>
      <c r="AB229" s="197"/>
      <c r="AC229" s="298"/>
      <c r="AD229" s="315"/>
      <c r="AE229" s="316"/>
      <c r="AF229" s="316"/>
      <c r="AG229" s="316"/>
      <c r="AH229" s="316"/>
      <c r="AI229" s="321"/>
      <c r="AR229" s="26"/>
      <c r="AS229" s="26"/>
      <c r="AT229" s="31"/>
      <c r="AU229" s="31"/>
      <c r="AV229" s="31"/>
      <c r="AW229" s="31"/>
      <c r="AX229" s="31"/>
      <c r="AY229" s="217"/>
      <c r="AZ229" s="164"/>
      <c r="BA229" s="31"/>
      <c r="BB229" s="31"/>
      <c r="BC229" s="31"/>
    </row>
    <row r="230" spans="3:55" ht="10.9" customHeight="1" x14ac:dyDescent="0.15">
      <c r="C230" s="248">
        <v>9</v>
      </c>
      <c r="D230" s="278" t="s">
        <v>63</v>
      </c>
      <c r="E230" s="245">
        <v>13</v>
      </c>
      <c r="F230" s="245" t="s">
        <v>64</v>
      </c>
      <c r="G230" s="248" t="s">
        <v>65</v>
      </c>
      <c r="H230" s="245"/>
      <c r="I230" s="339"/>
      <c r="J230" s="340"/>
      <c r="K230" s="341"/>
      <c r="L230" s="260">
        <f>E$214</f>
        <v>0</v>
      </c>
      <c r="M230" s="261"/>
      <c r="N230" s="261"/>
      <c r="O230" s="261"/>
      <c r="P230" s="261"/>
      <c r="Q230" s="262"/>
      <c r="R230" s="269">
        <f>IF(AND(I230="○",AY230="●"),2+ROUNDDOWN(($L230-100)/100,0)*2,0)</f>
        <v>0</v>
      </c>
      <c r="S230" s="270"/>
      <c r="T230" s="270"/>
      <c r="U230" s="270"/>
      <c r="V230" s="270"/>
      <c r="W230" s="271"/>
      <c r="X230" s="272">
        <v>1</v>
      </c>
      <c r="Y230" s="273"/>
      <c r="Z230" s="274"/>
      <c r="AA230" s="281">
        <f>IF(X230=1,$AL$33,IF(X230=2,$AL$51,IF(X230=3,$AL$69,IF(X230=4,$AL$89,IF(X230=5,$AL$107,IF(X230=6,$AL$127,IF(X230=7,$AL$145,IF(X230=8,$AL$165,IF(X230=9,$AL$183,IF(X230=10,$AL$203,0))))))))))</f>
        <v>0</v>
      </c>
      <c r="AB230" s="282"/>
      <c r="AC230" s="283"/>
      <c r="AD230" s="286">
        <f>IF(I230="○",ROUNDUP(R230*AA230,1),0)</f>
        <v>0</v>
      </c>
      <c r="AE230" s="287"/>
      <c r="AF230" s="287"/>
      <c r="AG230" s="287"/>
      <c r="AH230" s="287"/>
      <c r="AI230" s="288"/>
      <c r="AR230" s="26"/>
      <c r="AS230" s="26"/>
      <c r="AT230" s="31"/>
      <c r="AU230" s="31"/>
      <c r="AV230" s="31"/>
      <c r="AW230" s="31"/>
      <c r="AX230" s="31"/>
      <c r="AY230" s="217" t="str">
        <f>IF(OR(I230="×",AY234="×"),"×","●")</f>
        <v>●</v>
      </c>
      <c r="AZ230" s="164">
        <f>IF(AY230="●",IF(I230="定","-",I230),"-")</f>
        <v>0</v>
      </c>
      <c r="BA230" s="31"/>
      <c r="BB230" s="31"/>
      <c r="BC230" s="31"/>
    </row>
    <row r="231" spans="3:55" ht="10.9" customHeight="1" x14ac:dyDescent="0.15">
      <c r="C231" s="249"/>
      <c r="D231" s="279"/>
      <c r="E231" s="246"/>
      <c r="F231" s="246"/>
      <c r="G231" s="249"/>
      <c r="H231" s="246"/>
      <c r="I231" s="272"/>
      <c r="J231" s="273"/>
      <c r="K231" s="342"/>
      <c r="L231" s="263"/>
      <c r="M231" s="264"/>
      <c r="N231" s="264"/>
      <c r="O231" s="264"/>
      <c r="P231" s="264"/>
      <c r="Q231" s="265"/>
      <c r="R231" s="269"/>
      <c r="S231" s="270"/>
      <c r="T231" s="270"/>
      <c r="U231" s="270"/>
      <c r="V231" s="270"/>
      <c r="W231" s="271"/>
      <c r="X231" s="272"/>
      <c r="Y231" s="273"/>
      <c r="Z231" s="274"/>
      <c r="AA231" s="284"/>
      <c r="AB231" s="284"/>
      <c r="AC231" s="285"/>
      <c r="AD231" s="286"/>
      <c r="AE231" s="287"/>
      <c r="AF231" s="287"/>
      <c r="AG231" s="287"/>
      <c r="AH231" s="287"/>
      <c r="AI231" s="288"/>
      <c r="AR231" s="26"/>
      <c r="AS231" s="26"/>
      <c r="AT231" s="31"/>
      <c r="AU231" s="31"/>
      <c r="AV231" s="31"/>
      <c r="AW231" s="31"/>
      <c r="AX231" s="31"/>
      <c r="AY231" s="217"/>
      <c r="AZ231" s="164"/>
      <c r="BA231" s="31"/>
      <c r="BB231" s="31"/>
      <c r="BC231" s="31"/>
    </row>
    <row r="232" spans="3:55" ht="10.9" customHeight="1" x14ac:dyDescent="0.15">
      <c r="C232" s="249"/>
      <c r="D232" s="279"/>
      <c r="E232" s="246"/>
      <c r="F232" s="246"/>
      <c r="G232" s="249"/>
      <c r="H232" s="246"/>
      <c r="I232" s="272"/>
      <c r="J232" s="273"/>
      <c r="K232" s="342"/>
      <c r="L232" s="263"/>
      <c r="M232" s="264"/>
      <c r="N232" s="264"/>
      <c r="O232" s="264"/>
      <c r="P232" s="264"/>
      <c r="Q232" s="265"/>
      <c r="R232" s="269"/>
      <c r="S232" s="270"/>
      <c r="T232" s="270"/>
      <c r="U232" s="270"/>
      <c r="V232" s="270"/>
      <c r="W232" s="271"/>
      <c r="X232" s="272"/>
      <c r="Y232" s="273"/>
      <c r="Z232" s="274"/>
      <c r="AA232" s="284"/>
      <c r="AB232" s="284"/>
      <c r="AC232" s="285"/>
      <c r="AD232" s="286"/>
      <c r="AE232" s="287"/>
      <c r="AF232" s="287"/>
      <c r="AG232" s="287"/>
      <c r="AH232" s="287"/>
      <c r="AI232" s="288"/>
      <c r="AR232" s="26"/>
      <c r="AS232" s="26"/>
      <c r="AT232" s="31"/>
      <c r="AU232" s="31"/>
      <c r="AV232" s="31"/>
      <c r="AW232" s="31"/>
      <c r="AX232" s="31"/>
      <c r="AY232" s="217"/>
      <c r="AZ232" s="164"/>
      <c r="BA232" s="31"/>
      <c r="BB232" s="31"/>
      <c r="BC232" s="31"/>
    </row>
    <row r="233" spans="3:55" ht="10.9" customHeight="1" x14ac:dyDescent="0.15">
      <c r="C233" s="250"/>
      <c r="D233" s="280"/>
      <c r="E233" s="247"/>
      <c r="F233" s="247"/>
      <c r="G233" s="250"/>
      <c r="H233" s="247"/>
      <c r="I233" s="275"/>
      <c r="J233" s="276"/>
      <c r="K233" s="343"/>
      <c r="L233" s="266"/>
      <c r="M233" s="267"/>
      <c r="N233" s="267"/>
      <c r="O233" s="267"/>
      <c r="P233" s="267"/>
      <c r="Q233" s="268"/>
      <c r="R233" s="269"/>
      <c r="S233" s="270"/>
      <c r="T233" s="270"/>
      <c r="U233" s="270"/>
      <c r="V233" s="270"/>
      <c r="W233" s="271"/>
      <c r="X233" s="275"/>
      <c r="Y233" s="276"/>
      <c r="Z233" s="277"/>
      <c r="AA233" s="284"/>
      <c r="AB233" s="284"/>
      <c r="AC233" s="285"/>
      <c r="AD233" s="286"/>
      <c r="AE233" s="287"/>
      <c r="AF233" s="287"/>
      <c r="AG233" s="287"/>
      <c r="AH233" s="287"/>
      <c r="AI233" s="288"/>
      <c r="AR233" s="26"/>
      <c r="AS233" s="26"/>
      <c r="AT233" s="31"/>
      <c r="AU233" s="31"/>
      <c r="AV233" s="31"/>
      <c r="AW233" s="31"/>
      <c r="AX233" s="31"/>
      <c r="AY233" s="217"/>
      <c r="AZ233" s="164"/>
      <c r="BA233" s="31"/>
      <c r="BB233" s="31"/>
      <c r="BC233" s="31"/>
    </row>
    <row r="234" spans="3:55" ht="10.9" customHeight="1" x14ac:dyDescent="0.15">
      <c r="C234" s="248">
        <v>9</v>
      </c>
      <c r="D234" s="278" t="s">
        <v>63</v>
      </c>
      <c r="E234" s="245">
        <v>14</v>
      </c>
      <c r="F234" s="245" t="s">
        <v>64</v>
      </c>
      <c r="G234" s="248" t="s">
        <v>66</v>
      </c>
      <c r="H234" s="245"/>
      <c r="I234" s="339"/>
      <c r="J234" s="340"/>
      <c r="K234" s="341"/>
      <c r="L234" s="260">
        <f>E$214</f>
        <v>0</v>
      </c>
      <c r="M234" s="261"/>
      <c r="N234" s="261"/>
      <c r="O234" s="261"/>
      <c r="P234" s="261"/>
      <c r="Q234" s="262"/>
      <c r="R234" s="269">
        <f t="shared" ref="R234" si="0">IF(AND(I234="○",AY234="●"),2+ROUNDDOWN(($L234-100)/100,0)*2,0)</f>
        <v>0</v>
      </c>
      <c r="S234" s="270"/>
      <c r="T234" s="270"/>
      <c r="U234" s="270"/>
      <c r="V234" s="270"/>
      <c r="W234" s="271"/>
      <c r="X234" s="272">
        <v>1</v>
      </c>
      <c r="Y234" s="273"/>
      <c r="Z234" s="274"/>
      <c r="AA234" s="281">
        <f>IF(X234=1,$AL$33,IF(X234=2,$AL$51,IF(X234=3,$AL$69,IF(X234=4,$AL$89,IF(X234=5,$AL$107,IF(X234=6,$AL$127,IF(X234=7,$AL$145,IF(X234=8,$AL$165,IF(X234=9,$AL$183,IF(X234=10,$AL$203,0))))))))))</f>
        <v>0</v>
      </c>
      <c r="AB234" s="282"/>
      <c r="AC234" s="283"/>
      <c r="AD234" s="286">
        <f t="shared" ref="AD234" si="1">IF(I234="○",ROUNDUP(R234*AA234,1),0)</f>
        <v>0</v>
      </c>
      <c r="AE234" s="287"/>
      <c r="AF234" s="287"/>
      <c r="AG234" s="287"/>
      <c r="AH234" s="287"/>
      <c r="AI234" s="288"/>
      <c r="AR234" s="26"/>
      <c r="AS234" s="26"/>
      <c r="AT234" s="31"/>
      <c r="AU234" s="31"/>
      <c r="AV234" s="31"/>
      <c r="AW234" s="31"/>
      <c r="AX234" s="31"/>
      <c r="AY234" s="217" t="str">
        <f t="shared" ref="AY234" si="2">IF(OR(I234="×",AY238="×"),"×","●")</f>
        <v>●</v>
      </c>
      <c r="AZ234" s="164">
        <f>IF(AY234="●",IF(I234="定","-",I234),"-")</f>
        <v>0</v>
      </c>
      <c r="BA234" s="31"/>
      <c r="BB234" s="31"/>
      <c r="BC234" s="31"/>
    </row>
    <row r="235" spans="3:55" ht="10.9" customHeight="1" x14ac:dyDescent="0.15">
      <c r="C235" s="249"/>
      <c r="D235" s="279"/>
      <c r="E235" s="246"/>
      <c r="F235" s="246"/>
      <c r="G235" s="249"/>
      <c r="H235" s="246"/>
      <c r="I235" s="272"/>
      <c r="J235" s="273"/>
      <c r="K235" s="342"/>
      <c r="L235" s="263"/>
      <c r="M235" s="264"/>
      <c r="N235" s="264"/>
      <c r="O235" s="264"/>
      <c r="P235" s="264"/>
      <c r="Q235" s="265"/>
      <c r="R235" s="269"/>
      <c r="S235" s="270"/>
      <c r="T235" s="270"/>
      <c r="U235" s="270"/>
      <c r="V235" s="270"/>
      <c r="W235" s="271"/>
      <c r="X235" s="272"/>
      <c r="Y235" s="273"/>
      <c r="Z235" s="274"/>
      <c r="AA235" s="284"/>
      <c r="AB235" s="284"/>
      <c r="AC235" s="285"/>
      <c r="AD235" s="286"/>
      <c r="AE235" s="287"/>
      <c r="AF235" s="287"/>
      <c r="AG235" s="287"/>
      <c r="AH235" s="287"/>
      <c r="AI235" s="288"/>
      <c r="AR235" s="26"/>
      <c r="AS235" s="26"/>
      <c r="AT235" s="31"/>
      <c r="AU235" s="31"/>
      <c r="AV235" s="31"/>
      <c r="AW235" s="31"/>
      <c r="AX235" s="31"/>
      <c r="AY235" s="217"/>
      <c r="AZ235" s="164"/>
      <c r="BA235" s="31"/>
      <c r="BB235" s="31"/>
      <c r="BC235" s="31"/>
    </row>
    <row r="236" spans="3:55" ht="10.9" customHeight="1" x14ac:dyDescent="0.15">
      <c r="C236" s="249"/>
      <c r="D236" s="279"/>
      <c r="E236" s="246"/>
      <c r="F236" s="246"/>
      <c r="G236" s="249"/>
      <c r="H236" s="246"/>
      <c r="I236" s="272"/>
      <c r="J236" s="273"/>
      <c r="K236" s="342"/>
      <c r="L236" s="263"/>
      <c r="M236" s="264"/>
      <c r="N236" s="264"/>
      <c r="O236" s="264"/>
      <c r="P236" s="264"/>
      <c r="Q236" s="265"/>
      <c r="R236" s="269"/>
      <c r="S236" s="270"/>
      <c r="T236" s="270"/>
      <c r="U236" s="270"/>
      <c r="V236" s="270"/>
      <c r="W236" s="271"/>
      <c r="X236" s="272"/>
      <c r="Y236" s="273"/>
      <c r="Z236" s="274"/>
      <c r="AA236" s="284"/>
      <c r="AB236" s="284"/>
      <c r="AC236" s="285"/>
      <c r="AD236" s="286"/>
      <c r="AE236" s="287"/>
      <c r="AF236" s="287"/>
      <c r="AG236" s="287"/>
      <c r="AH236" s="287"/>
      <c r="AI236" s="288"/>
      <c r="AR236" s="26"/>
      <c r="AS236" s="26"/>
      <c r="AT236" s="31"/>
      <c r="AU236" s="31"/>
      <c r="AV236" s="31"/>
      <c r="AW236" s="31"/>
      <c r="AX236" s="31"/>
      <c r="AY236" s="217"/>
      <c r="AZ236" s="164"/>
      <c r="BA236" s="31"/>
      <c r="BB236" s="31"/>
      <c r="BC236" s="31"/>
    </row>
    <row r="237" spans="3:55" ht="10.9" customHeight="1" x14ac:dyDescent="0.15">
      <c r="C237" s="250"/>
      <c r="D237" s="280"/>
      <c r="E237" s="247"/>
      <c r="F237" s="247"/>
      <c r="G237" s="250"/>
      <c r="H237" s="247"/>
      <c r="I237" s="275"/>
      <c r="J237" s="276"/>
      <c r="K237" s="343"/>
      <c r="L237" s="266"/>
      <c r="M237" s="267"/>
      <c r="N237" s="267"/>
      <c r="O237" s="267"/>
      <c r="P237" s="267"/>
      <c r="Q237" s="268"/>
      <c r="R237" s="269"/>
      <c r="S237" s="270"/>
      <c r="T237" s="270"/>
      <c r="U237" s="270"/>
      <c r="V237" s="270"/>
      <c r="W237" s="271"/>
      <c r="X237" s="275"/>
      <c r="Y237" s="276"/>
      <c r="Z237" s="277"/>
      <c r="AA237" s="284"/>
      <c r="AB237" s="284"/>
      <c r="AC237" s="285"/>
      <c r="AD237" s="286"/>
      <c r="AE237" s="287"/>
      <c r="AF237" s="287"/>
      <c r="AG237" s="287"/>
      <c r="AH237" s="287"/>
      <c r="AI237" s="288"/>
      <c r="AR237" s="26"/>
      <c r="AS237" s="26"/>
      <c r="AT237" s="31"/>
      <c r="AU237" s="31"/>
      <c r="AV237" s="31"/>
      <c r="AW237" s="31"/>
      <c r="AX237" s="31"/>
      <c r="AY237" s="217"/>
      <c r="AZ237" s="164"/>
      <c r="BA237" s="31"/>
      <c r="BB237" s="31"/>
      <c r="BC237" s="31"/>
    </row>
    <row r="238" spans="3:55" ht="10.9" customHeight="1" x14ac:dyDescent="0.15">
      <c r="C238" s="248">
        <v>9</v>
      </c>
      <c r="D238" s="278" t="s">
        <v>63</v>
      </c>
      <c r="E238" s="245">
        <v>15</v>
      </c>
      <c r="F238" s="245" t="s">
        <v>64</v>
      </c>
      <c r="G238" s="248" t="s">
        <v>67</v>
      </c>
      <c r="H238" s="245"/>
      <c r="I238" s="339"/>
      <c r="J238" s="340"/>
      <c r="K238" s="341"/>
      <c r="L238" s="260">
        <f>E$214</f>
        <v>0</v>
      </c>
      <c r="M238" s="261"/>
      <c r="N238" s="261"/>
      <c r="O238" s="261"/>
      <c r="P238" s="261"/>
      <c r="Q238" s="262"/>
      <c r="R238" s="269">
        <f t="shared" ref="R238" si="3">IF(AND(I238="○",AY238="●"),2+ROUNDDOWN(($L238-100)/100,0)*2,0)</f>
        <v>0</v>
      </c>
      <c r="S238" s="270"/>
      <c r="T238" s="270"/>
      <c r="U238" s="270"/>
      <c r="V238" s="270"/>
      <c r="W238" s="271"/>
      <c r="X238" s="272">
        <v>1</v>
      </c>
      <c r="Y238" s="273"/>
      <c r="Z238" s="274"/>
      <c r="AA238" s="281">
        <f>IF(X238=1,$AL$33,IF(X238=2,$AL$51,IF(X238=3,$AL$69,IF(X238=4,$AL$89,IF(X238=5,$AL$107,IF(X238=6,$AL$127,IF(X238=7,$AL$145,IF(X238=8,$AL$165,IF(X238=9,$AL$183,IF(X238=10,$AL$203,0))))))))))</f>
        <v>0</v>
      </c>
      <c r="AB238" s="282"/>
      <c r="AC238" s="283"/>
      <c r="AD238" s="286">
        <f t="shared" ref="AD238" si="4">IF(I238="○",ROUNDUP(R238*AA238,1),0)</f>
        <v>0</v>
      </c>
      <c r="AE238" s="287"/>
      <c r="AF238" s="287"/>
      <c r="AG238" s="287"/>
      <c r="AH238" s="287"/>
      <c r="AI238" s="288"/>
      <c r="AR238" s="26"/>
      <c r="AS238" s="26"/>
      <c r="AT238" s="31"/>
      <c r="AU238" s="31"/>
      <c r="AV238" s="31"/>
      <c r="AW238" s="31"/>
      <c r="AX238" s="31"/>
      <c r="AY238" s="217" t="str">
        <f t="shared" ref="AY238" si="5">IF(OR(I238="×",AY242="×"),"×","●")</f>
        <v>●</v>
      </c>
      <c r="AZ238" s="164">
        <f>IF(AY238="●",IF(I238="定","-",I238),"-")</f>
        <v>0</v>
      </c>
      <c r="BA238" s="31"/>
      <c r="BB238" s="31"/>
      <c r="BC238" s="31"/>
    </row>
    <row r="239" spans="3:55" ht="10.9" customHeight="1" x14ac:dyDescent="0.15">
      <c r="C239" s="249"/>
      <c r="D239" s="279"/>
      <c r="E239" s="246"/>
      <c r="F239" s="246"/>
      <c r="G239" s="249"/>
      <c r="H239" s="246"/>
      <c r="I239" s="272"/>
      <c r="J239" s="273"/>
      <c r="K239" s="342"/>
      <c r="L239" s="263"/>
      <c r="M239" s="264"/>
      <c r="N239" s="264"/>
      <c r="O239" s="264"/>
      <c r="P239" s="264"/>
      <c r="Q239" s="265"/>
      <c r="R239" s="269"/>
      <c r="S239" s="270"/>
      <c r="T239" s="270"/>
      <c r="U239" s="270"/>
      <c r="V239" s="270"/>
      <c r="W239" s="271"/>
      <c r="X239" s="272"/>
      <c r="Y239" s="273"/>
      <c r="Z239" s="274"/>
      <c r="AA239" s="284"/>
      <c r="AB239" s="284"/>
      <c r="AC239" s="285"/>
      <c r="AD239" s="286"/>
      <c r="AE239" s="287"/>
      <c r="AF239" s="287"/>
      <c r="AG239" s="287"/>
      <c r="AH239" s="287"/>
      <c r="AI239" s="288"/>
      <c r="AR239" s="26"/>
      <c r="AS239" s="26"/>
      <c r="AT239" s="31"/>
      <c r="AU239" s="31"/>
      <c r="AV239" s="31"/>
      <c r="AW239" s="31"/>
      <c r="AX239" s="31"/>
      <c r="AY239" s="217"/>
      <c r="AZ239" s="164"/>
      <c r="BA239" s="31"/>
      <c r="BB239" s="31"/>
      <c r="BC239" s="31"/>
    </row>
    <row r="240" spans="3:55" ht="10.9" customHeight="1" x14ac:dyDescent="0.15">
      <c r="C240" s="249"/>
      <c r="D240" s="279"/>
      <c r="E240" s="246"/>
      <c r="F240" s="246"/>
      <c r="G240" s="249"/>
      <c r="H240" s="246"/>
      <c r="I240" s="272"/>
      <c r="J240" s="273"/>
      <c r="K240" s="342"/>
      <c r="L240" s="263"/>
      <c r="M240" s="264"/>
      <c r="N240" s="264"/>
      <c r="O240" s="264"/>
      <c r="P240" s="264"/>
      <c r="Q240" s="265"/>
      <c r="R240" s="269"/>
      <c r="S240" s="270"/>
      <c r="T240" s="270"/>
      <c r="U240" s="270"/>
      <c r="V240" s="270"/>
      <c r="W240" s="271"/>
      <c r="X240" s="272"/>
      <c r="Y240" s="273"/>
      <c r="Z240" s="274"/>
      <c r="AA240" s="284"/>
      <c r="AB240" s="284"/>
      <c r="AC240" s="285"/>
      <c r="AD240" s="286"/>
      <c r="AE240" s="287"/>
      <c r="AF240" s="287"/>
      <c r="AG240" s="287"/>
      <c r="AH240" s="287"/>
      <c r="AI240" s="288"/>
      <c r="AR240" s="26"/>
      <c r="AS240" s="26"/>
      <c r="AT240" s="31"/>
      <c r="AU240" s="31"/>
      <c r="AV240" s="31"/>
      <c r="AW240" s="31"/>
      <c r="AX240" s="31"/>
      <c r="AY240" s="217"/>
      <c r="AZ240" s="164"/>
      <c r="BA240" s="31"/>
      <c r="BB240" s="31"/>
      <c r="BC240" s="31"/>
    </row>
    <row r="241" spans="3:55" ht="10.9" customHeight="1" x14ac:dyDescent="0.15">
      <c r="C241" s="250"/>
      <c r="D241" s="280"/>
      <c r="E241" s="247"/>
      <c r="F241" s="247"/>
      <c r="G241" s="250"/>
      <c r="H241" s="247"/>
      <c r="I241" s="275"/>
      <c r="J241" s="276"/>
      <c r="K241" s="343"/>
      <c r="L241" s="266"/>
      <c r="M241" s="267"/>
      <c r="N241" s="267"/>
      <c r="O241" s="267"/>
      <c r="P241" s="267"/>
      <c r="Q241" s="268"/>
      <c r="R241" s="269"/>
      <c r="S241" s="270"/>
      <c r="T241" s="270"/>
      <c r="U241" s="270"/>
      <c r="V241" s="270"/>
      <c r="W241" s="271"/>
      <c r="X241" s="275"/>
      <c r="Y241" s="276"/>
      <c r="Z241" s="277"/>
      <c r="AA241" s="284"/>
      <c r="AB241" s="284"/>
      <c r="AC241" s="285"/>
      <c r="AD241" s="286"/>
      <c r="AE241" s="287"/>
      <c r="AF241" s="287"/>
      <c r="AG241" s="287"/>
      <c r="AH241" s="287"/>
      <c r="AI241" s="288"/>
      <c r="AR241" s="26"/>
      <c r="AS241" s="26"/>
      <c r="AT241" s="31"/>
      <c r="AU241" s="31"/>
      <c r="AV241" s="31"/>
      <c r="AW241" s="31"/>
      <c r="AX241" s="31"/>
      <c r="AY241" s="217"/>
      <c r="AZ241" s="164"/>
      <c r="BA241" s="31"/>
      <c r="BB241" s="31"/>
      <c r="BC241" s="31"/>
    </row>
    <row r="242" spans="3:55" ht="10.9" customHeight="1" x14ac:dyDescent="0.15">
      <c r="C242" s="248">
        <v>9</v>
      </c>
      <c r="D242" s="278" t="s">
        <v>63</v>
      </c>
      <c r="E242" s="245">
        <v>16</v>
      </c>
      <c r="F242" s="245" t="s">
        <v>64</v>
      </c>
      <c r="G242" s="248" t="s">
        <v>68</v>
      </c>
      <c r="H242" s="245"/>
      <c r="I242" s="339"/>
      <c r="J242" s="340"/>
      <c r="K242" s="341"/>
      <c r="L242" s="260">
        <f>E$214</f>
        <v>0</v>
      </c>
      <c r="M242" s="261"/>
      <c r="N242" s="261"/>
      <c r="O242" s="261"/>
      <c r="P242" s="261"/>
      <c r="Q242" s="262"/>
      <c r="R242" s="269">
        <f t="shared" ref="R242" si="6">IF(AND(I242="○",AY242="●"),2+ROUNDDOWN(($L242-100)/100,0)*2,0)</f>
        <v>0</v>
      </c>
      <c r="S242" s="270"/>
      <c r="T242" s="270"/>
      <c r="U242" s="270"/>
      <c r="V242" s="270"/>
      <c r="W242" s="271"/>
      <c r="X242" s="272">
        <v>1</v>
      </c>
      <c r="Y242" s="273"/>
      <c r="Z242" s="274"/>
      <c r="AA242" s="281">
        <f>IF(X242=1,$AL$33,IF(X242=2,$AL$51,IF(X242=3,$AL$69,IF(X242=4,$AL$89,IF(X242=5,$AL$107,IF(X242=6,$AL$127,IF(X242=7,$AL$145,IF(X242=8,$AL$165,IF(X242=9,$AL$183,IF(X242=10,$AL$203,0))))))))))</f>
        <v>0</v>
      </c>
      <c r="AB242" s="282"/>
      <c r="AC242" s="283"/>
      <c r="AD242" s="286">
        <f t="shared" ref="AD242" si="7">IF(I242="○",ROUNDUP(R242*AA242,1),0)</f>
        <v>0</v>
      </c>
      <c r="AE242" s="287"/>
      <c r="AF242" s="287"/>
      <c r="AG242" s="287"/>
      <c r="AH242" s="287"/>
      <c r="AI242" s="288"/>
      <c r="AR242" s="26"/>
      <c r="AS242" s="26"/>
      <c r="AT242" s="31"/>
      <c r="AU242" s="31"/>
      <c r="AV242" s="31"/>
      <c r="AW242" s="31"/>
      <c r="AX242" s="31"/>
      <c r="AY242" s="217" t="str">
        <f t="shared" ref="AY242" si="8">IF(OR(I242="×",AY246="×"),"×","●")</f>
        <v>●</v>
      </c>
      <c r="AZ242" s="164">
        <f>IF(AY242="●",IF(I242="定","-",I242),"-")</f>
        <v>0</v>
      </c>
      <c r="BA242" s="31"/>
      <c r="BB242" s="31"/>
      <c r="BC242" s="31"/>
    </row>
    <row r="243" spans="3:55" ht="10.9" customHeight="1" x14ac:dyDescent="0.15">
      <c r="C243" s="249"/>
      <c r="D243" s="279"/>
      <c r="E243" s="246"/>
      <c r="F243" s="246"/>
      <c r="G243" s="249"/>
      <c r="H243" s="246"/>
      <c r="I243" s="272"/>
      <c r="J243" s="273"/>
      <c r="K243" s="342"/>
      <c r="L243" s="263"/>
      <c r="M243" s="264"/>
      <c r="N243" s="264"/>
      <c r="O243" s="264"/>
      <c r="P243" s="264"/>
      <c r="Q243" s="265"/>
      <c r="R243" s="269"/>
      <c r="S243" s="270"/>
      <c r="T243" s="270"/>
      <c r="U243" s="270"/>
      <c r="V243" s="270"/>
      <c r="W243" s="271"/>
      <c r="X243" s="272"/>
      <c r="Y243" s="273"/>
      <c r="Z243" s="274"/>
      <c r="AA243" s="284"/>
      <c r="AB243" s="284"/>
      <c r="AC243" s="285"/>
      <c r="AD243" s="286"/>
      <c r="AE243" s="287"/>
      <c r="AF243" s="287"/>
      <c r="AG243" s="287"/>
      <c r="AH243" s="287"/>
      <c r="AI243" s="288"/>
      <c r="AR243" s="26"/>
      <c r="AS243" s="26"/>
      <c r="AT243" s="31"/>
      <c r="AU243" s="31"/>
      <c r="AV243" s="31"/>
      <c r="AW243" s="31"/>
      <c r="AX243" s="31"/>
      <c r="AY243" s="217"/>
      <c r="AZ243" s="164"/>
      <c r="BA243" s="31"/>
      <c r="BB243" s="31"/>
      <c r="BC243" s="31"/>
    </row>
    <row r="244" spans="3:55" ht="10.9" customHeight="1" x14ac:dyDescent="0.15">
      <c r="C244" s="249"/>
      <c r="D244" s="279"/>
      <c r="E244" s="246"/>
      <c r="F244" s="246"/>
      <c r="G244" s="249"/>
      <c r="H244" s="246"/>
      <c r="I244" s="272"/>
      <c r="J244" s="273"/>
      <c r="K244" s="342"/>
      <c r="L244" s="263"/>
      <c r="M244" s="264"/>
      <c r="N244" s="264"/>
      <c r="O244" s="264"/>
      <c r="P244" s="264"/>
      <c r="Q244" s="265"/>
      <c r="R244" s="269"/>
      <c r="S244" s="270"/>
      <c r="T244" s="270"/>
      <c r="U244" s="270"/>
      <c r="V244" s="270"/>
      <c r="W244" s="271"/>
      <c r="X244" s="272"/>
      <c r="Y244" s="273"/>
      <c r="Z244" s="274"/>
      <c r="AA244" s="284"/>
      <c r="AB244" s="284"/>
      <c r="AC244" s="285"/>
      <c r="AD244" s="286"/>
      <c r="AE244" s="287"/>
      <c r="AF244" s="287"/>
      <c r="AG244" s="287"/>
      <c r="AH244" s="287"/>
      <c r="AI244" s="288"/>
      <c r="AR244" s="26"/>
      <c r="AS244" s="26"/>
      <c r="AT244" s="31"/>
      <c r="AU244" s="31"/>
      <c r="AV244" s="31"/>
      <c r="AW244" s="31"/>
      <c r="AX244" s="31"/>
      <c r="AY244" s="217"/>
      <c r="AZ244" s="164"/>
      <c r="BA244" s="31"/>
      <c r="BB244" s="31"/>
      <c r="BC244" s="31"/>
    </row>
    <row r="245" spans="3:55" ht="10.9" customHeight="1" x14ac:dyDescent="0.15">
      <c r="C245" s="250"/>
      <c r="D245" s="280"/>
      <c r="E245" s="247"/>
      <c r="F245" s="247"/>
      <c r="G245" s="250"/>
      <c r="H245" s="247"/>
      <c r="I245" s="275"/>
      <c r="J245" s="276"/>
      <c r="K245" s="343"/>
      <c r="L245" s="266"/>
      <c r="M245" s="267"/>
      <c r="N245" s="267"/>
      <c r="O245" s="267"/>
      <c r="P245" s="267"/>
      <c r="Q245" s="268"/>
      <c r="R245" s="269"/>
      <c r="S245" s="270"/>
      <c r="T245" s="270"/>
      <c r="U245" s="270"/>
      <c r="V245" s="270"/>
      <c r="W245" s="271"/>
      <c r="X245" s="275"/>
      <c r="Y245" s="276"/>
      <c r="Z245" s="277"/>
      <c r="AA245" s="284"/>
      <c r="AB245" s="284"/>
      <c r="AC245" s="285"/>
      <c r="AD245" s="286"/>
      <c r="AE245" s="287"/>
      <c r="AF245" s="287"/>
      <c r="AG245" s="287"/>
      <c r="AH245" s="287"/>
      <c r="AI245" s="288"/>
      <c r="AR245" s="26"/>
      <c r="AS245" s="26"/>
      <c r="AT245" s="31"/>
      <c r="AU245" s="31"/>
      <c r="AV245" s="31"/>
      <c r="AW245" s="31"/>
      <c r="AX245" s="31"/>
      <c r="AY245" s="217"/>
      <c r="AZ245" s="164"/>
      <c r="BA245" s="31"/>
      <c r="BB245" s="31"/>
      <c r="BC245" s="31"/>
    </row>
    <row r="246" spans="3:55" ht="10.9" customHeight="1" x14ac:dyDescent="0.15">
      <c r="C246" s="248">
        <v>9</v>
      </c>
      <c r="D246" s="278" t="s">
        <v>63</v>
      </c>
      <c r="E246" s="245">
        <v>17</v>
      </c>
      <c r="F246" s="245" t="s">
        <v>64</v>
      </c>
      <c r="G246" s="248" t="s">
        <v>69</v>
      </c>
      <c r="H246" s="245"/>
      <c r="I246" s="339"/>
      <c r="J246" s="340"/>
      <c r="K246" s="341"/>
      <c r="L246" s="260">
        <f>E$214</f>
        <v>0</v>
      </c>
      <c r="M246" s="261"/>
      <c r="N246" s="261"/>
      <c r="O246" s="261"/>
      <c r="P246" s="261"/>
      <c r="Q246" s="262"/>
      <c r="R246" s="269">
        <f t="shared" ref="R246" si="9">IF(AND(I246="○",AY246="●"),2+ROUNDDOWN(($L246-100)/100,0)*2,0)</f>
        <v>0</v>
      </c>
      <c r="S246" s="270"/>
      <c r="T246" s="270"/>
      <c r="U246" s="270"/>
      <c r="V246" s="270"/>
      <c r="W246" s="271"/>
      <c r="X246" s="272">
        <v>1</v>
      </c>
      <c r="Y246" s="273"/>
      <c r="Z246" s="274"/>
      <c r="AA246" s="281">
        <f>IF(X246=1,$AL$33,IF(X246=2,$AL$51,IF(X246=3,$AL$69,IF(X246=4,$AL$89,IF(X246=5,$AL$107,IF(X246=6,$AL$127,IF(X246=7,$AL$145,IF(X246=8,$AL$165,IF(X246=9,$AL$183,IF(X246=10,$AL$203,0))))))))))</f>
        <v>0</v>
      </c>
      <c r="AB246" s="282"/>
      <c r="AC246" s="283"/>
      <c r="AD246" s="286">
        <f t="shared" ref="AD246" si="10">IF(I246="○",ROUNDUP(R246*AA246,1),0)</f>
        <v>0</v>
      </c>
      <c r="AE246" s="287"/>
      <c r="AF246" s="287"/>
      <c r="AG246" s="287"/>
      <c r="AH246" s="287"/>
      <c r="AI246" s="288"/>
      <c r="AR246" s="26"/>
      <c r="AS246" s="26"/>
      <c r="AT246" s="31"/>
      <c r="AU246" s="31"/>
      <c r="AV246" s="31"/>
      <c r="AW246" s="31"/>
      <c r="AX246" s="31"/>
      <c r="AY246" s="217" t="str">
        <f t="shared" ref="AY246" si="11">IF(OR(I246="×",AY250="×"),"×","●")</f>
        <v>●</v>
      </c>
      <c r="AZ246" s="164">
        <f>IF(AY246="●",IF(I246="定","-",I246),"-")</f>
        <v>0</v>
      </c>
      <c r="BA246" s="31"/>
      <c r="BB246" s="31"/>
      <c r="BC246" s="31"/>
    </row>
    <row r="247" spans="3:55" ht="10.9" customHeight="1" x14ac:dyDescent="0.15">
      <c r="C247" s="249"/>
      <c r="D247" s="279"/>
      <c r="E247" s="246"/>
      <c r="F247" s="246"/>
      <c r="G247" s="249"/>
      <c r="H247" s="246"/>
      <c r="I247" s="272"/>
      <c r="J247" s="273"/>
      <c r="K247" s="342"/>
      <c r="L247" s="263"/>
      <c r="M247" s="264"/>
      <c r="N247" s="264"/>
      <c r="O247" s="264"/>
      <c r="P247" s="264"/>
      <c r="Q247" s="265"/>
      <c r="R247" s="269"/>
      <c r="S247" s="270"/>
      <c r="T247" s="270"/>
      <c r="U247" s="270"/>
      <c r="V247" s="270"/>
      <c r="W247" s="271"/>
      <c r="X247" s="272"/>
      <c r="Y247" s="273"/>
      <c r="Z247" s="274"/>
      <c r="AA247" s="284"/>
      <c r="AB247" s="284"/>
      <c r="AC247" s="285"/>
      <c r="AD247" s="286"/>
      <c r="AE247" s="287"/>
      <c r="AF247" s="287"/>
      <c r="AG247" s="287"/>
      <c r="AH247" s="287"/>
      <c r="AI247" s="288"/>
      <c r="AR247" s="26"/>
      <c r="AS247" s="26"/>
      <c r="AT247" s="31"/>
      <c r="AU247" s="31"/>
      <c r="AV247" s="31"/>
      <c r="AW247" s="31"/>
      <c r="AX247" s="31"/>
      <c r="AY247" s="217"/>
      <c r="AZ247" s="164"/>
      <c r="BA247" s="31"/>
      <c r="BB247" s="31"/>
      <c r="BC247" s="31"/>
    </row>
    <row r="248" spans="3:55" ht="10.9" customHeight="1" x14ac:dyDescent="0.15">
      <c r="C248" s="249"/>
      <c r="D248" s="279"/>
      <c r="E248" s="246"/>
      <c r="F248" s="246"/>
      <c r="G248" s="249"/>
      <c r="H248" s="246"/>
      <c r="I248" s="272"/>
      <c r="J248" s="273"/>
      <c r="K248" s="342"/>
      <c r="L248" s="263"/>
      <c r="M248" s="264"/>
      <c r="N248" s="264"/>
      <c r="O248" s="264"/>
      <c r="P248" s="264"/>
      <c r="Q248" s="265"/>
      <c r="R248" s="269"/>
      <c r="S248" s="270"/>
      <c r="T248" s="270"/>
      <c r="U248" s="270"/>
      <c r="V248" s="270"/>
      <c r="W248" s="271"/>
      <c r="X248" s="272"/>
      <c r="Y248" s="273"/>
      <c r="Z248" s="274"/>
      <c r="AA248" s="284"/>
      <c r="AB248" s="284"/>
      <c r="AC248" s="285"/>
      <c r="AD248" s="286"/>
      <c r="AE248" s="287"/>
      <c r="AF248" s="287"/>
      <c r="AG248" s="287"/>
      <c r="AH248" s="287"/>
      <c r="AI248" s="288"/>
      <c r="AR248" s="26"/>
      <c r="AS248" s="26"/>
      <c r="AT248" s="31"/>
      <c r="AU248" s="31"/>
      <c r="AV248" s="31"/>
      <c r="AW248" s="31"/>
      <c r="AX248" s="31"/>
      <c r="AY248" s="217"/>
      <c r="AZ248" s="164"/>
      <c r="BA248" s="31"/>
      <c r="BB248" s="31"/>
      <c r="BC248" s="31"/>
    </row>
    <row r="249" spans="3:55" ht="10.9" customHeight="1" x14ac:dyDescent="0.15">
      <c r="C249" s="250"/>
      <c r="D249" s="280"/>
      <c r="E249" s="247"/>
      <c r="F249" s="247"/>
      <c r="G249" s="250"/>
      <c r="H249" s="247"/>
      <c r="I249" s="275"/>
      <c r="J249" s="276"/>
      <c r="K249" s="343"/>
      <c r="L249" s="266"/>
      <c r="M249" s="267"/>
      <c r="N249" s="267"/>
      <c r="O249" s="267"/>
      <c r="P249" s="267"/>
      <c r="Q249" s="268"/>
      <c r="R249" s="269"/>
      <c r="S249" s="270"/>
      <c r="T249" s="270"/>
      <c r="U249" s="270"/>
      <c r="V249" s="270"/>
      <c r="W249" s="271"/>
      <c r="X249" s="275"/>
      <c r="Y249" s="276"/>
      <c r="Z249" s="277"/>
      <c r="AA249" s="284"/>
      <c r="AB249" s="284"/>
      <c r="AC249" s="285"/>
      <c r="AD249" s="286"/>
      <c r="AE249" s="287"/>
      <c r="AF249" s="287"/>
      <c r="AG249" s="287"/>
      <c r="AH249" s="287"/>
      <c r="AI249" s="288"/>
      <c r="AR249" s="26"/>
      <c r="AS249" s="26"/>
      <c r="AT249" s="31"/>
      <c r="AU249" s="31"/>
      <c r="AV249" s="31"/>
      <c r="AW249" s="31"/>
      <c r="AX249" s="31"/>
      <c r="AY249" s="217"/>
      <c r="AZ249" s="164"/>
      <c r="BA249" s="31"/>
      <c r="BB249" s="31"/>
      <c r="BC249" s="31"/>
    </row>
    <row r="250" spans="3:55" ht="10.9" customHeight="1" x14ac:dyDescent="0.15">
      <c r="C250" s="248">
        <v>9</v>
      </c>
      <c r="D250" s="278" t="s">
        <v>63</v>
      </c>
      <c r="E250" s="245">
        <v>18</v>
      </c>
      <c r="F250" s="245" t="s">
        <v>64</v>
      </c>
      <c r="G250" s="248" t="s">
        <v>70</v>
      </c>
      <c r="H250" s="245"/>
      <c r="I250" s="339"/>
      <c r="J250" s="340"/>
      <c r="K250" s="341"/>
      <c r="L250" s="260">
        <f>E$214</f>
        <v>0</v>
      </c>
      <c r="M250" s="261"/>
      <c r="N250" s="261"/>
      <c r="O250" s="261"/>
      <c r="P250" s="261"/>
      <c r="Q250" s="262"/>
      <c r="R250" s="269">
        <f t="shared" ref="R250" si="12">IF(AND(I250="○",AY250="●"),2+ROUNDDOWN(($L250-100)/100,0)*2,0)</f>
        <v>0</v>
      </c>
      <c r="S250" s="270"/>
      <c r="T250" s="270"/>
      <c r="U250" s="270"/>
      <c r="V250" s="270"/>
      <c r="W250" s="271"/>
      <c r="X250" s="272">
        <v>1</v>
      </c>
      <c r="Y250" s="273"/>
      <c r="Z250" s="274"/>
      <c r="AA250" s="281">
        <f>IF(X250=1,$AL$33,IF(X250=2,$AL$51,IF(X250=3,$AL$69,IF(X250=4,$AL$89,IF(X250=5,$AL$107,IF(X250=6,$AL$127,IF(X250=7,$AL$145,IF(X250=8,$AL$165,IF(X250=9,$AL$183,IF(X250=10,$AL$203,0))))))))))</f>
        <v>0</v>
      </c>
      <c r="AB250" s="282"/>
      <c r="AC250" s="283"/>
      <c r="AD250" s="286">
        <f t="shared" ref="AD250" si="13">IF(I250="○",ROUNDUP(R250*AA250,1),0)</f>
        <v>0</v>
      </c>
      <c r="AE250" s="287"/>
      <c r="AF250" s="287"/>
      <c r="AG250" s="287"/>
      <c r="AH250" s="287"/>
      <c r="AI250" s="288"/>
      <c r="AR250" s="26"/>
      <c r="AS250" s="26"/>
      <c r="AT250" s="31"/>
      <c r="AU250" s="31"/>
      <c r="AV250" s="31"/>
      <c r="AW250" s="31"/>
      <c r="AX250" s="31"/>
      <c r="AY250" s="217" t="str">
        <f t="shared" ref="AY250" si="14">IF(OR(I250="×",AY254="×"),"×","●")</f>
        <v>●</v>
      </c>
      <c r="AZ250" s="164">
        <f>IF(AY250="●",IF(I250="定","-",I250),"-")</f>
        <v>0</v>
      </c>
      <c r="BA250" s="31"/>
      <c r="BB250" s="31"/>
      <c r="BC250" s="31"/>
    </row>
    <row r="251" spans="3:55" ht="10.9" customHeight="1" x14ac:dyDescent="0.15">
      <c r="C251" s="249"/>
      <c r="D251" s="279"/>
      <c r="E251" s="246"/>
      <c r="F251" s="246"/>
      <c r="G251" s="249"/>
      <c r="H251" s="246"/>
      <c r="I251" s="272"/>
      <c r="J251" s="273"/>
      <c r="K251" s="342"/>
      <c r="L251" s="263"/>
      <c r="M251" s="264"/>
      <c r="N251" s="264"/>
      <c r="O251" s="264"/>
      <c r="P251" s="264"/>
      <c r="Q251" s="265"/>
      <c r="R251" s="269"/>
      <c r="S251" s="270"/>
      <c r="T251" s="270"/>
      <c r="U251" s="270"/>
      <c r="V251" s="270"/>
      <c r="W251" s="271"/>
      <c r="X251" s="272"/>
      <c r="Y251" s="273"/>
      <c r="Z251" s="274"/>
      <c r="AA251" s="284"/>
      <c r="AB251" s="284"/>
      <c r="AC251" s="285"/>
      <c r="AD251" s="286"/>
      <c r="AE251" s="287"/>
      <c r="AF251" s="287"/>
      <c r="AG251" s="287"/>
      <c r="AH251" s="287"/>
      <c r="AI251" s="288"/>
      <c r="AR251" s="26"/>
      <c r="AS251" s="26"/>
      <c r="AT251" s="31"/>
      <c r="AU251" s="31"/>
      <c r="AV251" s="31"/>
      <c r="AW251" s="31"/>
      <c r="AX251" s="31"/>
      <c r="AY251" s="217"/>
      <c r="AZ251" s="164"/>
      <c r="BA251" s="31"/>
      <c r="BB251" s="31"/>
      <c r="BC251" s="31"/>
    </row>
    <row r="252" spans="3:55" ht="10.9" customHeight="1" x14ac:dyDescent="0.15">
      <c r="C252" s="249"/>
      <c r="D252" s="279"/>
      <c r="E252" s="246"/>
      <c r="F252" s="246"/>
      <c r="G252" s="249"/>
      <c r="H252" s="246"/>
      <c r="I252" s="272"/>
      <c r="J252" s="273"/>
      <c r="K252" s="342"/>
      <c r="L252" s="263"/>
      <c r="M252" s="264"/>
      <c r="N252" s="264"/>
      <c r="O252" s="264"/>
      <c r="P252" s="264"/>
      <c r="Q252" s="265"/>
      <c r="R252" s="269"/>
      <c r="S252" s="270"/>
      <c r="T252" s="270"/>
      <c r="U252" s="270"/>
      <c r="V252" s="270"/>
      <c r="W252" s="271"/>
      <c r="X252" s="272"/>
      <c r="Y252" s="273"/>
      <c r="Z252" s="274"/>
      <c r="AA252" s="284"/>
      <c r="AB252" s="284"/>
      <c r="AC252" s="285"/>
      <c r="AD252" s="286"/>
      <c r="AE252" s="287"/>
      <c r="AF252" s="287"/>
      <c r="AG252" s="287"/>
      <c r="AH252" s="287"/>
      <c r="AI252" s="288"/>
      <c r="AR252" s="26"/>
      <c r="AS252" s="26"/>
      <c r="AT252" s="31"/>
      <c r="AU252" s="31"/>
      <c r="AV252" s="31"/>
      <c r="AW252" s="31"/>
      <c r="AX252" s="31"/>
      <c r="AY252" s="217"/>
      <c r="AZ252" s="164"/>
      <c r="BA252" s="31"/>
      <c r="BB252" s="31"/>
      <c r="BC252" s="31"/>
    </row>
    <row r="253" spans="3:55" ht="10.9" customHeight="1" x14ac:dyDescent="0.15">
      <c r="C253" s="250"/>
      <c r="D253" s="280"/>
      <c r="E253" s="247"/>
      <c r="F253" s="247"/>
      <c r="G253" s="250"/>
      <c r="H253" s="247"/>
      <c r="I253" s="275"/>
      <c r="J253" s="276"/>
      <c r="K253" s="343"/>
      <c r="L253" s="266"/>
      <c r="M253" s="267"/>
      <c r="N253" s="267"/>
      <c r="O253" s="267"/>
      <c r="P253" s="267"/>
      <c r="Q253" s="268"/>
      <c r="R253" s="269"/>
      <c r="S253" s="270"/>
      <c r="T253" s="270"/>
      <c r="U253" s="270"/>
      <c r="V253" s="270"/>
      <c r="W253" s="271"/>
      <c r="X253" s="275"/>
      <c r="Y253" s="276"/>
      <c r="Z253" s="277"/>
      <c r="AA253" s="284"/>
      <c r="AB253" s="284"/>
      <c r="AC253" s="285"/>
      <c r="AD253" s="286"/>
      <c r="AE253" s="287"/>
      <c r="AF253" s="287"/>
      <c r="AG253" s="287"/>
      <c r="AH253" s="287"/>
      <c r="AI253" s="288"/>
      <c r="AR253" s="26"/>
      <c r="AS253" s="26"/>
      <c r="AT253" s="31"/>
      <c r="AU253" s="31"/>
      <c r="AV253" s="31"/>
      <c r="AW253" s="31"/>
      <c r="AX253" s="31"/>
      <c r="AY253" s="217"/>
      <c r="AZ253" s="164"/>
      <c r="BA253" s="31"/>
      <c r="BB253" s="31"/>
      <c r="BC253" s="31"/>
    </row>
    <row r="254" spans="3:55" ht="10.9" customHeight="1" x14ac:dyDescent="0.15">
      <c r="C254" s="248">
        <v>9</v>
      </c>
      <c r="D254" s="278" t="s">
        <v>63</v>
      </c>
      <c r="E254" s="245">
        <v>19</v>
      </c>
      <c r="F254" s="245" t="s">
        <v>64</v>
      </c>
      <c r="G254" s="248" t="s">
        <v>71</v>
      </c>
      <c r="H254" s="245"/>
      <c r="I254" s="339"/>
      <c r="J254" s="340"/>
      <c r="K254" s="341"/>
      <c r="L254" s="260">
        <f>E$214</f>
        <v>0</v>
      </c>
      <c r="M254" s="261"/>
      <c r="N254" s="261"/>
      <c r="O254" s="261"/>
      <c r="P254" s="261"/>
      <c r="Q254" s="262"/>
      <c r="R254" s="269">
        <f t="shared" ref="R254" si="15">IF(AND(I254="○",AY254="●"),2+ROUNDDOWN(($L254-100)/100,0)*2,0)</f>
        <v>0</v>
      </c>
      <c r="S254" s="270"/>
      <c r="T254" s="270"/>
      <c r="U254" s="270"/>
      <c r="V254" s="270"/>
      <c r="W254" s="271"/>
      <c r="X254" s="272">
        <v>1</v>
      </c>
      <c r="Y254" s="273"/>
      <c r="Z254" s="274"/>
      <c r="AA254" s="281">
        <f>IF(X254=1,$AL$33,IF(X254=2,$AL$51,IF(X254=3,$AL$69,IF(X254=4,$AL$89,IF(X254=5,$AL$107,IF(X254=6,$AL$127,IF(X254=7,$AL$145,IF(X254=8,$AL$165,IF(X254=9,$AL$183,IF(X254=10,$AL$203,0))))))))))</f>
        <v>0</v>
      </c>
      <c r="AB254" s="282"/>
      <c r="AC254" s="283"/>
      <c r="AD254" s="286">
        <f t="shared" ref="AD254" si="16">IF(I254="○",ROUNDUP(R254*AA254,1),0)</f>
        <v>0</v>
      </c>
      <c r="AE254" s="287"/>
      <c r="AF254" s="287"/>
      <c r="AG254" s="287"/>
      <c r="AH254" s="287"/>
      <c r="AI254" s="288"/>
      <c r="AR254" s="26"/>
      <c r="AS254" s="26"/>
      <c r="AT254" s="31"/>
      <c r="AU254" s="31"/>
      <c r="AV254" s="31"/>
      <c r="AW254" s="31"/>
      <c r="AX254" s="31"/>
      <c r="AY254" s="217" t="str">
        <f t="shared" ref="AY254" si="17">IF(OR(I254="×",AY258="×"),"×","●")</f>
        <v>●</v>
      </c>
      <c r="AZ254" s="164">
        <f>IF(AY254="●",IF(I254="定","-",I254),"-")</f>
        <v>0</v>
      </c>
      <c r="BA254" s="31"/>
      <c r="BB254" s="31"/>
      <c r="BC254" s="31"/>
    </row>
    <row r="255" spans="3:55" ht="10.9" customHeight="1" x14ac:dyDescent="0.15">
      <c r="C255" s="249"/>
      <c r="D255" s="279"/>
      <c r="E255" s="246"/>
      <c r="F255" s="246"/>
      <c r="G255" s="249"/>
      <c r="H255" s="246"/>
      <c r="I255" s="272"/>
      <c r="J255" s="273"/>
      <c r="K255" s="342"/>
      <c r="L255" s="263"/>
      <c r="M255" s="264"/>
      <c r="N255" s="264"/>
      <c r="O255" s="264"/>
      <c r="P255" s="264"/>
      <c r="Q255" s="265"/>
      <c r="R255" s="269"/>
      <c r="S255" s="270"/>
      <c r="T255" s="270"/>
      <c r="U255" s="270"/>
      <c r="V255" s="270"/>
      <c r="W255" s="271"/>
      <c r="X255" s="272"/>
      <c r="Y255" s="273"/>
      <c r="Z255" s="274"/>
      <c r="AA255" s="284"/>
      <c r="AB255" s="284"/>
      <c r="AC255" s="285"/>
      <c r="AD255" s="286"/>
      <c r="AE255" s="287"/>
      <c r="AF255" s="287"/>
      <c r="AG255" s="287"/>
      <c r="AH255" s="287"/>
      <c r="AI255" s="288"/>
      <c r="AR255" s="26"/>
      <c r="AS255" s="26"/>
      <c r="AT255" s="31"/>
      <c r="AU255" s="31"/>
      <c r="AV255" s="31"/>
      <c r="AW255" s="31"/>
      <c r="AX255" s="31"/>
      <c r="AY255" s="217"/>
      <c r="AZ255" s="164"/>
      <c r="BA255" s="31"/>
      <c r="BB255" s="31"/>
      <c r="BC255" s="31"/>
    </row>
    <row r="256" spans="3:55" ht="10.9" customHeight="1" x14ac:dyDescent="0.15">
      <c r="C256" s="249"/>
      <c r="D256" s="279"/>
      <c r="E256" s="246"/>
      <c r="F256" s="246"/>
      <c r="G256" s="249"/>
      <c r="H256" s="246"/>
      <c r="I256" s="272"/>
      <c r="J256" s="273"/>
      <c r="K256" s="342"/>
      <c r="L256" s="263"/>
      <c r="M256" s="264"/>
      <c r="N256" s="264"/>
      <c r="O256" s="264"/>
      <c r="P256" s="264"/>
      <c r="Q256" s="265"/>
      <c r="R256" s="269"/>
      <c r="S256" s="270"/>
      <c r="T256" s="270"/>
      <c r="U256" s="270"/>
      <c r="V256" s="270"/>
      <c r="W256" s="271"/>
      <c r="X256" s="272"/>
      <c r="Y256" s="273"/>
      <c r="Z256" s="274"/>
      <c r="AA256" s="284"/>
      <c r="AB256" s="284"/>
      <c r="AC256" s="285"/>
      <c r="AD256" s="286"/>
      <c r="AE256" s="287"/>
      <c r="AF256" s="287"/>
      <c r="AG256" s="287"/>
      <c r="AH256" s="287"/>
      <c r="AI256" s="288"/>
      <c r="AR256" s="26"/>
      <c r="AS256" s="26"/>
      <c r="AT256" s="31"/>
      <c r="AU256" s="31"/>
      <c r="AV256" s="31"/>
      <c r="AW256" s="31"/>
      <c r="AX256" s="31"/>
      <c r="AY256" s="217"/>
      <c r="AZ256" s="164"/>
      <c r="BA256" s="31"/>
      <c r="BB256" s="31"/>
      <c r="BC256" s="31"/>
    </row>
    <row r="257" spans="3:55" ht="10.9" customHeight="1" x14ac:dyDescent="0.15">
      <c r="C257" s="250"/>
      <c r="D257" s="280"/>
      <c r="E257" s="247"/>
      <c r="F257" s="247"/>
      <c r="G257" s="250"/>
      <c r="H257" s="247"/>
      <c r="I257" s="275"/>
      <c r="J257" s="276"/>
      <c r="K257" s="343"/>
      <c r="L257" s="266"/>
      <c r="M257" s="267"/>
      <c r="N257" s="267"/>
      <c r="O257" s="267"/>
      <c r="P257" s="267"/>
      <c r="Q257" s="268"/>
      <c r="R257" s="269"/>
      <c r="S257" s="270"/>
      <c r="T257" s="270"/>
      <c r="U257" s="270"/>
      <c r="V257" s="270"/>
      <c r="W257" s="271"/>
      <c r="X257" s="275"/>
      <c r="Y257" s="276"/>
      <c r="Z257" s="277"/>
      <c r="AA257" s="284"/>
      <c r="AB257" s="284"/>
      <c r="AC257" s="285"/>
      <c r="AD257" s="286"/>
      <c r="AE257" s="287"/>
      <c r="AF257" s="287"/>
      <c r="AG257" s="287"/>
      <c r="AH257" s="287"/>
      <c r="AI257" s="288"/>
      <c r="AR257" s="26"/>
      <c r="AS257" s="26"/>
      <c r="AT257" s="31"/>
      <c r="AU257" s="31"/>
      <c r="AV257" s="31"/>
      <c r="AW257" s="31"/>
      <c r="AX257" s="31"/>
      <c r="AY257" s="217"/>
      <c r="AZ257" s="164"/>
      <c r="BA257" s="31"/>
      <c r="BB257" s="31"/>
      <c r="BC257" s="31"/>
    </row>
    <row r="258" spans="3:55" ht="10.9" customHeight="1" x14ac:dyDescent="0.15">
      <c r="C258" s="248">
        <v>9</v>
      </c>
      <c r="D258" s="278" t="s">
        <v>63</v>
      </c>
      <c r="E258" s="245">
        <v>20</v>
      </c>
      <c r="F258" s="245" t="s">
        <v>64</v>
      </c>
      <c r="G258" s="248" t="s">
        <v>65</v>
      </c>
      <c r="H258" s="245"/>
      <c r="I258" s="339"/>
      <c r="J258" s="340"/>
      <c r="K258" s="341"/>
      <c r="L258" s="260">
        <f>E$214</f>
        <v>0</v>
      </c>
      <c r="M258" s="261"/>
      <c r="N258" s="261"/>
      <c r="O258" s="261"/>
      <c r="P258" s="261"/>
      <c r="Q258" s="262"/>
      <c r="R258" s="269">
        <f t="shared" ref="R258" si="18">IF(AND(I258="○",AY258="●"),2+ROUNDDOWN(($L258-100)/100,0)*2,0)</f>
        <v>0</v>
      </c>
      <c r="S258" s="270"/>
      <c r="T258" s="270"/>
      <c r="U258" s="270"/>
      <c r="V258" s="270"/>
      <c r="W258" s="271"/>
      <c r="X258" s="272">
        <v>1</v>
      </c>
      <c r="Y258" s="273"/>
      <c r="Z258" s="274"/>
      <c r="AA258" s="281">
        <f>IF(X258=1,$AL$33,IF(X258=2,$AL$51,IF(X258=3,$AL$69,IF(X258=4,$AL$89,IF(X258=5,$AL$107,IF(X258=6,$AL$127,IF(X258=7,$AL$145,IF(X258=8,$AL$165,IF(X258=9,$AL$183,IF(X258=10,$AL$203,0))))))))))</f>
        <v>0</v>
      </c>
      <c r="AB258" s="282"/>
      <c r="AC258" s="283"/>
      <c r="AD258" s="286">
        <f t="shared" ref="AD258" si="19">IF(I258="○",ROUNDUP(R258*AA258,1),0)</f>
        <v>0</v>
      </c>
      <c r="AE258" s="287"/>
      <c r="AF258" s="287"/>
      <c r="AG258" s="287"/>
      <c r="AH258" s="287"/>
      <c r="AI258" s="288"/>
      <c r="AR258" s="26"/>
      <c r="AS258" s="26"/>
      <c r="AT258" s="31"/>
      <c r="AU258" s="31"/>
      <c r="AV258" s="31"/>
      <c r="AW258" s="31"/>
      <c r="AX258" s="31"/>
      <c r="AY258" s="217" t="str">
        <f t="shared" ref="AY258" si="20">IF(OR(I258="×",AY262="×"),"×","●")</f>
        <v>●</v>
      </c>
      <c r="AZ258" s="164">
        <f>IF(AY258="●",IF(I258="定","-",I258),"-")</f>
        <v>0</v>
      </c>
      <c r="BA258" s="31"/>
      <c r="BB258" s="31"/>
      <c r="BC258" s="31"/>
    </row>
    <row r="259" spans="3:55" ht="10.9" customHeight="1" x14ac:dyDescent="0.15">
      <c r="C259" s="249"/>
      <c r="D259" s="279"/>
      <c r="E259" s="246"/>
      <c r="F259" s="246"/>
      <c r="G259" s="249"/>
      <c r="H259" s="246"/>
      <c r="I259" s="272"/>
      <c r="J259" s="273"/>
      <c r="K259" s="342"/>
      <c r="L259" s="263"/>
      <c r="M259" s="264"/>
      <c r="N259" s="264"/>
      <c r="O259" s="264"/>
      <c r="P259" s="264"/>
      <c r="Q259" s="265"/>
      <c r="R259" s="269"/>
      <c r="S259" s="270"/>
      <c r="T259" s="270"/>
      <c r="U259" s="270"/>
      <c r="V259" s="270"/>
      <c r="W259" s="271"/>
      <c r="X259" s="272"/>
      <c r="Y259" s="273"/>
      <c r="Z259" s="274"/>
      <c r="AA259" s="284"/>
      <c r="AB259" s="284"/>
      <c r="AC259" s="285"/>
      <c r="AD259" s="286"/>
      <c r="AE259" s="287"/>
      <c r="AF259" s="287"/>
      <c r="AG259" s="287"/>
      <c r="AH259" s="287"/>
      <c r="AI259" s="288"/>
      <c r="AR259" s="26"/>
      <c r="AS259" s="26"/>
      <c r="AT259" s="31"/>
      <c r="AU259" s="31"/>
      <c r="AV259" s="31"/>
      <c r="AW259" s="31"/>
      <c r="AX259" s="31"/>
      <c r="AY259" s="217"/>
      <c r="AZ259" s="164"/>
      <c r="BA259" s="31"/>
      <c r="BB259" s="31"/>
      <c r="BC259" s="31"/>
    </row>
    <row r="260" spans="3:55" ht="10.9" customHeight="1" x14ac:dyDescent="0.15">
      <c r="C260" s="249"/>
      <c r="D260" s="279"/>
      <c r="E260" s="246"/>
      <c r="F260" s="246"/>
      <c r="G260" s="249"/>
      <c r="H260" s="246"/>
      <c r="I260" s="272"/>
      <c r="J260" s="273"/>
      <c r="K260" s="342"/>
      <c r="L260" s="263"/>
      <c r="M260" s="264"/>
      <c r="N260" s="264"/>
      <c r="O260" s="264"/>
      <c r="P260" s="264"/>
      <c r="Q260" s="265"/>
      <c r="R260" s="269"/>
      <c r="S260" s="270"/>
      <c r="T260" s="270"/>
      <c r="U260" s="270"/>
      <c r="V260" s="270"/>
      <c r="W260" s="271"/>
      <c r="X260" s="272"/>
      <c r="Y260" s="273"/>
      <c r="Z260" s="274"/>
      <c r="AA260" s="284"/>
      <c r="AB260" s="284"/>
      <c r="AC260" s="285"/>
      <c r="AD260" s="286"/>
      <c r="AE260" s="287"/>
      <c r="AF260" s="287"/>
      <c r="AG260" s="287"/>
      <c r="AH260" s="287"/>
      <c r="AI260" s="288"/>
      <c r="AR260" s="26"/>
      <c r="AS260" s="26"/>
      <c r="AT260" s="31"/>
      <c r="AU260" s="31"/>
      <c r="AV260" s="31"/>
      <c r="AW260" s="31"/>
      <c r="AX260" s="31"/>
      <c r="AY260" s="217"/>
      <c r="AZ260" s="164"/>
      <c r="BA260" s="31"/>
      <c r="BB260" s="31"/>
      <c r="BC260" s="31"/>
    </row>
    <row r="261" spans="3:55" ht="10.9" customHeight="1" x14ac:dyDescent="0.15">
      <c r="C261" s="250"/>
      <c r="D261" s="280"/>
      <c r="E261" s="247"/>
      <c r="F261" s="247"/>
      <c r="G261" s="250"/>
      <c r="H261" s="247"/>
      <c r="I261" s="275"/>
      <c r="J261" s="276"/>
      <c r="K261" s="343"/>
      <c r="L261" s="266"/>
      <c r="M261" s="267"/>
      <c r="N261" s="267"/>
      <c r="O261" s="267"/>
      <c r="P261" s="267"/>
      <c r="Q261" s="268"/>
      <c r="R261" s="269"/>
      <c r="S261" s="270"/>
      <c r="T261" s="270"/>
      <c r="U261" s="270"/>
      <c r="V261" s="270"/>
      <c r="W261" s="271"/>
      <c r="X261" s="275"/>
      <c r="Y261" s="276"/>
      <c r="Z261" s="277"/>
      <c r="AA261" s="284"/>
      <c r="AB261" s="284"/>
      <c r="AC261" s="285"/>
      <c r="AD261" s="286"/>
      <c r="AE261" s="287"/>
      <c r="AF261" s="287"/>
      <c r="AG261" s="287"/>
      <c r="AH261" s="287"/>
      <c r="AI261" s="288"/>
      <c r="AR261" s="26"/>
      <c r="AS261" s="26"/>
      <c r="AT261" s="31"/>
      <c r="AU261" s="31"/>
      <c r="AV261" s="31"/>
      <c r="AW261" s="31"/>
      <c r="AX261" s="31"/>
      <c r="AY261" s="217"/>
      <c r="AZ261" s="164"/>
      <c r="BA261" s="31"/>
      <c r="BB261" s="31"/>
      <c r="BC261" s="31"/>
    </row>
    <row r="262" spans="3:55" ht="10.9" customHeight="1" x14ac:dyDescent="0.15">
      <c r="C262" s="248">
        <v>9</v>
      </c>
      <c r="D262" s="278" t="s">
        <v>63</v>
      </c>
      <c r="E262" s="245">
        <v>21</v>
      </c>
      <c r="F262" s="245" t="s">
        <v>64</v>
      </c>
      <c r="G262" s="248" t="s">
        <v>66</v>
      </c>
      <c r="H262" s="245"/>
      <c r="I262" s="339"/>
      <c r="J262" s="340"/>
      <c r="K262" s="341"/>
      <c r="L262" s="260">
        <f>E$214</f>
        <v>0</v>
      </c>
      <c r="M262" s="261"/>
      <c r="N262" s="261"/>
      <c r="O262" s="261"/>
      <c r="P262" s="261"/>
      <c r="Q262" s="262"/>
      <c r="R262" s="269">
        <f t="shared" ref="R262" si="21">IF(AND(I262="○",AY262="●"),2+ROUNDDOWN(($L262-100)/100,0)*2,0)</f>
        <v>0</v>
      </c>
      <c r="S262" s="270"/>
      <c r="T262" s="270"/>
      <c r="U262" s="270"/>
      <c r="V262" s="270"/>
      <c r="W262" s="271"/>
      <c r="X262" s="272">
        <v>1</v>
      </c>
      <c r="Y262" s="273"/>
      <c r="Z262" s="274"/>
      <c r="AA262" s="281">
        <f>IF(X262=1,$AL$33,IF(X262=2,$AL$51,IF(X262=3,$AL$69,IF(X262=4,$AL$89,IF(X262=5,$AL$107,IF(X262=6,$AL$127,IF(X262=7,$AL$145,IF(X262=8,$AL$165,IF(X262=9,$AL$183,IF(X262=10,$AL$203,0))))))))))</f>
        <v>0</v>
      </c>
      <c r="AB262" s="282"/>
      <c r="AC262" s="283"/>
      <c r="AD262" s="286">
        <f t="shared" ref="AD262" si="22">IF(I262="○",ROUNDUP(R262*AA262,1),0)</f>
        <v>0</v>
      </c>
      <c r="AE262" s="287"/>
      <c r="AF262" s="287"/>
      <c r="AG262" s="287"/>
      <c r="AH262" s="287"/>
      <c r="AI262" s="288"/>
      <c r="AR262" s="26"/>
      <c r="AS262" s="26"/>
      <c r="AT262" s="31"/>
      <c r="AU262" s="31"/>
      <c r="AV262" s="31"/>
      <c r="AW262" s="31"/>
      <c r="AX262" s="31"/>
      <c r="AY262" s="217" t="str">
        <f t="shared" ref="AY262" si="23">IF(OR(I262="×",AY266="×"),"×","●")</f>
        <v>●</v>
      </c>
      <c r="AZ262" s="164">
        <f>IF(AY262="●",IF(I262="定","-",I262),"-")</f>
        <v>0</v>
      </c>
      <c r="BA262" s="31"/>
      <c r="BB262" s="31"/>
      <c r="BC262" s="31"/>
    </row>
    <row r="263" spans="3:55" ht="10.9" customHeight="1" x14ac:dyDescent="0.15">
      <c r="C263" s="249"/>
      <c r="D263" s="279"/>
      <c r="E263" s="246"/>
      <c r="F263" s="246"/>
      <c r="G263" s="249"/>
      <c r="H263" s="246"/>
      <c r="I263" s="272"/>
      <c r="J263" s="273"/>
      <c r="K263" s="342"/>
      <c r="L263" s="263"/>
      <c r="M263" s="264"/>
      <c r="N263" s="264"/>
      <c r="O263" s="264"/>
      <c r="P263" s="264"/>
      <c r="Q263" s="265"/>
      <c r="R263" s="269"/>
      <c r="S263" s="270"/>
      <c r="T263" s="270"/>
      <c r="U263" s="270"/>
      <c r="V263" s="270"/>
      <c r="W263" s="271"/>
      <c r="X263" s="272"/>
      <c r="Y263" s="273"/>
      <c r="Z263" s="274"/>
      <c r="AA263" s="284"/>
      <c r="AB263" s="284"/>
      <c r="AC263" s="285"/>
      <c r="AD263" s="286"/>
      <c r="AE263" s="287"/>
      <c r="AF263" s="287"/>
      <c r="AG263" s="287"/>
      <c r="AH263" s="287"/>
      <c r="AI263" s="288"/>
      <c r="AR263" s="26"/>
      <c r="AS263" s="26"/>
      <c r="AT263" s="31"/>
      <c r="AU263" s="31"/>
      <c r="AV263" s="31"/>
      <c r="AW263" s="31"/>
      <c r="AX263" s="31"/>
      <c r="AY263" s="217"/>
      <c r="AZ263" s="164"/>
      <c r="BA263" s="31"/>
      <c r="BB263" s="31"/>
      <c r="BC263" s="31"/>
    </row>
    <row r="264" spans="3:55" ht="10.9" customHeight="1" x14ac:dyDescent="0.15">
      <c r="C264" s="249"/>
      <c r="D264" s="279"/>
      <c r="E264" s="246"/>
      <c r="F264" s="246"/>
      <c r="G264" s="249"/>
      <c r="H264" s="246"/>
      <c r="I264" s="272"/>
      <c r="J264" s="273"/>
      <c r="K264" s="342"/>
      <c r="L264" s="263"/>
      <c r="M264" s="264"/>
      <c r="N264" s="264"/>
      <c r="O264" s="264"/>
      <c r="P264" s="264"/>
      <c r="Q264" s="265"/>
      <c r="R264" s="269"/>
      <c r="S264" s="270"/>
      <c r="T264" s="270"/>
      <c r="U264" s="270"/>
      <c r="V264" s="270"/>
      <c r="W264" s="271"/>
      <c r="X264" s="272"/>
      <c r="Y264" s="273"/>
      <c r="Z264" s="274"/>
      <c r="AA264" s="284"/>
      <c r="AB264" s="284"/>
      <c r="AC264" s="285"/>
      <c r="AD264" s="286"/>
      <c r="AE264" s="287"/>
      <c r="AF264" s="287"/>
      <c r="AG264" s="287"/>
      <c r="AH264" s="287"/>
      <c r="AI264" s="288"/>
      <c r="AR264" s="26"/>
      <c r="AS264" s="26"/>
      <c r="AT264" s="31"/>
      <c r="AU264" s="31"/>
      <c r="AV264" s="31"/>
      <c r="AW264" s="31"/>
      <c r="AX264" s="31"/>
      <c r="AY264" s="217"/>
      <c r="AZ264" s="164"/>
      <c r="BA264" s="31"/>
      <c r="BB264" s="31"/>
      <c r="BC264" s="31"/>
    </row>
    <row r="265" spans="3:55" ht="10.9" customHeight="1" x14ac:dyDescent="0.15">
      <c r="C265" s="250"/>
      <c r="D265" s="280"/>
      <c r="E265" s="247"/>
      <c r="F265" s="247"/>
      <c r="G265" s="250"/>
      <c r="H265" s="247"/>
      <c r="I265" s="275"/>
      <c r="J265" s="276"/>
      <c r="K265" s="343"/>
      <c r="L265" s="266"/>
      <c r="M265" s="267"/>
      <c r="N265" s="267"/>
      <c r="O265" s="267"/>
      <c r="P265" s="267"/>
      <c r="Q265" s="268"/>
      <c r="R265" s="269"/>
      <c r="S265" s="270"/>
      <c r="T265" s="270"/>
      <c r="U265" s="270"/>
      <c r="V265" s="270"/>
      <c r="W265" s="271"/>
      <c r="X265" s="275"/>
      <c r="Y265" s="276"/>
      <c r="Z265" s="277"/>
      <c r="AA265" s="284"/>
      <c r="AB265" s="284"/>
      <c r="AC265" s="285"/>
      <c r="AD265" s="286"/>
      <c r="AE265" s="287"/>
      <c r="AF265" s="287"/>
      <c r="AG265" s="287"/>
      <c r="AH265" s="287"/>
      <c r="AI265" s="288"/>
      <c r="AR265" s="26"/>
      <c r="AS265" s="26"/>
      <c r="AT265" s="31"/>
      <c r="AU265" s="31"/>
      <c r="AV265" s="31"/>
      <c r="AW265" s="31"/>
      <c r="AX265" s="31"/>
      <c r="AY265" s="217"/>
      <c r="AZ265" s="164"/>
      <c r="BA265" s="31"/>
      <c r="BB265" s="31"/>
      <c r="BC265" s="31"/>
    </row>
    <row r="266" spans="3:55" ht="10.9" customHeight="1" x14ac:dyDescent="0.15">
      <c r="C266" s="248">
        <v>9</v>
      </c>
      <c r="D266" s="278" t="s">
        <v>63</v>
      </c>
      <c r="E266" s="245">
        <v>22</v>
      </c>
      <c r="F266" s="245" t="s">
        <v>64</v>
      </c>
      <c r="G266" s="248" t="s">
        <v>67</v>
      </c>
      <c r="H266" s="245"/>
      <c r="I266" s="339"/>
      <c r="J266" s="340"/>
      <c r="K266" s="341"/>
      <c r="L266" s="260">
        <f>E$214</f>
        <v>0</v>
      </c>
      <c r="M266" s="261"/>
      <c r="N266" s="261"/>
      <c r="O266" s="261"/>
      <c r="P266" s="261"/>
      <c r="Q266" s="262"/>
      <c r="R266" s="269">
        <f t="shared" ref="R266" si="24">IF(AND(I266="○",AY266="●"),2+ROUNDDOWN(($L266-100)/100,0)*2,0)</f>
        <v>0</v>
      </c>
      <c r="S266" s="270"/>
      <c r="T266" s="270"/>
      <c r="U266" s="270"/>
      <c r="V266" s="270"/>
      <c r="W266" s="271"/>
      <c r="X266" s="272">
        <v>1</v>
      </c>
      <c r="Y266" s="273"/>
      <c r="Z266" s="274"/>
      <c r="AA266" s="281">
        <f>IF(X266=1,$AL$33,IF(X266=2,$AL$51,IF(X266=3,$AL$69,IF(X266=4,$AL$89,IF(X266=5,$AL$107,IF(X266=6,$AL$127,IF(X266=7,$AL$145,IF(X266=8,$AL$165,IF(X266=9,$AL$183,IF(X266=10,$AL$203,0))))))))))</f>
        <v>0</v>
      </c>
      <c r="AB266" s="282"/>
      <c r="AC266" s="283"/>
      <c r="AD266" s="286">
        <f t="shared" ref="AD266" si="25">IF(I266="○",ROUNDUP(R266*AA266,1),0)</f>
        <v>0</v>
      </c>
      <c r="AE266" s="287"/>
      <c r="AF266" s="287"/>
      <c r="AG266" s="287"/>
      <c r="AH266" s="287"/>
      <c r="AI266" s="288"/>
      <c r="AR266" s="26"/>
      <c r="AS266" s="26"/>
      <c r="AT266" s="31"/>
      <c r="AU266" s="31"/>
      <c r="AV266" s="31"/>
      <c r="AW266" s="31"/>
      <c r="AX266" s="31"/>
      <c r="AY266" s="217" t="str">
        <f t="shared" ref="AY266" si="26">IF(OR(I266="×",AY270="×"),"×","●")</f>
        <v>●</v>
      </c>
      <c r="AZ266" s="164">
        <f>IF(AY266="●",IF(I266="定","-",I266),"-")</f>
        <v>0</v>
      </c>
      <c r="BA266" s="31"/>
      <c r="BB266" s="31"/>
      <c r="BC266" s="31"/>
    </row>
    <row r="267" spans="3:55" ht="10.9" customHeight="1" x14ac:dyDescent="0.15">
      <c r="C267" s="249"/>
      <c r="D267" s="279"/>
      <c r="E267" s="246"/>
      <c r="F267" s="246"/>
      <c r="G267" s="249"/>
      <c r="H267" s="246"/>
      <c r="I267" s="272"/>
      <c r="J267" s="273"/>
      <c r="K267" s="342"/>
      <c r="L267" s="263"/>
      <c r="M267" s="264"/>
      <c r="N267" s="264"/>
      <c r="O267" s="264"/>
      <c r="P267" s="264"/>
      <c r="Q267" s="265"/>
      <c r="R267" s="269"/>
      <c r="S267" s="270"/>
      <c r="T267" s="270"/>
      <c r="U267" s="270"/>
      <c r="V267" s="270"/>
      <c r="W267" s="271"/>
      <c r="X267" s="272"/>
      <c r="Y267" s="273"/>
      <c r="Z267" s="274"/>
      <c r="AA267" s="284"/>
      <c r="AB267" s="284"/>
      <c r="AC267" s="285"/>
      <c r="AD267" s="286"/>
      <c r="AE267" s="287"/>
      <c r="AF267" s="287"/>
      <c r="AG267" s="287"/>
      <c r="AH267" s="287"/>
      <c r="AI267" s="288"/>
      <c r="AR267" s="26"/>
      <c r="AS267" s="26"/>
      <c r="AT267" s="31"/>
      <c r="AU267" s="31"/>
      <c r="AV267" s="31"/>
      <c r="AW267" s="31"/>
      <c r="AX267" s="31"/>
      <c r="AY267" s="217"/>
      <c r="AZ267" s="164"/>
      <c r="BA267" s="31"/>
      <c r="BB267" s="31"/>
      <c r="BC267" s="31"/>
    </row>
    <row r="268" spans="3:55" ht="10.9" customHeight="1" x14ac:dyDescent="0.15">
      <c r="C268" s="249"/>
      <c r="D268" s="279"/>
      <c r="E268" s="246"/>
      <c r="F268" s="246"/>
      <c r="G268" s="249"/>
      <c r="H268" s="246"/>
      <c r="I268" s="272"/>
      <c r="J268" s="273"/>
      <c r="K268" s="342"/>
      <c r="L268" s="263"/>
      <c r="M268" s="264"/>
      <c r="N268" s="264"/>
      <c r="O268" s="264"/>
      <c r="P268" s="264"/>
      <c r="Q268" s="265"/>
      <c r="R268" s="269"/>
      <c r="S268" s="270"/>
      <c r="T268" s="270"/>
      <c r="U268" s="270"/>
      <c r="V268" s="270"/>
      <c r="W268" s="271"/>
      <c r="X268" s="272"/>
      <c r="Y268" s="273"/>
      <c r="Z268" s="274"/>
      <c r="AA268" s="284"/>
      <c r="AB268" s="284"/>
      <c r="AC268" s="285"/>
      <c r="AD268" s="286"/>
      <c r="AE268" s="287"/>
      <c r="AF268" s="287"/>
      <c r="AG268" s="287"/>
      <c r="AH268" s="287"/>
      <c r="AI268" s="288"/>
      <c r="AR268" s="26"/>
      <c r="AS268" s="26"/>
      <c r="AT268" s="31"/>
      <c r="AU268" s="31"/>
      <c r="AV268" s="31"/>
      <c r="AW268" s="31"/>
      <c r="AX268" s="31"/>
      <c r="AY268" s="217"/>
      <c r="AZ268" s="164"/>
      <c r="BA268" s="31"/>
      <c r="BB268" s="31"/>
      <c r="BC268" s="31"/>
    </row>
    <row r="269" spans="3:55" ht="10.9" customHeight="1" x14ac:dyDescent="0.15">
      <c r="C269" s="250"/>
      <c r="D269" s="280"/>
      <c r="E269" s="247"/>
      <c r="F269" s="247"/>
      <c r="G269" s="250"/>
      <c r="H269" s="247"/>
      <c r="I269" s="275"/>
      <c r="J269" s="276"/>
      <c r="K269" s="343"/>
      <c r="L269" s="266"/>
      <c r="M269" s="267"/>
      <c r="N269" s="267"/>
      <c r="O269" s="267"/>
      <c r="P269" s="267"/>
      <c r="Q269" s="268"/>
      <c r="R269" s="269"/>
      <c r="S269" s="270"/>
      <c r="T269" s="270"/>
      <c r="U269" s="270"/>
      <c r="V269" s="270"/>
      <c r="W269" s="271"/>
      <c r="X269" s="275"/>
      <c r="Y269" s="276"/>
      <c r="Z269" s="277"/>
      <c r="AA269" s="284"/>
      <c r="AB269" s="284"/>
      <c r="AC269" s="285"/>
      <c r="AD269" s="286"/>
      <c r="AE269" s="287"/>
      <c r="AF269" s="287"/>
      <c r="AG269" s="287"/>
      <c r="AH269" s="287"/>
      <c r="AI269" s="288"/>
      <c r="AR269" s="26"/>
      <c r="AS269" s="26"/>
      <c r="AT269" s="31"/>
      <c r="AU269" s="31"/>
      <c r="AV269" s="31"/>
      <c r="AW269" s="31"/>
      <c r="AX269" s="31"/>
      <c r="AY269" s="217"/>
      <c r="AZ269" s="164"/>
      <c r="BA269" s="31"/>
      <c r="BB269" s="31"/>
      <c r="BC269" s="31"/>
    </row>
    <row r="270" spans="3:55" ht="10.9" customHeight="1" x14ac:dyDescent="0.15">
      <c r="C270" s="248">
        <v>9</v>
      </c>
      <c r="D270" s="278" t="s">
        <v>63</v>
      </c>
      <c r="E270" s="245">
        <v>23</v>
      </c>
      <c r="F270" s="245" t="s">
        <v>64</v>
      </c>
      <c r="G270" s="248" t="s">
        <v>68</v>
      </c>
      <c r="H270" s="245"/>
      <c r="I270" s="339"/>
      <c r="J270" s="340"/>
      <c r="K270" s="341"/>
      <c r="L270" s="260">
        <f>E$214</f>
        <v>0</v>
      </c>
      <c r="M270" s="261"/>
      <c r="N270" s="261"/>
      <c r="O270" s="261"/>
      <c r="P270" s="261"/>
      <c r="Q270" s="262"/>
      <c r="R270" s="269">
        <f t="shared" ref="R270" si="27">IF(AND(I270="○",AY270="●"),2+ROUNDDOWN(($L270-100)/100,0)*2,0)</f>
        <v>0</v>
      </c>
      <c r="S270" s="270"/>
      <c r="T270" s="270"/>
      <c r="U270" s="270"/>
      <c r="V270" s="270"/>
      <c r="W270" s="271"/>
      <c r="X270" s="272">
        <v>1</v>
      </c>
      <c r="Y270" s="273"/>
      <c r="Z270" s="274"/>
      <c r="AA270" s="281">
        <f>IF(X270=1,$AL$33,IF(X270=2,$AL$51,IF(X270=3,$AL$69,IF(X270=4,$AL$89,IF(X270=5,$AL$107,IF(X270=6,$AL$127,IF(X270=7,$AL$145,IF(X270=8,$AL$165,IF(X270=9,$AL$183,IF(X270=10,$AL$203,0))))))))))</f>
        <v>0</v>
      </c>
      <c r="AB270" s="282"/>
      <c r="AC270" s="283"/>
      <c r="AD270" s="286">
        <f t="shared" ref="AD270" si="28">IF(I270="○",ROUNDUP(R270*AA270,1),0)</f>
        <v>0</v>
      </c>
      <c r="AE270" s="287"/>
      <c r="AF270" s="287"/>
      <c r="AG270" s="287"/>
      <c r="AH270" s="287"/>
      <c r="AI270" s="288"/>
      <c r="AR270" s="26"/>
      <c r="AS270" s="26"/>
      <c r="AT270" s="31"/>
      <c r="AU270" s="31"/>
      <c r="AV270" s="31"/>
      <c r="AW270" s="31"/>
      <c r="AX270" s="31"/>
      <c r="AY270" s="217" t="str">
        <f t="shared" ref="AY270" si="29">IF(OR(I270="×",AY274="×"),"×","●")</f>
        <v>●</v>
      </c>
      <c r="AZ270" s="164">
        <f>IF(AY270="●",IF(I270="定","-",I270),"-")</f>
        <v>0</v>
      </c>
      <c r="BA270" s="31"/>
      <c r="BB270" s="31"/>
      <c r="BC270" s="31"/>
    </row>
    <row r="271" spans="3:55" ht="10.9" customHeight="1" x14ac:dyDescent="0.15">
      <c r="C271" s="249"/>
      <c r="D271" s="279"/>
      <c r="E271" s="246"/>
      <c r="F271" s="246"/>
      <c r="G271" s="249"/>
      <c r="H271" s="246"/>
      <c r="I271" s="272"/>
      <c r="J271" s="273"/>
      <c r="K271" s="342"/>
      <c r="L271" s="263"/>
      <c r="M271" s="264"/>
      <c r="N271" s="264"/>
      <c r="O271" s="264"/>
      <c r="P271" s="264"/>
      <c r="Q271" s="265"/>
      <c r="R271" s="269"/>
      <c r="S271" s="270"/>
      <c r="T271" s="270"/>
      <c r="U271" s="270"/>
      <c r="V271" s="270"/>
      <c r="W271" s="271"/>
      <c r="X271" s="272"/>
      <c r="Y271" s="273"/>
      <c r="Z271" s="274"/>
      <c r="AA271" s="284"/>
      <c r="AB271" s="284"/>
      <c r="AC271" s="285"/>
      <c r="AD271" s="286"/>
      <c r="AE271" s="287"/>
      <c r="AF271" s="287"/>
      <c r="AG271" s="287"/>
      <c r="AH271" s="287"/>
      <c r="AI271" s="288"/>
      <c r="AR271" s="26"/>
      <c r="AS271" s="26"/>
      <c r="AT271" s="31"/>
      <c r="AU271" s="31"/>
      <c r="AV271" s="31"/>
      <c r="AW271" s="31"/>
      <c r="AX271" s="31"/>
      <c r="AY271" s="217"/>
      <c r="AZ271" s="164"/>
      <c r="BA271" s="31"/>
      <c r="BB271" s="31"/>
      <c r="BC271" s="31"/>
    </row>
    <row r="272" spans="3:55" ht="10.9" customHeight="1" x14ac:dyDescent="0.15">
      <c r="C272" s="249"/>
      <c r="D272" s="279"/>
      <c r="E272" s="246"/>
      <c r="F272" s="246"/>
      <c r="G272" s="249"/>
      <c r="H272" s="246"/>
      <c r="I272" s="272"/>
      <c r="J272" s="273"/>
      <c r="K272" s="342"/>
      <c r="L272" s="263"/>
      <c r="M272" s="264"/>
      <c r="N272" s="264"/>
      <c r="O272" s="264"/>
      <c r="P272" s="264"/>
      <c r="Q272" s="265"/>
      <c r="R272" s="269"/>
      <c r="S272" s="270"/>
      <c r="T272" s="270"/>
      <c r="U272" s="270"/>
      <c r="V272" s="270"/>
      <c r="W272" s="271"/>
      <c r="X272" s="272"/>
      <c r="Y272" s="273"/>
      <c r="Z272" s="274"/>
      <c r="AA272" s="284"/>
      <c r="AB272" s="284"/>
      <c r="AC272" s="285"/>
      <c r="AD272" s="286"/>
      <c r="AE272" s="287"/>
      <c r="AF272" s="287"/>
      <c r="AG272" s="287"/>
      <c r="AH272" s="287"/>
      <c r="AI272" s="288"/>
      <c r="AR272" s="26"/>
      <c r="AS272" s="26"/>
      <c r="AT272" s="31"/>
      <c r="AU272" s="31"/>
      <c r="AV272" s="31"/>
      <c r="AW272" s="31"/>
      <c r="AX272" s="31"/>
      <c r="AY272" s="217"/>
      <c r="AZ272" s="164"/>
      <c r="BA272" s="31"/>
      <c r="BB272" s="31"/>
      <c r="BC272" s="31"/>
    </row>
    <row r="273" spans="3:55" ht="10.9" customHeight="1" x14ac:dyDescent="0.15">
      <c r="C273" s="250"/>
      <c r="D273" s="280"/>
      <c r="E273" s="247"/>
      <c r="F273" s="247"/>
      <c r="G273" s="250"/>
      <c r="H273" s="247"/>
      <c r="I273" s="275"/>
      <c r="J273" s="276"/>
      <c r="K273" s="343"/>
      <c r="L273" s="266"/>
      <c r="M273" s="267"/>
      <c r="N273" s="267"/>
      <c r="O273" s="267"/>
      <c r="P273" s="267"/>
      <c r="Q273" s="268"/>
      <c r="R273" s="269"/>
      <c r="S273" s="270"/>
      <c r="T273" s="270"/>
      <c r="U273" s="270"/>
      <c r="V273" s="270"/>
      <c r="W273" s="271"/>
      <c r="X273" s="275"/>
      <c r="Y273" s="276"/>
      <c r="Z273" s="277"/>
      <c r="AA273" s="284"/>
      <c r="AB273" s="284"/>
      <c r="AC273" s="285"/>
      <c r="AD273" s="286"/>
      <c r="AE273" s="287"/>
      <c r="AF273" s="287"/>
      <c r="AG273" s="287"/>
      <c r="AH273" s="287"/>
      <c r="AI273" s="288"/>
      <c r="AR273" s="26"/>
      <c r="AS273" s="26"/>
      <c r="AT273" s="31"/>
      <c r="AU273" s="31"/>
      <c r="AV273" s="31"/>
      <c r="AW273" s="31"/>
      <c r="AX273" s="31"/>
      <c r="AY273" s="217"/>
      <c r="AZ273" s="164"/>
      <c r="BA273" s="31"/>
      <c r="BB273" s="31"/>
      <c r="BC273" s="31"/>
    </row>
    <row r="274" spans="3:55" ht="10.9" customHeight="1" x14ac:dyDescent="0.15">
      <c r="C274" s="248">
        <v>9</v>
      </c>
      <c r="D274" s="278" t="s">
        <v>63</v>
      </c>
      <c r="E274" s="245">
        <v>24</v>
      </c>
      <c r="F274" s="245" t="s">
        <v>64</v>
      </c>
      <c r="G274" s="248" t="s">
        <v>69</v>
      </c>
      <c r="H274" s="245"/>
      <c r="I274" s="339"/>
      <c r="J274" s="340"/>
      <c r="K274" s="341"/>
      <c r="L274" s="260">
        <f>E$214</f>
        <v>0</v>
      </c>
      <c r="M274" s="261"/>
      <c r="N274" s="261"/>
      <c r="O274" s="261"/>
      <c r="P274" s="261"/>
      <c r="Q274" s="262"/>
      <c r="R274" s="269">
        <f t="shared" ref="R274" si="30">IF(AND(I274="○",AY274="●"),2+ROUNDDOWN(($L274-100)/100,0)*2,0)</f>
        <v>0</v>
      </c>
      <c r="S274" s="270"/>
      <c r="T274" s="270"/>
      <c r="U274" s="270"/>
      <c r="V274" s="270"/>
      <c r="W274" s="271"/>
      <c r="X274" s="272">
        <v>1</v>
      </c>
      <c r="Y274" s="273"/>
      <c r="Z274" s="274"/>
      <c r="AA274" s="281">
        <f>IF(X274=1,$AL$33,IF(X274=2,$AL$51,IF(X274=3,$AL$69,IF(X274=4,$AL$89,IF(X274=5,$AL$107,IF(X274=6,$AL$127,IF(X274=7,$AL$145,IF(X274=8,$AL$165,IF(X274=9,$AL$183,IF(X274=10,$AL$203,0))))))))))</f>
        <v>0</v>
      </c>
      <c r="AB274" s="282"/>
      <c r="AC274" s="283"/>
      <c r="AD274" s="286">
        <f t="shared" ref="AD274" si="31">IF(I274="○",ROUNDUP(R274*AA274,1),0)</f>
        <v>0</v>
      </c>
      <c r="AE274" s="287"/>
      <c r="AF274" s="287"/>
      <c r="AG274" s="287"/>
      <c r="AH274" s="287"/>
      <c r="AI274" s="288"/>
      <c r="AR274" s="26"/>
      <c r="AS274" s="26"/>
      <c r="AT274" s="31"/>
      <c r="AU274" s="31"/>
      <c r="AV274" s="31"/>
      <c r="AW274" s="31"/>
      <c r="AX274" s="31"/>
      <c r="AY274" s="217" t="str">
        <f t="shared" ref="AY274" si="32">IF(OR(I274="×",AY278="×"),"×","●")</f>
        <v>●</v>
      </c>
      <c r="AZ274" s="164">
        <f>IF(AY274="●",IF(I274="定","-",I274),"-")</f>
        <v>0</v>
      </c>
      <c r="BA274" s="31"/>
      <c r="BB274" s="31"/>
      <c r="BC274" s="31"/>
    </row>
    <row r="275" spans="3:55" ht="10.9" customHeight="1" x14ac:dyDescent="0.15">
      <c r="C275" s="249"/>
      <c r="D275" s="279"/>
      <c r="E275" s="246"/>
      <c r="F275" s="246"/>
      <c r="G275" s="249"/>
      <c r="H275" s="246"/>
      <c r="I275" s="272"/>
      <c r="J275" s="273"/>
      <c r="K275" s="342"/>
      <c r="L275" s="263"/>
      <c r="M275" s="264"/>
      <c r="N275" s="264"/>
      <c r="O275" s="264"/>
      <c r="P275" s="264"/>
      <c r="Q275" s="265"/>
      <c r="R275" s="269"/>
      <c r="S275" s="270"/>
      <c r="T275" s="270"/>
      <c r="U275" s="270"/>
      <c r="V275" s="270"/>
      <c r="W275" s="271"/>
      <c r="X275" s="272"/>
      <c r="Y275" s="273"/>
      <c r="Z275" s="274"/>
      <c r="AA275" s="284"/>
      <c r="AB275" s="284"/>
      <c r="AC275" s="285"/>
      <c r="AD275" s="286"/>
      <c r="AE275" s="287"/>
      <c r="AF275" s="287"/>
      <c r="AG275" s="287"/>
      <c r="AH275" s="287"/>
      <c r="AI275" s="288"/>
      <c r="AR275" s="26"/>
      <c r="AS275" s="26"/>
      <c r="AT275" s="31"/>
      <c r="AU275" s="31"/>
      <c r="AV275" s="31"/>
      <c r="AW275" s="31"/>
      <c r="AX275" s="31"/>
      <c r="AY275" s="217"/>
      <c r="AZ275" s="164"/>
      <c r="BA275" s="31"/>
      <c r="BB275" s="31"/>
      <c r="BC275" s="31"/>
    </row>
    <row r="276" spans="3:55" ht="10.9" customHeight="1" x14ac:dyDescent="0.15">
      <c r="C276" s="249"/>
      <c r="D276" s="279"/>
      <c r="E276" s="246"/>
      <c r="F276" s="246"/>
      <c r="G276" s="249"/>
      <c r="H276" s="246"/>
      <c r="I276" s="272"/>
      <c r="J276" s="273"/>
      <c r="K276" s="342"/>
      <c r="L276" s="263"/>
      <c r="M276" s="264"/>
      <c r="N276" s="264"/>
      <c r="O276" s="264"/>
      <c r="P276" s="264"/>
      <c r="Q276" s="265"/>
      <c r="R276" s="269"/>
      <c r="S276" s="270"/>
      <c r="T276" s="270"/>
      <c r="U276" s="270"/>
      <c r="V276" s="270"/>
      <c r="W276" s="271"/>
      <c r="X276" s="272"/>
      <c r="Y276" s="273"/>
      <c r="Z276" s="274"/>
      <c r="AA276" s="284"/>
      <c r="AB276" s="284"/>
      <c r="AC276" s="285"/>
      <c r="AD276" s="286"/>
      <c r="AE276" s="287"/>
      <c r="AF276" s="287"/>
      <c r="AG276" s="287"/>
      <c r="AH276" s="287"/>
      <c r="AI276" s="288"/>
      <c r="AR276" s="26"/>
      <c r="AS276" s="26"/>
      <c r="AT276" s="31"/>
      <c r="AU276" s="31"/>
      <c r="AV276" s="31"/>
      <c r="AW276" s="31"/>
      <c r="AX276" s="31"/>
      <c r="AY276" s="217"/>
      <c r="AZ276" s="164"/>
      <c r="BA276" s="31"/>
      <c r="BB276" s="31"/>
      <c r="BC276" s="31"/>
    </row>
    <row r="277" spans="3:55" ht="10.5" customHeight="1" x14ac:dyDescent="0.15">
      <c r="C277" s="250"/>
      <c r="D277" s="280"/>
      <c r="E277" s="247"/>
      <c r="F277" s="247"/>
      <c r="G277" s="250"/>
      <c r="H277" s="247"/>
      <c r="I277" s="275"/>
      <c r="J277" s="276"/>
      <c r="K277" s="343"/>
      <c r="L277" s="266"/>
      <c r="M277" s="267"/>
      <c r="N277" s="267"/>
      <c r="O277" s="267"/>
      <c r="P277" s="267"/>
      <c r="Q277" s="268"/>
      <c r="R277" s="269"/>
      <c r="S277" s="270"/>
      <c r="T277" s="270"/>
      <c r="U277" s="270"/>
      <c r="V277" s="270"/>
      <c r="W277" s="271"/>
      <c r="X277" s="275"/>
      <c r="Y277" s="276"/>
      <c r="Z277" s="277"/>
      <c r="AA277" s="284"/>
      <c r="AB277" s="284"/>
      <c r="AC277" s="285"/>
      <c r="AD277" s="286"/>
      <c r="AE277" s="287"/>
      <c r="AF277" s="287"/>
      <c r="AG277" s="287"/>
      <c r="AH277" s="287"/>
      <c r="AI277" s="288"/>
      <c r="AR277" s="26"/>
      <c r="AS277" s="26"/>
      <c r="AT277" s="31"/>
      <c r="AU277" s="31"/>
      <c r="AV277" s="31"/>
      <c r="AW277" s="31"/>
      <c r="AX277" s="31"/>
      <c r="AY277" s="217"/>
      <c r="AZ277" s="164"/>
      <c r="BA277" s="31"/>
      <c r="BB277" s="31"/>
      <c r="BC277" s="31"/>
    </row>
    <row r="278" spans="3:55" ht="10.9" customHeight="1" x14ac:dyDescent="0.15">
      <c r="C278" s="248">
        <v>9</v>
      </c>
      <c r="D278" s="278" t="s">
        <v>63</v>
      </c>
      <c r="E278" s="245">
        <v>25</v>
      </c>
      <c r="F278" s="245" t="s">
        <v>64</v>
      </c>
      <c r="G278" s="248" t="s">
        <v>70</v>
      </c>
      <c r="H278" s="245"/>
      <c r="I278" s="339"/>
      <c r="J278" s="340"/>
      <c r="K278" s="341"/>
      <c r="L278" s="260">
        <f>E$214</f>
        <v>0</v>
      </c>
      <c r="M278" s="261"/>
      <c r="N278" s="261"/>
      <c r="O278" s="261"/>
      <c r="P278" s="261"/>
      <c r="Q278" s="262"/>
      <c r="R278" s="269">
        <f t="shared" ref="R278" si="33">IF(AND(I278="○",AY278="●"),2+ROUNDDOWN(($L278-100)/100,0)*2,0)</f>
        <v>0</v>
      </c>
      <c r="S278" s="270"/>
      <c r="T278" s="270"/>
      <c r="U278" s="270"/>
      <c r="V278" s="270"/>
      <c r="W278" s="271"/>
      <c r="X278" s="272">
        <v>1</v>
      </c>
      <c r="Y278" s="273"/>
      <c r="Z278" s="274"/>
      <c r="AA278" s="281">
        <f>IF(X278=1,$AL$33,IF(X278=2,$AL$51,IF(X278=3,$AL$69,IF(X278=4,$AL$89,IF(X278=5,$AL$107,IF(X278=6,$AL$127,IF(X278=7,$AL$145,IF(X278=8,$AL$165,IF(X278=9,$AL$183,IF(X278=10,$AL$203,0))))))))))</f>
        <v>0</v>
      </c>
      <c r="AB278" s="282"/>
      <c r="AC278" s="283"/>
      <c r="AD278" s="286">
        <f t="shared" ref="AD278" si="34">IF(I278="○",ROUNDUP(R278*AA278,1),0)</f>
        <v>0</v>
      </c>
      <c r="AE278" s="287"/>
      <c r="AF278" s="287"/>
      <c r="AG278" s="287"/>
      <c r="AH278" s="287"/>
      <c r="AI278" s="288"/>
      <c r="AR278" s="26"/>
      <c r="AS278" s="26"/>
      <c r="AT278" s="31"/>
      <c r="AU278" s="31"/>
      <c r="AV278" s="31"/>
      <c r="AW278" s="31"/>
      <c r="AX278" s="31"/>
      <c r="AY278" s="217" t="str">
        <f t="shared" ref="AY278" si="35">IF(OR(I278="×",AY282="×"),"×","●")</f>
        <v>●</v>
      </c>
      <c r="AZ278" s="164">
        <f>IF(AY278="●",IF(I278="定","-",I278),"-")</f>
        <v>0</v>
      </c>
      <c r="BA278" s="31"/>
      <c r="BB278" s="31"/>
      <c r="BC278" s="31"/>
    </row>
    <row r="279" spans="3:55" ht="10.9" customHeight="1" x14ac:dyDescent="0.15">
      <c r="C279" s="249"/>
      <c r="D279" s="279"/>
      <c r="E279" s="246"/>
      <c r="F279" s="246"/>
      <c r="G279" s="249"/>
      <c r="H279" s="246"/>
      <c r="I279" s="272"/>
      <c r="J279" s="273"/>
      <c r="K279" s="342"/>
      <c r="L279" s="263"/>
      <c r="M279" s="264"/>
      <c r="N279" s="264"/>
      <c r="O279" s="264"/>
      <c r="P279" s="264"/>
      <c r="Q279" s="265"/>
      <c r="R279" s="269"/>
      <c r="S279" s="270"/>
      <c r="T279" s="270"/>
      <c r="U279" s="270"/>
      <c r="V279" s="270"/>
      <c r="W279" s="271"/>
      <c r="X279" s="272"/>
      <c r="Y279" s="273"/>
      <c r="Z279" s="274"/>
      <c r="AA279" s="284"/>
      <c r="AB279" s="284"/>
      <c r="AC279" s="285"/>
      <c r="AD279" s="286"/>
      <c r="AE279" s="287"/>
      <c r="AF279" s="287"/>
      <c r="AG279" s="287"/>
      <c r="AH279" s="287"/>
      <c r="AI279" s="288"/>
      <c r="AR279" s="26"/>
      <c r="AS279" s="26"/>
      <c r="AT279" s="31"/>
      <c r="AU279" s="31"/>
      <c r="AV279" s="31"/>
      <c r="AW279" s="31"/>
      <c r="AX279" s="31"/>
      <c r="AY279" s="217"/>
      <c r="AZ279" s="164"/>
      <c r="BA279" s="31"/>
      <c r="BB279" s="31"/>
      <c r="BC279" s="31"/>
    </row>
    <row r="280" spans="3:55" ht="10.9" customHeight="1" x14ac:dyDescent="0.15">
      <c r="C280" s="249"/>
      <c r="D280" s="279"/>
      <c r="E280" s="246"/>
      <c r="F280" s="246"/>
      <c r="G280" s="249"/>
      <c r="H280" s="246"/>
      <c r="I280" s="272"/>
      <c r="J280" s="273"/>
      <c r="K280" s="342"/>
      <c r="L280" s="263"/>
      <c r="M280" s="264"/>
      <c r="N280" s="264"/>
      <c r="O280" s="264"/>
      <c r="P280" s="264"/>
      <c r="Q280" s="265"/>
      <c r="R280" s="269"/>
      <c r="S280" s="270"/>
      <c r="T280" s="270"/>
      <c r="U280" s="270"/>
      <c r="V280" s="270"/>
      <c r="W280" s="271"/>
      <c r="X280" s="272"/>
      <c r="Y280" s="273"/>
      <c r="Z280" s="274"/>
      <c r="AA280" s="284"/>
      <c r="AB280" s="284"/>
      <c r="AC280" s="285"/>
      <c r="AD280" s="286"/>
      <c r="AE280" s="287"/>
      <c r="AF280" s="287"/>
      <c r="AG280" s="287"/>
      <c r="AH280" s="287"/>
      <c r="AI280" s="288"/>
      <c r="AR280" s="26"/>
      <c r="AS280" s="26"/>
      <c r="AT280" s="31"/>
      <c r="AU280" s="31"/>
      <c r="AV280" s="31"/>
      <c r="AW280" s="31"/>
      <c r="AX280" s="31"/>
      <c r="AY280" s="217"/>
      <c r="AZ280" s="164"/>
      <c r="BA280" s="31"/>
      <c r="BB280" s="31"/>
      <c r="BC280" s="31"/>
    </row>
    <row r="281" spans="3:55" ht="10.9" customHeight="1" x14ac:dyDescent="0.15">
      <c r="C281" s="250"/>
      <c r="D281" s="280"/>
      <c r="E281" s="247"/>
      <c r="F281" s="247"/>
      <c r="G281" s="250"/>
      <c r="H281" s="247"/>
      <c r="I281" s="275"/>
      <c r="J281" s="276"/>
      <c r="K281" s="343"/>
      <c r="L281" s="266"/>
      <c r="M281" s="267"/>
      <c r="N281" s="267"/>
      <c r="O281" s="267"/>
      <c r="P281" s="267"/>
      <c r="Q281" s="268"/>
      <c r="R281" s="269"/>
      <c r="S281" s="270"/>
      <c r="T281" s="270"/>
      <c r="U281" s="270"/>
      <c r="V281" s="270"/>
      <c r="W281" s="271"/>
      <c r="X281" s="275"/>
      <c r="Y281" s="276"/>
      <c r="Z281" s="277"/>
      <c r="AA281" s="284"/>
      <c r="AB281" s="284"/>
      <c r="AC281" s="285"/>
      <c r="AD281" s="286"/>
      <c r="AE281" s="287"/>
      <c r="AF281" s="287"/>
      <c r="AG281" s="287"/>
      <c r="AH281" s="287"/>
      <c r="AI281" s="288"/>
      <c r="AR281" s="26"/>
      <c r="AS281" s="26"/>
      <c r="AT281" s="31"/>
      <c r="AU281" s="31"/>
      <c r="AV281" s="31"/>
      <c r="AW281" s="31"/>
      <c r="AX281" s="31"/>
      <c r="AY281" s="217"/>
      <c r="AZ281" s="164"/>
      <c r="BA281" s="31"/>
      <c r="BB281" s="31"/>
      <c r="BC281" s="31"/>
    </row>
    <row r="282" spans="3:55" ht="10.9" customHeight="1" x14ac:dyDescent="0.15">
      <c r="C282" s="248">
        <v>9</v>
      </c>
      <c r="D282" s="278" t="s">
        <v>63</v>
      </c>
      <c r="E282" s="245">
        <v>26</v>
      </c>
      <c r="F282" s="245" t="s">
        <v>64</v>
      </c>
      <c r="G282" s="248" t="s">
        <v>71</v>
      </c>
      <c r="H282" s="245"/>
      <c r="I282" s="339"/>
      <c r="J282" s="340"/>
      <c r="K282" s="341"/>
      <c r="L282" s="260">
        <f>E$214</f>
        <v>0</v>
      </c>
      <c r="M282" s="261"/>
      <c r="N282" s="261"/>
      <c r="O282" s="261"/>
      <c r="P282" s="261"/>
      <c r="Q282" s="262"/>
      <c r="R282" s="269">
        <f t="shared" ref="R282" si="36">IF(AND(I282="○",AY282="●"),2+ROUNDDOWN(($L282-100)/100,0)*2,0)</f>
        <v>0</v>
      </c>
      <c r="S282" s="270"/>
      <c r="T282" s="270"/>
      <c r="U282" s="270"/>
      <c r="V282" s="270"/>
      <c r="W282" s="271"/>
      <c r="X282" s="272">
        <v>1</v>
      </c>
      <c r="Y282" s="273"/>
      <c r="Z282" s="274"/>
      <c r="AA282" s="281">
        <f>IF(X282=1,$AL$33,IF(X282=2,$AL$51,IF(X282=3,$AL$69,IF(X282=4,$AL$89,IF(X282=5,$AL$107,IF(X282=6,$AL$127,IF(X282=7,$AL$145,IF(X282=8,$AL$165,IF(X282=9,$AL$183,IF(X282=10,$AL$203,0))))))))))</f>
        <v>0</v>
      </c>
      <c r="AB282" s="282"/>
      <c r="AC282" s="283"/>
      <c r="AD282" s="286">
        <f t="shared" ref="AD282" si="37">IF(I282="○",ROUNDUP(R282*AA282,1),0)</f>
        <v>0</v>
      </c>
      <c r="AE282" s="287"/>
      <c r="AF282" s="287"/>
      <c r="AG282" s="287"/>
      <c r="AH282" s="287"/>
      <c r="AI282" s="288"/>
      <c r="AR282" s="26"/>
      <c r="AS282" s="26"/>
      <c r="AT282" s="31"/>
      <c r="AU282" s="31"/>
      <c r="AV282" s="31"/>
      <c r="AW282" s="31"/>
      <c r="AX282" s="31"/>
      <c r="AY282" s="217" t="str">
        <f t="shared" ref="AY282" si="38">IF(OR(I282="×",AY286="×"),"×","●")</f>
        <v>●</v>
      </c>
      <c r="AZ282" s="164">
        <f>IF(AY282="●",IF(I282="定","-",I282),"-")</f>
        <v>0</v>
      </c>
      <c r="BA282" s="31"/>
      <c r="BB282" s="31"/>
      <c r="BC282" s="31"/>
    </row>
    <row r="283" spans="3:55" ht="10.9" customHeight="1" x14ac:dyDescent="0.15">
      <c r="C283" s="249"/>
      <c r="D283" s="279"/>
      <c r="E283" s="246"/>
      <c r="F283" s="246"/>
      <c r="G283" s="249"/>
      <c r="H283" s="246"/>
      <c r="I283" s="272"/>
      <c r="J283" s="273"/>
      <c r="K283" s="342"/>
      <c r="L283" s="263"/>
      <c r="M283" s="264"/>
      <c r="N283" s="264"/>
      <c r="O283" s="264"/>
      <c r="P283" s="264"/>
      <c r="Q283" s="265"/>
      <c r="R283" s="269"/>
      <c r="S283" s="270"/>
      <c r="T283" s="270"/>
      <c r="U283" s="270"/>
      <c r="V283" s="270"/>
      <c r="W283" s="271"/>
      <c r="X283" s="272"/>
      <c r="Y283" s="273"/>
      <c r="Z283" s="274"/>
      <c r="AA283" s="284"/>
      <c r="AB283" s="284"/>
      <c r="AC283" s="285"/>
      <c r="AD283" s="286"/>
      <c r="AE283" s="287"/>
      <c r="AF283" s="287"/>
      <c r="AG283" s="287"/>
      <c r="AH283" s="287"/>
      <c r="AI283" s="288"/>
      <c r="AR283" s="26"/>
      <c r="AS283" s="26"/>
      <c r="AT283" s="31"/>
      <c r="AU283" s="31"/>
      <c r="AV283" s="31"/>
      <c r="AW283" s="31"/>
      <c r="AX283" s="31"/>
      <c r="AY283" s="217"/>
      <c r="AZ283" s="164"/>
      <c r="BA283" s="31"/>
      <c r="BB283" s="31"/>
      <c r="BC283" s="31"/>
    </row>
    <row r="284" spans="3:55" ht="10.9" customHeight="1" x14ac:dyDescent="0.15">
      <c r="C284" s="249"/>
      <c r="D284" s="279"/>
      <c r="E284" s="246"/>
      <c r="F284" s="246"/>
      <c r="G284" s="249"/>
      <c r="H284" s="246"/>
      <c r="I284" s="272"/>
      <c r="J284" s="273"/>
      <c r="K284" s="342"/>
      <c r="L284" s="263"/>
      <c r="M284" s="264"/>
      <c r="N284" s="264"/>
      <c r="O284" s="264"/>
      <c r="P284" s="264"/>
      <c r="Q284" s="265"/>
      <c r="R284" s="269"/>
      <c r="S284" s="270"/>
      <c r="T284" s="270"/>
      <c r="U284" s="270"/>
      <c r="V284" s="270"/>
      <c r="W284" s="271"/>
      <c r="X284" s="272"/>
      <c r="Y284" s="273"/>
      <c r="Z284" s="274"/>
      <c r="AA284" s="284"/>
      <c r="AB284" s="284"/>
      <c r="AC284" s="285"/>
      <c r="AD284" s="286"/>
      <c r="AE284" s="287"/>
      <c r="AF284" s="287"/>
      <c r="AG284" s="287"/>
      <c r="AH284" s="287"/>
      <c r="AI284" s="288"/>
      <c r="AR284" s="26"/>
      <c r="AS284" s="26"/>
      <c r="AT284" s="31"/>
      <c r="AU284" s="31"/>
      <c r="AV284" s="31"/>
      <c r="AW284" s="31"/>
      <c r="AX284" s="31"/>
      <c r="AY284" s="217"/>
      <c r="AZ284" s="164"/>
      <c r="BA284" s="31"/>
      <c r="BB284" s="31"/>
      <c r="BC284" s="31"/>
    </row>
    <row r="285" spans="3:55" ht="10.9" customHeight="1" x14ac:dyDescent="0.15">
      <c r="C285" s="250"/>
      <c r="D285" s="280"/>
      <c r="E285" s="247"/>
      <c r="F285" s="247"/>
      <c r="G285" s="250"/>
      <c r="H285" s="247"/>
      <c r="I285" s="275"/>
      <c r="J285" s="276"/>
      <c r="K285" s="343"/>
      <c r="L285" s="266"/>
      <c r="M285" s="267"/>
      <c r="N285" s="267"/>
      <c r="O285" s="267"/>
      <c r="P285" s="267"/>
      <c r="Q285" s="268"/>
      <c r="R285" s="269"/>
      <c r="S285" s="270"/>
      <c r="T285" s="270"/>
      <c r="U285" s="270"/>
      <c r="V285" s="270"/>
      <c r="W285" s="271"/>
      <c r="X285" s="275"/>
      <c r="Y285" s="276"/>
      <c r="Z285" s="277"/>
      <c r="AA285" s="284"/>
      <c r="AB285" s="284"/>
      <c r="AC285" s="285"/>
      <c r="AD285" s="286"/>
      <c r="AE285" s="287"/>
      <c r="AF285" s="287"/>
      <c r="AG285" s="287"/>
      <c r="AH285" s="287"/>
      <c r="AI285" s="288"/>
      <c r="AR285" s="26"/>
      <c r="AS285" s="26"/>
      <c r="AT285" s="31"/>
      <c r="AU285" s="31"/>
      <c r="AV285" s="31"/>
      <c r="AW285" s="31"/>
      <c r="AX285" s="31"/>
      <c r="AY285" s="217"/>
      <c r="AZ285" s="164"/>
      <c r="BA285" s="31"/>
      <c r="BB285" s="31"/>
      <c r="BC285" s="31"/>
    </row>
    <row r="286" spans="3:55" ht="10.9" customHeight="1" x14ac:dyDescent="0.15">
      <c r="C286" s="248">
        <v>9</v>
      </c>
      <c r="D286" s="278" t="s">
        <v>63</v>
      </c>
      <c r="E286" s="245">
        <v>27</v>
      </c>
      <c r="F286" s="245" t="s">
        <v>64</v>
      </c>
      <c r="G286" s="248" t="s">
        <v>65</v>
      </c>
      <c r="H286" s="245"/>
      <c r="I286" s="339"/>
      <c r="J286" s="340"/>
      <c r="K286" s="341"/>
      <c r="L286" s="260">
        <f>E$214</f>
        <v>0</v>
      </c>
      <c r="M286" s="261"/>
      <c r="N286" s="261"/>
      <c r="O286" s="261"/>
      <c r="P286" s="261"/>
      <c r="Q286" s="262"/>
      <c r="R286" s="269">
        <f t="shared" ref="R286" si="39">IF(AND(I286="○",AY286="●"),2+ROUNDDOWN(($L286-100)/100,0)*2,0)</f>
        <v>0</v>
      </c>
      <c r="S286" s="270"/>
      <c r="T286" s="270"/>
      <c r="U286" s="270"/>
      <c r="V286" s="270"/>
      <c r="W286" s="271"/>
      <c r="X286" s="272">
        <v>1</v>
      </c>
      <c r="Y286" s="273"/>
      <c r="Z286" s="274"/>
      <c r="AA286" s="281">
        <f>IF(X286=1,$AL$33,IF(X286=2,$AL$51,IF(X286=3,$AL$69,IF(X286=4,$AL$89,IF(X286=5,$AL$107,IF(X286=6,$AL$127,IF(X286=7,$AL$145,IF(X286=8,$AL$165,IF(X286=9,$AL$183,IF(X286=10,$AL$203,0))))))))))</f>
        <v>0</v>
      </c>
      <c r="AB286" s="282"/>
      <c r="AC286" s="283"/>
      <c r="AD286" s="286">
        <f t="shared" ref="AD286" si="40">IF(I286="○",ROUNDUP(R286*AA286,1),0)</f>
        <v>0</v>
      </c>
      <c r="AE286" s="287"/>
      <c r="AF286" s="287"/>
      <c r="AG286" s="287"/>
      <c r="AH286" s="287"/>
      <c r="AI286" s="288"/>
      <c r="AR286" s="26"/>
      <c r="AS286" s="26"/>
      <c r="AT286" s="31"/>
      <c r="AU286" s="31"/>
      <c r="AV286" s="31"/>
      <c r="AW286" s="31"/>
      <c r="AX286" s="31"/>
      <c r="AY286" s="217" t="str">
        <f t="shared" ref="AY286" si="41">IF(OR(I286="×",AY290="×"),"×","●")</f>
        <v>●</v>
      </c>
      <c r="AZ286" s="164">
        <f>IF(AY286="●",IF(I286="定","-",I286),"-")</f>
        <v>0</v>
      </c>
      <c r="BA286" s="31"/>
      <c r="BB286" s="31"/>
      <c r="BC286" s="31"/>
    </row>
    <row r="287" spans="3:55" ht="10.9" customHeight="1" x14ac:dyDescent="0.15">
      <c r="C287" s="249"/>
      <c r="D287" s="279"/>
      <c r="E287" s="246"/>
      <c r="F287" s="246"/>
      <c r="G287" s="249"/>
      <c r="H287" s="246"/>
      <c r="I287" s="272"/>
      <c r="J287" s="273"/>
      <c r="K287" s="342"/>
      <c r="L287" s="263"/>
      <c r="M287" s="264"/>
      <c r="N287" s="264"/>
      <c r="O287" s="264"/>
      <c r="P287" s="264"/>
      <c r="Q287" s="265"/>
      <c r="R287" s="269"/>
      <c r="S287" s="270"/>
      <c r="T287" s="270"/>
      <c r="U287" s="270"/>
      <c r="V287" s="270"/>
      <c r="W287" s="271"/>
      <c r="X287" s="272"/>
      <c r="Y287" s="273"/>
      <c r="Z287" s="274"/>
      <c r="AA287" s="284"/>
      <c r="AB287" s="284"/>
      <c r="AC287" s="285"/>
      <c r="AD287" s="286"/>
      <c r="AE287" s="287"/>
      <c r="AF287" s="287"/>
      <c r="AG287" s="287"/>
      <c r="AH287" s="287"/>
      <c r="AI287" s="288"/>
      <c r="AR287" s="26"/>
      <c r="AS287" s="26"/>
      <c r="AT287" s="31"/>
      <c r="AU287" s="31"/>
      <c r="AV287" s="31"/>
      <c r="AW287" s="31"/>
      <c r="AX287" s="31"/>
      <c r="AY287" s="217"/>
      <c r="AZ287" s="164"/>
      <c r="BA287" s="31"/>
      <c r="BB287" s="31"/>
      <c r="BC287" s="31"/>
    </row>
    <row r="288" spans="3:55" ht="10.9" customHeight="1" x14ac:dyDescent="0.15">
      <c r="C288" s="249"/>
      <c r="D288" s="279"/>
      <c r="E288" s="246"/>
      <c r="F288" s="246"/>
      <c r="G288" s="249"/>
      <c r="H288" s="246"/>
      <c r="I288" s="272"/>
      <c r="J288" s="273"/>
      <c r="K288" s="342"/>
      <c r="L288" s="263"/>
      <c r="M288" s="264"/>
      <c r="N288" s="264"/>
      <c r="O288" s="264"/>
      <c r="P288" s="264"/>
      <c r="Q288" s="265"/>
      <c r="R288" s="269"/>
      <c r="S288" s="270"/>
      <c r="T288" s="270"/>
      <c r="U288" s="270"/>
      <c r="V288" s="270"/>
      <c r="W288" s="271"/>
      <c r="X288" s="272"/>
      <c r="Y288" s="273"/>
      <c r="Z288" s="274"/>
      <c r="AA288" s="284"/>
      <c r="AB288" s="284"/>
      <c r="AC288" s="285"/>
      <c r="AD288" s="286"/>
      <c r="AE288" s="287"/>
      <c r="AF288" s="287"/>
      <c r="AG288" s="287"/>
      <c r="AH288" s="287"/>
      <c r="AI288" s="288"/>
      <c r="AR288" s="26"/>
      <c r="AS288" s="26"/>
      <c r="AT288" s="31"/>
      <c r="AU288" s="31"/>
      <c r="AV288" s="31"/>
      <c r="AW288" s="31"/>
      <c r="AX288" s="31"/>
      <c r="AY288" s="217"/>
      <c r="AZ288" s="164"/>
      <c r="BA288" s="31"/>
      <c r="BB288" s="31"/>
      <c r="BC288" s="31"/>
    </row>
    <row r="289" spans="3:58" ht="10.9" customHeight="1" x14ac:dyDescent="0.15">
      <c r="C289" s="250"/>
      <c r="D289" s="280"/>
      <c r="E289" s="247"/>
      <c r="F289" s="247"/>
      <c r="G289" s="250"/>
      <c r="H289" s="247"/>
      <c r="I289" s="275"/>
      <c r="J289" s="276"/>
      <c r="K289" s="343"/>
      <c r="L289" s="266"/>
      <c r="M289" s="267"/>
      <c r="N289" s="267"/>
      <c r="O289" s="267"/>
      <c r="P289" s="267"/>
      <c r="Q289" s="268"/>
      <c r="R289" s="269"/>
      <c r="S289" s="270"/>
      <c r="T289" s="270"/>
      <c r="U289" s="270"/>
      <c r="V289" s="270"/>
      <c r="W289" s="271"/>
      <c r="X289" s="275"/>
      <c r="Y289" s="276"/>
      <c r="Z289" s="277"/>
      <c r="AA289" s="284"/>
      <c r="AB289" s="284"/>
      <c r="AC289" s="285"/>
      <c r="AD289" s="286"/>
      <c r="AE289" s="287"/>
      <c r="AF289" s="287"/>
      <c r="AG289" s="287"/>
      <c r="AH289" s="287"/>
      <c r="AI289" s="288"/>
      <c r="AR289" s="26"/>
      <c r="AS289" s="26"/>
      <c r="AT289" s="31"/>
      <c r="AU289" s="31"/>
      <c r="AV289" s="31"/>
      <c r="AW289" s="31"/>
      <c r="AX289" s="31"/>
      <c r="AY289" s="217"/>
      <c r="AZ289" s="164"/>
      <c r="BA289" s="31"/>
      <c r="BB289" s="31"/>
      <c r="BC289" s="31"/>
    </row>
    <row r="290" spans="3:58" ht="10.9" customHeight="1" x14ac:dyDescent="0.15">
      <c r="C290" s="248">
        <v>9</v>
      </c>
      <c r="D290" s="278" t="s">
        <v>63</v>
      </c>
      <c r="E290" s="245">
        <v>28</v>
      </c>
      <c r="F290" s="245" t="s">
        <v>64</v>
      </c>
      <c r="G290" s="248" t="s">
        <v>66</v>
      </c>
      <c r="H290" s="245"/>
      <c r="I290" s="339"/>
      <c r="J290" s="340"/>
      <c r="K290" s="341"/>
      <c r="L290" s="260">
        <f>E$214</f>
        <v>0</v>
      </c>
      <c r="M290" s="261"/>
      <c r="N290" s="261"/>
      <c r="O290" s="261"/>
      <c r="P290" s="261"/>
      <c r="Q290" s="262"/>
      <c r="R290" s="269">
        <f t="shared" ref="R290" si="42">IF(AND(I290="○",AY290="●"),2+ROUNDDOWN(($L290-100)/100,0)*2,0)</f>
        <v>0</v>
      </c>
      <c r="S290" s="270"/>
      <c r="T290" s="270"/>
      <c r="U290" s="270"/>
      <c r="V290" s="270"/>
      <c r="W290" s="271"/>
      <c r="X290" s="272">
        <v>1</v>
      </c>
      <c r="Y290" s="273"/>
      <c r="Z290" s="274"/>
      <c r="AA290" s="281">
        <f>IF(X290=1,$AL$33,IF(X290=2,$AL$51,IF(X290=3,$AL$69,IF(X290=4,$AL$89,IF(X290=5,$AL$107,IF(X290=6,$AL$127,IF(X290=7,$AL$145,IF(X290=8,$AL$165,IF(X290=9,$AL$183,IF(X290=10,$AL$203,0))))))))))</f>
        <v>0</v>
      </c>
      <c r="AB290" s="282"/>
      <c r="AC290" s="283"/>
      <c r="AD290" s="286">
        <f t="shared" ref="AD290" si="43">IF(I290="○",ROUNDUP(R290*AA290,1),0)</f>
        <v>0</v>
      </c>
      <c r="AE290" s="287"/>
      <c r="AF290" s="287"/>
      <c r="AG290" s="287"/>
      <c r="AH290" s="287"/>
      <c r="AI290" s="288"/>
      <c r="AR290" s="26"/>
      <c r="AS290" s="26"/>
      <c r="AT290" s="31"/>
      <c r="AU290" s="31"/>
      <c r="AV290" s="31"/>
      <c r="AW290" s="31"/>
      <c r="AX290" s="31"/>
      <c r="AY290" s="217" t="str">
        <f t="shared" ref="AY290" si="44">IF(OR(I290="×",AY294="×"),"×","●")</f>
        <v>●</v>
      </c>
      <c r="AZ290" s="164">
        <f>IF(AY290="●",IF(I290="定","-",I290),"-")</f>
        <v>0</v>
      </c>
      <c r="BA290" s="31"/>
      <c r="BB290" s="31"/>
      <c r="BC290" s="31"/>
    </row>
    <row r="291" spans="3:58" ht="10.9" customHeight="1" x14ac:dyDescent="0.15">
      <c r="C291" s="249"/>
      <c r="D291" s="279"/>
      <c r="E291" s="246"/>
      <c r="F291" s="246"/>
      <c r="G291" s="249"/>
      <c r="H291" s="246"/>
      <c r="I291" s="272"/>
      <c r="J291" s="273"/>
      <c r="K291" s="342"/>
      <c r="L291" s="263"/>
      <c r="M291" s="264"/>
      <c r="N291" s="264"/>
      <c r="O291" s="264"/>
      <c r="P291" s="264"/>
      <c r="Q291" s="265"/>
      <c r="R291" s="269"/>
      <c r="S291" s="270"/>
      <c r="T291" s="270"/>
      <c r="U291" s="270"/>
      <c r="V291" s="270"/>
      <c r="W291" s="271"/>
      <c r="X291" s="272"/>
      <c r="Y291" s="273"/>
      <c r="Z291" s="274"/>
      <c r="AA291" s="284"/>
      <c r="AB291" s="284"/>
      <c r="AC291" s="285"/>
      <c r="AD291" s="286"/>
      <c r="AE291" s="287"/>
      <c r="AF291" s="287"/>
      <c r="AG291" s="287"/>
      <c r="AH291" s="287"/>
      <c r="AI291" s="288"/>
      <c r="AR291" s="26"/>
      <c r="AS291" s="26"/>
      <c r="AT291" s="31"/>
      <c r="AU291" s="31"/>
      <c r="AV291" s="31"/>
      <c r="AW291" s="31"/>
      <c r="AX291" s="31"/>
      <c r="AY291" s="217"/>
      <c r="AZ291" s="164"/>
      <c r="BA291" s="31"/>
      <c r="BB291" s="31"/>
      <c r="BC291" s="31"/>
    </row>
    <row r="292" spans="3:58" ht="10.9" customHeight="1" x14ac:dyDescent="0.15">
      <c r="C292" s="249"/>
      <c r="D292" s="279"/>
      <c r="E292" s="246"/>
      <c r="F292" s="246"/>
      <c r="G292" s="249"/>
      <c r="H292" s="246"/>
      <c r="I292" s="272"/>
      <c r="J292" s="273"/>
      <c r="K292" s="342"/>
      <c r="L292" s="263"/>
      <c r="M292" s="264"/>
      <c r="N292" s="264"/>
      <c r="O292" s="264"/>
      <c r="P292" s="264"/>
      <c r="Q292" s="265"/>
      <c r="R292" s="269"/>
      <c r="S292" s="270"/>
      <c r="T292" s="270"/>
      <c r="U292" s="270"/>
      <c r="V292" s="270"/>
      <c r="W292" s="271"/>
      <c r="X292" s="272"/>
      <c r="Y292" s="273"/>
      <c r="Z292" s="274"/>
      <c r="AA292" s="284"/>
      <c r="AB292" s="284"/>
      <c r="AC292" s="285"/>
      <c r="AD292" s="286"/>
      <c r="AE292" s="287"/>
      <c r="AF292" s="287"/>
      <c r="AG292" s="287"/>
      <c r="AH292" s="287"/>
      <c r="AI292" s="288"/>
      <c r="AR292" s="26"/>
      <c r="AS292" s="26"/>
      <c r="AT292" s="31"/>
      <c r="AU292" s="31"/>
      <c r="AV292" s="31"/>
      <c r="AW292" s="31"/>
      <c r="AX292" s="31"/>
      <c r="AY292" s="217"/>
      <c r="AZ292" s="164"/>
      <c r="BA292" s="31"/>
      <c r="BB292" s="31"/>
      <c r="BC292" s="31"/>
    </row>
    <row r="293" spans="3:58" ht="10.9" customHeight="1" x14ac:dyDescent="0.15">
      <c r="C293" s="250"/>
      <c r="D293" s="280"/>
      <c r="E293" s="247"/>
      <c r="F293" s="247"/>
      <c r="G293" s="250"/>
      <c r="H293" s="247"/>
      <c r="I293" s="275"/>
      <c r="J293" s="276"/>
      <c r="K293" s="343"/>
      <c r="L293" s="266"/>
      <c r="M293" s="267"/>
      <c r="N293" s="267"/>
      <c r="O293" s="267"/>
      <c r="P293" s="267"/>
      <c r="Q293" s="268"/>
      <c r="R293" s="269"/>
      <c r="S293" s="270"/>
      <c r="T293" s="270"/>
      <c r="U293" s="270"/>
      <c r="V293" s="270"/>
      <c r="W293" s="271"/>
      <c r="X293" s="275"/>
      <c r="Y293" s="276"/>
      <c r="Z293" s="277"/>
      <c r="AA293" s="284"/>
      <c r="AB293" s="284"/>
      <c r="AC293" s="285"/>
      <c r="AD293" s="286"/>
      <c r="AE293" s="287"/>
      <c r="AF293" s="287"/>
      <c r="AG293" s="287"/>
      <c r="AH293" s="287"/>
      <c r="AI293" s="288"/>
      <c r="AR293" s="26"/>
      <c r="AS293" s="26"/>
      <c r="AT293" s="31"/>
      <c r="AU293" s="31"/>
      <c r="AV293" s="31"/>
      <c r="AW293" s="31"/>
      <c r="AX293" s="31"/>
      <c r="AY293" s="217"/>
      <c r="AZ293" s="164"/>
      <c r="BA293" s="31"/>
      <c r="BB293" s="31"/>
      <c r="BC293" s="31"/>
    </row>
    <row r="294" spans="3:58" ht="10.9" customHeight="1" x14ac:dyDescent="0.15">
      <c r="C294" s="248">
        <v>9</v>
      </c>
      <c r="D294" s="278" t="s">
        <v>63</v>
      </c>
      <c r="E294" s="245">
        <v>29</v>
      </c>
      <c r="F294" s="245" t="s">
        <v>64</v>
      </c>
      <c r="G294" s="248" t="s">
        <v>67</v>
      </c>
      <c r="H294" s="245"/>
      <c r="I294" s="339"/>
      <c r="J294" s="340"/>
      <c r="K294" s="341"/>
      <c r="L294" s="260">
        <f>E$214</f>
        <v>0</v>
      </c>
      <c r="M294" s="261"/>
      <c r="N294" s="261"/>
      <c r="O294" s="261"/>
      <c r="P294" s="261"/>
      <c r="Q294" s="262"/>
      <c r="R294" s="269">
        <f t="shared" ref="R294" si="45">IF(AND(I294="○",AY294="●"),2+ROUNDDOWN(($L294-100)/100,0)*2,0)</f>
        <v>0</v>
      </c>
      <c r="S294" s="270"/>
      <c r="T294" s="270"/>
      <c r="U294" s="270"/>
      <c r="V294" s="270"/>
      <c r="W294" s="271"/>
      <c r="X294" s="272">
        <v>1</v>
      </c>
      <c r="Y294" s="273"/>
      <c r="Z294" s="274"/>
      <c r="AA294" s="281">
        <f>IF(X294=1,$AL$33,IF(X294=2,$AL$51,IF(X294=3,$AL$69,IF(X294=4,$AL$89,IF(X294=5,$AL$107,IF(X294=6,$AL$127,IF(X294=7,$AL$145,IF(X294=8,$AL$165,IF(X294=9,$AL$183,IF(X294=10,$AL$203,0))))))))))</f>
        <v>0</v>
      </c>
      <c r="AB294" s="282"/>
      <c r="AC294" s="283"/>
      <c r="AD294" s="286">
        <f t="shared" ref="AD294" si="46">IF(I294="○",ROUNDUP(R294*AA294,1),0)</f>
        <v>0</v>
      </c>
      <c r="AE294" s="287"/>
      <c r="AF294" s="287"/>
      <c r="AG294" s="287"/>
      <c r="AH294" s="287"/>
      <c r="AI294" s="288"/>
      <c r="AR294" s="26"/>
      <c r="AS294" s="26"/>
      <c r="AT294" s="31"/>
      <c r="AU294" s="31"/>
      <c r="AV294" s="31"/>
      <c r="AW294" s="31"/>
      <c r="AX294" s="31"/>
      <c r="AY294" s="217" t="str">
        <f t="shared" ref="AY294" si="47">IF(OR(I294="×",AY298="×"),"×","●")</f>
        <v>●</v>
      </c>
      <c r="AZ294" s="164">
        <f>IF(AY294="●",IF(I294="定","-",I294),"-")</f>
        <v>0</v>
      </c>
      <c r="BA294" s="31"/>
      <c r="BB294" s="31"/>
      <c r="BC294" s="31"/>
    </row>
    <row r="295" spans="3:58" ht="10.9" customHeight="1" x14ac:dyDescent="0.15">
      <c r="C295" s="249"/>
      <c r="D295" s="279"/>
      <c r="E295" s="246"/>
      <c r="F295" s="246"/>
      <c r="G295" s="249"/>
      <c r="H295" s="246"/>
      <c r="I295" s="272"/>
      <c r="J295" s="273"/>
      <c r="K295" s="342"/>
      <c r="L295" s="263"/>
      <c r="M295" s="264"/>
      <c r="N295" s="264"/>
      <c r="O295" s="264"/>
      <c r="P295" s="264"/>
      <c r="Q295" s="265"/>
      <c r="R295" s="269"/>
      <c r="S295" s="270"/>
      <c r="T295" s="270"/>
      <c r="U295" s="270"/>
      <c r="V295" s="270"/>
      <c r="W295" s="271"/>
      <c r="X295" s="272"/>
      <c r="Y295" s="273"/>
      <c r="Z295" s="274"/>
      <c r="AA295" s="284"/>
      <c r="AB295" s="284"/>
      <c r="AC295" s="285"/>
      <c r="AD295" s="286"/>
      <c r="AE295" s="287"/>
      <c r="AF295" s="287"/>
      <c r="AG295" s="287"/>
      <c r="AH295" s="287"/>
      <c r="AI295" s="288"/>
      <c r="AR295" s="26"/>
      <c r="AS295" s="26"/>
      <c r="AT295" s="31"/>
      <c r="AU295" s="31"/>
      <c r="AV295" s="31"/>
      <c r="AW295" s="31"/>
      <c r="AX295" s="31"/>
      <c r="AY295" s="217"/>
      <c r="AZ295" s="164"/>
      <c r="BA295" s="31"/>
      <c r="BB295" s="31"/>
      <c r="BC295" s="31"/>
    </row>
    <row r="296" spans="3:58" ht="10.9" customHeight="1" x14ac:dyDescent="0.15">
      <c r="C296" s="249"/>
      <c r="D296" s="279"/>
      <c r="E296" s="246"/>
      <c r="F296" s="246"/>
      <c r="G296" s="249"/>
      <c r="H296" s="246"/>
      <c r="I296" s="272"/>
      <c r="J296" s="273"/>
      <c r="K296" s="342"/>
      <c r="L296" s="263"/>
      <c r="M296" s="264"/>
      <c r="N296" s="264"/>
      <c r="O296" s="264"/>
      <c r="P296" s="264"/>
      <c r="Q296" s="265"/>
      <c r="R296" s="269"/>
      <c r="S296" s="270"/>
      <c r="T296" s="270"/>
      <c r="U296" s="270"/>
      <c r="V296" s="270"/>
      <c r="W296" s="271"/>
      <c r="X296" s="272"/>
      <c r="Y296" s="273"/>
      <c r="Z296" s="274"/>
      <c r="AA296" s="284"/>
      <c r="AB296" s="284"/>
      <c r="AC296" s="285"/>
      <c r="AD296" s="286"/>
      <c r="AE296" s="287"/>
      <c r="AF296" s="287"/>
      <c r="AG296" s="287"/>
      <c r="AH296" s="287"/>
      <c r="AI296" s="288"/>
      <c r="AR296" s="26"/>
      <c r="AS296" s="26"/>
      <c r="AT296" s="31"/>
      <c r="AU296" s="31"/>
      <c r="AV296" s="31"/>
      <c r="AW296" s="31"/>
      <c r="AX296" s="31"/>
      <c r="AY296" s="217"/>
      <c r="AZ296" s="164"/>
      <c r="BA296" s="31"/>
      <c r="BB296" s="31"/>
      <c r="BC296" s="31"/>
    </row>
    <row r="297" spans="3:58" ht="10.9" customHeight="1" x14ac:dyDescent="0.15">
      <c r="C297" s="250"/>
      <c r="D297" s="280"/>
      <c r="E297" s="247"/>
      <c r="F297" s="247"/>
      <c r="G297" s="250"/>
      <c r="H297" s="247"/>
      <c r="I297" s="275"/>
      <c r="J297" s="276"/>
      <c r="K297" s="343"/>
      <c r="L297" s="266"/>
      <c r="M297" s="267"/>
      <c r="N297" s="267"/>
      <c r="O297" s="267"/>
      <c r="P297" s="267"/>
      <c r="Q297" s="268"/>
      <c r="R297" s="269"/>
      <c r="S297" s="270"/>
      <c r="T297" s="270"/>
      <c r="U297" s="270"/>
      <c r="V297" s="270"/>
      <c r="W297" s="271"/>
      <c r="X297" s="275"/>
      <c r="Y297" s="276"/>
      <c r="Z297" s="277"/>
      <c r="AA297" s="284"/>
      <c r="AB297" s="284"/>
      <c r="AC297" s="285"/>
      <c r="AD297" s="286"/>
      <c r="AE297" s="287"/>
      <c r="AF297" s="287"/>
      <c r="AG297" s="287"/>
      <c r="AH297" s="287"/>
      <c r="AI297" s="288"/>
      <c r="AR297" s="26"/>
      <c r="AS297" s="26"/>
      <c r="AT297" s="31"/>
      <c r="AU297" s="31"/>
      <c r="AV297" s="31"/>
      <c r="AW297" s="31"/>
      <c r="AX297" s="31"/>
      <c r="AY297" s="217"/>
      <c r="AZ297" s="164"/>
      <c r="BA297" s="31"/>
      <c r="BB297" s="31"/>
      <c r="BC297" s="31"/>
    </row>
    <row r="298" spans="3:58" ht="10.9" customHeight="1" x14ac:dyDescent="0.15">
      <c r="C298" s="248">
        <v>9</v>
      </c>
      <c r="D298" s="278" t="s">
        <v>63</v>
      </c>
      <c r="E298" s="245">
        <v>30</v>
      </c>
      <c r="F298" s="245" t="s">
        <v>64</v>
      </c>
      <c r="G298" s="248" t="s">
        <v>68</v>
      </c>
      <c r="H298" s="245"/>
      <c r="I298" s="339"/>
      <c r="J298" s="340"/>
      <c r="K298" s="341"/>
      <c r="L298" s="260">
        <f>E$214</f>
        <v>0</v>
      </c>
      <c r="M298" s="261"/>
      <c r="N298" s="261"/>
      <c r="O298" s="261"/>
      <c r="P298" s="261"/>
      <c r="Q298" s="262"/>
      <c r="R298" s="269">
        <f t="shared" ref="R298" si="48">IF(AND(I298="○",AY298="●"),2+ROUNDDOWN(($L298-100)/100,0)*2,0)</f>
        <v>0</v>
      </c>
      <c r="S298" s="270"/>
      <c r="T298" s="270"/>
      <c r="U298" s="270"/>
      <c r="V298" s="270"/>
      <c r="W298" s="271"/>
      <c r="X298" s="272">
        <v>1</v>
      </c>
      <c r="Y298" s="273"/>
      <c r="Z298" s="274"/>
      <c r="AA298" s="281">
        <f>IF(X298=1,$AL$33,IF(X298=2,$AL$51,IF(X298=3,$AL$69,IF(X298=4,$AL$89,IF(X298=5,$AL$107,IF(X298=6,$AL$127,IF(X298=7,$AL$145,IF(X298=8,$AL$165,IF(X298=9,$AL$183,IF(X298=10,$AL$203,0))))))))))</f>
        <v>0</v>
      </c>
      <c r="AB298" s="282"/>
      <c r="AC298" s="283"/>
      <c r="AD298" s="286">
        <f t="shared" ref="AD298" si="49">IF(I298="○",ROUNDUP(R298*AA298,1),0)</f>
        <v>0</v>
      </c>
      <c r="AE298" s="287"/>
      <c r="AF298" s="287"/>
      <c r="AG298" s="287"/>
      <c r="AH298" s="287"/>
      <c r="AI298" s="288"/>
      <c r="AR298" s="26"/>
      <c r="AS298" s="26"/>
      <c r="AT298" s="31"/>
      <c r="AU298" s="31"/>
      <c r="AV298" s="31"/>
      <c r="AW298" s="31"/>
      <c r="AX298" s="31"/>
      <c r="AY298" s="217" t="str">
        <f t="shared" ref="AY298" si="50">IF(OR(I298="×",AY302="×"),"×","●")</f>
        <v>●</v>
      </c>
      <c r="AZ298" s="164">
        <f>IF(AY298="●",IF(I298="定","-",I298),"-")</f>
        <v>0</v>
      </c>
      <c r="BA298" s="31"/>
      <c r="BB298" s="31"/>
      <c r="BC298" s="31"/>
    </row>
    <row r="299" spans="3:58" ht="10.9" customHeight="1" x14ac:dyDescent="0.15">
      <c r="C299" s="249"/>
      <c r="D299" s="279"/>
      <c r="E299" s="246"/>
      <c r="F299" s="246"/>
      <c r="G299" s="249"/>
      <c r="H299" s="246"/>
      <c r="I299" s="272"/>
      <c r="J299" s="273"/>
      <c r="K299" s="342"/>
      <c r="L299" s="263"/>
      <c r="M299" s="264"/>
      <c r="N299" s="264"/>
      <c r="O299" s="264"/>
      <c r="P299" s="264"/>
      <c r="Q299" s="265"/>
      <c r="R299" s="269"/>
      <c r="S299" s="270"/>
      <c r="T299" s="270"/>
      <c r="U299" s="270"/>
      <c r="V299" s="270"/>
      <c r="W299" s="271"/>
      <c r="X299" s="272"/>
      <c r="Y299" s="273"/>
      <c r="Z299" s="274"/>
      <c r="AA299" s="284"/>
      <c r="AB299" s="284"/>
      <c r="AC299" s="285"/>
      <c r="AD299" s="286"/>
      <c r="AE299" s="287"/>
      <c r="AF299" s="287"/>
      <c r="AG299" s="287"/>
      <c r="AH299" s="287"/>
      <c r="AI299" s="288"/>
      <c r="AR299" s="26"/>
      <c r="AS299" s="26"/>
      <c r="AT299" s="31"/>
      <c r="AU299" s="31"/>
      <c r="AV299" s="31"/>
      <c r="AW299" s="31"/>
      <c r="AX299" s="31"/>
      <c r="AY299" s="217"/>
      <c r="AZ299" s="164"/>
      <c r="BA299" s="31"/>
      <c r="BB299" s="31"/>
      <c r="BC299" s="31"/>
    </row>
    <row r="300" spans="3:58" ht="10.9" customHeight="1" x14ac:dyDescent="0.15">
      <c r="C300" s="249"/>
      <c r="D300" s="279"/>
      <c r="E300" s="246"/>
      <c r="F300" s="246"/>
      <c r="G300" s="249"/>
      <c r="H300" s="246"/>
      <c r="I300" s="272"/>
      <c r="J300" s="273"/>
      <c r="K300" s="342"/>
      <c r="L300" s="263"/>
      <c r="M300" s="264"/>
      <c r="N300" s="264"/>
      <c r="O300" s="264"/>
      <c r="P300" s="264"/>
      <c r="Q300" s="265"/>
      <c r="R300" s="269"/>
      <c r="S300" s="270"/>
      <c r="T300" s="270"/>
      <c r="U300" s="270"/>
      <c r="V300" s="270"/>
      <c r="W300" s="271"/>
      <c r="X300" s="272"/>
      <c r="Y300" s="273"/>
      <c r="Z300" s="274"/>
      <c r="AA300" s="284"/>
      <c r="AB300" s="284"/>
      <c r="AC300" s="285"/>
      <c r="AD300" s="286"/>
      <c r="AE300" s="287"/>
      <c r="AF300" s="287"/>
      <c r="AG300" s="287"/>
      <c r="AH300" s="287"/>
      <c r="AI300" s="288"/>
      <c r="AR300" s="26"/>
      <c r="AS300" s="26"/>
      <c r="AT300" s="31"/>
      <c r="AU300" s="31"/>
      <c r="AV300" s="31"/>
      <c r="AW300" s="31"/>
      <c r="AX300" s="31"/>
      <c r="AY300" s="217"/>
      <c r="AZ300" s="164"/>
      <c r="BA300" s="31"/>
      <c r="BB300" s="31"/>
      <c r="BC300" s="31"/>
    </row>
    <row r="301" spans="3:58" ht="10.9" customHeight="1" thickBot="1" x14ac:dyDescent="0.2">
      <c r="C301" s="250"/>
      <c r="D301" s="280"/>
      <c r="E301" s="247"/>
      <c r="F301" s="247"/>
      <c r="G301" s="250"/>
      <c r="H301" s="247"/>
      <c r="I301" s="275"/>
      <c r="J301" s="276"/>
      <c r="K301" s="343"/>
      <c r="L301" s="266"/>
      <c r="M301" s="267"/>
      <c r="N301" s="267"/>
      <c r="O301" s="267"/>
      <c r="P301" s="267"/>
      <c r="Q301" s="268"/>
      <c r="R301" s="269"/>
      <c r="S301" s="270"/>
      <c r="T301" s="270"/>
      <c r="U301" s="270"/>
      <c r="V301" s="270"/>
      <c r="W301" s="271"/>
      <c r="X301" s="275"/>
      <c r="Y301" s="276"/>
      <c r="Z301" s="277"/>
      <c r="AA301" s="284"/>
      <c r="AB301" s="284"/>
      <c r="AC301" s="285"/>
      <c r="AD301" s="286"/>
      <c r="AE301" s="287"/>
      <c r="AF301" s="287"/>
      <c r="AG301" s="287"/>
      <c r="AH301" s="287"/>
      <c r="AI301" s="288"/>
      <c r="AR301" s="26"/>
      <c r="AS301" s="26"/>
      <c r="AT301" s="31"/>
      <c r="AU301" s="31"/>
      <c r="AV301" s="31"/>
      <c r="AW301" s="31"/>
      <c r="AX301" s="31"/>
      <c r="AY301" s="217"/>
      <c r="AZ301" s="164"/>
      <c r="BA301" s="31"/>
      <c r="BB301" s="31"/>
      <c r="BC301" s="31"/>
    </row>
    <row r="302" spans="3:58" ht="14.1" customHeight="1" thickTop="1" x14ac:dyDescent="0.15">
      <c r="C302" s="143" t="s">
        <v>90</v>
      </c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  <c r="AA302" s="145"/>
      <c r="AB302" s="152">
        <f>SUM(AD230:AI301)</f>
        <v>0</v>
      </c>
      <c r="AC302" s="153"/>
      <c r="AD302" s="153"/>
      <c r="AE302" s="153"/>
      <c r="AF302" s="153"/>
      <c r="AG302" s="158" t="s">
        <v>72</v>
      </c>
      <c r="AH302" s="158"/>
      <c r="AI302" s="159"/>
      <c r="AJ302" s="57"/>
      <c r="AK302" s="57"/>
      <c r="AL302" s="57"/>
      <c r="AM302" s="21"/>
      <c r="AN302" s="21"/>
      <c r="AO302" s="21"/>
      <c r="AP302" s="21"/>
      <c r="AT302" s="31"/>
      <c r="AU302" s="31"/>
      <c r="AV302" s="31"/>
      <c r="AW302" s="31"/>
      <c r="AX302" s="31"/>
      <c r="AY302" s="31"/>
      <c r="AZ302" s="31"/>
      <c r="BA302" s="164"/>
      <c r="BB302" s="164"/>
      <c r="BC302" s="31"/>
      <c r="BD302" s="165"/>
      <c r="BE302" s="165"/>
      <c r="BF302" s="166"/>
    </row>
    <row r="303" spans="3:58" ht="14.1" customHeight="1" x14ac:dyDescent="0.15">
      <c r="C303" s="146"/>
      <c r="D303" s="147"/>
      <c r="E303" s="147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8"/>
      <c r="AB303" s="154"/>
      <c r="AC303" s="155"/>
      <c r="AD303" s="155"/>
      <c r="AE303" s="155"/>
      <c r="AF303" s="155"/>
      <c r="AG303" s="160"/>
      <c r="AH303" s="160"/>
      <c r="AI303" s="161"/>
      <c r="AJ303" s="57"/>
      <c r="AK303" s="57"/>
      <c r="AL303" s="57"/>
      <c r="AM303" s="21"/>
      <c r="AN303" s="21"/>
      <c r="AO303" s="21"/>
      <c r="AP303" s="21"/>
      <c r="AT303" s="31"/>
      <c r="AU303" s="31"/>
      <c r="AV303" s="31"/>
      <c r="AW303" s="31"/>
      <c r="AX303" s="31"/>
      <c r="AY303" s="31"/>
      <c r="AZ303" s="31"/>
      <c r="BA303" s="164"/>
      <c r="BB303" s="164"/>
      <c r="BC303" s="31"/>
      <c r="BD303" s="165"/>
      <c r="BE303" s="165"/>
      <c r="BF303" s="166"/>
    </row>
    <row r="304" spans="3:58" ht="14.1" customHeight="1" x14ac:dyDescent="0.15">
      <c r="C304" s="146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8"/>
      <c r="AB304" s="154"/>
      <c r="AC304" s="155"/>
      <c r="AD304" s="155"/>
      <c r="AE304" s="155"/>
      <c r="AF304" s="155"/>
      <c r="AG304" s="160"/>
      <c r="AH304" s="160"/>
      <c r="AI304" s="161"/>
      <c r="AM304" s="21"/>
      <c r="AN304" s="21"/>
      <c r="AO304" s="21"/>
      <c r="AP304" s="21"/>
      <c r="AT304" s="31"/>
      <c r="AU304" s="31"/>
      <c r="AV304" s="31"/>
      <c r="AW304" s="31"/>
      <c r="AX304" s="31"/>
      <c r="AY304" s="31"/>
      <c r="AZ304" s="31"/>
      <c r="BA304" s="164"/>
      <c r="BB304" s="164"/>
      <c r="BC304" s="31"/>
      <c r="BD304" s="165"/>
      <c r="BE304" s="165"/>
      <c r="BF304" s="166"/>
    </row>
    <row r="305" spans="3:58" ht="13.5" customHeight="1" thickBot="1" x14ac:dyDescent="0.2">
      <c r="C305" s="324"/>
      <c r="D305" s="325"/>
      <c r="E305" s="325"/>
      <c r="F305" s="325"/>
      <c r="G305" s="325"/>
      <c r="H305" s="325"/>
      <c r="I305" s="325"/>
      <c r="J305" s="325"/>
      <c r="K305" s="325"/>
      <c r="L305" s="325"/>
      <c r="M305" s="325"/>
      <c r="N305" s="325"/>
      <c r="O305" s="325"/>
      <c r="P305" s="325"/>
      <c r="Q305" s="325"/>
      <c r="R305" s="325"/>
      <c r="S305" s="325"/>
      <c r="T305" s="325"/>
      <c r="U305" s="325"/>
      <c r="V305" s="325"/>
      <c r="W305" s="325"/>
      <c r="X305" s="325"/>
      <c r="Y305" s="325"/>
      <c r="Z305" s="325"/>
      <c r="AA305" s="326"/>
      <c r="AB305" s="156"/>
      <c r="AC305" s="157"/>
      <c r="AD305" s="157"/>
      <c r="AE305" s="157"/>
      <c r="AF305" s="157"/>
      <c r="AG305" s="162"/>
      <c r="AH305" s="162"/>
      <c r="AI305" s="163"/>
      <c r="AM305" s="21"/>
      <c r="AN305" s="21"/>
      <c r="AO305" s="21"/>
      <c r="AP305" s="21"/>
      <c r="AT305" s="31"/>
      <c r="AU305" s="31"/>
      <c r="AV305" s="31"/>
      <c r="AW305" s="31"/>
      <c r="AX305" s="31"/>
      <c r="AY305" s="31"/>
      <c r="AZ305" s="31"/>
      <c r="BA305" s="164"/>
      <c r="BB305" s="164"/>
      <c r="BC305" s="31"/>
      <c r="BD305" s="165"/>
      <c r="BE305" s="165"/>
      <c r="BF305" s="166"/>
    </row>
    <row r="306" spans="3:58" ht="19.5" thickTop="1" x14ac:dyDescent="0.15">
      <c r="AR306" s="90"/>
    </row>
  </sheetData>
  <sheetProtection algorithmName="SHA-512" hashValue="Fs1bP2Sf46cXEFIC+mTLQDN/g06D+Tq7521HWbHaQKhBTzj4R53I/EpNdd04XvFhsNldZtDD1r09Mr3i/VGn/A==" saltValue="keHqKLw1jJHaE2YJmykJuQ==" spinCount="100000" sheet="1" formatRows="0"/>
  <mergeCells count="864">
    <mergeCell ref="AA298:AC301"/>
    <mergeCell ref="AD298:AI301"/>
    <mergeCell ref="AY298:AY301"/>
    <mergeCell ref="AZ298:AZ301"/>
    <mergeCell ref="C294:C297"/>
    <mergeCell ref="D294:D297"/>
    <mergeCell ref="E294:E297"/>
    <mergeCell ref="F294:F297"/>
    <mergeCell ref="G294:H297"/>
    <mergeCell ref="I294:K297"/>
    <mergeCell ref="L294:Q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R294:W297"/>
    <mergeCell ref="AD282:AI285"/>
    <mergeCell ref="AY282:AY285"/>
    <mergeCell ref="AZ282:AZ285"/>
    <mergeCell ref="X294:Z297"/>
    <mergeCell ref="AA286:AC289"/>
    <mergeCell ref="AD286:AI289"/>
    <mergeCell ref="AY286:AY289"/>
    <mergeCell ref="AZ286:AZ289"/>
    <mergeCell ref="AA290:AC293"/>
    <mergeCell ref="AD290:AI293"/>
    <mergeCell ref="AY290:AY293"/>
    <mergeCell ref="AZ290:AZ293"/>
    <mergeCell ref="R282:W285"/>
    <mergeCell ref="AA294:AC297"/>
    <mergeCell ref="AD294:AI297"/>
    <mergeCell ref="AY294:AY297"/>
    <mergeCell ref="AZ294:AZ297"/>
    <mergeCell ref="C290:C293"/>
    <mergeCell ref="D290:D293"/>
    <mergeCell ref="E290:E293"/>
    <mergeCell ref="F290:F293"/>
    <mergeCell ref="G290:H293"/>
    <mergeCell ref="I290:K293"/>
    <mergeCell ref="L290:Q293"/>
    <mergeCell ref="R290:W293"/>
    <mergeCell ref="X290:Z293"/>
    <mergeCell ref="C286:C289"/>
    <mergeCell ref="D286:D289"/>
    <mergeCell ref="E286:E289"/>
    <mergeCell ref="F286:F289"/>
    <mergeCell ref="G286:H289"/>
    <mergeCell ref="I286:K289"/>
    <mergeCell ref="L286:Q289"/>
    <mergeCell ref="R286:W289"/>
    <mergeCell ref="X286:Z289"/>
    <mergeCell ref="C125:AB129"/>
    <mergeCell ref="C143:AB147"/>
    <mergeCell ref="C163:AB167"/>
    <mergeCell ref="C181:AB185"/>
    <mergeCell ref="C201:AB205"/>
    <mergeCell ref="D220:AR220"/>
    <mergeCell ref="I278:K281"/>
    <mergeCell ref="AA274:AC277"/>
    <mergeCell ref="AD274:AI277"/>
    <mergeCell ref="D262:D265"/>
    <mergeCell ref="E262:E265"/>
    <mergeCell ref="F262:F265"/>
    <mergeCell ref="G262:H265"/>
    <mergeCell ref="G238:H241"/>
    <mergeCell ref="I238:K241"/>
    <mergeCell ref="L238:Q241"/>
    <mergeCell ref="R238:W241"/>
    <mergeCell ref="X238:Z241"/>
    <mergeCell ref="C254:C257"/>
    <mergeCell ref="D254:D257"/>
    <mergeCell ref="E254:E257"/>
    <mergeCell ref="F254:F257"/>
    <mergeCell ref="G254:H257"/>
    <mergeCell ref="I254:K257"/>
    <mergeCell ref="AY274:AY277"/>
    <mergeCell ref="C270:C273"/>
    <mergeCell ref="D270:D273"/>
    <mergeCell ref="E270:E273"/>
    <mergeCell ref="F270:F273"/>
    <mergeCell ref="G270:H273"/>
    <mergeCell ref="I270:K273"/>
    <mergeCell ref="C278:C281"/>
    <mergeCell ref="L278:Q281"/>
    <mergeCell ref="R278:W281"/>
    <mergeCell ref="X278:Z281"/>
    <mergeCell ref="AA278:AC281"/>
    <mergeCell ref="AD278:AI281"/>
    <mergeCell ref="AY278:AY281"/>
    <mergeCell ref="C282:C285"/>
    <mergeCell ref="X282:Z285"/>
    <mergeCell ref="AA282:AC285"/>
    <mergeCell ref="AZ274:AZ277"/>
    <mergeCell ref="C274:C277"/>
    <mergeCell ref="D274:D277"/>
    <mergeCell ref="E274:E277"/>
    <mergeCell ref="F274:F277"/>
    <mergeCell ref="G274:H277"/>
    <mergeCell ref="I274:K277"/>
    <mergeCell ref="L274:Q277"/>
    <mergeCell ref="R274:W277"/>
    <mergeCell ref="X274:Z277"/>
    <mergeCell ref="D278:D281"/>
    <mergeCell ref="E278:E281"/>
    <mergeCell ref="F278:F281"/>
    <mergeCell ref="G278:H281"/>
    <mergeCell ref="AZ278:AZ281"/>
    <mergeCell ref="D282:D285"/>
    <mergeCell ref="E282:E285"/>
    <mergeCell ref="F282:F285"/>
    <mergeCell ref="G282:H285"/>
    <mergeCell ref="I282:K285"/>
    <mergeCell ref="L282:Q285"/>
    <mergeCell ref="AZ270:AZ273"/>
    <mergeCell ref="L270:Q273"/>
    <mergeCell ref="R254:W257"/>
    <mergeCell ref="X254:Z257"/>
    <mergeCell ref="AA254:AC257"/>
    <mergeCell ref="AD254:AI257"/>
    <mergeCell ref="AY254:AY257"/>
    <mergeCell ref="AA266:AC269"/>
    <mergeCell ref="AD266:AI269"/>
    <mergeCell ref="AY266:AY269"/>
    <mergeCell ref="AZ266:AZ269"/>
    <mergeCell ref="AA258:AC261"/>
    <mergeCell ref="AD258:AI261"/>
    <mergeCell ref="AY258:AY261"/>
    <mergeCell ref="AZ258:AZ261"/>
    <mergeCell ref="AZ262:AZ265"/>
    <mergeCell ref="L262:Q265"/>
    <mergeCell ref="R262:W265"/>
    <mergeCell ref="X262:Z265"/>
    <mergeCell ref="AA262:AC265"/>
    <mergeCell ref="R270:W273"/>
    <mergeCell ref="X270:Z273"/>
    <mergeCell ref="AY270:AY273"/>
    <mergeCell ref="AD262:AI265"/>
    <mergeCell ref="AZ250:AZ253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AY246:AY249"/>
    <mergeCell ref="C246:C249"/>
    <mergeCell ref="D246:D249"/>
    <mergeCell ref="E246:E249"/>
    <mergeCell ref="F246:F249"/>
    <mergeCell ref="G246:H249"/>
    <mergeCell ref="I246:K249"/>
    <mergeCell ref="AY262:AY265"/>
    <mergeCell ref="AA270:AC273"/>
    <mergeCell ref="AD270:AI273"/>
    <mergeCell ref="I266:K269"/>
    <mergeCell ref="L266:Q269"/>
    <mergeCell ref="R266:W269"/>
    <mergeCell ref="X266:Z269"/>
    <mergeCell ref="I262:K265"/>
    <mergeCell ref="C266:C269"/>
    <mergeCell ref="D266:D269"/>
    <mergeCell ref="E266:E269"/>
    <mergeCell ref="F266:F269"/>
    <mergeCell ref="G266:H269"/>
    <mergeCell ref="C262:C265"/>
    <mergeCell ref="C250:C253"/>
    <mergeCell ref="D250:D253"/>
    <mergeCell ref="E250:E253"/>
    <mergeCell ref="F250:F253"/>
    <mergeCell ref="G250:H253"/>
    <mergeCell ref="I250:K253"/>
    <mergeCell ref="L250:Q253"/>
    <mergeCell ref="R250:W253"/>
    <mergeCell ref="X250:Z253"/>
    <mergeCell ref="AZ254:AZ257"/>
    <mergeCell ref="L254:Q257"/>
    <mergeCell ref="AA250:AC253"/>
    <mergeCell ref="AD250:AI253"/>
    <mergeCell ref="AY250:AY253"/>
    <mergeCell ref="AD230:AI233"/>
    <mergeCell ref="AY230:AY233"/>
    <mergeCell ref="AA234:AC237"/>
    <mergeCell ref="AD234:AI237"/>
    <mergeCell ref="AY234:AY237"/>
    <mergeCell ref="AA238:AC241"/>
    <mergeCell ref="AD238:AI241"/>
    <mergeCell ref="AY238:AY241"/>
    <mergeCell ref="AA242:AC245"/>
    <mergeCell ref="AD242:AI245"/>
    <mergeCell ref="AY242:AY245"/>
    <mergeCell ref="AZ242:AZ245"/>
    <mergeCell ref="AZ238:AZ241"/>
    <mergeCell ref="AZ246:AZ249"/>
    <mergeCell ref="L246:Q249"/>
    <mergeCell ref="R246:W249"/>
    <mergeCell ref="X246:Z249"/>
    <mergeCell ref="AA246:AC249"/>
    <mergeCell ref="AD246:AI249"/>
    <mergeCell ref="C242:C245"/>
    <mergeCell ref="D242:D245"/>
    <mergeCell ref="E242:E245"/>
    <mergeCell ref="F242:F245"/>
    <mergeCell ref="G242:H245"/>
    <mergeCell ref="I242:K245"/>
    <mergeCell ref="L242:Q245"/>
    <mergeCell ref="R242:W245"/>
    <mergeCell ref="X242:Z245"/>
    <mergeCell ref="AA230:AC233"/>
    <mergeCell ref="C238:C241"/>
    <mergeCell ref="D238:D241"/>
    <mergeCell ref="E238:E241"/>
    <mergeCell ref="F238:F241"/>
    <mergeCell ref="AZ234:AZ237"/>
    <mergeCell ref="D222:AR222"/>
    <mergeCell ref="AY226:AY229"/>
    <mergeCell ref="AZ226:AZ229"/>
    <mergeCell ref="X227:Z229"/>
    <mergeCell ref="AA227:AC229"/>
    <mergeCell ref="D230:D233"/>
    <mergeCell ref="E230:E233"/>
    <mergeCell ref="F230:F233"/>
    <mergeCell ref="G230:H233"/>
    <mergeCell ref="I230:K233"/>
    <mergeCell ref="C226:H229"/>
    <mergeCell ref="I226:K229"/>
    <mergeCell ref="L226:Q229"/>
    <mergeCell ref="AZ230:AZ233"/>
    <mergeCell ref="C234:C237"/>
    <mergeCell ref="D234:D237"/>
    <mergeCell ref="E234:E237"/>
    <mergeCell ref="C230:C233"/>
    <mergeCell ref="L234:Q237"/>
    <mergeCell ref="R234:W237"/>
    <mergeCell ref="X234:Z237"/>
    <mergeCell ref="L230:Q233"/>
    <mergeCell ref="R230:W233"/>
    <mergeCell ref="X230:Z233"/>
    <mergeCell ref="F234:F237"/>
    <mergeCell ref="G234:H237"/>
    <mergeCell ref="I234:K237"/>
    <mergeCell ref="B208:AP208"/>
    <mergeCell ref="BA198:BA199"/>
    <mergeCell ref="Z198:AA199"/>
    <mergeCell ref="C212:D215"/>
    <mergeCell ref="E212:M213"/>
    <mergeCell ref="AQ212:AQ213"/>
    <mergeCell ref="AR212:AR213"/>
    <mergeCell ref="AS214:AS215"/>
    <mergeCell ref="X226:AC226"/>
    <mergeCell ref="AD226:AI229"/>
    <mergeCell ref="R226:W229"/>
    <mergeCell ref="AW212:AW213"/>
    <mergeCell ref="N212:AO215"/>
    <mergeCell ref="AV217:AV218"/>
    <mergeCell ref="AW217:AW218"/>
    <mergeCell ref="AX217:AX218"/>
    <mergeCell ref="AY217:AY218"/>
    <mergeCell ref="AZ217:AZ218"/>
    <mergeCell ref="BA217:BA218"/>
    <mergeCell ref="BB217:BB218"/>
    <mergeCell ref="AS212:AS213"/>
    <mergeCell ref="AT212:AT213"/>
    <mergeCell ref="AU212:AU213"/>
    <mergeCell ref="AV212:AV213"/>
    <mergeCell ref="BB198:BB199"/>
    <mergeCell ref="AE203:AK204"/>
    <mergeCell ref="AL203:AQ204"/>
    <mergeCell ref="AV203:AV204"/>
    <mergeCell ref="AV198:AV199"/>
    <mergeCell ref="AW198:AW199"/>
    <mergeCell ref="AX198:AX199"/>
    <mergeCell ref="AY198:AY199"/>
    <mergeCell ref="AZ198:AZ199"/>
    <mergeCell ref="AE198:AI199"/>
    <mergeCell ref="AJ198:AK199"/>
    <mergeCell ref="AL198:AM199"/>
    <mergeCell ref="AU193:AU194"/>
    <mergeCell ref="AV193:AV194"/>
    <mergeCell ref="AY193:AY194"/>
    <mergeCell ref="B198:E199"/>
    <mergeCell ref="F198:G199"/>
    <mergeCell ref="H198:I199"/>
    <mergeCell ref="J198:K199"/>
    <mergeCell ref="L198:M199"/>
    <mergeCell ref="Z193:AA194"/>
    <mergeCell ref="AE193:AI194"/>
    <mergeCell ref="AJ193:AK194"/>
    <mergeCell ref="AL193:AM194"/>
    <mergeCell ref="AN193:AO194"/>
    <mergeCell ref="AP193:AQ194"/>
    <mergeCell ref="N193:O194"/>
    <mergeCell ref="P193:Q194"/>
    <mergeCell ref="R193:S194"/>
    <mergeCell ref="T193:U194"/>
    <mergeCell ref="P198:Q199"/>
    <mergeCell ref="R198:S199"/>
    <mergeCell ref="T198:U199"/>
    <mergeCell ref="V198:W199"/>
    <mergeCell ref="X198:Y199"/>
    <mergeCell ref="V193:W194"/>
    <mergeCell ref="L193:M194"/>
    <mergeCell ref="BA178:BA179"/>
    <mergeCell ref="BB178:BB179"/>
    <mergeCell ref="AE183:AK184"/>
    <mergeCell ref="AL183:AQ184"/>
    <mergeCell ref="AV183:AV184"/>
    <mergeCell ref="AV178:AV179"/>
    <mergeCell ref="AW178:AW179"/>
    <mergeCell ref="AX178:AX179"/>
    <mergeCell ref="AY178:AY179"/>
    <mergeCell ref="AZ178:AZ179"/>
    <mergeCell ref="Z178:AA179"/>
    <mergeCell ref="AE178:AI179"/>
    <mergeCell ref="AJ178:AK179"/>
    <mergeCell ref="AL178:AM179"/>
    <mergeCell ref="AN178:AO179"/>
    <mergeCell ref="AP178:AQ179"/>
    <mergeCell ref="N178:O179"/>
    <mergeCell ref="P178:Q179"/>
    <mergeCell ref="R178:S179"/>
    <mergeCell ref="T178:U179"/>
    <mergeCell ref="V178:W179"/>
    <mergeCell ref="X178:Y179"/>
    <mergeCell ref="AL173:AM174"/>
    <mergeCell ref="AN173:AO174"/>
    <mergeCell ref="AP173:AQ174"/>
    <mergeCell ref="V173:W174"/>
    <mergeCell ref="X173:Y174"/>
    <mergeCell ref="AE165:AK166"/>
    <mergeCell ref="AL165:AQ166"/>
    <mergeCell ref="A170:I171"/>
    <mergeCell ref="B173:E174"/>
    <mergeCell ref="F173:G174"/>
    <mergeCell ref="H173:I174"/>
    <mergeCell ref="J173:K174"/>
    <mergeCell ref="L173:M174"/>
    <mergeCell ref="N173:O174"/>
    <mergeCell ref="P173:Q174"/>
    <mergeCell ref="R173:S174"/>
    <mergeCell ref="AY160:AY161"/>
    <mergeCell ref="AZ160:AZ161"/>
    <mergeCell ref="P160:Q161"/>
    <mergeCell ref="R160:S161"/>
    <mergeCell ref="T160:U161"/>
    <mergeCell ref="AN160:AO161"/>
    <mergeCell ref="AP160:AQ161"/>
    <mergeCell ref="AY155:AY156"/>
    <mergeCell ref="Z155:AA156"/>
    <mergeCell ref="AE155:AI156"/>
    <mergeCell ref="AJ155:AK156"/>
    <mergeCell ref="AL155:AM156"/>
    <mergeCell ref="AN155:AO156"/>
    <mergeCell ref="AP155:AQ156"/>
    <mergeCell ref="P155:Q156"/>
    <mergeCell ref="R155:S156"/>
    <mergeCell ref="T155:U156"/>
    <mergeCell ref="V155:W156"/>
    <mergeCell ref="X155:Y156"/>
    <mergeCell ref="AU155:AU156"/>
    <mergeCell ref="AV155:AV156"/>
    <mergeCell ref="Z160:AA161"/>
    <mergeCell ref="AE160:AI161"/>
    <mergeCell ref="AJ160:AK161"/>
    <mergeCell ref="AY135:AY136"/>
    <mergeCell ref="B140:E141"/>
    <mergeCell ref="F140:G141"/>
    <mergeCell ref="H140:I141"/>
    <mergeCell ref="J140:K141"/>
    <mergeCell ref="L140:M141"/>
    <mergeCell ref="Z135:AA136"/>
    <mergeCell ref="AE135:AI136"/>
    <mergeCell ref="AJ135:AK136"/>
    <mergeCell ref="AL135:AM136"/>
    <mergeCell ref="AN135:AO136"/>
    <mergeCell ref="AP135:AQ136"/>
    <mergeCell ref="N135:O136"/>
    <mergeCell ref="P135:Q136"/>
    <mergeCell ref="R135:S136"/>
    <mergeCell ref="T135:U136"/>
    <mergeCell ref="V135:W136"/>
    <mergeCell ref="P140:Q141"/>
    <mergeCell ref="R140:S141"/>
    <mergeCell ref="T140:U141"/>
    <mergeCell ref="V140:W141"/>
    <mergeCell ref="X140:Y141"/>
    <mergeCell ref="BA140:BA141"/>
    <mergeCell ref="BB140:BB141"/>
    <mergeCell ref="AE145:AK146"/>
    <mergeCell ref="AL145:AQ146"/>
    <mergeCell ref="AV145:AV146"/>
    <mergeCell ref="AV140:AV141"/>
    <mergeCell ref="AW140:AW141"/>
    <mergeCell ref="AX140:AX141"/>
    <mergeCell ref="AY140:AY141"/>
    <mergeCell ref="AZ140:AZ141"/>
    <mergeCell ref="AE140:AI141"/>
    <mergeCell ref="AJ140:AK141"/>
    <mergeCell ref="AL140:AM141"/>
    <mergeCell ref="AW145:AW146"/>
    <mergeCell ref="AX145:AY146"/>
    <mergeCell ref="AU146:AU147"/>
    <mergeCell ref="AX122:AX123"/>
    <mergeCell ref="AY122:AY123"/>
    <mergeCell ref="AL122:AM123"/>
    <mergeCell ref="AN122:AO123"/>
    <mergeCell ref="AP122:AQ123"/>
    <mergeCell ref="N122:O123"/>
    <mergeCell ref="P122:Q123"/>
    <mergeCell ref="R122:S123"/>
    <mergeCell ref="T122:U123"/>
    <mergeCell ref="V122:W123"/>
    <mergeCell ref="X122:Y123"/>
    <mergeCell ref="AP117:AQ118"/>
    <mergeCell ref="N117:O118"/>
    <mergeCell ref="P117:Q118"/>
    <mergeCell ref="R117:S118"/>
    <mergeCell ref="T117:U118"/>
    <mergeCell ref="V117:W118"/>
    <mergeCell ref="X117:Y118"/>
    <mergeCell ref="AV122:AV123"/>
    <mergeCell ref="AW122:AW123"/>
    <mergeCell ref="AN117:AO118"/>
    <mergeCell ref="AW117:AW118"/>
    <mergeCell ref="H117:I118"/>
    <mergeCell ref="J117:K118"/>
    <mergeCell ref="L117:M118"/>
    <mergeCell ref="BA102:BA103"/>
    <mergeCell ref="BB102:BB103"/>
    <mergeCell ref="AE107:AK108"/>
    <mergeCell ref="AL107:AQ108"/>
    <mergeCell ref="AV107:AV108"/>
    <mergeCell ref="AV102:AV103"/>
    <mergeCell ref="AW102:AW103"/>
    <mergeCell ref="AX102:AX103"/>
    <mergeCell ref="AY102:AY103"/>
    <mergeCell ref="AZ102:AZ103"/>
    <mergeCell ref="AE102:AI103"/>
    <mergeCell ref="AJ102:AK103"/>
    <mergeCell ref="AL102:AM103"/>
    <mergeCell ref="AP102:AQ103"/>
    <mergeCell ref="AU117:AU118"/>
    <mergeCell ref="AV117:AV118"/>
    <mergeCell ref="AY117:AY118"/>
    <mergeCell ref="AL117:AM118"/>
    <mergeCell ref="A114:I115"/>
    <mergeCell ref="C110:D110"/>
    <mergeCell ref="E110:AB110"/>
    <mergeCell ref="C87:AB91"/>
    <mergeCell ref="Z84:AA85"/>
    <mergeCell ref="Z102:AA103"/>
    <mergeCell ref="V102:W103"/>
    <mergeCell ref="X102:Y103"/>
    <mergeCell ref="C105:AB109"/>
    <mergeCell ref="A94:I95"/>
    <mergeCell ref="B97:E98"/>
    <mergeCell ref="F97:G98"/>
    <mergeCell ref="H97:I98"/>
    <mergeCell ref="J97:K98"/>
    <mergeCell ref="L97:M98"/>
    <mergeCell ref="N102:O103"/>
    <mergeCell ref="P102:Q103"/>
    <mergeCell ref="R102:S103"/>
    <mergeCell ref="T102:U103"/>
    <mergeCell ref="C92:D92"/>
    <mergeCell ref="E92:AB92"/>
    <mergeCell ref="Z97:AA98"/>
    <mergeCell ref="N97:O98"/>
    <mergeCell ref="P97:Q98"/>
    <mergeCell ref="R97:S98"/>
    <mergeCell ref="B84:E85"/>
    <mergeCell ref="F84:G85"/>
    <mergeCell ref="A76:I77"/>
    <mergeCell ref="B79:E80"/>
    <mergeCell ref="F79:G80"/>
    <mergeCell ref="H79:I80"/>
    <mergeCell ref="J79:K80"/>
    <mergeCell ref="L79:M80"/>
    <mergeCell ref="Z64:AA65"/>
    <mergeCell ref="B64:E65"/>
    <mergeCell ref="F64:G65"/>
    <mergeCell ref="H64:I65"/>
    <mergeCell ref="J64:K65"/>
    <mergeCell ref="L64:M65"/>
    <mergeCell ref="Z79:AA80"/>
    <mergeCell ref="N79:O80"/>
    <mergeCell ref="P79:Q80"/>
    <mergeCell ref="R79:S80"/>
    <mergeCell ref="T79:U80"/>
    <mergeCell ref="C72:D72"/>
    <mergeCell ref="E72:AB72"/>
    <mergeCell ref="C67:AB71"/>
    <mergeCell ref="C49:AB53"/>
    <mergeCell ref="A56:I57"/>
    <mergeCell ref="B59:E60"/>
    <mergeCell ref="F59:G60"/>
    <mergeCell ref="H59:I60"/>
    <mergeCell ref="J59:K60"/>
    <mergeCell ref="L59:M60"/>
    <mergeCell ref="BA64:BA65"/>
    <mergeCell ref="BB64:BB65"/>
    <mergeCell ref="N64:O65"/>
    <mergeCell ref="P64:Q65"/>
    <mergeCell ref="R64:S65"/>
    <mergeCell ref="T64:U65"/>
    <mergeCell ref="V64:W65"/>
    <mergeCell ref="X64:Y65"/>
    <mergeCell ref="AE69:AK70"/>
    <mergeCell ref="AL69:AQ70"/>
    <mergeCell ref="AV69:AV70"/>
    <mergeCell ref="AV64:AV65"/>
    <mergeCell ref="AW64:AW65"/>
    <mergeCell ref="AX64:AX65"/>
    <mergeCell ref="AY64:AY65"/>
    <mergeCell ref="AZ64:AZ65"/>
    <mergeCell ref="AE64:AI65"/>
    <mergeCell ref="AJ64:AK65"/>
    <mergeCell ref="AL64:AM65"/>
    <mergeCell ref="AN64:AO65"/>
    <mergeCell ref="AP64:AQ65"/>
    <mergeCell ref="AW69:AW70"/>
    <mergeCell ref="AX69:AY70"/>
    <mergeCell ref="AU70:AU71"/>
    <mergeCell ref="R41:S42"/>
    <mergeCell ref="T41:U42"/>
    <mergeCell ref="V41:W42"/>
    <mergeCell ref="X41:Y42"/>
    <mergeCell ref="AN46:AO47"/>
    <mergeCell ref="AP46:AQ47"/>
    <mergeCell ref="N46:O47"/>
    <mergeCell ref="P46:Q47"/>
    <mergeCell ref="AV46:AV47"/>
    <mergeCell ref="AU41:AU42"/>
    <mergeCell ref="Z46:AA47"/>
    <mergeCell ref="AE33:AK34"/>
    <mergeCell ref="AL33:AQ34"/>
    <mergeCell ref="AV33:AV34"/>
    <mergeCell ref="AV28:AV29"/>
    <mergeCell ref="AW28:AW29"/>
    <mergeCell ref="AX28:AX29"/>
    <mergeCell ref="AY28:AY29"/>
    <mergeCell ref="C31:AB35"/>
    <mergeCell ref="AY41:AY42"/>
    <mergeCell ref="B46:E47"/>
    <mergeCell ref="F46:G47"/>
    <mergeCell ref="H46:I47"/>
    <mergeCell ref="J46:K47"/>
    <mergeCell ref="L46:M47"/>
    <mergeCell ref="Z41:AA42"/>
    <mergeCell ref="AE41:AI42"/>
    <mergeCell ref="AJ41:AK42"/>
    <mergeCell ref="AL41:AM42"/>
    <mergeCell ref="AN41:AO42"/>
    <mergeCell ref="AP41:AQ42"/>
    <mergeCell ref="N41:O42"/>
    <mergeCell ref="P41:Q42"/>
    <mergeCell ref="A2:H2"/>
    <mergeCell ref="I2:AJ2"/>
    <mergeCell ref="AK2:AS2"/>
    <mergeCell ref="A3:AS3"/>
    <mergeCell ref="A20:I21"/>
    <mergeCell ref="B17:AS17"/>
    <mergeCell ref="AU23:AU24"/>
    <mergeCell ref="B9:AS9"/>
    <mergeCell ref="A5:K6"/>
    <mergeCell ref="A7:K8"/>
    <mergeCell ref="AF5:AS6"/>
    <mergeCell ref="AF7:AS8"/>
    <mergeCell ref="U5:AE6"/>
    <mergeCell ref="U7:AE8"/>
    <mergeCell ref="L5:T6"/>
    <mergeCell ref="L7:T8"/>
    <mergeCell ref="J23:K24"/>
    <mergeCell ref="L23:M24"/>
    <mergeCell ref="N23:O24"/>
    <mergeCell ref="AE23:AI24"/>
    <mergeCell ref="AJ23:AK24"/>
    <mergeCell ref="AL23:AM24"/>
    <mergeCell ref="AN23:AO24"/>
    <mergeCell ref="AP23:AQ24"/>
    <mergeCell ref="B23:E24"/>
    <mergeCell ref="F23:G24"/>
    <mergeCell ref="H23:I24"/>
    <mergeCell ref="X59:Y60"/>
    <mergeCell ref="AU59:AU60"/>
    <mergeCell ref="AV59:AV60"/>
    <mergeCell ref="Z59:AA60"/>
    <mergeCell ref="AY59:AY60"/>
    <mergeCell ref="AN59:AO60"/>
    <mergeCell ref="AP59:AQ60"/>
    <mergeCell ref="AW23:AW24"/>
    <mergeCell ref="B41:E42"/>
    <mergeCell ref="F41:G42"/>
    <mergeCell ref="H41:I42"/>
    <mergeCell ref="J41:K42"/>
    <mergeCell ref="L41:M42"/>
    <mergeCell ref="AV41:AV42"/>
    <mergeCell ref="AE28:AI29"/>
    <mergeCell ref="AJ28:AK29"/>
    <mergeCell ref="AL28:AM29"/>
    <mergeCell ref="AN28:AO29"/>
    <mergeCell ref="AP28:AQ29"/>
    <mergeCell ref="P28:Q29"/>
    <mergeCell ref="R28:S29"/>
    <mergeCell ref="AZ23:AZ24"/>
    <mergeCell ref="BC28:BC29"/>
    <mergeCell ref="AW33:AW34"/>
    <mergeCell ref="AX33:AY34"/>
    <mergeCell ref="AU34:AU35"/>
    <mergeCell ref="C36:D36"/>
    <mergeCell ref="E36:AB36"/>
    <mergeCell ref="AW41:AW42"/>
    <mergeCell ref="AZ41:AZ42"/>
    <mergeCell ref="AV23:AV24"/>
    <mergeCell ref="AY23:AY24"/>
    <mergeCell ref="B28:E29"/>
    <mergeCell ref="F28:G29"/>
    <mergeCell ref="H28:I29"/>
    <mergeCell ref="J28:K29"/>
    <mergeCell ref="L28:M29"/>
    <mergeCell ref="N28:O29"/>
    <mergeCell ref="P23:Q24"/>
    <mergeCell ref="R23:S24"/>
    <mergeCell ref="T23:U24"/>
    <mergeCell ref="V23:W24"/>
    <mergeCell ref="X23:Y24"/>
    <mergeCell ref="Z23:AA24"/>
    <mergeCell ref="A38:I39"/>
    <mergeCell ref="BB28:BB29"/>
    <mergeCell ref="BC46:BC47"/>
    <mergeCell ref="AW51:AW52"/>
    <mergeCell ref="AX51:AY52"/>
    <mergeCell ref="AU52:AU53"/>
    <mergeCell ref="C54:D54"/>
    <mergeCell ref="E54:AB54"/>
    <mergeCell ref="AW59:AW60"/>
    <mergeCell ref="AZ59:AZ60"/>
    <mergeCell ref="R46:S47"/>
    <mergeCell ref="T46:U47"/>
    <mergeCell ref="V46:W47"/>
    <mergeCell ref="X46:Y47"/>
    <mergeCell ref="N59:O60"/>
    <mergeCell ref="P59:Q60"/>
    <mergeCell ref="R59:S60"/>
    <mergeCell ref="T59:U60"/>
    <mergeCell ref="V59:W60"/>
    <mergeCell ref="AZ28:AZ29"/>
    <mergeCell ref="BA28:BA29"/>
    <mergeCell ref="T28:U29"/>
    <mergeCell ref="V28:W29"/>
    <mergeCell ref="X28:Y29"/>
    <mergeCell ref="Z28:AA29"/>
    <mergeCell ref="BC64:BC65"/>
    <mergeCell ref="BA46:BA47"/>
    <mergeCell ref="BB46:BB47"/>
    <mergeCell ref="AE51:AK52"/>
    <mergeCell ref="AL51:AQ52"/>
    <mergeCell ref="AV51:AV52"/>
    <mergeCell ref="AX46:AX47"/>
    <mergeCell ref="AY46:AY47"/>
    <mergeCell ref="AZ46:AZ47"/>
    <mergeCell ref="AE46:AI47"/>
    <mergeCell ref="AJ46:AK47"/>
    <mergeCell ref="AL46:AM47"/>
    <mergeCell ref="AE59:AI60"/>
    <mergeCell ref="AJ59:AK60"/>
    <mergeCell ref="AL59:AM60"/>
    <mergeCell ref="AW46:AW47"/>
    <mergeCell ref="AW79:AW80"/>
    <mergeCell ref="AZ79:AZ80"/>
    <mergeCell ref="BC84:BC85"/>
    <mergeCell ref="AW89:AW90"/>
    <mergeCell ref="AX89:AY90"/>
    <mergeCell ref="AU90:AU91"/>
    <mergeCell ref="AU79:AU80"/>
    <mergeCell ref="AV79:AV80"/>
    <mergeCell ref="AY79:AY80"/>
    <mergeCell ref="BA84:BA85"/>
    <mergeCell ref="BB84:BB85"/>
    <mergeCell ref="AY84:AY85"/>
    <mergeCell ref="AZ84:AZ85"/>
    <mergeCell ref="H84:I85"/>
    <mergeCell ref="J84:K85"/>
    <mergeCell ref="L84:M85"/>
    <mergeCell ref="AE79:AI80"/>
    <mergeCell ref="AJ79:AK80"/>
    <mergeCell ref="AL79:AM80"/>
    <mergeCell ref="AN79:AO80"/>
    <mergeCell ref="AP79:AQ80"/>
    <mergeCell ref="V79:W80"/>
    <mergeCell ref="X79:Y80"/>
    <mergeCell ref="AN84:AO85"/>
    <mergeCell ref="AP84:AQ85"/>
    <mergeCell ref="N84:O85"/>
    <mergeCell ref="AE84:AI85"/>
    <mergeCell ref="AJ84:AK85"/>
    <mergeCell ref="AL84:AM85"/>
    <mergeCell ref="P84:Q85"/>
    <mergeCell ref="R84:S85"/>
    <mergeCell ref="T84:U85"/>
    <mergeCell ref="V84:W85"/>
    <mergeCell ref="X84:Y85"/>
    <mergeCell ref="AE89:AK90"/>
    <mergeCell ref="AL89:AQ90"/>
    <mergeCell ref="AV89:AV90"/>
    <mergeCell ref="AV84:AV85"/>
    <mergeCell ref="AW84:AW85"/>
    <mergeCell ref="AX84:AX85"/>
    <mergeCell ref="AZ97:AZ98"/>
    <mergeCell ref="BC102:BC103"/>
    <mergeCell ref="AW107:AW108"/>
    <mergeCell ref="AX107:AY108"/>
    <mergeCell ref="AU108:AU109"/>
    <mergeCell ref="AZ117:AZ118"/>
    <mergeCell ref="AU97:AU98"/>
    <mergeCell ref="AV97:AV98"/>
    <mergeCell ref="AW97:AW98"/>
    <mergeCell ref="AY97:AY98"/>
    <mergeCell ref="B102:E103"/>
    <mergeCell ref="F102:G103"/>
    <mergeCell ref="H102:I103"/>
    <mergeCell ref="J102:K103"/>
    <mergeCell ref="L102:M103"/>
    <mergeCell ref="AE97:AI98"/>
    <mergeCell ref="AJ97:AK98"/>
    <mergeCell ref="AL97:AM98"/>
    <mergeCell ref="AN97:AO98"/>
    <mergeCell ref="AP97:AQ98"/>
    <mergeCell ref="AN102:AO103"/>
    <mergeCell ref="T97:U98"/>
    <mergeCell ref="V97:W98"/>
    <mergeCell ref="X97:Y98"/>
    <mergeCell ref="Z117:AA118"/>
    <mergeCell ref="AE117:AI118"/>
    <mergeCell ref="AJ117:AK118"/>
    <mergeCell ref="B117:E118"/>
    <mergeCell ref="F117:G118"/>
    <mergeCell ref="BC122:BC123"/>
    <mergeCell ref="AW127:AW128"/>
    <mergeCell ref="AX127:AY128"/>
    <mergeCell ref="AU128:AU129"/>
    <mergeCell ref="C130:D130"/>
    <mergeCell ref="E130:AB130"/>
    <mergeCell ref="AW135:AW136"/>
    <mergeCell ref="AZ135:AZ136"/>
    <mergeCell ref="BC140:BC141"/>
    <mergeCell ref="A132:I133"/>
    <mergeCell ref="B135:E136"/>
    <mergeCell ref="F135:G136"/>
    <mergeCell ref="H135:I136"/>
    <mergeCell ref="J135:K136"/>
    <mergeCell ref="L135:M136"/>
    <mergeCell ref="BA122:BA123"/>
    <mergeCell ref="BB122:BB123"/>
    <mergeCell ref="AE127:AK128"/>
    <mergeCell ref="AL127:AQ128"/>
    <mergeCell ref="AV127:AV128"/>
    <mergeCell ref="AZ122:AZ123"/>
    <mergeCell ref="Z122:AA123"/>
    <mergeCell ref="AE122:AI123"/>
    <mergeCell ref="AJ122:AK123"/>
    <mergeCell ref="C148:D148"/>
    <mergeCell ref="E148:AB148"/>
    <mergeCell ref="AW155:AW156"/>
    <mergeCell ref="AW173:AW174"/>
    <mergeCell ref="B122:E123"/>
    <mergeCell ref="F122:G123"/>
    <mergeCell ref="H122:I123"/>
    <mergeCell ref="J122:K123"/>
    <mergeCell ref="L122:M123"/>
    <mergeCell ref="X135:Y136"/>
    <mergeCell ref="N140:O141"/>
    <mergeCell ref="Z140:AA141"/>
    <mergeCell ref="AV173:AV174"/>
    <mergeCell ref="AN140:AO141"/>
    <mergeCell ref="AP140:AQ141"/>
    <mergeCell ref="AU135:AU136"/>
    <mergeCell ref="AV135:AV136"/>
    <mergeCell ref="AV160:AV161"/>
    <mergeCell ref="AW160:AW161"/>
    <mergeCell ref="T173:U174"/>
    <mergeCell ref="AL160:AM161"/>
    <mergeCell ref="V160:W161"/>
    <mergeCell ref="X160:Y161"/>
    <mergeCell ref="AU173:AU174"/>
    <mergeCell ref="AZ155:AZ156"/>
    <mergeCell ref="BC160:BC161"/>
    <mergeCell ref="AW165:AW166"/>
    <mergeCell ref="AX165:AY166"/>
    <mergeCell ref="AU166:AU167"/>
    <mergeCell ref="C168:D168"/>
    <mergeCell ref="E168:AB168"/>
    <mergeCell ref="A152:I153"/>
    <mergeCell ref="B155:E156"/>
    <mergeCell ref="F155:G156"/>
    <mergeCell ref="H155:I156"/>
    <mergeCell ref="J155:K156"/>
    <mergeCell ref="L155:M156"/>
    <mergeCell ref="B160:E161"/>
    <mergeCell ref="F160:G161"/>
    <mergeCell ref="H160:I161"/>
    <mergeCell ref="J160:K161"/>
    <mergeCell ref="L160:M161"/>
    <mergeCell ref="N155:O156"/>
    <mergeCell ref="AV165:AV166"/>
    <mergeCell ref="N160:O161"/>
    <mergeCell ref="BA160:BA161"/>
    <mergeCell ref="BB160:BB161"/>
    <mergeCell ref="AX160:AX161"/>
    <mergeCell ref="C302:AA305"/>
    <mergeCell ref="AB302:AF305"/>
    <mergeCell ref="AG302:AI305"/>
    <mergeCell ref="BA302:BA305"/>
    <mergeCell ref="BB302:BB305"/>
    <mergeCell ref="BD302:BE305"/>
    <mergeCell ref="BF302:BF305"/>
    <mergeCell ref="BC198:BC199"/>
    <mergeCell ref="AW203:AW204"/>
    <mergeCell ref="AX203:AY204"/>
    <mergeCell ref="AU204:AU205"/>
    <mergeCell ref="C206:D206"/>
    <mergeCell ref="E206:AB206"/>
    <mergeCell ref="AN198:AO199"/>
    <mergeCell ref="AP198:AQ199"/>
    <mergeCell ref="N198:O199"/>
    <mergeCell ref="E214:K215"/>
    <mergeCell ref="L214:M215"/>
    <mergeCell ref="AQ214:AQ215"/>
    <mergeCell ref="AR214:AR215"/>
    <mergeCell ref="AV214:AV215"/>
    <mergeCell ref="AW214:AW215"/>
    <mergeCell ref="AT214:AT215"/>
    <mergeCell ref="AU214:AU215"/>
    <mergeCell ref="AZ173:AZ174"/>
    <mergeCell ref="BC178:BC179"/>
    <mergeCell ref="AW183:AW184"/>
    <mergeCell ref="AX183:AY184"/>
    <mergeCell ref="AU184:AU185"/>
    <mergeCell ref="C186:D186"/>
    <mergeCell ref="E186:AB186"/>
    <mergeCell ref="AW193:AW194"/>
    <mergeCell ref="AZ193:AZ194"/>
    <mergeCell ref="B178:E179"/>
    <mergeCell ref="F178:G179"/>
    <mergeCell ref="H178:I179"/>
    <mergeCell ref="J178:K179"/>
    <mergeCell ref="L178:M179"/>
    <mergeCell ref="A190:I191"/>
    <mergeCell ref="B193:E194"/>
    <mergeCell ref="F193:G194"/>
    <mergeCell ref="AY173:AY174"/>
    <mergeCell ref="X193:Y194"/>
    <mergeCell ref="H193:I194"/>
    <mergeCell ref="J193:K194"/>
    <mergeCell ref="Z173:AA174"/>
    <mergeCell ref="AE173:AI174"/>
    <mergeCell ref="AJ173:AK174"/>
  </mergeCells>
  <phoneticPr fontId="3"/>
  <conditionalFormatting sqref="R230 R234 R238 R242 R246 R250 R254 R258 R262 R266 R270 R274">
    <cfRule type="expression" dxfId="11" priority="61">
      <formula>IF(R230="定",TRUE)</formula>
    </cfRule>
    <cfRule type="expression" dxfId="10" priority="63">
      <formula>IF(R230=0,TRUE)</formula>
    </cfRule>
  </conditionalFormatting>
  <conditionalFormatting sqref="AD230 AD234 AD238 AD242 AD246 AD250 AD254 AD258 AD262 AD266 AD270 AD274">
    <cfRule type="expression" dxfId="9" priority="64">
      <formula>IF(AD230="定",TRUE)</formula>
    </cfRule>
    <cfRule type="expression" dxfId="8" priority="65">
      <formula>IF(BZ230="×",TRUE)</formula>
    </cfRule>
    <cfRule type="expression" dxfId="7" priority="66">
      <formula>IF(AD230=0,TRUE)</formula>
    </cfRule>
  </conditionalFormatting>
  <conditionalFormatting sqref="R278 R282">
    <cfRule type="expression" dxfId="6" priority="31">
      <formula>IF(R278="定",TRUE)</formula>
    </cfRule>
    <cfRule type="expression" dxfId="5" priority="33">
      <formula>IF(R278=0,TRUE)</formula>
    </cfRule>
  </conditionalFormatting>
  <conditionalFormatting sqref="AD278 AD282 AD286 AD290 AD294 AD298">
    <cfRule type="expression" dxfId="4" priority="34">
      <formula>IF(AD278="定",TRUE)</formula>
    </cfRule>
    <cfRule type="expression" dxfId="3" priority="35">
      <formula>IF(BZ278="×",TRUE)</formula>
    </cfRule>
    <cfRule type="expression" dxfId="2" priority="36">
      <formula>IF(AD278=0,TRUE)</formula>
    </cfRule>
  </conditionalFormatting>
  <conditionalFormatting sqref="R286 R290 R294 R298">
    <cfRule type="expression" dxfId="1" priority="28">
      <formula>IF(R286="定",TRUE)</formula>
    </cfRule>
    <cfRule type="expression" dxfId="0" priority="30">
      <formula>IF(R286=0,TRUE)</formula>
    </cfRule>
  </conditionalFormatting>
  <dataValidations count="6">
    <dataValidation type="whole" allowBlank="1" showInputMessage="1" showErrorMessage="1" sqref="X230:Z301" xr:uid="{E90B4878-091D-414F-B577-C4B4A81E60A1}">
      <formula1>1</formula1>
      <formula2>10</formula2>
    </dataValidation>
    <dataValidation type="whole" allowBlank="1" showInputMessage="1" showErrorMessage="1" sqref="L173:M174 X173:Y174 L178:M179 X178:Y179 AN178:AO179 L155:M156 L23:M24 X23:Y24 L28:M29 X28:Y29 AN28:AO29 AN23:AO24 L41:M42 X41:Y42 L46:M47 X46:Y47 AN46:AO47 AN41:AO42 L59:M60 X59:Y60 L64:M65 X64:Y65 AN64:AO65 AN59:AO60 L79:M80 X79:Y80 L84:M85 X84:Y85 AN84:AO85 AN79:AO80 L97:M98 X97:Y98 L102:M103 X102:Y103 AN102:AO103 AN97:AO98 L117:M118 X117:Y118 L122:M123 X122:Y123 AN122:AO123 AN117:AO118 L135:M136 X135:Y136 L140:M141 X140:Y141 AN140:AO141 AN135:AO136 X155:Y156 AN173:AO174 L160:M161 X160:Y161 AN160:AO161 AN155:AO156 L193:M194 X193:Y194 L198:M199 X198:Y199 AN198:AO199 AN193:AO194" xr:uid="{54224BB9-1B16-4547-B57A-B6EE33E836EE}">
      <formula1>0</formula1>
      <formula2>59</formula2>
    </dataValidation>
    <dataValidation type="list" allowBlank="1" showInputMessage="1" showErrorMessage="1" sqref="I230:K301" xr:uid="{C72AD030-9E03-4E1C-8D39-14013ADA561B}">
      <formula1>"○,定,×,－"</formula1>
    </dataValidation>
    <dataValidation type="decimal" operator="greaterThan" allowBlank="1" showInputMessage="1" showErrorMessage="1" sqref="E214:K215" xr:uid="{7EFABF9D-BA35-4811-A8EE-993FA8030C67}">
      <formula1>0</formula1>
    </dataValidation>
    <dataValidation type="whole" allowBlank="1" showInputMessage="1" showErrorMessage="1" sqref="H173:I174 H178:I179 H23:I24 H28:I29 H41:I42 H46:I47 H59:I60 H64:I65 H79:I80 H84:I85 H97:I98 H102:I103 H117:I118 H122:I123 H135:I136 H140:I141 H155:I156 H160:I161 H193:I194 H198:I199" xr:uid="{262219D4-C753-4ED7-82B8-DB87B3A6DE96}">
      <formula1>5</formula1>
      <formula2>28</formula2>
    </dataValidation>
    <dataValidation type="list" allowBlank="1" showInputMessage="1" showErrorMessage="1" sqref="C36:D36 C54:D54 C72:D72 C92:D92 C110:D110 C130:D130 C148:D148 C168:D168 C186:D186 C206:D206" xr:uid="{4B8A0CF1-C696-437F-B9B9-61B38BFC1793}">
      <formula1>"☑,□"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36" max="44" man="1"/>
    <brk id="208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cp:lastPrinted>2021-10-11T06:02:10Z</cp:lastPrinted>
  <dcterms:modified xsi:type="dcterms:W3CDTF">2021-10-11T06:10:24Z</dcterms:modified>
</cp:coreProperties>
</file>