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2期）\03 要項\大規模\支給額計算書\"/>
    </mc:Choice>
  </mc:AlternateContent>
  <xr:revisionPtr revIDLastSave="0" documentId="13_ncr:1_{0D272AB6-B35F-4527-9BB4-67F5E1491CFE}" xr6:coauthVersionLast="36" xr6:coauthVersionMax="36" xr10:uidLastSave="{00000000-0000-0000-0000-000000000000}"/>
  <bookViews>
    <workbookView xWindow="0" yWindow="0" windowWidth="20490" windowHeight="7455" xr2:uid="{C9D20B95-FA08-4221-BFA0-F98AD097637B}"/>
  </bookViews>
  <sheets>
    <sheet name="記載例" sheetId="2" r:id="rId1"/>
    <sheet name="支給額計算書" sheetId="1" r:id="rId2"/>
  </sheets>
  <definedNames>
    <definedName name="_xlnm.Print_Area" localSheetId="0">記載例!$A$2:$AS$326</definedName>
    <definedName name="_xlnm.Print_Area" localSheetId="1">支給額計算書!$A$2:$AS$326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19" i="2" l="1"/>
  <c r="BB319" i="2" s="1"/>
  <c r="R319" i="2"/>
  <c r="AD319" i="2" s="1"/>
  <c r="L319" i="2"/>
  <c r="L315" i="2"/>
  <c r="L311" i="2"/>
  <c r="L307" i="2"/>
  <c r="L303" i="2"/>
  <c r="L299" i="2"/>
  <c r="L295" i="2"/>
  <c r="L291" i="2"/>
  <c r="L287" i="2"/>
  <c r="L283" i="2"/>
  <c r="L279" i="2"/>
  <c r="L275" i="2"/>
  <c r="L271" i="2"/>
  <c r="L267" i="2"/>
  <c r="L263" i="2"/>
  <c r="L259" i="2"/>
  <c r="L255" i="2"/>
  <c r="L251" i="2"/>
  <c r="L247" i="2"/>
  <c r="L243" i="2"/>
  <c r="L239" i="2"/>
  <c r="BC200" i="2"/>
  <c r="AZ200" i="2"/>
  <c r="AW200" i="2"/>
  <c r="AZ195" i="2"/>
  <c r="AL205" i="2" s="1"/>
  <c r="AW195" i="2"/>
  <c r="AW205" i="2" s="1"/>
  <c r="AJ195" i="2"/>
  <c r="AN195" i="2" s="1"/>
  <c r="BC181" i="2"/>
  <c r="AZ181" i="2"/>
  <c r="AW181" i="2" s="1"/>
  <c r="AZ176" i="2"/>
  <c r="AJ176" i="2" s="1"/>
  <c r="AN176" i="2" s="1"/>
  <c r="AW176" i="2"/>
  <c r="AW186" i="2" s="1"/>
  <c r="BC162" i="2"/>
  <c r="AZ162" i="2"/>
  <c r="AW162" i="2"/>
  <c r="AZ157" i="2"/>
  <c r="AL167" i="2" s="1"/>
  <c r="AW157" i="2"/>
  <c r="AW167" i="2" s="1"/>
  <c r="AJ157" i="2"/>
  <c r="AN157" i="2" s="1"/>
  <c r="BC143" i="2"/>
  <c r="AZ143" i="2"/>
  <c r="AW143" i="2" s="1"/>
  <c r="AZ138" i="2"/>
  <c r="AJ138" i="2" s="1"/>
  <c r="AN138" i="2" s="1"/>
  <c r="AW138" i="2"/>
  <c r="AW148" i="2" s="1"/>
  <c r="BC124" i="2"/>
  <c r="AZ124" i="2"/>
  <c r="AW124" i="2"/>
  <c r="AZ119" i="2"/>
  <c r="AL129" i="2" s="1"/>
  <c r="AW119" i="2"/>
  <c r="AW129" i="2" s="1"/>
  <c r="AJ119" i="2"/>
  <c r="AN119" i="2" s="1"/>
  <c r="BC105" i="2"/>
  <c r="AZ105" i="2"/>
  <c r="AW105" i="2" s="1"/>
  <c r="AZ100" i="2"/>
  <c r="AJ100" i="2" s="1"/>
  <c r="AN100" i="2" s="1"/>
  <c r="AW100" i="2"/>
  <c r="AW110" i="2" s="1"/>
  <c r="BC86" i="2"/>
  <c r="AZ86" i="2"/>
  <c r="AW86" i="2"/>
  <c r="AZ81" i="2"/>
  <c r="AL91" i="2" s="1"/>
  <c r="AW81" i="2"/>
  <c r="AW91" i="2" s="1"/>
  <c r="AJ81" i="2"/>
  <c r="AN81" i="2" s="1"/>
  <c r="BC67" i="2"/>
  <c r="AZ67" i="2"/>
  <c r="AW67" i="2" s="1"/>
  <c r="AZ62" i="2"/>
  <c r="AJ62" i="2" s="1"/>
  <c r="AN62" i="2" s="1"/>
  <c r="AW62" i="2"/>
  <c r="AW72" i="2" s="1"/>
  <c r="BB48" i="2"/>
  <c r="AV48" i="2" s="1"/>
  <c r="AY48" i="2"/>
  <c r="AY43" i="2"/>
  <c r="AV43" i="2"/>
  <c r="AJ43" i="2"/>
  <c r="AN43" i="2" s="1"/>
  <c r="BB27" i="2"/>
  <c r="AY27" i="2"/>
  <c r="AV27" i="2" s="1"/>
  <c r="AY22" i="2"/>
  <c r="AJ22" i="2" s="1"/>
  <c r="AN22" i="2" s="1"/>
  <c r="AV22" i="2"/>
  <c r="BA315" i="2" l="1"/>
  <c r="AV53" i="2"/>
  <c r="AL53" i="2" s="1"/>
  <c r="AV32" i="2"/>
  <c r="AJ48" i="2"/>
  <c r="AN48" i="2" s="1"/>
  <c r="AJ86" i="2"/>
  <c r="AN86" i="2" s="1"/>
  <c r="AJ124" i="2"/>
  <c r="AN124" i="2" s="1"/>
  <c r="AJ162" i="2"/>
  <c r="AN162" i="2" s="1"/>
  <c r="AJ200" i="2"/>
  <c r="AN200" i="2" s="1"/>
  <c r="AJ27" i="2"/>
  <c r="AN27" i="2" s="1"/>
  <c r="AJ67" i="2"/>
  <c r="AN67" i="2"/>
  <c r="AJ105" i="2"/>
  <c r="AN105" i="2"/>
  <c r="AJ143" i="2"/>
  <c r="AN143" i="2"/>
  <c r="AJ181" i="2"/>
  <c r="AN181" i="2"/>
  <c r="AL32" i="2"/>
  <c r="AL72" i="2"/>
  <c r="AL110" i="2"/>
  <c r="AL148" i="2"/>
  <c r="AL186" i="2"/>
  <c r="AD319" i="1"/>
  <c r="AD315" i="1"/>
  <c r="AD311" i="1"/>
  <c r="AD307" i="1"/>
  <c r="AD303" i="1"/>
  <c r="AD299" i="1"/>
  <c r="AD295" i="1"/>
  <c r="AD291" i="1"/>
  <c r="AD287" i="1"/>
  <c r="AD283" i="1"/>
  <c r="AD279" i="1"/>
  <c r="AD275" i="1"/>
  <c r="AD271" i="1"/>
  <c r="AD267" i="1"/>
  <c r="AD263" i="1"/>
  <c r="AD259" i="1"/>
  <c r="AD255" i="1"/>
  <c r="AD251" i="1"/>
  <c r="AD247" i="1"/>
  <c r="BA319" i="1"/>
  <c r="BA315" i="1" s="1"/>
  <c r="BA311" i="1" s="1"/>
  <c r="BA307" i="1" s="1"/>
  <c r="BA303" i="1" s="1"/>
  <c r="R303" i="1" s="1"/>
  <c r="L303" i="1"/>
  <c r="L299" i="1"/>
  <c r="L295" i="1"/>
  <c r="L291" i="1"/>
  <c r="R315" i="2" l="1"/>
  <c r="AD315" i="2" s="1"/>
  <c r="BB315" i="2"/>
  <c r="BA311" i="2"/>
  <c r="AA319" i="2"/>
  <c r="AA315" i="2"/>
  <c r="AA311" i="2"/>
  <c r="AA307" i="2"/>
  <c r="AA303" i="2"/>
  <c r="AA299" i="2"/>
  <c r="AA295" i="2"/>
  <c r="AA291" i="2"/>
  <c r="AA287" i="2"/>
  <c r="AA283" i="2"/>
  <c r="AA279" i="2"/>
  <c r="AA275" i="2"/>
  <c r="AA271" i="2"/>
  <c r="AA267" i="2"/>
  <c r="AA263" i="2"/>
  <c r="AA259" i="2"/>
  <c r="AA255" i="2"/>
  <c r="AA251" i="2"/>
  <c r="AA247" i="2"/>
  <c r="AA243" i="2"/>
  <c r="AA239" i="2"/>
  <c r="R307" i="1"/>
  <c r="R315" i="1"/>
  <c r="R311" i="1"/>
  <c r="R319" i="1"/>
  <c r="BA299" i="1"/>
  <c r="BB303" i="1"/>
  <c r="BB311" i="2" l="1"/>
  <c r="BA307" i="2"/>
  <c r="R311" i="2"/>
  <c r="AD311" i="2" s="1"/>
  <c r="BA295" i="1"/>
  <c r="R299" i="1"/>
  <c r="BB299" i="1"/>
  <c r="R307" i="2" l="1"/>
  <c r="AD307" i="2" s="1"/>
  <c r="BB307" i="2"/>
  <c r="BA303" i="2"/>
  <c r="BA291" i="1"/>
  <c r="R295" i="1"/>
  <c r="BB295" i="1"/>
  <c r="BB303" i="2" l="1"/>
  <c r="BA299" i="2"/>
  <c r="R303" i="2"/>
  <c r="AD303" i="2" s="1"/>
  <c r="BA287" i="1"/>
  <c r="R291" i="1"/>
  <c r="BB291" i="1"/>
  <c r="R299" i="2" l="1"/>
  <c r="AD299" i="2" s="1"/>
  <c r="BB299" i="2"/>
  <c r="BA295" i="2"/>
  <c r="BA283" i="1"/>
  <c r="R283" i="1" s="1"/>
  <c r="R287" i="1"/>
  <c r="BB295" i="2" l="1"/>
  <c r="BA291" i="2"/>
  <c r="R295" i="2"/>
  <c r="AD295" i="2" s="1"/>
  <c r="L319" i="1"/>
  <c r="L315" i="1"/>
  <c r="L311" i="1"/>
  <c r="L307" i="1"/>
  <c r="L287" i="1"/>
  <c r="L283" i="1"/>
  <c r="L279" i="1"/>
  <c r="L275" i="1"/>
  <c r="L271" i="1"/>
  <c r="L267" i="1"/>
  <c r="L263" i="1"/>
  <c r="L259" i="1"/>
  <c r="L255" i="1"/>
  <c r="L251" i="1"/>
  <c r="L247" i="1"/>
  <c r="L243" i="1"/>
  <c r="L239" i="1"/>
  <c r="BC200" i="1"/>
  <c r="AZ200" i="1"/>
  <c r="AZ195" i="1"/>
  <c r="AW195" i="1"/>
  <c r="AJ195" i="1"/>
  <c r="AN195" i="1" s="1"/>
  <c r="BC181" i="1"/>
  <c r="AZ181" i="1"/>
  <c r="AZ176" i="1"/>
  <c r="AW176" i="1"/>
  <c r="BC162" i="1"/>
  <c r="AZ162" i="1"/>
  <c r="AZ157" i="1"/>
  <c r="AL167" i="1" s="1"/>
  <c r="AW157" i="1"/>
  <c r="AJ157" i="1"/>
  <c r="AN157" i="1" s="1"/>
  <c r="BC143" i="1"/>
  <c r="AZ143" i="1"/>
  <c r="AZ138" i="1"/>
  <c r="AL148" i="1" s="1"/>
  <c r="AW138" i="1"/>
  <c r="BC124" i="1"/>
  <c r="AZ124" i="1"/>
  <c r="AZ119" i="1"/>
  <c r="AL129" i="1" s="1"/>
  <c r="AW119" i="1"/>
  <c r="AJ119" i="1"/>
  <c r="AN119" i="1" s="1"/>
  <c r="BC105" i="1"/>
  <c r="AZ105" i="1"/>
  <c r="AZ100" i="1"/>
  <c r="AL110" i="1" s="1"/>
  <c r="AW100" i="1"/>
  <c r="BC86" i="1"/>
  <c r="AZ86" i="1"/>
  <c r="AZ81" i="1"/>
  <c r="AL91" i="1" s="1"/>
  <c r="AW81" i="1"/>
  <c r="BC67" i="1"/>
  <c r="AZ67" i="1"/>
  <c r="AZ62" i="1"/>
  <c r="AW62" i="1"/>
  <c r="BB48" i="1"/>
  <c r="AY48" i="1"/>
  <c r="AY43" i="1"/>
  <c r="AV43" i="1"/>
  <c r="AJ43" i="1"/>
  <c r="AN43" i="1" s="1"/>
  <c r="BB27" i="1"/>
  <c r="AY27" i="1"/>
  <c r="AY22" i="1"/>
  <c r="AJ22" i="1" s="1"/>
  <c r="AN22" i="1" s="1"/>
  <c r="AV22" i="1"/>
  <c r="R291" i="2" l="1"/>
  <c r="AD291" i="2" s="1"/>
  <c r="BB291" i="2"/>
  <c r="BA287" i="2"/>
  <c r="AJ81" i="1"/>
  <c r="AN81" i="1" s="1"/>
  <c r="AW86" i="1"/>
  <c r="AW91" i="1" s="1"/>
  <c r="AJ86" i="1" s="1"/>
  <c r="AN86" i="1" s="1"/>
  <c r="AW105" i="1"/>
  <c r="AW110" i="1" s="1"/>
  <c r="AJ105" i="1" s="1"/>
  <c r="AN105" i="1" s="1"/>
  <c r="AW162" i="1"/>
  <c r="AW167" i="1" s="1"/>
  <c r="AJ162" i="1" s="1"/>
  <c r="AN162" i="1" s="1"/>
  <c r="AW181" i="1"/>
  <c r="AW186" i="1" s="1"/>
  <c r="AJ181" i="1" s="1"/>
  <c r="AN181" i="1" s="1"/>
  <c r="AW67" i="1"/>
  <c r="AV48" i="1"/>
  <c r="AW124" i="1"/>
  <c r="AW129" i="1" s="1"/>
  <c r="AJ124" i="1" s="1"/>
  <c r="AN124" i="1" s="1"/>
  <c r="AW143" i="1"/>
  <c r="AW200" i="1"/>
  <c r="AW205" i="1" s="1"/>
  <c r="AL205" i="1" s="1"/>
  <c r="AV27" i="1"/>
  <c r="AJ62" i="1"/>
  <c r="AN62" i="1" s="1"/>
  <c r="AJ100" i="1"/>
  <c r="AN100" i="1" s="1"/>
  <c r="AJ138" i="1"/>
  <c r="AN138" i="1" s="1"/>
  <c r="AJ176" i="1"/>
  <c r="AN176" i="1" s="1"/>
  <c r="BB319" i="1"/>
  <c r="BB287" i="2" l="1"/>
  <c r="BA283" i="2"/>
  <c r="R287" i="2"/>
  <c r="AD287" i="2" s="1"/>
  <c r="AL186" i="1"/>
  <c r="AV32" i="1"/>
  <c r="AL32" i="1" s="1"/>
  <c r="AW148" i="1"/>
  <c r="AJ143" i="1" s="1"/>
  <c r="AN143" i="1" s="1"/>
  <c r="AV53" i="1"/>
  <c r="AJ48" i="1" s="1"/>
  <c r="AN48" i="1" s="1"/>
  <c r="AJ200" i="1"/>
  <c r="AN200" i="1" s="1"/>
  <c r="AW72" i="1"/>
  <c r="AJ67" i="1" s="1"/>
  <c r="AN67" i="1" s="1"/>
  <c r="AL53" i="1"/>
  <c r="AL72" i="1"/>
  <c r="BB315" i="1"/>
  <c r="R283" i="2" l="1"/>
  <c r="AD283" i="2" s="1"/>
  <c r="BB283" i="2"/>
  <c r="BA279" i="2"/>
  <c r="AA315" i="1"/>
  <c r="AA307" i="1"/>
  <c r="AA299" i="1"/>
  <c r="AA291" i="1"/>
  <c r="AA283" i="1"/>
  <c r="AA275" i="1"/>
  <c r="AA267" i="1"/>
  <c r="AA259" i="1"/>
  <c r="AA251" i="1"/>
  <c r="AA319" i="1"/>
  <c r="AA311" i="1"/>
  <c r="AA303" i="1"/>
  <c r="AA295" i="1"/>
  <c r="AA287" i="1"/>
  <c r="AA279" i="1"/>
  <c r="AA271" i="1"/>
  <c r="AA263" i="1"/>
  <c r="AA255" i="1"/>
  <c r="AA247" i="1"/>
  <c r="AA243" i="1"/>
  <c r="AJ27" i="1"/>
  <c r="AN27" i="1" s="1"/>
  <c r="AA239" i="1"/>
  <c r="BB311" i="1"/>
  <c r="BB279" i="2" l="1"/>
  <c r="BA275" i="2"/>
  <c r="R279" i="2"/>
  <c r="AD279" i="2" s="1"/>
  <c r="BB307" i="1"/>
  <c r="R275" i="2" l="1"/>
  <c r="AD275" i="2" s="1"/>
  <c r="BB275" i="2"/>
  <c r="BA271" i="2"/>
  <c r="BB287" i="1"/>
  <c r="BB271" i="2" l="1"/>
  <c r="BA267" i="2"/>
  <c r="R271" i="2"/>
  <c r="AD271" i="2" s="1"/>
  <c r="BB283" i="1"/>
  <c r="BA279" i="1"/>
  <c r="R279" i="1" s="1"/>
  <c r="R267" i="2" l="1"/>
  <c r="AD267" i="2" s="1"/>
  <c r="BB267" i="2"/>
  <c r="BA263" i="2"/>
  <c r="BB279" i="1"/>
  <c r="BA275" i="1"/>
  <c r="R275" i="1" s="1"/>
  <c r="BB263" i="2" l="1"/>
  <c r="BA259" i="2"/>
  <c r="R263" i="2"/>
  <c r="AD263" i="2" s="1"/>
  <c r="BB275" i="1"/>
  <c r="BA271" i="1"/>
  <c r="R271" i="1" s="1"/>
  <c r="R259" i="2" l="1"/>
  <c r="AD259" i="2" s="1"/>
  <c r="BB259" i="2"/>
  <c r="BA255" i="2"/>
  <c r="BB271" i="1"/>
  <c r="BA267" i="1"/>
  <c r="R267" i="1" s="1"/>
  <c r="BB255" i="2" l="1"/>
  <c r="BA251" i="2"/>
  <c r="R255" i="2"/>
  <c r="AD255" i="2" s="1"/>
  <c r="BB267" i="1"/>
  <c r="BA263" i="1"/>
  <c r="R263" i="1" s="1"/>
  <c r="R251" i="2" l="1"/>
  <c r="AD251" i="2" s="1"/>
  <c r="BB251" i="2"/>
  <c r="BA247" i="2"/>
  <c r="BB263" i="1"/>
  <c r="BA259" i="1"/>
  <c r="R259" i="1" s="1"/>
  <c r="BB247" i="2" l="1"/>
  <c r="BA243" i="2"/>
  <c r="R247" i="2"/>
  <c r="AD247" i="2" s="1"/>
  <c r="BB259" i="1"/>
  <c r="BA255" i="1"/>
  <c r="R255" i="1" s="1"/>
  <c r="R243" i="2" l="1"/>
  <c r="AD243" i="2" s="1"/>
  <c r="BA239" i="2"/>
  <c r="BB243" i="2"/>
  <c r="BB255" i="1"/>
  <c r="BA251" i="1"/>
  <c r="R251" i="1" s="1"/>
  <c r="BB239" i="2" l="1"/>
  <c r="R239" i="2"/>
  <c r="AD239" i="2" s="1"/>
  <c r="AB323" i="2" s="1"/>
  <c r="BB251" i="1"/>
  <c r="BA247" i="1"/>
  <c r="R247" i="1" s="1"/>
  <c r="BB247" i="1" l="1"/>
  <c r="BA243" i="1"/>
  <c r="R243" i="1" s="1"/>
  <c r="AD243" i="1" s="1"/>
  <c r="BB243" i="1" l="1"/>
  <c r="BA239" i="1"/>
  <c r="R239" i="1" l="1"/>
  <c r="AD239" i="1" s="1"/>
  <c r="AB323" i="1" s="1"/>
  <c r="BB239" i="1"/>
</calcChain>
</file>

<file path=xl/sharedStrings.xml><?xml version="1.0" encoding="utf-8"?>
<sst xmlns="http://schemas.openxmlformats.org/spreadsheetml/2006/main" count="1394" uniqueCount="121">
  <si>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</si>
  <si>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</si>
  <si>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</si>
  <si>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</si>
  <si>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</si>
  <si>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</si>
  <si>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</si>
  <si>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</si>
  <si>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</si>
  <si>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</si>
  <si>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</si>
  <si>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営業時間
（*1）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</si>
  <si>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</si>
  <si>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</si>
  <si>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</si>
  <si>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</si>
  <si>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</si>
  <si>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</si>
  <si>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</si>
  <si>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</si>
  <si>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</si>
  <si>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</si>
  <si>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</si>
  <si>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</si>
  <si>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20時又は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</si>
  <si>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</si>
  <si>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</si>
  <si>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</si>
  <si>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21時まで</t>
    <rPh sb="2" eb="3">
      <t>ジ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</si>
  <si>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</si>
  <si>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</si>
  <si>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</si>
  <si>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</si>
  <si>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</si>
  <si>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</si>
  <si>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</si>
  <si>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</si>
  <si>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</si>
  <si>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</si>
  <si>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</si>
  <si>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</si>
  <si>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</si>
  <si>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☑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</si>
  <si>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</si>
  <si>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</si>
  <si>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</si>
  <si>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営業時間数
Ｘⅱ</t>
    <rPh sb="0" eb="2">
      <t>エイギョウ</t>
    </rPh>
    <rPh sb="2" eb="4">
      <t>ジカン</t>
    </rPh>
    <rPh sb="4" eb="5">
      <t>カズ</t>
    </rPh>
    <phoneticPr fontId="3"/>
  </si>
  <si>
    <t>短縮時間
Ｙⅱ（*2）</t>
    <rPh sb="0" eb="2">
      <t>タンシュク</t>
    </rPh>
    <rPh sb="2" eb="4">
      <t>ジカン</t>
    </rPh>
    <phoneticPr fontId="3"/>
  </si>
  <si>
    <t>時短比率
Ｚⅱ＝Ｙⅱ/Ｘⅱ</t>
    <rPh sb="0" eb="2">
      <t>ジタン</t>
    </rPh>
    <rPh sb="2" eb="4">
      <t>ヒリツ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</si>
  <si>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</si>
  <si>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</si>
  <si>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営業時間
（*2）</t>
    <rPh sb="0" eb="2">
      <t>エイギョウ</t>
    </rPh>
    <rPh sb="2" eb="4">
      <t>ジカン</t>
    </rPh>
    <phoneticPr fontId="3"/>
  </si>
  <si>
    <t>短縮時間
Ｙⅱ（*3）</t>
    <rPh sb="0" eb="2">
      <t>タンシュク</t>
    </rPh>
    <rPh sb="2" eb="4">
      <t>ジカン</t>
    </rPh>
    <phoneticPr fontId="3"/>
  </si>
  <si>
    <t>イベント関連施設におけるイベント開催時の営業パターンである</t>
    <rPh sb="4" eb="6">
      <t>カンレン</t>
    </rPh>
    <rPh sb="6" eb="8">
      <t>シセツ</t>
    </rPh>
    <rPh sb="16" eb="18">
      <t>カイサイ</t>
    </rPh>
    <rPh sb="18" eb="19">
      <t>ジ</t>
    </rPh>
    <rPh sb="20" eb="22">
      <t>エイギョウ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</si>
  <si>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</si>
  <si>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</si>
  <si>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</si>
  <si>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</si>
  <si>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</si>
  <si>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</si>
  <si>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</si>
  <si>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</si>
  <si>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５．協力金額</t>
    <rPh sb="2" eb="4">
      <t>キョウリョク</t>
    </rPh>
    <rPh sb="4" eb="6">
      <t>キンガク</t>
    </rPh>
    <phoneticPr fontId="3"/>
  </si>
  <si>
    <t>＜協力金の考え方＞</t>
    <rPh sb="1" eb="4">
      <t>キョウリョクキン</t>
    </rPh>
    <rPh sb="5" eb="6">
      <t>カンガ</t>
    </rPh>
    <rPh sb="7" eb="8">
      <t>カタ</t>
    </rPh>
    <phoneticPr fontId="3"/>
  </si>
  <si>
    <t>区　分</t>
    <rPh sb="0" eb="1">
      <t>ク</t>
    </rPh>
    <rPh sb="2" eb="3">
      <t>ブン</t>
    </rPh>
    <phoneticPr fontId="3"/>
  </si>
  <si>
    <t>休業要請日</t>
    <rPh sb="0" eb="2">
      <t>キュウギョウ</t>
    </rPh>
    <rPh sb="2" eb="4">
      <t>ヨウセイ</t>
    </rPh>
    <rPh sb="4" eb="5">
      <t>ヒ</t>
    </rPh>
    <phoneticPr fontId="3"/>
  </si>
  <si>
    <t>時短要請日</t>
    <rPh sb="0" eb="2">
      <t>ジタン</t>
    </rPh>
    <rPh sb="2" eb="4">
      <t>ヨウセイ</t>
    </rPh>
    <rPh sb="4" eb="5">
      <t>ビ</t>
    </rPh>
    <phoneticPr fontId="3"/>
  </si>
  <si>
    <t>店舗等面積</t>
    <rPh sb="0" eb="2">
      <t>テンポ</t>
    </rPh>
    <rPh sb="2" eb="3">
      <t>トウ</t>
    </rPh>
    <rPh sb="3" eb="5">
      <t>メンセキ</t>
    </rPh>
    <phoneticPr fontId="3"/>
  </si>
  <si>
    <r>
      <t>（店舗等面積(㎡)÷100）＝算定単位</t>
    </r>
    <r>
      <rPr>
        <sz val="14"/>
        <rFont val="ＭＳ ゴシック"/>
        <family val="3"/>
        <charset val="128"/>
      </rPr>
      <t>※小数点未満切捨、最小値１</t>
    </r>
    <rPh sb="1" eb="3">
      <t>テンポ</t>
    </rPh>
    <rPh sb="3" eb="4">
      <t>トウ</t>
    </rPh>
    <rPh sb="4" eb="6">
      <t>メンセキ</t>
    </rPh>
    <rPh sb="15" eb="17">
      <t>サンテイ</t>
    </rPh>
    <rPh sb="17" eb="19">
      <t>タンイ</t>
    </rPh>
    <rPh sb="23" eb="25">
      <t>ミマン</t>
    </rPh>
    <phoneticPr fontId="3"/>
  </si>
  <si>
    <t>休業時の支給額
×
時短比率</t>
    <rPh sb="4" eb="6">
      <t>シキュウ</t>
    </rPh>
    <phoneticPr fontId="3"/>
  </si>
  <si>
    <t>算定単位　×　２万円　＝　１日あたり支給額（休業時）</t>
    <rPh sb="0" eb="4">
      <t>サンテイタンイ</t>
    </rPh>
    <rPh sb="8" eb="10">
      <t>マンエン</t>
    </rPh>
    <rPh sb="14" eb="15">
      <t>ニチ</t>
    </rPh>
    <rPh sb="18" eb="21">
      <t>シキュウガク</t>
    </rPh>
    <rPh sb="22" eb="25">
      <t>キュウギョウジ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</si>
  <si>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</si>
  <si>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実施期間</t>
    <rPh sb="0" eb="4">
      <t>ジッシキカン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</si>
  <si>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</si>
  <si>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</si>
  <si>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</si>
  <si>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</si>
  <si>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</si>
  <si>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月日</t>
    <rPh sb="0" eb="2">
      <t>ツキヒ</t>
    </rPh>
    <phoneticPr fontId="3"/>
  </si>
  <si>
    <t>テナント
事業者等
（α）</t>
    <rPh sb="5" eb="8">
      <t>ジギョウシャ</t>
    </rPh>
    <rPh sb="8" eb="9">
      <t>トウ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</si>
  <si>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</si>
  <si>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</si>
  <si>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</si>
  <si>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</si>
  <si>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</si>
  <si>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</si>
  <si>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</si>
  <si>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</si>
  <si>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</si>
  <si>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</si>
  <si>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</si>
  <si>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</si>
  <si>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</si>
  <si>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</si>
  <si>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</si>
  <si>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</si>
  <si>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支給額計算書</t>
    <rPh sb="0" eb="3">
      <t>シキュウガク</t>
    </rPh>
    <rPh sb="3" eb="6">
      <t>ケイサンショ</t>
    </rPh>
    <phoneticPr fontId="3"/>
  </si>
  <si>
    <t>イベント関連施設内のテナント事業者</t>
    <rPh sb="4" eb="6">
      <t>カンレン</t>
    </rPh>
    <rPh sb="6" eb="8">
      <t>シセツ</t>
    </rPh>
    <rPh sb="8" eb="9">
      <t>ナイ</t>
    </rPh>
    <rPh sb="14" eb="17">
      <t>ジギョウシャ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</si>
  <si>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</si>
  <si>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</si>
  <si>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</si>
  <si>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</si>
  <si>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(γ＝α×β)</t>
    </r>
    <r>
      <rPr>
        <sz val="16"/>
        <rFont val="ＭＳ ゴシック"/>
        <family val="2"/>
        <charset val="128"/>
      </rPr>
      <t xml:space="preserve">
</t>
    </r>
    <r>
      <rPr>
        <sz val="14"/>
        <rFont val="ＭＳ ゴシック"/>
        <family val="3"/>
        <charset val="128"/>
      </rPr>
      <t>※千円未満切上</t>
    </r>
    <rPh sb="0" eb="2">
      <t>イチニチ</t>
    </rPh>
    <rPh sb="6" eb="9">
      <t>シキュウガク</t>
    </rPh>
    <rPh sb="19" eb="23">
      <t>センエンミマン</t>
    </rPh>
    <rPh sb="23" eb="24">
      <t>キ</t>
    </rPh>
    <rPh sb="24" eb="25">
      <t>ア</t>
    </rPh>
    <phoneticPr fontId="3"/>
  </si>
  <si>
    <t>対象となる店舗面積の合計を記入してください。
施設内で複数の店舗を出店している場合は、合計面積を記載してください。
実施期間中の日単位で店舗面積が異なる場合は、下表の面積欄に直接入力してください。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ゴウケイ</t>
    </rPh>
    <rPh sb="13" eb="15">
      <t>キニュウ</t>
    </rPh>
    <rPh sb="58" eb="60">
      <t>ジッシ</t>
    </rPh>
    <rPh sb="60" eb="62">
      <t>キカン</t>
    </rPh>
    <rPh sb="62" eb="63">
      <t>ナカ</t>
    </rPh>
    <rPh sb="64" eb="65">
      <t>ヒ</t>
    </rPh>
    <rPh sb="65" eb="67">
      <t>タンイ</t>
    </rPh>
    <rPh sb="68" eb="70">
      <t>テンポ</t>
    </rPh>
    <rPh sb="70" eb="72">
      <t>メンセキ</t>
    </rPh>
    <rPh sb="73" eb="74">
      <t>コト</t>
    </rPh>
    <rPh sb="76" eb="78">
      <t>バアイ</t>
    </rPh>
    <rPh sb="80" eb="82">
      <t>カヒョウ</t>
    </rPh>
    <rPh sb="83" eb="86">
      <t>メンセキラン</t>
    </rPh>
    <rPh sb="87" eb="89">
      <t>チョクセツ</t>
    </rPh>
    <rPh sb="89" eb="91">
      <t>ニュウリョク</t>
    </rPh>
    <phoneticPr fontId="3"/>
  </si>
  <si>
    <t>6/21～7/11</t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</si>
  <si>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</si>
  <si>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※　24時間表記で記入してください。
※　24時間営業の場合は「5時00分～29時00分」と記入してください。
※　特措法に基づく要請分(イベント開催時は21時までの時短)が協力金
　の対象のため、21時以前に営業を終了した場合でも、通常の営業終了
　時間から21時までに短縮した時間となります。
※　イベント開催以外の場合は、21時を20時に読み替えますので、下の
　ボックスのチェック☑を外してしてください。</t>
    <rPh sb="58" eb="61">
      <t>トクソホウ</t>
    </rPh>
    <rPh sb="62" eb="63">
      <t>モト</t>
    </rPh>
    <rPh sb="73" eb="75">
      <t>カイサイ</t>
    </rPh>
    <rPh sb="75" eb="76">
      <t>ジ</t>
    </rPh>
    <rPh sb="157" eb="159">
      <t>イガイ</t>
    </rPh>
    <rPh sb="160" eb="162">
      <t>バアイ</t>
    </rPh>
    <rPh sb="196" eb="197">
      <t>ハズ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</si>
  <si>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</si>
  <si>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</si>
  <si>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</si>
  <si>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</si>
  <si>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</si>
  <si>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（様式Ｅ）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</si>
  <si>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</si>
  <si>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対応</t>
    <rPh sb="0" eb="2">
      <t>タイオウ</t>
    </rPh>
    <phoneticPr fontId="3"/>
  </si>
  <si>
    <t>○○劇場</t>
    <rPh sb="2" eb="4">
      <t>ゲキジョウ</t>
    </rPh>
    <phoneticPr fontId="3"/>
  </si>
  <si>
    <t>〇〇株式会社</t>
    <rPh sb="2" eb="6">
      <t>カブシキガイシャ</t>
    </rPh>
    <phoneticPr fontId="3"/>
  </si>
  <si>
    <t>グッズショップ○○</t>
    <phoneticPr fontId="3"/>
  </si>
  <si>
    <t>※複数店舗を申請される場合は、全ての店舗の店舗名を記載してください。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1" eb="23">
      <t>テンポ</t>
    </rPh>
    <rPh sb="23" eb="24">
      <t>メイ</t>
    </rPh>
    <rPh sb="25" eb="27">
      <t>キサイ</t>
    </rPh>
    <phoneticPr fontId="3"/>
  </si>
  <si>
    <t>□</t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</si>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</sst>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ゴシック"/>
      <family val="2"/>
      <charset val="128"/>
    </font>
    <font>
      <sz val="28"/>
      <name val="ＭＳ 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sz val="24"/>
      <color theme="4" tint="-0.249977111117893"/>
      <name val="ＭＳ ゴシック"/>
      <family val="2"/>
      <charset val="128"/>
    </font>
    <font>
      <b/>
      <sz val="18"/>
      <color theme="8" tint="-0.249977111117893"/>
      <name val="ＭＳ ゴシック"/>
      <family val="3"/>
      <charset val="128"/>
    </font>
    <font>
      <b/>
      <sz val="24"/>
      <color theme="8" tint="-0.249977111117893"/>
      <name val="ＭＳ ゴシック"/>
      <family val="3"/>
      <charset val="128"/>
    </font>
    <font>
      <b/>
      <sz val="16"/>
      <color theme="8" tint="-0.249977111117893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2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vertical="center" wrapText="1" shrinkToFit="1"/>
      <protection hidden="1"/>
    </xf>
    <xf numFmtId="0" fontId="8" fillId="0" borderId="11" xfId="0" applyFont="1" applyBorder="1" applyProtection="1">
      <alignment vertical="center"/>
      <protection hidden="1"/>
    </xf>
    <xf numFmtId="0" fontId="14" fillId="0" borderId="11" xfId="0" applyFont="1" applyBorder="1" applyProtection="1">
      <alignment vertical="center"/>
      <protection hidden="1"/>
    </xf>
    <xf numFmtId="0" fontId="2" fillId="0" borderId="11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4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16" fillId="0" borderId="24" xfId="0" applyFont="1" applyBorder="1" applyAlignment="1" applyProtection="1">
      <alignment vertical="top"/>
      <protection hidden="1"/>
    </xf>
    <xf numFmtId="0" fontId="8" fillId="0" borderId="24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2" fillId="0" borderId="14" xfId="0" applyFont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Protection="1">
      <alignment vertical="center"/>
      <protection hidden="1"/>
    </xf>
    <xf numFmtId="38" fontId="4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38" fontId="2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4" fillId="0" borderId="12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14" fillId="0" borderId="13" xfId="0" applyFont="1" applyFill="1" applyBorder="1" applyAlignment="1" applyProtection="1">
      <alignment horizontal="right" vertical="top"/>
      <protection hidden="1"/>
    </xf>
    <xf numFmtId="0" fontId="2" fillId="0" borderId="12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vertical="center"/>
      <protection hidden="1"/>
    </xf>
    <xf numFmtId="0" fontId="2" fillId="0" borderId="13" xfId="0" applyFont="1" applyFill="1" applyBorder="1" applyProtection="1">
      <alignment vertical="center"/>
      <protection hidden="1"/>
    </xf>
    <xf numFmtId="0" fontId="14" fillId="0" borderId="10" xfId="0" applyFont="1" applyFill="1" applyBorder="1" applyAlignment="1" applyProtection="1">
      <alignment horizontal="left" vertical="center"/>
      <protection hidden="1"/>
    </xf>
    <xf numFmtId="0" fontId="16" fillId="0" borderId="1" xfId="0" applyFont="1" applyFill="1" applyBorder="1" applyProtection="1">
      <alignment vertical="center"/>
      <protection hidden="1"/>
    </xf>
    <xf numFmtId="0" fontId="2" fillId="0" borderId="1" xfId="0" applyFont="1" applyFill="1" applyBorder="1" applyProtection="1">
      <alignment vertical="center"/>
      <protection hidden="1"/>
    </xf>
    <xf numFmtId="0" fontId="14" fillId="0" borderId="1" xfId="0" applyFont="1" applyFill="1" applyBorder="1" applyAlignment="1" applyProtection="1">
      <alignment vertical="top"/>
      <protection hidden="1"/>
    </xf>
    <xf numFmtId="0" fontId="2" fillId="0" borderId="1" xfId="0" applyFont="1" applyFill="1" applyBorder="1" applyAlignment="1" applyProtection="1">
      <alignment vertical="top"/>
      <protection hidden="1"/>
    </xf>
    <xf numFmtId="0" fontId="14" fillId="0" borderId="1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5" xfId="0" applyFont="1" applyFill="1" applyBorder="1" applyProtection="1">
      <alignment vertical="center"/>
      <protection hidden="1"/>
    </xf>
    <xf numFmtId="0" fontId="12" fillId="0" borderId="1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vertical="center" wrapText="1" shrinkToFit="1"/>
      <protection hidden="1"/>
    </xf>
    <xf numFmtId="0" fontId="29" fillId="0" borderId="0" xfId="0" applyFont="1" applyBorder="1" applyAlignment="1" applyProtection="1">
      <alignment vertical="center" wrapText="1" shrinkToFit="1"/>
      <protection hidden="1"/>
    </xf>
    <xf numFmtId="0" fontId="33" fillId="0" borderId="0" xfId="0" applyFont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 applyProtection="1">
      <alignment vertical="center" wrapText="1" shrinkToFit="1"/>
      <protection hidden="1"/>
    </xf>
    <xf numFmtId="0" fontId="28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5" fillId="0" borderId="0" xfId="0" applyFo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183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2" xfId="0" applyNumberFormat="1" applyFont="1" applyFill="1" applyBorder="1" applyAlignment="1" applyProtection="1">
      <alignment horizontal="center" vertical="center" wrapText="1"/>
      <protection hidden="1"/>
    </xf>
    <xf numFmtId="181" fontId="2" fillId="0" borderId="36" xfId="0" applyNumberFormat="1" applyFont="1" applyBorder="1" applyAlignment="1" applyProtection="1">
      <alignment horizontal="right" vertical="center"/>
      <protection hidden="1"/>
    </xf>
    <xf numFmtId="181" fontId="2" fillId="0" borderId="8" xfId="0" applyNumberFormat="1" applyFont="1" applyBorder="1" applyAlignment="1" applyProtection="1">
      <alignment horizontal="right" vertical="center"/>
      <protection hidden="1"/>
    </xf>
    <xf numFmtId="181" fontId="2" fillId="0" borderId="9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6" fillId="5" borderId="7" xfId="0" applyFont="1" applyFill="1" applyBorder="1" applyAlignment="1" applyProtection="1">
      <alignment horizontal="center" vertical="center"/>
      <protection hidden="1"/>
    </xf>
    <xf numFmtId="0" fontId="36" fillId="5" borderId="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5" borderId="12" xfId="0" applyFont="1" applyFill="1" applyBorder="1" applyAlignment="1" applyProtection="1">
      <alignment horizontal="center" vertical="center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0" fontId="36" fillId="5" borderId="44" xfId="0" applyFont="1" applyFill="1" applyBorder="1" applyAlignment="1" applyProtection="1">
      <alignment horizontal="center" vertical="center"/>
      <protection hidden="1"/>
    </xf>
    <xf numFmtId="0" fontId="36" fillId="5" borderId="46" xfId="0" applyFont="1" applyFill="1" applyBorder="1" applyAlignment="1" applyProtection="1">
      <alignment horizontal="center" vertical="center"/>
      <protection hidden="1"/>
    </xf>
    <xf numFmtId="0" fontId="36" fillId="5" borderId="47" xfId="0" applyFont="1" applyFill="1" applyBorder="1" applyAlignment="1" applyProtection="1">
      <alignment horizontal="center" vertical="center"/>
      <protection hidden="1"/>
    </xf>
    <xf numFmtId="0" fontId="36" fillId="5" borderId="48" xfId="0" applyFont="1" applyFill="1" applyBorder="1" applyAlignment="1" applyProtection="1">
      <alignment horizontal="center" vertical="center"/>
      <protection hidden="1"/>
    </xf>
    <xf numFmtId="182" fontId="20" fillId="5" borderId="41" xfId="1" applyNumberFormat="1" applyFont="1" applyFill="1" applyBorder="1" applyAlignment="1" applyProtection="1">
      <alignment horizontal="right" vertical="center"/>
      <protection hidden="1"/>
    </xf>
    <xf numFmtId="182" fontId="20" fillId="5" borderId="42" xfId="1" applyNumberFormat="1" applyFont="1" applyFill="1" applyBorder="1" applyAlignment="1" applyProtection="1">
      <alignment horizontal="right" vertical="center"/>
      <protection hidden="1"/>
    </xf>
    <xf numFmtId="182" fontId="20" fillId="5" borderId="45" xfId="1" applyNumberFormat="1" applyFont="1" applyFill="1" applyBorder="1" applyAlignment="1" applyProtection="1">
      <alignment horizontal="right" vertical="center"/>
      <protection hidden="1"/>
    </xf>
    <xf numFmtId="182" fontId="20" fillId="5" borderId="0" xfId="1" applyNumberFormat="1" applyFont="1" applyFill="1" applyBorder="1" applyAlignment="1" applyProtection="1">
      <alignment horizontal="right" vertical="center"/>
      <protection hidden="1"/>
    </xf>
    <xf numFmtId="182" fontId="20" fillId="5" borderId="49" xfId="1" applyNumberFormat="1" applyFont="1" applyFill="1" applyBorder="1" applyAlignment="1" applyProtection="1">
      <alignment horizontal="right" vertical="center"/>
      <protection hidden="1"/>
    </xf>
    <xf numFmtId="182" fontId="20" fillId="5" borderId="50" xfId="1" applyNumberFormat="1" applyFont="1" applyFill="1" applyBorder="1" applyAlignment="1" applyProtection="1">
      <alignment horizontal="right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0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1" xfId="0" applyFont="1" applyFill="1" applyBorder="1" applyAlignment="1" applyProtection="1">
      <alignment horizontal="center" vertical="center" shrinkToFit="1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2" fillId="3" borderId="38" xfId="0" applyFont="1" applyFill="1" applyBorder="1" applyAlignment="1" applyProtection="1">
      <alignment horizontal="center" vertical="center"/>
      <protection locked="0"/>
    </xf>
    <xf numFmtId="0" fontId="42" fillId="3" borderId="4" xfId="0" applyFont="1" applyFill="1" applyBorder="1" applyAlignment="1" applyProtection="1">
      <alignment horizontal="center" vertical="center"/>
      <protection locked="0"/>
    </xf>
    <xf numFmtId="0" fontId="42" fillId="3" borderId="39" xfId="0" applyFont="1" applyFill="1" applyBorder="1" applyAlignment="1" applyProtection="1">
      <alignment horizontal="center" vertical="center"/>
      <protection locked="0"/>
    </xf>
    <xf numFmtId="0" fontId="42" fillId="3" borderId="29" xfId="0" applyFont="1" applyFill="1" applyBorder="1" applyAlignment="1" applyProtection="1">
      <alignment horizontal="center" vertical="center"/>
      <protection locked="0"/>
    </xf>
    <xf numFmtId="0" fontId="42" fillId="3" borderId="0" xfId="0" applyFont="1" applyFill="1" applyBorder="1" applyAlignment="1" applyProtection="1">
      <alignment horizontal="center" vertical="center"/>
      <protection locked="0"/>
    </xf>
    <xf numFmtId="0" fontId="42" fillId="3" borderId="30" xfId="0" applyFont="1" applyFill="1" applyBorder="1" applyAlignment="1" applyProtection="1">
      <alignment horizontal="center" vertical="center"/>
      <protection locked="0"/>
    </xf>
    <xf numFmtId="0" fontId="42" fillId="3" borderId="31" xfId="0" applyFont="1" applyFill="1" applyBorder="1" applyAlignment="1" applyProtection="1">
      <alignment horizontal="center" vertical="center"/>
      <protection locked="0"/>
    </xf>
    <xf numFmtId="0" fontId="42" fillId="3" borderId="1" xfId="0" applyFont="1" applyFill="1" applyBorder="1" applyAlignment="1" applyProtection="1">
      <alignment horizontal="center" vertical="center"/>
      <protection locked="0"/>
    </xf>
    <xf numFmtId="0" fontId="42" fillId="3" borderId="32" xfId="0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4" xfId="0" applyNumberFormat="1" applyFont="1" applyFill="1" applyBorder="1" applyAlignment="1" applyProtection="1">
      <alignment horizontal="center" vertical="center"/>
      <protection locked="0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180" fontId="2" fillId="0" borderId="8" xfId="0" applyNumberFormat="1" applyFont="1" applyBorder="1" applyAlignment="1" applyProtection="1">
      <alignment horizontal="right" vertical="center"/>
      <protection hidden="1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2" fillId="3" borderId="13" xfId="0" applyFont="1" applyFill="1" applyBorder="1" applyAlignment="1" applyProtection="1">
      <alignment horizontal="center" vertical="center"/>
      <protection locked="0"/>
    </xf>
    <xf numFmtId="0" fontId="42" fillId="3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wrapText="1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82" fontId="41" fillId="3" borderId="7" xfId="1" applyNumberFormat="1" applyFont="1" applyFill="1" applyBorder="1" applyAlignment="1" applyProtection="1">
      <alignment horizontal="center" vertical="center"/>
      <protection locked="0"/>
    </xf>
    <xf numFmtId="182" fontId="41" fillId="3" borderId="4" xfId="1" applyNumberFormat="1" applyFont="1" applyFill="1" applyBorder="1" applyAlignment="1" applyProtection="1">
      <alignment horizontal="center" vertical="center"/>
      <protection locked="0"/>
    </xf>
    <xf numFmtId="182" fontId="41" fillId="3" borderId="10" xfId="1" applyNumberFormat="1" applyFont="1" applyFill="1" applyBorder="1" applyAlignment="1" applyProtection="1">
      <alignment horizontal="center" vertical="center"/>
      <protection locked="0"/>
    </xf>
    <xf numFmtId="182" fontId="41" fillId="3" borderId="1" xfId="1" applyNumberFormat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38" fontId="11" fillId="0" borderId="1" xfId="1" applyFont="1" applyFill="1" applyBorder="1" applyAlignment="1" applyProtection="1">
      <alignment horizontal="center" vertical="center" shrinkToFit="1"/>
      <protection hidden="1"/>
    </xf>
    <xf numFmtId="38" fontId="11" fillId="0" borderId="6" xfId="1" applyFont="1" applyFill="1" applyBorder="1" applyAlignment="1" applyProtection="1">
      <alignment horizontal="center" vertical="center" shrinkToFit="1"/>
      <protection hidden="1"/>
    </xf>
    <xf numFmtId="0" fontId="4" fillId="0" borderId="7" xfId="0" applyFont="1" applyFill="1" applyBorder="1" applyAlignment="1" applyProtection="1">
      <alignment horizontal="center" vertical="center" wrapText="1" shrinkToFit="1"/>
      <protection hidden="1"/>
    </xf>
    <xf numFmtId="0" fontId="4" fillId="0" borderId="4" xfId="0" applyFont="1" applyFill="1" applyBorder="1" applyAlignment="1" applyProtection="1">
      <alignment horizontal="center" vertical="center" wrapText="1" shrinkToFit="1"/>
      <protection hidden="1"/>
    </xf>
    <xf numFmtId="0" fontId="4" fillId="0" borderId="5" xfId="0" applyFont="1" applyFill="1" applyBorder="1" applyAlignment="1" applyProtection="1">
      <alignment horizontal="center" vertical="center" wrapText="1" shrinkToFit="1"/>
      <protection hidden="1"/>
    </xf>
    <xf numFmtId="0" fontId="4" fillId="0" borderId="12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4" fillId="0" borderId="13" xfId="0" applyFont="1" applyFill="1" applyBorder="1" applyAlignment="1" applyProtection="1">
      <alignment horizontal="center" vertical="center" wrapText="1" shrinkToFit="1"/>
      <protection hidden="1"/>
    </xf>
    <xf numFmtId="0" fontId="4" fillId="0" borderId="10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12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textRotation="255" wrapText="1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38" fontId="10" fillId="0" borderId="10" xfId="1" applyFont="1" applyFill="1" applyBorder="1" applyAlignment="1" applyProtection="1">
      <alignment horizontal="center" vertical="center" shrinkToFit="1"/>
      <protection hidden="1"/>
    </xf>
    <xf numFmtId="38" fontId="10" fillId="0" borderId="1" xfId="1" applyFont="1" applyFill="1" applyBorder="1" applyAlignment="1" applyProtection="1">
      <alignment horizontal="center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3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0" fillId="3" borderId="2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left" vertical="top" shrinkToFit="1"/>
      <protection hidden="1"/>
    </xf>
    <xf numFmtId="0" fontId="4" fillId="0" borderId="22" xfId="0" applyFont="1" applyFill="1" applyBorder="1" applyAlignment="1" applyProtection="1">
      <alignment horizontal="left" vertical="top" shrinkToFit="1"/>
      <protection hidden="1"/>
    </xf>
    <xf numFmtId="0" fontId="17" fillId="0" borderId="2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 applyProtection="1">
      <alignment horizontal="center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5" xfId="0" applyFont="1" applyFill="1" applyBorder="1" applyAlignment="1" applyProtection="1">
      <alignment horizontal="center" vertical="center" wrapText="1" shrinkToFit="1"/>
      <protection hidden="1"/>
    </xf>
    <xf numFmtId="0" fontId="2" fillId="0" borderId="10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6" xfId="0" applyFont="1" applyFill="1" applyBorder="1" applyAlignment="1" applyProtection="1">
      <alignment horizontal="center" vertical="center" wrapText="1" shrinkToFit="1"/>
      <protection hidden="1"/>
    </xf>
    <xf numFmtId="177" fontId="9" fillId="0" borderId="7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177" fontId="9" fillId="0" borderId="10" xfId="1" applyNumberFormat="1" applyFont="1" applyFill="1" applyBorder="1" applyAlignment="1" applyProtection="1">
      <alignment horizontal="center" vertical="center"/>
      <protection hidden="1"/>
    </xf>
    <xf numFmtId="177" fontId="9" fillId="0" borderId="1" xfId="1" applyNumberFormat="1" applyFont="1" applyFill="1" applyBorder="1" applyAlignment="1" applyProtection="1">
      <alignment horizontal="center" vertical="center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76" fontId="9" fillId="0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0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textRotation="255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176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10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2" xfId="0" applyFont="1" applyFill="1" applyBorder="1" applyAlignment="1" applyProtection="1">
      <alignment horizontal="center" vertical="center" textRotation="255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horizontal="center" vertical="center" shrinkToFit="1"/>
      <protection hidden="1"/>
    </xf>
    <xf numFmtId="0" fontId="2" fillId="0" borderId="10" xfId="0" applyFont="1" applyFill="1" applyBorder="1" applyAlignment="1" applyProtection="1">
      <alignment horizontal="center" vertical="center" shrinkToFit="1"/>
      <protection hidden="1"/>
    </xf>
    <xf numFmtId="0" fontId="2" fillId="0" borderId="6" xfId="0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40" fillId="3" borderId="20" xfId="0" applyFont="1" applyFill="1" applyBorder="1" applyAlignment="1" applyProtection="1">
      <alignment horizontal="center" vertical="center" shrinkToFit="1"/>
      <protection locked="0"/>
    </xf>
    <xf numFmtId="0" fontId="40" fillId="3" borderId="21" xfId="0" applyFont="1" applyFill="1" applyBorder="1" applyAlignment="1" applyProtection="1">
      <alignment horizontal="center" vertical="center" shrinkToFit="1"/>
      <protection locked="0"/>
    </xf>
    <xf numFmtId="176" fontId="39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7" fillId="7" borderId="55" xfId="0" applyFont="1" applyFill="1" applyBorder="1" applyAlignment="1" applyProtection="1">
      <alignment horizontal="center" vertical="center" wrapText="1" shrinkToFit="1"/>
      <protection locked="0"/>
    </xf>
    <xf numFmtId="0" fontId="37" fillId="7" borderId="2" xfId="0" applyFont="1" applyFill="1" applyBorder="1" applyAlignment="1" applyProtection="1">
      <alignment horizontal="center" vertical="center" wrapText="1" shrinkToFit="1"/>
      <protection locked="0"/>
    </xf>
    <xf numFmtId="0" fontId="37" fillId="7" borderId="57" xfId="0" applyFont="1" applyFill="1" applyBorder="1" applyAlignment="1" applyProtection="1">
      <alignment horizontal="center" vertical="center" wrapText="1" shrinkToFit="1"/>
      <protection locked="0"/>
    </xf>
    <xf numFmtId="0" fontId="37" fillId="7" borderId="58" xfId="0" applyFont="1" applyFill="1" applyBorder="1" applyAlignment="1" applyProtection="1">
      <alignment horizontal="center" vertical="center" wrapText="1" shrinkToFit="1"/>
      <protection locked="0"/>
    </xf>
    <xf numFmtId="0" fontId="38" fillId="7" borderId="2" xfId="0" applyFont="1" applyFill="1" applyBorder="1" applyAlignment="1" applyProtection="1">
      <alignment horizontal="center" vertical="center" shrinkToFit="1"/>
      <protection locked="0"/>
    </xf>
    <xf numFmtId="0" fontId="38" fillId="7" borderId="58" xfId="0" applyFont="1" applyFill="1" applyBorder="1" applyAlignment="1" applyProtection="1">
      <alignment horizontal="center" vertical="center" shrinkToFit="1"/>
      <protection locked="0"/>
    </xf>
    <xf numFmtId="0" fontId="38" fillId="7" borderId="56" xfId="0" applyFont="1" applyFill="1" applyBorder="1" applyAlignment="1" applyProtection="1">
      <alignment horizontal="center" vertical="center" shrinkToFit="1"/>
      <protection locked="0"/>
    </xf>
    <xf numFmtId="0" fontId="38" fillId="7" borderId="59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Border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29" fillId="0" borderId="52" xfId="0" applyFont="1" applyBorder="1" applyAlignment="1" applyProtection="1">
      <alignment horizontal="center" vertical="center" wrapText="1" shrinkToFit="1"/>
      <protection hidden="1"/>
    </xf>
    <xf numFmtId="0" fontId="29" fillId="0" borderId="53" xfId="0" applyFont="1" applyBorder="1" applyAlignment="1" applyProtection="1">
      <alignment horizontal="center" vertical="center" wrapText="1" shrinkToFit="1"/>
      <protection hidden="1"/>
    </xf>
    <xf numFmtId="0" fontId="29" fillId="0" borderId="55" xfId="0" applyFont="1" applyBorder="1" applyAlignment="1" applyProtection="1">
      <alignment horizontal="center" vertical="center" wrapText="1" shrinkToFit="1"/>
      <protection hidden="1"/>
    </xf>
    <xf numFmtId="0" fontId="29" fillId="0" borderId="2" xfId="0" applyFont="1" applyBorder="1" applyAlignment="1" applyProtection="1">
      <alignment horizontal="center" vertical="center" wrapText="1" shrinkToFit="1"/>
      <protection hidden="1"/>
    </xf>
    <xf numFmtId="0" fontId="27" fillId="0" borderId="53" xfId="0" applyFont="1" applyFill="1" applyBorder="1" applyAlignment="1" applyProtection="1">
      <alignment horizontal="center" vertical="center" wrapText="1" shrinkToFit="1"/>
      <protection hidden="1"/>
    </xf>
    <xf numFmtId="0" fontId="27" fillId="0" borderId="2" xfId="0" applyFont="1" applyFill="1" applyBorder="1" applyAlignment="1" applyProtection="1">
      <alignment horizontal="center" vertical="center" wrapText="1" shrinkToFit="1"/>
      <protection hidden="1"/>
    </xf>
    <xf numFmtId="0" fontId="27" fillId="0" borderId="54" xfId="0" applyFont="1" applyFill="1" applyBorder="1" applyAlignment="1" applyProtection="1">
      <alignment horizontal="center" vertical="center" wrapText="1" shrinkToFit="1"/>
      <protection hidden="1"/>
    </xf>
    <xf numFmtId="0" fontId="27" fillId="0" borderId="56" xfId="0" applyFont="1" applyFill="1" applyBorder="1" applyAlignment="1" applyProtection="1">
      <alignment horizontal="center" vertical="center" wrapText="1" shrinkToFit="1"/>
      <protection hidden="1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182" fontId="9" fillId="3" borderId="7" xfId="1" applyNumberFormat="1" applyFont="1" applyFill="1" applyBorder="1" applyAlignment="1" applyProtection="1">
      <alignment horizontal="center" vertical="center"/>
      <protection locked="0"/>
    </xf>
    <xf numFmtId="182" fontId="9" fillId="3" borderId="4" xfId="1" applyNumberFormat="1" applyFont="1" applyFill="1" applyBorder="1" applyAlignment="1" applyProtection="1">
      <alignment horizontal="center" vertical="center"/>
      <protection locked="0"/>
    </xf>
    <xf numFmtId="182" fontId="9" fillId="3" borderId="10" xfId="1" applyNumberFormat="1" applyFont="1" applyFill="1" applyBorder="1" applyAlignment="1" applyProtection="1">
      <alignment horizontal="center" vertical="center"/>
      <protection locked="0"/>
    </xf>
    <xf numFmtId="182" fontId="9" fillId="3" borderId="1" xfId="1" applyNumberFormat="1" applyFont="1" applyFill="1" applyBorder="1" applyAlignment="1" applyProtection="1">
      <alignment horizontal="center" vertical="center"/>
      <protection locked="0"/>
    </xf>
    <xf numFmtId="0" fontId="32" fillId="7" borderId="55" xfId="0" applyFont="1" applyFill="1" applyBorder="1" applyAlignment="1" applyProtection="1">
      <alignment horizontal="center" vertical="center" wrapText="1" shrinkToFit="1"/>
      <protection locked="0"/>
    </xf>
    <xf numFmtId="0" fontId="32" fillId="7" borderId="2" xfId="0" applyFont="1" applyFill="1" applyBorder="1" applyAlignment="1" applyProtection="1">
      <alignment horizontal="center" vertical="center" wrapText="1" shrinkToFit="1"/>
      <protection locked="0"/>
    </xf>
    <xf numFmtId="0" fontId="32" fillId="7" borderId="57" xfId="0" applyFont="1" applyFill="1" applyBorder="1" applyAlignment="1" applyProtection="1">
      <alignment horizontal="center" vertical="center" wrapText="1" shrinkToFit="1"/>
      <protection locked="0"/>
    </xf>
    <xf numFmtId="0" fontId="32" fillId="7" borderId="58" xfId="0" applyFont="1" applyFill="1" applyBorder="1" applyAlignment="1" applyProtection="1">
      <alignment horizontal="center" vertical="center" wrapText="1" shrinkToFit="1"/>
      <protection locked="0"/>
    </xf>
    <xf numFmtId="0" fontId="28" fillId="7" borderId="2" xfId="0" applyFont="1" applyFill="1" applyBorder="1" applyAlignment="1" applyProtection="1">
      <alignment horizontal="center" vertical="center" shrinkToFit="1"/>
      <protection locked="0"/>
    </xf>
    <xf numFmtId="0" fontId="28" fillId="7" borderId="58" xfId="0" applyFont="1" applyFill="1" applyBorder="1" applyAlignment="1" applyProtection="1">
      <alignment horizontal="center" vertical="center" shrinkToFit="1"/>
      <protection locked="0"/>
    </xf>
    <xf numFmtId="0" fontId="28" fillId="7" borderId="56" xfId="0" applyFont="1" applyFill="1" applyBorder="1" applyAlignment="1" applyProtection="1">
      <alignment horizontal="center" vertical="center" shrinkToFit="1"/>
      <protection locked="0"/>
    </xf>
    <xf numFmtId="0" fontId="28" fillId="7" borderId="5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C1F56B3-A944-46A7-AF84-6B394C4C6875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45</xdr:row>
      <xdr:rowOff>57150</xdr:rowOff>
    </xdr:from>
    <xdr:to>
      <xdr:col>22</xdr:col>
      <xdr:colOff>202407</xdr:colOff>
      <xdr:row>46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7E8A45EC-AEDD-406D-B7D2-E9CD7F0D81D4}"/>
            </a:ext>
          </a:extLst>
        </xdr:cNvPr>
        <xdr:cNvSpPr/>
      </xdr:nvSpPr>
      <xdr:spPr>
        <a:xfrm>
          <a:off x="5769769" y="145065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64</xdr:row>
      <xdr:rowOff>57150</xdr:rowOff>
    </xdr:from>
    <xdr:to>
      <xdr:col>22</xdr:col>
      <xdr:colOff>202407</xdr:colOff>
      <xdr:row>65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220FE32E-7235-4914-B496-E55DFDA47549}"/>
            </a:ext>
          </a:extLst>
        </xdr:cNvPr>
        <xdr:cNvSpPr/>
      </xdr:nvSpPr>
      <xdr:spPr>
        <a:xfrm>
          <a:off x="5769769" y="206502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8</xdr:row>
      <xdr:rowOff>327912</xdr:rowOff>
    </xdr:from>
    <xdr:to>
      <xdr:col>43</xdr:col>
      <xdr:colOff>193962</xdr:colOff>
      <xdr:row>12</xdr:row>
      <xdr:rowOff>305686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3E812F1-6932-4EC2-986D-D6B44C656AF0}"/>
            </a:ext>
          </a:extLst>
        </xdr:cNvPr>
        <xdr:cNvSpPr/>
      </xdr:nvSpPr>
      <xdr:spPr>
        <a:xfrm>
          <a:off x="6165273" y="3289321"/>
          <a:ext cx="5666507" cy="930274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4397</xdr:colOff>
      <xdr:row>9</xdr:row>
      <xdr:rowOff>153286</xdr:rowOff>
    </xdr:from>
    <xdr:to>
      <xdr:col>27</xdr:col>
      <xdr:colOff>38246</xdr:colOff>
      <xdr:row>12</xdr:row>
      <xdr:rowOff>115186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8945F76-A281-4C86-80B4-2A077F6214E2}"/>
            </a:ext>
          </a:extLst>
        </xdr:cNvPr>
        <xdr:cNvSpPr/>
      </xdr:nvSpPr>
      <xdr:spPr>
        <a:xfrm>
          <a:off x="6498715" y="3461059"/>
          <a:ext cx="813167" cy="56803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36</xdr:col>
      <xdr:colOff>52698</xdr:colOff>
      <xdr:row>1</xdr:row>
      <xdr:rowOff>103909</xdr:rowOff>
    </xdr:from>
    <xdr:to>
      <xdr:col>43</xdr:col>
      <xdr:colOff>13114</xdr:colOff>
      <xdr:row>3</xdr:row>
      <xdr:rowOff>242454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620BAF-49AD-4842-A283-B0BF2E1792FB}"/>
            </a:ext>
          </a:extLst>
        </xdr:cNvPr>
        <xdr:cNvSpPr txBox="1"/>
      </xdr:nvSpPr>
      <xdr:spPr>
        <a:xfrm>
          <a:off x="9750880" y="467591"/>
          <a:ext cx="1900052" cy="100445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294410</xdr:colOff>
      <xdr:row>52</xdr:row>
      <xdr:rowOff>86591</xdr:rowOff>
    </xdr:from>
    <xdr:to>
      <xdr:col>20</xdr:col>
      <xdr:colOff>63294</xdr:colOff>
      <xdr:row>56</xdr:row>
      <xdr:rowOff>150812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569376BF-600B-4748-BF2F-63F5D46FC7C4}"/>
            </a:ext>
          </a:extLst>
        </xdr:cNvPr>
        <xdr:cNvSpPr/>
      </xdr:nvSpPr>
      <xdr:spPr>
        <a:xfrm>
          <a:off x="1541319" y="16937182"/>
          <a:ext cx="3977202" cy="1501630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イベント開催以外の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営業パターンの場合は、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チェックを外してくだ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</a:p>
      </xdr:txBody>
    </xdr:sp>
    <xdr:clientData/>
  </xdr:twoCellAnchor>
  <xdr:twoCellAnchor editAs="oneCell">
    <xdr:from>
      <xdr:col>13</xdr:col>
      <xdr:colOff>217509</xdr:colOff>
      <xdr:row>52</xdr:row>
      <xdr:rowOff>261216</xdr:rowOff>
    </xdr:from>
    <xdr:to>
      <xdr:col>19</xdr:col>
      <xdr:colOff>182735</xdr:colOff>
      <xdr:row>55</xdr:row>
      <xdr:rowOff>238538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B5801F-360A-4306-9CC6-FEA7E49E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327" y="17111807"/>
          <a:ext cx="1523863" cy="1085686"/>
        </a:xfrm>
        <a:prstGeom prst="rect">
          <a:avLst/>
        </a:prstGeom>
      </xdr:spPr>
    </xdr:pic>
    <xdr:clientData/>
  </xdr:twoCellAnchor>
  <xdr:twoCellAnchor>
    <xdr:from>
      <xdr:col>3</xdr:col>
      <xdr:colOff>294408</xdr:colOff>
      <xdr:row>247</xdr:row>
      <xdr:rowOff>34636</xdr:rowOff>
    </xdr:from>
    <xdr:to>
      <xdr:col>15</xdr:col>
      <xdr:colOff>80403</xdr:colOff>
      <xdr:row>258</xdr:row>
      <xdr:rowOff>61854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265E8725-B673-4AA9-97DF-3DA0B46FD055}"/>
            </a:ext>
          </a:extLst>
        </xdr:cNvPr>
        <xdr:cNvSpPr/>
      </xdr:nvSpPr>
      <xdr:spPr>
        <a:xfrm>
          <a:off x="1229590" y="36108409"/>
          <a:ext cx="3007177" cy="1551218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160810</xdr:colOff>
      <xdr:row>249</xdr:row>
      <xdr:rowOff>7422</xdr:rowOff>
    </xdr:from>
    <xdr:to>
      <xdr:col>33</xdr:col>
      <xdr:colOff>210288</xdr:colOff>
      <xdr:row>259</xdr:row>
      <xdr:rowOff>49482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E43DD17B-8252-4F49-9752-B41443EB9046}"/>
            </a:ext>
          </a:extLst>
        </xdr:cNvPr>
        <xdr:cNvSpPr/>
      </xdr:nvSpPr>
      <xdr:spPr>
        <a:xfrm>
          <a:off x="4576946" y="36358286"/>
          <a:ext cx="4500251" cy="1427514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17</xdr:col>
      <xdr:colOff>103909</xdr:colOff>
      <xdr:row>317</xdr:row>
      <xdr:rowOff>-1</xdr:rowOff>
    </xdr:from>
    <xdr:to>
      <xdr:col>34</xdr:col>
      <xdr:colOff>105361</xdr:colOff>
      <xdr:row>321</xdr:row>
      <xdr:rowOff>4701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59925B2A-AC51-4214-BDD7-8B3E78F2C120}"/>
            </a:ext>
          </a:extLst>
        </xdr:cNvPr>
        <xdr:cNvSpPr/>
      </xdr:nvSpPr>
      <xdr:spPr>
        <a:xfrm>
          <a:off x="4779818" y="45771954"/>
          <a:ext cx="4469543" cy="558883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  <xdr:twoCellAnchor>
    <xdr:from>
      <xdr:col>19</xdr:col>
      <xdr:colOff>34636</xdr:colOff>
      <xdr:row>271</xdr:row>
      <xdr:rowOff>51954</xdr:rowOff>
    </xdr:from>
    <xdr:to>
      <xdr:col>36</xdr:col>
      <xdr:colOff>40820</xdr:colOff>
      <xdr:row>276</xdr:row>
      <xdr:rowOff>136070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A0E19D2-BC20-4F6B-9351-2887619CFCB0}"/>
            </a:ext>
          </a:extLst>
        </xdr:cNvPr>
        <xdr:cNvSpPr/>
      </xdr:nvSpPr>
      <xdr:spPr>
        <a:xfrm>
          <a:off x="5230091" y="39450818"/>
          <a:ext cx="4508911" cy="776843"/>
        </a:xfrm>
        <a:prstGeom prst="wedgeRectCallout">
          <a:avLst>
            <a:gd name="adj1" fmla="val -17471"/>
            <a:gd name="adj2" fmla="val -899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F594CAEB-9CE0-43FE-8D12-60594CA9ADD3}"/>
            </a:ext>
          </a:extLst>
        </xdr:cNvPr>
        <xdr:cNvSpPr/>
      </xdr:nvSpPr>
      <xdr:spPr>
        <a:xfrm>
          <a:off x="5769769" y="22498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45</xdr:row>
      <xdr:rowOff>57150</xdr:rowOff>
    </xdr:from>
    <xdr:to>
      <xdr:col>22</xdr:col>
      <xdr:colOff>202407</xdr:colOff>
      <xdr:row>46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65AB3A33-DE99-418C-A4FF-2008C2B1CEB0}"/>
            </a:ext>
          </a:extLst>
        </xdr:cNvPr>
        <xdr:cNvSpPr/>
      </xdr:nvSpPr>
      <xdr:spPr>
        <a:xfrm>
          <a:off x="5769769" y="290798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64</xdr:row>
      <xdr:rowOff>57150</xdr:rowOff>
    </xdr:from>
    <xdr:to>
      <xdr:col>22</xdr:col>
      <xdr:colOff>202407</xdr:colOff>
      <xdr:row>65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1FC83FDE-8928-4798-927B-E8A5361FBFEB}"/>
            </a:ext>
          </a:extLst>
        </xdr:cNvPr>
        <xdr:cNvSpPr/>
      </xdr:nvSpPr>
      <xdr:spPr>
        <a:xfrm>
          <a:off x="5769769" y="352234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BB16-E21C-458C-9031-769719EFE7A0}">
  <sheetPr>
    <pageSetUpPr fitToPage="1"/>
  </sheetPr>
  <dimension ref="A1:BG327"/>
  <sheetViews>
    <sheetView showZeros="0" tabSelected="1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90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"/>
      <c r="BE1" s="3"/>
      <c r="BF1" s="3"/>
    </row>
    <row r="2" spans="1:59" ht="35.1" customHeight="1" x14ac:dyDescent="0.15">
      <c r="A2" s="370" t="s">
        <v>112</v>
      </c>
      <c r="B2" s="370"/>
      <c r="C2" s="370"/>
      <c r="D2" s="370"/>
      <c r="E2" s="370"/>
      <c r="F2" s="370"/>
      <c r="G2" s="370"/>
      <c r="H2" s="370"/>
      <c r="I2" s="371" t="s">
        <v>96</v>
      </c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2">
        <v>2</v>
      </c>
      <c r="AL2" s="372"/>
      <c r="AM2" s="372"/>
      <c r="AN2" s="372"/>
      <c r="AO2" s="372"/>
      <c r="AP2" s="372"/>
      <c r="AQ2" s="372"/>
      <c r="AR2" s="372"/>
      <c r="AS2" s="372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371" t="s">
        <v>97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15"/>
      <c r="AT4" s="132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59" ht="27.75" customHeight="1" x14ac:dyDescent="0.15">
      <c r="A5" s="118"/>
      <c r="B5" s="118"/>
      <c r="C5" s="373" t="s">
        <v>99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7" t="s">
        <v>100</v>
      </c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 t="s">
        <v>101</v>
      </c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9"/>
      <c r="AR5" s="117"/>
      <c r="AS5" s="117"/>
      <c r="AT5" s="132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</row>
    <row r="6" spans="1:59" ht="27.75" customHeight="1" x14ac:dyDescent="0.15">
      <c r="A6" s="118"/>
      <c r="B6" s="118"/>
      <c r="C6" s="375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80"/>
      <c r="AR6" s="117"/>
      <c r="AS6" s="117"/>
      <c r="AT6" s="132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</row>
    <row r="7" spans="1:59" ht="27.75" customHeight="1" x14ac:dyDescent="0.15">
      <c r="A7" s="120"/>
      <c r="B7" s="120"/>
      <c r="C7" s="361" t="s">
        <v>115</v>
      </c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5" t="s">
        <v>116</v>
      </c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 t="s">
        <v>117</v>
      </c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7"/>
      <c r="AR7" s="121"/>
      <c r="AS7" s="121"/>
      <c r="AT7" s="132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</row>
    <row r="8" spans="1:59" ht="27.75" customHeight="1" thickBot="1" x14ac:dyDescent="0.2">
      <c r="A8" s="120"/>
      <c r="B8" s="120"/>
      <c r="C8" s="363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8"/>
      <c r="AR8" s="121"/>
      <c r="AS8" s="121"/>
      <c r="AT8" s="132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</row>
    <row r="9" spans="1:59" ht="27.75" customHeight="1" x14ac:dyDescent="0.15">
      <c r="A9" s="132"/>
      <c r="B9" s="119"/>
      <c r="C9" s="369" t="s">
        <v>118</v>
      </c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119"/>
      <c r="AS9" s="119"/>
      <c r="AT9" s="132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</row>
    <row r="10" spans="1:59" s="10" customFormat="1" ht="28.5" customHeight="1" x14ac:dyDescent="0.15">
      <c r="A10" s="5" t="s">
        <v>95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9"/>
      <c r="BE10" s="9"/>
      <c r="BF10" s="9"/>
    </row>
    <row r="11" spans="1:59" s="11" customFormat="1" ht="15" customHeight="1" x14ac:dyDescent="0.15">
      <c r="D11" s="12"/>
      <c r="U11" s="10"/>
      <c r="V11" s="10"/>
      <c r="W11" s="10"/>
      <c r="X11" s="13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14"/>
      <c r="BE11" s="14"/>
      <c r="BF11" s="14"/>
    </row>
    <row r="12" spans="1:59" s="17" customFormat="1" ht="4.5" customHeight="1" x14ac:dyDescent="0.15">
      <c r="A12" s="15"/>
      <c r="B12" s="15"/>
      <c r="C12" s="16"/>
      <c r="F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U12" s="38"/>
      <c r="AV12" s="38"/>
      <c r="AW12" s="38"/>
      <c r="AX12" s="38"/>
      <c r="AY12" s="38"/>
      <c r="AZ12" s="38"/>
      <c r="BA12" s="38"/>
      <c r="BB12" s="38"/>
      <c r="BC12" s="38"/>
      <c r="BD12" s="9"/>
      <c r="BE12" s="9"/>
      <c r="BF12" s="9"/>
    </row>
    <row r="13" spans="1:59" s="10" customFormat="1" ht="28.5" customHeight="1" x14ac:dyDescent="0.15">
      <c r="A13" s="18"/>
      <c r="B13" s="19" t="s">
        <v>1</v>
      </c>
      <c r="D13" s="20"/>
      <c r="X13" s="13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2</v>
      </c>
      <c r="D14" s="20"/>
      <c r="X14" s="13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21"/>
      <c r="BE14" s="21"/>
      <c r="BF14" s="21"/>
    </row>
    <row r="15" spans="1:59" s="10" customFormat="1" ht="28.5" customHeight="1" x14ac:dyDescent="0.15">
      <c r="A15" s="18"/>
      <c r="B15" s="19" t="s">
        <v>3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39" customHeight="1" x14ac:dyDescent="0.15">
      <c r="A16" s="18"/>
      <c r="B16" s="287" t="s">
        <v>4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28.5" customHeight="1" x14ac:dyDescent="0.15">
      <c r="A17" s="18"/>
      <c r="B17" s="19"/>
      <c r="D17" s="20"/>
      <c r="X17" s="13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ht="25.5" customHeight="1" x14ac:dyDescent="0.15">
      <c r="A19" s="349" t="s">
        <v>5</v>
      </c>
      <c r="B19" s="350"/>
      <c r="C19" s="350"/>
      <c r="D19" s="350"/>
      <c r="E19" s="350"/>
      <c r="F19" s="350"/>
      <c r="G19" s="350"/>
      <c r="H19" s="350"/>
      <c r="I19" s="351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31"/>
      <c r="AU19" s="31" t="s">
        <v>6</v>
      </c>
      <c r="AV19" s="34"/>
      <c r="AW19" s="34"/>
      <c r="AX19" s="34"/>
      <c r="AY19" s="34"/>
      <c r="AZ19" s="31"/>
      <c r="BA19" s="34"/>
      <c r="BB19" s="34"/>
      <c r="BC19" s="34"/>
      <c r="BD19" s="21"/>
      <c r="BE19" s="21"/>
      <c r="BF19" s="21"/>
    </row>
    <row r="20" spans="1:58" ht="17.25" customHeight="1" x14ac:dyDescent="0.15">
      <c r="A20" s="352"/>
      <c r="B20" s="353"/>
      <c r="C20" s="353"/>
      <c r="D20" s="353"/>
      <c r="E20" s="353"/>
      <c r="F20" s="353"/>
      <c r="G20" s="353"/>
      <c r="H20" s="353"/>
      <c r="I20" s="35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7"/>
      <c r="AQ20" s="27"/>
      <c r="AR20" s="27"/>
      <c r="AS20" s="27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"/>
      <c r="BE20" s="3"/>
      <c r="BF20" s="3"/>
    </row>
    <row r="21" spans="1:58" ht="28.5" customHeight="1" x14ac:dyDescent="0.15">
      <c r="A21" s="28"/>
      <c r="B21" s="29" t="s">
        <v>7</v>
      </c>
      <c r="C21" s="30"/>
      <c r="D21" s="30"/>
      <c r="E21" s="30"/>
      <c r="F21" s="31"/>
      <c r="G21" s="32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4"/>
      <c r="AC21" s="34"/>
      <c r="AD21" s="34"/>
      <c r="AE21" s="29" t="s">
        <v>8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1"/>
      <c r="AU21" s="31"/>
      <c r="AV21" s="31" t="s">
        <v>9</v>
      </c>
      <c r="AW21" s="31"/>
      <c r="AX21" s="31"/>
      <c r="AY21" s="31" t="s">
        <v>10</v>
      </c>
      <c r="AZ21" s="31"/>
      <c r="BA21" s="31"/>
      <c r="BB21" s="31"/>
      <c r="BC21" s="31"/>
      <c r="BD21" s="3"/>
      <c r="BE21" s="3"/>
      <c r="BF21" s="3"/>
    </row>
    <row r="22" spans="1:58" ht="25.5" customHeight="1" x14ac:dyDescent="0.15">
      <c r="A22" s="28"/>
      <c r="B22" s="217" t="s">
        <v>11</v>
      </c>
      <c r="C22" s="337"/>
      <c r="D22" s="337"/>
      <c r="E22" s="338"/>
      <c r="F22" s="342" t="s">
        <v>12</v>
      </c>
      <c r="G22" s="342"/>
      <c r="H22" s="358">
        <v>10</v>
      </c>
      <c r="I22" s="358"/>
      <c r="J22" s="325" t="s">
        <v>13</v>
      </c>
      <c r="K22" s="325"/>
      <c r="L22" s="358">
        <v>0</v>
      </c>
      <c r="M22" s="358"/>
      <c r="N22" s="325" t="s">
        <v>14</v>
      </c>
      <c r="O22" s="327"/>
      <c r="P22" s="343" t="s">
        <v>15</v>
      </c>
      <c r="Q22" s="327"/>
      <c r="R22" s="329" t="s">
        <v>16</v>
      </c>
      <c r="S22" s="329"/>
      <c r="T22" s="358">
        <v>23</v>
      </c>
      <c r="U22" s="358"/>
      <c r="V22" s="325" t="s">
        <v>13</v>
      </c>
      <c r="W22" s="325"/>
      <c r="X22" s="358">
        <v>0</v>
      </c>
      <c r="Y22" s="358"/>
      <c r="Z22" s="325" t="s">
        <v>14</v>
      </c>
      <c r="AA22" s="327"/>
      <c r="AB22" s="31"/>
      <c r="AC22" s="31"/>
      <c r="AD22" s="31"/>
      <c r="AE22" s="305" t="s">
        <v>17</v>
      </c>
      <c r="AF22" s="344"/>
      <c r="AG22" s="344"/>
      <c r="AH22" s="344"/>
      <c r="AI22" s="346"/>
      <c r="AJ22" s="322">
        <f>ROUNDDOWN(AY22/60,0)</f>
        <v>13</v>
      </c>
      <c r="AK22" s="322"/>
      <c r="AL22" s="344" t="s">
        <v>18</v>
      </c>
      <c r="AM22" s="344"/>
      <c r="AN22" s="322">
        <f>AY22-AJ22*60</f>
        <v>0</v>
      </c>
      <c r="AO22" s="322"/>
      <c r="AP22" s="325" t="s">
        <v>14</v>
      </c>
      <c r="AQ22" s="327"/>
      <c r="AR22" s="34"/>
      <c r="AS22" s="31"/>
      <c r="AT22" s="317"/>
      <c r="AU22" s="317" t="s">
        <v>19</v>
      </c>
      <c r="AV22" s="320">
        <f>T22*60+X22</f>
        <v>1380</v>
      </c>
      <c r="AW22" s="31"/>
      <c r="AX22" s="317" t="s">
        <v>20</v>
      </c>
      <c r="AY22" s="320">
        <f>(T22*60+X22)-(H22*60+L22)</f>
        <v>780</v>
      </c>
      <c r="AZ22" s="31"/>
      <c r="BA22" s="31"/>
      <c r="BB22" s="31"/>
      <c r="BC22" s="31"/>
      <c r="BD22" s="3"/>
      <c r="BE22" s="3"/>
      <c r="BF22" s="3"/>
    </row>
    <row r="23" spans="1:58" ht="35.25" customHeight="1" x14ac:dyDescent="0.15">
      <c r="A23" s="28"/>
      <c r="B23" s="339"/>
      <c r="C23" s="340"/>
      <c r="D23" s="340"/>
      <c r="E23" s="341"/>
      <c r="F23" s="342"/>
      <c r="G23" s="342"/>
      <c r="H23" s="360"/>
      <c r="I23" s="360"/>
      <c r="J23" s="326"/>
      <c r="K23" s="326"/>
      <c r="L23" s="360"/>
      <c r="M23" s="360"/>
      <c r="N23" s="326"/>
      <c r="O23" s="328"/>
      <c r="P23" s="336"/>
      <c r="Q23" s="328"/>
      <c r="R23" s="330"/>
      <c r="S23" s="330"/>
      <c r="T23" s="360"/>
      <c r="U23" s="360"/>
      <c r="V23" s="326"/>
      <c r="W23" s="326"/>
      <c r="X23" s="360"/>
      <c r="Y23" s="360"/>
      <c r="Z23" s="326"/>
      <c r="AA23" s="328"/>
      <c r="AB23" s="31"/>
      <c r="AC23" s="31"/>
      <c r="AD23" s="31"/>
      <c r="AE23" s="347"/>
      <c r="AF23" s="345"/>
      <c r="AG23" s="345"/>
      <c r="AH23" s="345"/>
      <c r="AI23" s="348"/>
      <c r="AJ23" s="324"/>
      <c r="AK23" s="324"/>
      <c r="AL23" s="345"/>
      <c r="AM23" s="345"/>
      <c r="AN23" s="324"/>
      <c r="AO23" s="324"/>
      <c r="AP23" s="326"/>
      <c r="AQ23" s="328"/>
      <c r="AR23" s="34"/>
      <c r="AS23" s="31"/>
      <c r="AT23" s="317"/>
      <c r="AU23" s="317"/>
      <c r="AV23" s="320"/>
      <c r="AW23" s="31"/>
      <c r="AX23" s="317"/>
      <c r="AY23" s="320"/>
      <c r="AZ23" s="31"/>
      <c r="BA23" s="31"/>
      <c r="BB23" s="31"/>
      <c r="BC23" s="31"/>
      <c r="BD23" s="3"/>
      <c r="BE23" s="3"/>
      <c r="BF23" s="3"/>
    </row>
    <row r="24" spans="1:58" ht="17.25" customHeight="1" x14ac:dyDescent="0.15">
      <c r="A24" s="28"/>
      <c r="B24" s="35"/>
      <c r="C24" s="35"/>
      <c r="D24" s="35"/>
      <c r="E24" s="35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4"/>
      <c r="Y24" s="34"/>
      <c r="Z24" s="32"/>
      <c r="AA24" s="33"/>
      <c r="AB24" s="34"/>
      <c r="AC24" s="34"/>
      <c r="AD24" s="34"/>
      <c r="AE24" s="38"/>
      <c r="AF24" s="38"/>
      <c r="AG24" s="38"/>
      <c r="AH24" s="38"/>
      <c r="AI24" s="38"/>
      <c r="AJ24" s="39" t="s">
        <v>21</v>
      </c>
      <c r="AK24" s="38"/>
      <c r="AL24" s="38"/>
      <c r="AM24" s="38"/>
      <c r="AN24" s="38"/>
      <c r="AO24" s="38"/>
      <c r="AP24" s="38"/>
      <c r="AQ24" s="38"/>
      <c r="AR24" s="34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"/>
      <c r="BE24" s="3"/>
      <c r="BF24" s="3"/>
    </row>
    <row r="25" spans="1:58" s="31" customFormat="1" ht="25.5" customHeight="1" x14ac:dyDescent="0.15">
      <c r="A25" s="28"/>
      <c r="B25" s="29"/>
      <c r="C25" s="30"/>
      <c r="D25" s="30"/>
      <c r="E25" s="3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V25" s="43" t="s">
        <v>22</v>
      </c>
      <c r="AY25" s="31" t="s">
        <v>23</v>
      </c>
      <c r="BB25" s="31" t="s">
        <v>24</v>
      </c>
      <c r="BD25" s="3"/>
      <c r="BE25" s="3"/>
      <c r="BF25" s="3"/>
    </row>
    <row r="26" spans="1:58" s="48" customFormat="1" ht="25.5" customHeight="1" x14ac:dyDescent="0.15">
      <c r="A26" s="41"/>
      <c r="B26" s="42" t="s">
        <v>113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2"/>
      <c r="R26" s="42"/>
      <c r="S26" s="42"/>
      <c r="T26" s="42"/>
      <c r="U26" s="13"/>
      <c r="V26" s="42"/>
      <c r="W26" s="42"/>
      <c r="X26" s="34"/>
      <c r="Y26" s="34"/>
      <c r="Z26" s="32"/>
      <c r="AA26" s="33"/>
      <c r="AB26" s="34"/>
      <c r="AC26" s="34"/>
      <c r="AD26" s="34"/>
      <c r="AE26" s="44" t="s">
        <v>25</v>
      </c>
      <c r="AF26" s="45"/>
      <c r="AG26" s="46"/>
      <c r="AH26" s="46"/>
      <c r="AI26" s="46"/>
      <c r="AJ26" s="46"/>
      <c r="AK26" s="46"/>
      <c r="AL26" s="46"/>
      <c r="AM26" s="46"/>
      <c r="AN26" s="38"/>
      <c r="AO26" s="38"/>
      <c r="AP26" s="38"/>
      <c r="AQ26" s="47"/>
      <c r="AR26" s="34"/>
      <c r="AS26" s="31"/>
      <c r="AT26" s="43"/>
      <c r="AU26" s="43"/>
      <c r="AV26" s="43" t="s">
        <v>26</v>
      </c>
      <c r="AW26" s="43"/>
      <c r="AX26" s="43"/>
      <c r="AY26" s="31" t="s">
        <v>27</v>
      </c>
      <c r="AZ26" s="43"/>
      <c r="BA26" s="31"/>
      <c r="BB26" s="31" t="s">
        <v>28</v>
      </c>
      <c r="BC26" s="43"/>
      <c r="BD26" s="3"/>
      <c r="BE26" s="40"/>
      <c r="BF26" s="40"/>
    </row>
    <row r="27" spans="1:58" ht="25.5" customHeight="1" x14ac:dyDescent="0.15">
      <c r="A27" s="28"/>
      <c r="B27" s="217" t="s">
        <v>11</v>
      </c>
      <c r="C27" s="337"/>
      <c r="D27" s="337"/>
      <c r="E27" s="338"/>
      <c r="F27" s="342" t="s">
        <v>12</v>
      </c>
      <c r="G27" s="342"/>
      <c r="H27" s="357">
        <v>10</v>
      </c>
      <c r="I27" s="358"/>
      <c r="J27" s="325" t="s">
        <v>13</v>
      </c>
      <c r="K27" s="325"/>
      <c r="L27" s="358">
        <v>0</v>
      </c>
      <c r="M27" s="358"/>
      <c r="N27" s="325" t="s">
        <v>14</v>
      </c>
      <c r="O27" s="327"/>
      <c r="P27" s="343" t="s">
        <v>15</v>
      </c>
      <c r="Q27" s="327"/>
      <c r="R27" s="329" t="s">
        <v>16</v>
      </c>
      <c r="S27" s="329"/>
      <c r="T27" s="357">
        <v>21</v>
      </c>
      <c r="U27" s="358"/>
      <c r="V27" s="325" t="s">
        <v>13</v>
      </c>
      <c r="W27" s="325"/>
      <c r="X27" s="358">
        <v>0</v>
      </c>
      <c r="Y27" s="358"/>
      <c r="Z27" s="325" t="s">
        <v>14</v>
      </c>
      <c r="AA27" s="327"/>
      <c r="AB27" s="34"/>
      <c r="AC27" s="34"/>
      <c r="AD27" s="34"/>
      <c r="AE27" s="335" t="s">
        <v>29</v>
      </c>
      <c r="AF27" s="325"/>
      <c r="AG27" s="325"/>
      <c r="AH27" s="325"/>
      <c r="AI27" s="327"/>
      <c r="AJ27" s="321">
        <f>ROUNDDOWN(AV32/60,0)</f>
        <v>2</v>
      </c>
      <c r="AK27" s="322"/>
      <c r="AL27" s="325" t="s">
        <v>13</v>
      </c>
      <c r="AM27" s="325"/>
      <c r="AN27" s="322">
        <f>AV32-AJ27*60</f>
        <v>0</v>
      </c>
      <c r="AO27" s="322"/>
      <c r="AP27" s="325" t="s">
        <v>14</v>
      </c>
      <c r="AQ27" s="327"/>
      <c r="AR27" s="34"/>
      <c r="AS27" s="49"/>
      <c r="AT27" s="31"/>
      <c r="AU27" s="317" t="s">
        <v>30</v>
      </c>
      <c r="AV27" s="320">
        <f>IF(AY27&lt;=BB27,BB27,AV22)</f>
        <v>1260</v>
      </c>
      <c r="AW27" s="146"/>
      <c r="AX27" s="317" t="s">
        <v>31</v>
      </c>
      <c r="AY27" s="320">
        <f>T27*60+X27</f>
        <v>1260</v>
      </c>
      <c r="AZ27" s="146"/>
      <c r="BA27" s="317" t="s">
        <v>32</v>
      </c>
      <c r="BB27" s="320">
        <f>IF(C36="☑",21*60,20*60)</f>
        <v>1260</v>
      </c>
      <c r="BC27" s="31"/>
      <c r="BD27" s="3"/>
      <c r="BE27" s="3"/>
      <c r="BF27" s="3"/>
    </row>
    <row r="28" spans="1:58" ht="35.25" customHeight="1" x14ac:dyDescent="0.15">
      <c r="A28" s="28"/>
      <c r="B28" s="339"/>
      <c r="C28" s="340"/>
      <c r="D28" s="340"/>
      <c r="E28" s="341"/>
      <c r="F28" s="342"/>
      <c r="G28" s="342"/>
      <c r="H28" s="359"/>
      <c r="I28" s="360"/>
      <c r="J28" s="326"/>
      <c r="K28" s="326"/>
      <c r="L28" s="360"/>
      <c r="M28" s="360"/>
      <c r="N28" s="326"/>
      <c r="O28" s="328"/>
      <c r="P28" s="336"/>
      <c r="Q28" s="328"/>
      <c r="R28" s="330"/>
      <c r="S28" s="330"/>
      <c r="T28" s="359"/>
      <c r="U28" s="360"/>
      <c r="V28" s="326"/>
      <c r="W28" s="326"/>
      <c r="X28" s="360"/>
      <c r="Y28" s="360"/>
      <c r="Z28" s="326"/>
      <c r="AA28" s="328"/>
      <c r="AB28" s="31"/>
      <c r="AC28" s="31"/>
      <c r="AD28" s="31"/>
      <c r="AE28" s="336"/>
      <c r="AF28" s="326"/>
      <c r="AG28" s="326"/>
      <c r="AH28" s="326"/>
      <c r="AI28" s="328"/>
      <c r="AJ28" s="323"/>
      <c r="AK28" s="324"/>
      <c r="AL28" s="326"/>
      <c r="AM28" s="326"/>
      <c r="AN28" s="324"/>
      <c r="AO28" s="324"/>
      <c r="AP28" s="326"/>
      <c r="AQ28" s="328"/>
      <c r="AR28" s="34"/>
      <c r="AS28" s="49"/>
      <c r="AT28" s="31"/>
      <c r="AU28" s="317"/>
      <c r="AV28" s="320"/>
      <c r="AW28" s="146"/>
      <c r="AX28" s="317"/>
      <c r="AY28" s="320"/>
      <c r="AZ28" s="146"/>
      <c r="BA28" s="317"/>
      <c r="BB28" s="320"/>
      <c r="BC28" s="31"/>
      <c r="BD28" s="3"/>
      <c r="BE28" s="3"/>
      <c r="BF28" s="3"/>
    </row>
    <row r="29" spans="1:58" ht="17.25" customHeight="1" x14ac:dyDescent="0.15">
      <c r="A29" s="50"/>
      <c r="B29" s="35"/>
      <c r="C29" s="35"/>
      <c r="D29" s="35"/>
      <c r="E29" s="35"/>
      <c r="F29" s="31"/>
      <c r="G29" s="35"/>
      <c r="H29" s="37"/>
      <c r="I29" s="35"/>
      <c r="J29" s="35"/>
      <c r="K29" s="35"/>
      <c r="L29" s="35"/>
      <c r="M29" s="35"/>
      <c r="N29" s="35"/>
      <c r="O29" s="35"/>
      <c r="P29" s="51"/>
      <c r="Q29" s="35"/>
      <c r="R29" s="35"/>
      <c r="S29" s="35"/>
      <c r="T29" s="35"/>
      <c r="U29" s="35"/>
      <c r="V29" s="35"/>
      <c r="W29" s="35"/>
      <c r="X29" s="34"/>
      <c r="Y29" s="34"/>
      <c r="Z29" s="32"/>
      <c r="AA29" s="31"/>
      <c r="AB29" s="31"/>
      <c r="AC29" s="31"/>
      <c r="AD29" s="31"/>
      <c r="AE29" s="47"/>
      <c r="AF29" s="47"/>
      <c r="AG29" s="47"/>
      <c r="AH29" s="47"/>
      <c r="AI29" s="47"/>
      <c r="AJ29" s="39" t="s">
        <v>21</v>
      </c>
      <c r="AK29" s="47"/>
      <c r="AL29" s="47"/>
      <c r="AM29" s="47"/>
      <c r="AN29" s="47"/>
      <c r="AO29" s="47"/>
      <c r="AP29" s="47"/>
      <c r="AQ29" s="47"/>
      <c r="AR29" s="31"/>
      <c r="AS29" s="31"/>
      <c r="AT29" s="31"/>
      <c r="AU29" s="31"/>
      <c r="AV29" s="31"/>
      <c r="AW29" s="31"/>
      <c r="AX29" s="31"/>
      <c r="AY29" s="60" t="s">
        <v>33</v>
      </c>
      <c r="AZ29" s="31"/>
      <c r="BA29" s="31"/>
      <c r="BB29" s="31"/>
      <c r="BC29" s="31"/>
      <c r="BD29" s="3"/>
      <c r="BE29" s="3"/>
      <c r="BF29" s="3"/>
    </row>
    <row r="30" spans="1:58" ht="25.5" customHeight="1" x14ac:dyDescent="0.2">
      <c r="A30" s="50"/>
      <c r="B30" s="31"/>
      <c r="C30" s="299" t="s">
        <v>106</v>
      </c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1"/>
      <c r="AD30" s="31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31"/>
      <c r="AS30" s="31"/>
      <c r="AT30" s="31"/>
      <c r="AU30" s="31"/>
      <c r="AV30" s="31"/>
      <c r="AW30" s="31"/>
      <c r="AX30" s="31"/>
      <c r="AY30" s="125" t="s">
        <v>34</v>
      </c>
      <c r="AZ30" s="31"/>
      <c r="BA30" s="31"/>
      <c r="BB30" s="31"/>
      <c r="BC30" s="31"/>
      <c r="BD30" s="3"/>
      <c r="BE30" s="3"/>
      <c r="BF30" s="3"/>
    </row>
    <row r="31" spans="1:58" ht="25.5" customHeight="1" x14ac:dyDescent="0.15">
      <c r="A31" s="50"/>
      <c r="B31" s="31"/>
      <c r="C31" s="302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4"/>
      <c r="AD31" s="31"/>
      <c r="AE31" s="44" t="s">
        <v>35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T31" s="31"/>
      <c r="AU31" s="31"/>
      <c r="AV31" s="31" t="s">
        <v>36</v>
      </c>
      <c r="AW31" s="31"/>
      <c r="AX31" s="31"/>
      <c r="AY31" s="31" t="s">
        <v>37</v>
      </c>
      <c r="AZ31" s="126"/>
      <c r="BA31" s="31"/>
      <c r="BB31" s="31"/>
      <c r="BC31" s="31"/>
      <c r="BD31" s="3"/>
      <c r="BE31" s="3"/>
      <c r="BF31" s="3"/>
    </row>
    <row r="32" spans="1:58" s="48" customFormat="1" ht="25.5" customHeight="1" x14ac:dyDescent="0.15">
      <c r="A32" s="50"/>
      <c r="B32" s="31"/>
      <c r="C32" s="302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4"/>
      <c r="AC32" s="1"/>
      <c r="AD32" s="31"/>
      <c r="AE32" s="305" t="s">
        <v>38</v>
      </c>
      <c r="AF32" s="306"/>
      <c r="AG32" s="306"/>
      <c r="AH32" s="306"/>
      <c r="AI32" s="306"/>
      <c r="AJ32" s="306"/>
      <c r="AK32" s="307"/>
      <c r="AL32" s="311">
        <f>IF(AY22=0,0,ROUNDUP(AV32/AY22,3))</f>
        <v>0.154</v>
      </c>
      <c r="AM32" s="312"/>
      <c r="AN32" s="312"/>
      <c r="AO32" s="312"/>
      <c r="AP32" s="312"/>
      <c r="AQ32" s="313"/>
      <c r="AR32" s="31"/>
      <c r="AS32" s="31"/>
      <c r="AT32" s="43"/>
      <c r="AU32" s="317" t="s">
        <v>39</v>
      </c>
      <c r="AV32" s="318">
        <f>IF(AV22-AV27&gt;0,IF(AV22-AV27&gt;AY22,AY22,AV22-AV27),0)</f>
        <v>120</v>
      </c>
      <c r="AW32" s="319" t="s">
        <v>40</v>
      </c>
      <c r="AX32" s="319"/>
      <c r="AY32" s="126"/>
      <c r="AZ32" s="126"/>
      <c r="BA32" s="43"/>
      <c r="BB32" s="43"/>
      <c r="BC32" s="43"/>
      <c r="BD32" s="40"/>
      <c r="BE32" s="40"/>
      <c r="BF32" s="40"/>
    </row>
    <row r="33" spans="1:58" ht="35.25" customHeight="1" x14ac:dyDescent="0.15">
      <c r="A33" s="50"/>
      <c r="B33" s="31"/>
      <c r="C33" s="302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4"/>
      <c r="AD33" s="31"/>
      <c r="AE33" s="308"/>
      <c r="AF33" s="309"/>
      <c r="AG33" s="309"/>
      <c r="AH33" s="309"/>
      <c r="AI33" s="309"/>
      <c r="AJ33" s="309"/>
      <c r="AK33" s="310"/>
      <c r="AL33" s="314"/>
      <c r="AM33" s="315"/>
      <c r="AN33" s="315"/>
      <c r="AO33" s="315"/>
      <c r="AP33" s="315"/>
      <c r="AQ33" s="316"/>
      <c r="AR33" s="31"/>
      <c r="AS33" s="31"/>
      <c r="AT33" s="317"/>
      <c r="AU33" s="317"/>
      <c r="AV33" s="318"/>
      <c r="AW33" s="319"/>
      <c r="AX33" s="319"/>
      <c r="AY33" s="31"/>
      <c r="AZ33" s="31"/>
      <c r="BA33" s="31"/>
      <c r="BB33" s="31"/>
      <c r="BC33" s="31"/>
      <c r="BD33" s="3"/>
      <c r="BE33" s="3"/>
      <c r="BF33" s="3"/>
    </row>
    <row r="34" spans="1:58" ht="25.5" customHeight="1" x14ac:dyDescent="0.15">
      <c r="A34" s="50"/>
      <c r="B34" s="31"/>
      <c r="C34" s="302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4"/>
      <c r="AD34" s="31"/>
      <c r="AE34" s="31"/>
      <c r="AF34" s="31"/>
      <c r="AG34" s="31"/>
      <c r="AH34" s="31"/>
      <c r="AI34" s="31"/>
      <c r="AJ34" s="31"/>
      <c r="AK34" s="52" t="s">
        <v>21</v>
      </c>
      <c r="AL34" s="31"/>
      <c r="AM34" s="34"/>
      <c r="AN34" s="34"/>
      <c r="AO34" s="34"/>
      <c r="AP34" s="31"/>
      <c r="AQ34" s="31"/>
      <c r="AR34" s="31"/>
      <c r="AS34" s="31"/>
      <c r="AT34" s="317"/>
      <c r="AU34" s="31"/>
      <c r="AV34" s="31"/>
      <c r="AW34" s="31"/>
      <c r="AX34" s="31"/>
      <c r="AY34" s="31"/>
      <c r="AZ34" s="31"/>
      <c r="BA34" s="31"/>
      <c r="BB34" s="31"/>
      <c r="BC34" s="31"/>
      <c r="BD34" s="3"/>
      <c r="BE34" s="3"/>
      <c r="BF34" s="3"/>
    </row>
    <row r="35" spans="1:58" ht="25.5" customHeight="1" x14ac:dyDescent="0.15">
      <c r="A35" s="50"/>
      <c r="B35" s="31"/>
      <c r="C35" s="302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4"/>
      <c r="AD35" s="31"/>
      <c r="AE35" s="31"/>
      <c r="AF35" s="31"/>
      <c r="AG35" s="31"/>
      <c r="AH35" s="31"/>
      <c r="AI35" s="31"/>
      <c r="AJ35" s="31"/>
      <c r="AK35" s="53" t="s">
        <v>41</v>
      </c>
      <c r="AL35" s="31"/>
      <c r="AM35" s="34"/>
      <c r="AN35" s="34"/>
      <c r="AO35" s="34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"/>
      <c r="BE35" s="3"/>
      <c r="BF35" s="3"/>
    </row>
    <row r="36" spans="1:58" ht="25.5" customHeight="1" x14ac:dyDescent="0.15">
      <c r="A36" s="50"/>
      <c r="B36" s="31"/>
      <c r="C36" s="292" t="s">
        <v>42</v>
      </c>
      <c r="D36" s="293"/>
      <c r="E36" s="294" t="s">
        <v>43</v>
      </c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5"/>
      <c r="AD36" s="31"/>
      <c r="AE36" s="31"/>
      <c r="AF36" s="31"/>
      <c r="AG36" s="31"/>
      <c r="AJ36" s="31"/>
      <c r="AK36" s="53"/>
      <c r="AL36" s="31"/>
      <c r="AM36" s="34"/>
      <c r="AN36" s="34"/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"/>
      <c r="BE36" s="3"/>
      <c r="BF36" s="3"/>
    </row>
    <row r="37" spans="1:58" ht="17.25" customHeight="1" x14ac:dyDescent="0.15">
      <c r="A37" s="54"/>
      <c r="B37" s="55"/>
      <c r="C37" s="55"/>
      <c r="D37" s="55"/>
      <c r="E37" s="55"/>
      <c r="F37" s="56"/>
      <c r="G37" s="55"/>
      <c r="H37" s="55"/>
      <c r="I37" s="55"/>
      <c r="J37" s="55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7"/>
      <c r="AM37" s="59"/>
      <c r="AN37" s="59"/>
      <c r="AO37" s="59"/>
      <c r="AP37" s="57"/>
      <c r="AQ37" s="57"/>
      <c r="AR37" s="57"/>
      <c r="AS37" s="57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"/>
      <c r="BE37" s="3"/>
      <c r="BF37" s="3"/>
    </row>
    <row r="38" spans="1:58" ht="17.25" customHeight="1" x14ac:dyDescent="0.15">
      <c r="A38" s="36"/>
      <c r="B38" s="36"/>
      <c r="C38" s="36"/>
      <c r="D38" s="36"/>
      <c r="E38" s="36"/>
      <c r="F38" s="60"/>
      <c r="G38" s="36"/>
      <c r="H38" s="36"/>
      <c r="I38" s="36"/>
      <c r="J38" s="3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53"/>
      <c r="AL38" s="31"/>
      <c r="AM38" s="34"/>
      <c r="AN38" s="34"/>
      <c r="AO38" s="34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"/>
      <c r="BE38" s="3"/>
      <c r="BF38" s="3"/>
    </row>
    <row r="39" spans="1:58" ht="17.25" customHeight="1" x14ac:dyDescent="0.15">
      <c r="A39" s="36"/>
      <c r="B39" s="36"/>
      <c r="C39" s="36"/>
      <c r="D39" s="36"/>
      <c r="E39" s="36"/>
      <c r="F39" s="60"/>
      <c r="G39" s="36"/>
      <c r="H39" s="36"/>
      <c r="I39" s="36"/>
      <c r="J39" s="36"/>
      <c r="AK39" s="61"/>
      <c r="AM39" s="10"/>
      <c r="AN39" s="10"/>
      <c r="AO39" s="10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"/>
      <c r="BE39" s="3"/>
      <c r="BF39" s="3"/>
    </row>
    <row r="40" spans="1:58" ht="25.5" customHeight="1" x14ac:dyDescent="0.15">
      <c r="A40" s="349" t="s">
        <v>44</v>
      </c>
      <c r="B40" s="350"/>
      <c r="C40" s="350"/>
      <c r="D40" s="350"/>
      <c r="E40" s="350"/>
      <c r="F40" s="350"/>
      <c r="G40" s="350"/>
      <c r="H40" s="350"/>
      <c r="I40" s="351"/>
      <c r="J40" s="23"/>
      <c r="K40" s="62" t="s">
        <v>45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23"/>
      <c r="AP40" s="23"/>
      <c r="AQ40" s="23"/>
      <c r="AR40" s="23"/>
      <c r="AS40" s="23"/>
      <c r="AT40" s="31"/>
      <c r="AU40" s="31" t="s">
        <v>6</v>
      </c>
      <c r="AV40" s="34"/>
      <c r="AW40" s="34"/>
      <c r="AX40" s="34"/>
      <c r="AY40" s="34"/>
      <c r="AZ40" s="31"/>
      <c r="BA40" s="34"/>
      <c r="BB40" s="34"/>
      <c r="BC40" s="34"/>
      <c r="BD40" s="21"/>
      <c r="BE40" s="21"/>
      <c r="BF40" s="21"/>
    </row>
    <row r="41" spans="1:58" ht="17.25" customHeight="1" x14ac:dyDescent="0.15">
      <c r="A41" s="352"/>
      <c r="B41" s="353"/>
      <c r="C41" s="353"/>
      <c r="D41" s="353"/>
      <c r="E41" s="353"/>
      <c r="F41" s="353"/>
      <c r="G41" s="353"/>
      <c r="H41" s="353"/>
      <c r="I41" s="35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5"/>
      <c r="AC41" s="25"/>
      <c r="AD41" s="25"/>
      <c r="AE41" s="26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7"/>
      <c r="AQ41" s="27"/>
      <c r="AR41" s="27"/>
      <c r="AS41" s="27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"/>
      <c r="BE41" s="3"/>
      <c r="BF41" s="3"/>
    </row>
    <row r="42" spans="1:58" ht="28.5" customHeight="1" x14ac:dyDescent="0.15">
      <c r="A42" s="28"/>
      <c r="B42" s="29" t="s">
        <v>7</v>
      </c>
      <c r="C42" s="30"/>
      <c r="D42" s="30"/>
      <c r="E42" s="30"/>
      <c r="F42" s="31"/>
      <c r="G42" s="32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4"/>
      <c r="AC42" s="34"/>
      <c r="AD42" s="34"/>
      <c r="AE42" s="29" t="s">
        <v>8</v>
      </c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1"/>
      <c r="AU42" s="31"/>
      <c r="AV42" s="31" t="s">
        <v>9</v>
      </c>
      <c r="AW42" s="31"/>
      <c r="AX42" s="31"/>
      <c r="AY42" s="31" t="s">
        <v>10</v>
      </c>
      <c r="AZ42" s="31"/>
      <c r="BA42" s="31"/>
      <c r="BB42" s="31"/>
      <c r="BC42" s="31"/>
      <c r="BD42" s="3"/>
      <c r="BE42" s="3"/>
      <c r="BF42" s="3"/>
    </row>
    <row r="43" spans="1:58" ht="25.5" customHeight="1" x14ac:dyDescent="0.15">
      <c r="A43" s="28"/>
      <c r="B43" s="217" t="s">
        <v>11</v>
      </c>
      <c r="C43" s="337"/>
      <c r="D43" s="337"/>
      <c r="E43" s="338"/>
      <c r="F43" s="342" t="s">
        <v>12</v>
      </c>
      <c r="G43" s="342"/>
      <c r="H43" s="358">
        <v>10</v>
      </c>
      <c r="I43" s="358"/>
      <c r="J43" s="325" t="s">
        <v>13</v>
      </c>
      <c r="K43" s="325"/>
      <c r="L43" s="358">
        <v>0</v>
      </c>
      <c r="M43" s="358"/>
      <c r="N43" s="325" t="s">
        <v>14</v>
      </c>
      <c r="O43" s="327"/>
      <c r="P43" s="343" t="s">
        <v>15</v>
      </c>
      <c r="Q43" s="327"/>
      <c r="R43" s="329" t="s">
        <v>16</v>
      </c>
      <c r="S43" s="329"/>
      <c r="T43" s="358">
        <v>23</v>
      </c>
      <c r="U43" s="358"/>
      <c r="V43" s="325" t="s">
        <v>13</v>
      </c>
      <c r="W43" s="325"/>
      <c r="X43" s="358">
        <v>0</v>
      </c>
      <c r="Y43" s="358"/>
      <c r="Z43" s="325" t="s">
        <v>14</v>
      </c>
      <c r="AA43" s="327"/>
      <c r="AB43" s="31"/>
      <c r="AC43" s="31"/>
      <c r="AD43" s="31"/>
      <c r="AE43" s="305" t="s">
        <v>46</v>
      </c>
      <c r="AF43" s="344"/>
      <c r="AG43" s="344"/>
      <c r="AH43" s="344"/>
      <c r="AI43" s="346"/>
      <c r="AJ43" s="322">
        <f>ROUNDDOWN(AY43/60,0)</f>
        <v>13</v>
      </c>
      <c r="AK43" s="322"/>
      <c r="AL43" s="344" t="s">
        <v>18</v>
      </c>
      <c r="AM43" s="344"/>
      <c r="AN43" s="322">
        <f>AY43-AJ43*60</f>
        <v>0</v>
      </c>
      <c r="AO43" s="322"/>
      <c r="AP43" s="325" t="s">
        <v>14</v>
      </c>
      <c r="AQ43" s="327"/>
      <c r="AR43" s="34"/>
      <c r="AS43" s="31"/>
      <c r="AT43" s="317"/>
      <c r="AU43" s="317" t="s">
        <v>19</v>
      </c>
      <c r="AV43" s="320">
        <f>T43*60+X43</f>
        <v>1380</v>
      </c>
      <c r="AW43" s="31"/>
      <c r="AX43" s="317" t="s">
        <v>20</v>
      </c>
      <c r="AY43" s="320">
        <f>(T43*60+X43)-(H43*60+L43)</f>
        <v>780</v>
      </c>
      <c r="AZ43" s="31"/>
      <c r="BA43" s="31"/>
      <c r="BB43" s="31"/>
      <c r="BC43" s="31"/>
      <c r="BD43" s="3"/>
      <c r="BE43" s="3"/>
      <c r="BF43" s="3"/>
    </row>
    <row r="44" spans="1:58" ht="35.25" customHeight="1" x14ac:dyDescent="0.15">
      <c r="A44" s="28"/>
      <c r="B44" s="339"/>
      <c r="C44" s="340"/>
      <c r="D44" s="340"/>
      <c r="E44" s="341"/>
      <c r="F44" s="342"/>
      <c r="G44" s="342"/>
      <c r="H44" s="360"/>
      <c r="I44" s="360"/>
      <c r="J44" s="326"/>
      <c r="K44" s="326"/>
      <c r="L44" s="360"/>
      <c r="M44" s="360"/>
      <c r="N44" s="326"/>
      <c r="O44" s="328"/>
      <c r="P44" s="336"/>
      <c r="Q44" s="328"/>
      <c r="R44" s="330"/>
      <c r="S44" s="330"/>
      <c r="T44" s="360"/>
      <c r="U44" s="360"/>
      <c r="V44" s="326"/>
      <c r="W44" s="326"/>
      <c r="X44" s="360"/>
      <c r="Y44" s="360"/>
      <c r="Z44" s="326"/>
      <c r="AA44" s="328"/>
      <c r="AB44" s="31"/>
      <c r="AC44" s="31"/>
      <c r="AD44" s="31"/>
      <c r="AE44" s="347"/>
      <c r="AF44" s="345"/>
      <c r="AG44" s="345"/>
      <c r="AH44" s="345"/>
      <c r="AI44" s="348"/>
      <c r="AJ44" s="324"/>
      <c r="AK44" s="324"/>
      <c r="AL44" s="345"/>
      <c r="AM44" s="345"/>
      <c r="AN44" s="324"/>
      <c r="AO44" s="324"/>
      <c r="AP44" s="326"/>
      <c r="AQ44" s="328"/>
      <c r="AR44" s="34"/>
      <c r="AS44" s="31"/>
      <c r="AT44" s="317"/>
      <c r="AU44" s="317"/>
      <c r="AV44" s="320"/>
      <c r="AW44" s="31"/>
      <c r="AX44" s="317"/>
      <c r="AY44" s="320"/>
      <c r="AZ44" s="31"/>
      <c r="BA44" s="31"/>
      <c r="BB44" s="31"/>
      <c r="BC44" s="31"/>
      <c r="BD44" s="3"/>
      <c r="BE44" s="3"/>
      <c r="BF44" s="3"/>
    </row>
    <row r="45" spans="1:58" ht="17.25" customHeight="1" x14ac:dyDescent="0.15">
      <c r="A45" s="28"/>
      <c r="B45" s="35"/>
      <c r="C45" s="35"/>
      <c r="D45" s="35"/>
      <c r="E45" s="35"/>
      <c r="F45" s="36"/>
      <c r="G45" s="36"/>
      <c r="H45" s="37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9" t="s">
        <v>21</v>
      </c>
      <c r="AK45" s="38"/>
      <c r="AL45" s="38"/>
      <c r="AM45" s="38"/>
      <c r="AN45" s="38"/>
      <c r="AO45" s="38"/>
      <c r="AP45" s="38"/>
      <c r="AQ45" s="38"/>
      <c r="AR45" s="34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"/>
      <c r="BE45" s="3"/>
      <c r="BF45" s="3"/>
    </row>
    <row r="46" spans="1:58" s="31" customFormat="1" ht="25.5" customHeight="1" x14ac:dyDescent="0.15">
      <c r="A46" s="28"/>
      <c r="B46" s="29"/>
      <c r="C46" s="30"/>
      <c r="D46" s="30"/>
      <c r="E46" s="3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/>
      <c r="X46" s="34"/>
      <c r="Y46" s="34"/>
      <c r="Z46" s="32"/>
      <c r="AA46" s="33"/>
      <c r="AB46" s="34"/>
      <c r="AC46" s="34"/>
      <c r="AD46" s="34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4"/>
      <c r="AV46" s="43" t="s">
        <v>22</v>
      </c>
      <c r="AY46" s="31" t="s">
        <v>23</v>
      </c>
      <c r="BB46" s="31" t="s">
        <v>24</v>
      </c>
      <c r="BD46" s="3"/>
      <c r="BE46" s="3"/>
      <c r="BF46" s="3"/>
    </row>
    <row r="47" spans="1:58" s="48" customFormat="1" ht="25.5" customHeight="1" x14ac:dyDescent="0.15">
      <c r="A47" s="41"/>
      <c r="B47" s="42" t="s">
        <v>113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2"/>
      <c r="Q47" s="42"/>
      <c r="R47" s="42"/>
      <c r="S47" s="42"/>
      <c r="T47" s="42"/>
      <c r="U47" s="13"/>
      <c r="V47" s="42"/>
      <c r="W47" s="42"/>
      <c r="X47" s="34"/>
      <c r="Y47" s="34"/>
      <c r="Z47" s="32"/>
      <c r="AA47" s="33"/>
      <c r="AB47" s="34"/>
      <c r="AC47" s="34"/>
      <c r="AD47" s="34"/>
      <c r="AE47" s="44" t="s">
        <v>25</v>
      </c>
      <c r="AF47" s="45"/>
      <c r="AG47" s="46"/>
      <c r="AH47" s="46"/>
      <c r="AI47" s="46"/>
      <c r="AJ47" s="46"/>
      <c r="AK47" s="46"/>
      <c r="AL47" s="46"/>
      <c r="AM47" s="46"/>
      <c r="AN47" s="38"/>
      <c r="AO47" s="38"/>
      <c r="AP47" s="38"/>
      <c r="AQ47" s="47"/>
      <c r="AR47" s="34"/>
      <c r="AS47" s="31"/>
      <c r="AT47" s="43"/>
      <c r="AU47" s="43"/>
      <c r="AV47" s="43" t="s">
        <v>26</v>
      </c>
      <c r="AW47" s="43"/>
      <c r="AX47" s="43"/>
      <c r="AY47" s="31" t="s">
        <v>27</v>
      </c>
      <c r="AZ47" s="43"/>
      <c r="BA47" s="31"/>
      <c r="BB47" s="31" t="s">
        <v>28</v>
      </c>
      <c r="BC47" s="43"/>
      <c r="BD47" s="3"/>
      <c r="BE47" s="40"/>
      <c r="BF47" s="40"/>
    </row>
    <row r="48" spans="1:58" ht="25.5" customHeight="1" x14ac:dyDescent="0.15">
      <c r="A48" s="28"/>
      <c r="B48" s="217" t="s">
        <v>11</v>
      </c>
      <c r="C48" s="337"/>
      <c r="D48" s="337"/>
      <c r="E48" s="338"/>
      <c r="F48" s="342" t="s">
        <v>12</v>
      </c>
      <c r="G48" s="342"/>
      <c r="H48" s="357">
        <v>10</v>
      </c>
      <c r="I48" s="358"/>
      <c r="J48" s="325" t="s">
        <v>13</v>
      </c>
      <c r="K48" s="325"/>
      <c r="L48" s="358">
        <v>0</v>
      </c>
      <c r="M48" s="358"/>
      <c r="N48" s="325" t="s">
        <v>14</v>
      </c>
      <c r="O48" s="327"/>
      <c r="P48" s="343" t="s">
        <v>15</v>
      </c>
      <c r="Q48" s="327"/>
      <c r="R48" s="329" t="s">
        <v>16</v>
      </c>
      <c r="S48" s="329"/>
      <c r="T48" s="357">
        <v>20</v>
      </c>
      <c r="U48" s="358"/>
      <c r="V48" s="325" t="s">
        <v>13</v>
      </c>
      <c r="W48" s="325"/>
      <c r="X48" s="358">
        <v>0</v>
      </c>
      <c r="Y48" s="358"/>
      <c r="Z48" s="325" t="s">
        <v>14</v>
      </c>
      <c r="AA48" s="327"/>
      <c r="AB48" s="34"/>
      <c r="AC48" s="34"/>
      <c r="AD48" s="34"/>
      <c r="AE48" s="335" t="s">
        <v>47</v>
      </c>
      <c r="AF48" s="325"/>
      <c r="AG48" s="325"/>
      <c r="AH48" s="325"/>
      <c r="AI48" s="327"/>
      <c r="AJ48" s="321">
        <f>ROUNDDOWN(AV53/60,0)</f>
        <v>3</v>
      </c>
      <c r="AK48" s="322"/>
      <c r="AL48" s="325" t="s">
        <v>13</v>
      </c>
      <c r="AM48" s="325"/>
      <c r="AN48" s="322">
        <f>AV53-AJ48*60</f>
        <v>0</v>
      </c>
      <c r="AO48" s="322"/>
      <c r="AP48" s="325" t="s">
        <v>14</v>
      </c>
      <c r="AQ48" s="327"/>
      <c r="AR48" s="34"/>
      <c r="AS48" s="49"/>
      <c r="AT48" s="31"/>
      <c r="AU48" s="317" t="s">
        <v>30</v>
      </c>
      <c r="AV48" s="320">
        <f>IF(AY48&lt;=BB48,BB48,AV43)</f>
        <v>1200</v>
      </c>
      <c r="AW48" s="146"/>
      <c r="AX48" s="317" t="s">
        <v>31</v>
      </c>
      <c r="AY48" s="320">
        <f>T48*60+X48</f>
        <v>1200</v>
      </c>
      <c r="AZ48" s="146"/>
      <c r="BA48" s="317" t="s">
        <v>32</v>
      </c>
      <c r="BB48" s="320">
        <f>IF(C57="☑",21*60,20*60)</f>
        <v>1200</v>
      </c>
      <c r="BC48" s="31"/>
      <c r="BD48" s="3"/>
      <c r="BE48" s="3"/>
      <c r="BF48" s="3"/>
    </row>
    <row r="49" spans="1:59" ht="35.25" customHeight="1" x14ac:dyDescent="0.15">
      <c r="A49" s="28"/>
      <c r="B49" s="339"/>
      <c r="C49" s="340"/>
      <c r="D49" s="340"/>
      <c r="E49" s="341"/>
      <c r="F49" s="342"/>
      <c r="G49" s="342"/>
      <c r="H49" s="359"/>
      <c r="I49" s="360"/>
      <c r="J49" s="326"/>
      <c r="K49" s="326"/>
      <c r="L49" s="360"/>
      <c r="M49" s="360"/>
      <c r="N49" s="326"/>
      <c r="O49" s="328"/>
      <c r="P49" s="336"/>
      <c r="Q49" s="328"/>
      <c r="R49" s="330"/>
      <c r="S49" s="330"/>
      <c r="T49" s="359"/>
      <c r="U49" s="360"/>
      <c r="V49" s="326"/>
      <c r="W49" s="326"/>
      <c r="X49" s="360"/>
      <c r="Y49" s="360"/>
      <c r="Z49" s="326"/>
      <c r="AA49" s="328"/>
      <c r="AB49" s="31"/>
      <c r="AC49" s="31"/>
      <c r="AD49" s="31"/>
      <c r="AE49" s="336"/>
      <c r="AF49" s="326"/>
      <c r="AG49" s="326"/>
      <c r="AH49" s="326"/>
      <c r="AI49" s="328"/>
      <c r="AJ49" s="323"/>
      <c r="AK49" s="324"/>
      <c r="AL49" s="326"/>
      <c r="AM49" s="326"/>
      <c r="AN49" s="324"/>
      <c r="AO49" s="324"/>
      <c r="AP49" s="326"/>
      <c r="AQ49" s="328"/>
      <c r="AR49" s="34"/>
      <c r="AS49" s="49"/>
      <c r="AT49" s="31"/>
      <c r="AU49" s="317"/>
      <c r="AV49" s="320"/>
      <c r="AW49" s="146"/>
      <c r="AX49" s="317"/>
      <c r="AY49" s="320"/>
      <c r="AZ49" s="146"/>
      <c r="BA49" s="317"/>
      <c r="BB49" s="320"/>
      <c r="BC49" s="31"/>
      <c r="BD49" s="3"/>
      <c r="BE49" s="3"/>
      <c r="BF49" s="3"/>
    </row>
    <row r="50" spans="1:59" ht="17.25" customHeight="1" x14ac:dyDescent="0.15">
      <c r="A50" s="50"/>
      <c r="B50" s="35"/>
      <c r="C50" s="35"/>
      <c r="D50" s="35"/>
      <c r="E50" s="35"/>
      <c r="F50" s="31"/>
      <c r="G50" s="35"/>
      <c r="H50" s="37"/>
      <c r="I50" s="35"/>
      <c r="J50" s="35"/>
      <c r="K50" s="35"/>
      <c r="L50" s="35"/>
      <c r="M50" s="35"/>
      <c r="N50" s="35"/>
      <c r="O50" s="35"/>
      <c r="P50" s="51"/>
      <c r="Q50" s="35"/>
      <c r="R50" s="35"/>
      <c r="S50" s="35"/>
      <c r="T50" s="35"/>
      <c r="U50" s="35"/>
      <c r="V50" s="35"/>
      <c r="W50" s="35"/>
      <c r="X50" s="34"/>
      <c r="Y50" s="34"/>
      <c r="Z50" s="32"/>
      <c r="AA50" s="31"/>
      <c r="AB50" s="31"/>
      <c r="AC50" s="31"/>
      <c r="AD50" s="31"/>
      <c r="AE50" s="47"/>
      <c r="AF50" s="47"/>
      <c r="AG50" s="47"/>
      <c r="AH50" s="47"/>
      <c r="AI50" s="47"/>
      <c r="AJ50" s="39" t="s">
        <v>21</v>
      </c>
      <c r="AK50" s="47"/>
      <c r="AL50" s="47"/>
      <c r="AM50" s="47"/>
      <c r="AN50" s="47"/>
      <c r="AO50" s="47"/>
      <c r="AP50" s="47"/>
      <c r="AQ50" s="47"/>
      <c r="AR50" s="31"/>
      <c r="AS50" s="31"/>
      <c r="AT50" s="31"/>
      <c r="AU50" s="31"/>
      <c r="AV50" s="31"/>
      <c r="AW50" s="31"/>
      <c r="AX50" s="31"/>
      <c r="AY50" s="60" t="s">
        <v>33</v>
      </c>
      <c r="AZ50" s="31"/>
      <c r="BA50" s="31"/>
      <c r="BB50" s="31"/>
      <c r="BC50" s="31"/>
      <c r="BD50" s="3"/>
      <c r="BE50" s="3"/>
      <c r="BF50" s="3"/>
    </row>
    <row r="51" spans="1:59" ht="25.5" customHeight="1" x14ac:dyDescent="0.2">
      <c r="A51" s="50"/>
      <c r="B51" s="31"/>
      <c r="C51" s="299" t="s">
        <v>106</v>
      </c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1"/>
      <c r="AC51" s="31"/>
      <c r="AD51" s="31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T51" s="31"/>
      <c r="AU51" s="31"/>
      <c r="AV51" s="31"/>
      <c r="AW51" s="31"/>
      <c r="AX51" s="31"/>
      <c r="AY51" s="125" t="s">
        <v>34</v>
      </c>
      <c r="AZ51" s="31"/>
      <c r="BA51" s="31"/>
      <c r="BB51" s="31"/>
      <c r="BC51" s="31"/>
      <c r="BD51" s="3"/>
      <c r="BE51" s="3"/>
      <c r="BF51" s="3"/>
    </row>
    <row r="52" spans="1:59" ht="25.5" customHeight="1" x14ac:dyDescent="0.15">
      <c r="A52" s="50"/>
      <c r="B52" s="31"/>
      <c r="C52" s="302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4"/>
      <c r="AC52" s="31"/>
      <c r="AD52" s="31"/>
      <c r="AE52" s="44" t="s">
        <v>35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31"/>
      <c r="AS52" s="31"/>
      <c r="AT52" s="31"/>
      <c r="AU52" s="31"/>
      <c r="AV52" s="31" t="s">
        <v>36</v>
      </c>
      <c r="AW52" s="31"/>
      <c r="AX52" s="31"/>
      <c r="AY52" s="31" t="s">
        <v>37</v>
      </c>
      <c r="AZ52" s="126"/>
      <c r="BA52" s="31"/>
      <c r="BB52" s="31"/>
      <c r="BC52" s="31"/>
      <c r="BD52" s="3"/>
      <c r="BE52" s="3"/>
      <c r="BF52" s="3"/>
    </row>
    <row r="53" spans="1:59" s="48" customFormat="1" ht="25.5" customHeight="1" x14ac:dyDescent="0.15">
      <c r="A53" s="50"/>
      <c r="B53" s="31"/>
      <c r="C53" s="302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4"/>
      <c r="AC53" s="34"/>
      <c r="AD53" s="34"/>
      <c r="AE53" s="305" t="s">
        <v>48</v>
      </c>
      <c r="AF53" s="306"/>
      <c r="AG53" s="306"/>
      <c r="AH53" s="306"/>
      <c r="AI53" s="306"/>
      <c r="AJ53" s="306"/>
      <c r="AK53" s="307"/>
      <c r="AL53" s="311">
        <f>IF(AY43=0,0,ROUNDUP(AV53/AY43,3))</f>
        <v>0.23100000000000001</v>
      </c>
      <c r="AM53" s="312"/>
      <c r="AN53" s="312"/>
      <c r="AO53" s="312"/>
      <c r="AP53" s="312"/>
      <c r="AQ53" s="313"/>
      <c r="AR53" s="31"/>
      <c r="AS53" s="31"/>
      <c r="AT53" s="43"/>
      <c r="AU53" s="317" t="s">
        <v>39</v>
      </c>
      <c r="AV53" s="318">
        <f>IF(AV43-AV48&gt;0,IF(AV43-AV48&gt;AY43,AY43,AV43-AV48),0)</f>
        <v>180</v>
      </c>
      <c r="AW53" s="319" t="s">
        <v>40</v>
      </c>
      <c r="AX53" s="319"/>
      <c r="AY53" s="126"/>
      <c r="AZ53" s="126"/>
      <c r="BA53" s="43"/>
      <c r="BB53" s="43"/>
      <c r="BC53" s="43"/>
      <c r="BD53" s="40"/>
      <c r="BE53" s="40"/>
      <c r="BF53" s="40"/>
    </row>
    <row r="54" spans="1:59" ht="35.25" customHeight="1" x14ac:dyDescent="0.15">
      <c r="A54" s="63"/>
      <c r="B54" s="31"/>
      <c r="C54" s="302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4"/>
      <c r="AC54" s="31"/>
      <c r="AD54" s="31"/>
      <c r="AE54" s="308"/>
      <c r="AF54" s="309"/>
      <c r="AG54" s="309"/>
      <c r="AH54" s="309"/>
      <c r="AI54" s="309"/>
      <c r="AJ54" s="309"/>
      <c r="AK54" s="310"/>
      <c r="AL54" s="314"/>
      <c r="AM54" s="315"/>
      <c r="AN54" s="315"/>
      <c r="AO54" s="315"/>
      <c r="AP54" s="315"/>
      <c r="AQ54" s="316"/>
      <c r="AR54" s="31"/>
      <c r="AS54" s="31"/>
      <c r="AT54" s="317"/>
      <c r="AU54" s="317"/>
      <c r="AV54" s="318"/>
      <c r="AW54" s="319"/>
      <c r="AX54" s="319"/>
      <c r="AY54" s="31"/>
      <c r="AZ54" s="31"/>
      <c r="BA54" s="31"/>
      <c r="BB54" s="31"/>
      <c r="BC54" s="31"/>
      <c r="BD54" s="3"/>
      <c r="BE54" s="3"/>
      <c r="BF54" s="3"/>
    </row>
    <row r="55" spans="1:59" ht="25.5" customHeight="1" x14ac:dyDescent="0.15">
      <c r="A55" s="63"/>
      <c r="B55" s="31"/>
      <c r="C55" s="302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4"/>
      <c r="AC55" s="31"/>
      <c r="AD55" s="31"/>
      <c r="AE55" s="31"/>
      <c r="AF55" s="31"/>
      <c r="AG55" s="31"/>
      <c r="AH55" s="31"/>
      <c r="AI55" s="31"/>
      <c r="AJ55" s="31"/>
      <c r="AK55" s="52" t="s">
        <v>21</v>
      </c>
      <c r="AL55" s="31"/>
      <c r="AM55" s="34"/>
      <c r="AN55" s="34"/>
      <c r="AO55" s="34"/>
      <c r="AP55" s="31"/>
      <c r="AQ55" s="31"/>
      <c r="AR55" s="31"/>
      <c r="AS55" s="31"/>
      <c r="AT55" s="317"/>
      <c r="AU55" s="31"/>
      <c r="AV55" s="31"/>
      <c r="AW55" s="31"/>
      <c r="AX55" s="31"/>
      <c r="AY55" s="31"/>
      <c r="AZ55" s="31"/>
      <c r="BA55" s="31"/>
      <c r="BB55" s="31"/>
      <c r="BC55" s="31"/>
      <c r="BD55" s="3"/>
      <c r="BE55" s="3"/>
      <c r="BF55" s="3"/>
    </row>
    <row r="56" spans="1:59" ht="25.5" customHeight="1" x14ac:dyDescent="0.15">
      <c r="A56" s="50"/>
      <c r="B56" s="30"/>
      <c r="C56" s="302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4"/>
      <c r="AC56" s="31"/>
      <c r="AD56" s="31"/>
      <c r="AE56" s="31"/>
      <c r="AF56" s="31"/>
      <c r="AG56" s="31"/>
      <c r="AH56" s="31"/>
      <c r="AI56" s="31"/>
      <c r="AJ56" s="31"/>
      <c r="AK56" s="53" t="s">
        <v>41</v>
      </c>
      <c r="AL56" s="31"/>
      <c r="AM56" s="34"/>
      <c r="AN56" s="34"/>
      <c r="AO56" s="34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"/>
      <c r="BE56" s="3"/>
      <c r="BF56" s="3"/>
    </row>
    <row r="57" spans="1:59" ht="25.5" customHeight="1" x14ac:dyDescent="0.15">
      <c r="A57" s="50"/>
      <c r="B57" s="30"/>
      <c r="C57" s="355" t="s">
        <v>119</v>
      </c>
      <c r="D57" s="356"/>
      <c r="E57" s="294" t="s">
        <v>43</v>
      </c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5"/>
      <c r="AC57" s="31"/>
      <c r="AD57" s="31"/>
      <c r="AE57" s="31"/>
      <c r="AF57" s="31"/>
      <c r="AG57" s="31"/>
      <c r="AH57" s="31"/>
      <c r="AI57" s="31"/>
      <c r="AJ57" s="31"/>
      <c r="AK57" s="53"/>
      <c r="AL57" s="31"/>
      <c r="AM57" s="34"/>
      <c r="AN57" s="34"/>
      <c r="AO57" s="34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"/>
      <c r="BE57" s="3"/>
      <c r="BF57" s="3"/>
    </row>
    <row r="58" spans="1:59" ht="17.25" customHeight="1" x14ac:dyDescent="0.15">
      <c r="A58" s="54"/>
      <c r="B58" s="55"/>
      <c r="C58" s="55"/>
      <c r="D58" s="55"/>
      <c r="E58" s="55"/>
      <c r="F58" s="56"/>
      <c r="G58" s="55"/>
      <c r="H58" s="55"/>
      <c r="I58" s="55"/>
      <c r="J58" s="55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8"/>
      <c r="AL58" s="57"/>
      <c r="AM58" s="59"/>
      <c r="AN58" s="59"/>
      <c r="AO58" s="59"/>
      <c r="AP58" s="57"/>
      <c r="AQ58" s="57"/>
      <c r="AR58" s="57"/>
      <c r="AS58" s="57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"/>
      <c r="BE58" s="3"/>
      <c r="BF58" s="3"/>
    </row>
    <row r="59" spans="1:59" ht="25.5" customHeight="1" x14ac:dyDescent="0.15">
      <c r="A59" s="349" t="s">
        <v>49</v>
      </c>
      <c r="B59" s="350"/>
      <c r="C59" s="350"/>
      <c r="D59" s="350"/>
      <c r="E59" s="350"/>
      <c r="F59" s="350"/>
      <c r="G59" s="350"/>
      <c r="H59" s="350"/>
      <c r="I59" s="351"/>
      <c r="J59" s="23"/>
      <c r="K59" s="62" t="s">
        <v>50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23"/>
      <c r="AP59" s="23"/>
      <c r="AQ59" s="23"/>
      <c r="AR59" s="23"/>
      <c r="AS59" s="23"/>
      <c r="AT59" s="23"/>
      <c r="AU59" s="31"/>
      <c r="AV59" s="31" t="s">
        <v>6</v>
      </c>
      <c r="AW59" s="34"/>
      <c r="AX59" s="34"/>
      <c r="AY59" s="34"/>
      <c r="AZ59" s="34"/>
      <c r="BA59" s="31"/>
      <c r="BB59" s="34"/>
      <c r="BC59" s="34"/>
      <c r="BD59" s="21"/>
      <c r="BE59" s="21"/>
      <c r="BF59" s="21"/>
      <c r="BG59" s="10"/>
    </row>
    <row r="60" spans="1:59" ht="17.25" customHeight="1" x14ac:dyDescent="0.15">
      <c r="A60" s="352"/>
      <c r="B60" s="353"/>
      <c r="C60" s="353"/>
      <c r="D60" s="353"/>
      <c r="E60" s="353"/>
      <c r="F60" s="353"/>
      <c r="G60" s="353"/>
      <c r="H60" s="353"/>
      <c r="I60" s="35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5"/>
      <c r="Y60" s="25"/>
      <c r="Z60" s="25"/>
      <c r="AA60" s="25"/>
      <c r="AB60" s="25"/>
      <c r="AC60" s="25"/>
      <c r="AD60" s="25"/>
      <c r="AE60" s="26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7"/>
      <c r="AQ60" s="27"/>
      <c r="AR60" s="27"/>
      <c r="AS60" s="27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"/>
      <c r="BE60" s="3"/>
      <c r="BF60" s="3"/>
      <c r="BG60" s="31"/>
    </row>
    <row r="61" spans="1:59" ht="28.5" customHeight="1" x14ac:dyDescent="0.15">
      <c r="A61" s="28"/>
      <c r="B61" s="29" t="s">
        <v>7</v>
      </c>
      <c r="C61" s="30"/>
      <c r="D61" s="30"/>
      <c r="E61" s="30"/>
      <c r="F61" s="31"/>
      <c r="G61" s="32"/>
      <c r="H61" s="31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3"/>
      <c r="AB61" s="34"/>
      <c r="AC61" s="34"/>
      <c r="AD61" s="34"/>
      <c r="AE61" s="29" t="s">
        <v>8</v>
      </c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1"/>
      <c r="AV61" s="31"/>
      <c r="AW61" s="31" t="s">
        <v>9</v>
      </c>
      <c r="AX61" s="31"/>
      <c r="AY61" s="31"/>
      <c r="AZ61" s="31" t="s">
        <v>10</v>
      </c>
      <c r="BA61" s="31"/>
      <c r="BB61" s="31"/>
      <c r="BC61" s="31"/>
      <c r="BD61" s="3"/>
      <c r="BE61" s="3"/>
      <c r="BF61" s="3"/>
      <c r="BG61" s="31"/>
    </row>
    <row r="62" spans="1:59" ht="25.5" customHeight="1" x14ac:dyDescent="0.15">
      <c r="A62" s="28"/>
      <c r="B62" s="217" t="s">
        <v>11</v>
      </c>
      <c r="C62" s="337"/>
      <c r="D62" s="337"/>
      <c r="E62" s="338"/>
      <c r="F62" s="342" t="s">
        <v>12</v>
      </c>
      <c r="G62" s="342"/>
      <c r="H62" s="332"/>
      <c r="I62" s="332"/>
      <c r="J62" s="325" t="s">
        <v>13</v>
      </c>
      <c r="K62" s="325"/>
      <c r="L62" s="332"/>
      <c r="M62" s="332"/>
      <c r="N62" s="325" t="s">
        <v>14</v>
      </c>
      <c r="O62" s="327"/>
      <c r="P62" s="343" t="s">
        <v>15</v>
      </c>
      <c r="Q62" s="327"/>
      <c r="R62" s="329" t="s">
        <v>16</v>
      </c>
      <c r="S62" s="329"/>
      <c r="T62" s="332"/>
      <c r="U62" s="332"/>
      <c r="V62" s="325" t="s">
        <v>13</v>
      </c>
      <c r="W62" s="325"/>
      <c r="X62" s="332"/>
      <c r="Y62" s="332"/>
      <c r="Z62" s="325" t="s">
        <v>14</v>
      </c>
      <c r="AA62" s="327"/>
      <c r="AB62" s="31"/>
      <c r="AC62" s="31"/>
      <c r="AD62" s="31"/>
      <c r="AE62" s="305" t="s">
        <v>46</v>
      </c>
      <c r="AF62" s="344"/>
      <c r="AG62" s="344"/>
      <c r="AH62" s="344"/>
      <c r="AI62" s="346"/>
      <c r="AJ62" s="322">
        <f>ROUNDDOWN(AZ62/60,0)</f>
        <v>0</v>
      </c>
      <c r="AK62" s="322"/>
      <c r="AL62" s="344" t="s">
        <v>18</v>
      </c>
      <c r="AM62" s="344"/>
      <c r="AN62" s="322">
        <f>AZ62-AJ62*60</f>
        <v>0</v>
      </c>
      <c r="AO62" s="322"/>
      <c r="AP62" s="325" t="s">
        <v>14</v>
      </c>
      <c r="AQ62" s="327"/>
      <c r="AR62" s="34"/>
      <c r="AS62" s="31"/>
      <c r="AT62" s="31"/>
      <c r="AU62" s="317"/>
      <c r="AV62" s="317" t="s">
        <v>19</v>
      </c>
      <c r="AW62" s="320">
        <f>T62*60+X62</f>
        <v>0</v>
      </c>
      <c r="AX62" s="31"/>
      <c r="AY62" s="317" t="s">
        <v>20</v>
      </c>
      <c r="AZ62" s="320">
        <f>(T62*60+X62)-(H62*60+L62)</f>
        <v>0</v>
      </c>
      <c r="BA62" s="31"/>
      <c r="BB62" s="31"/>
      <c r="BC62" s="31"/>
      <c r="BD62" s="3"/>
      <c r="BE62" s="3"/>
      <c r="BF62" s="3"/>
      <c r="BG62" s="31"/>
    </row>
    <row r="63" spans="1:59" ht="35.25" customHeight="1" x14ac:dyDescent="0.15">
      <c r="A63" s="28"/>
      <c r="B63" s="339"/>
      <c r="C63" s="340"/>
      <c r="D63" s="340"/>
      <c r="E63" s="341"/>
      <c r="F63" s="342"/>
      <c r="G63" s="342"/>
      <c r="H63" s="334"/>
      <c r="I63" s="334"/>
      <c r="J63" s="326"/>
      <c r="K63" s="326"/>
      <c r="L63" s="334"/>
      <c r="M63" s="334"/>
      <c r="N63" s="326"/>
      <c r="O63" s="328"/>
      <c r="P63" s="336"/>
      <c r="Q63" s="328"/>
      <c r="R63" s="330"/>
      <c r="S63" s="330"/>
      <c r="T63" s="334"/>
      <c r="U63" s="334"/>
      <c r="V63" s="326"/>
      <c r="W63" s="326"/>
      <c r="X63" s="334"/>
      <c r="Y63" s="334"/>
      <c r="Z63" s="326"/>
      <c r="AA63" s="328"/>
      <c r="AB63" s="31"/>
      <c r="AC63" s="31"/>
      <c r="AD63" s="31"/>
      <c r="AE63" s="347"/>
      <c r="AF63" s="345"/>
      <c r="AG63" s="345"/>
      <c r="AH63" s="345"/>
      <c r="AI63" s="348"/>
      <c r="AJ63" s="324"/>
      <c r="AK63" s="324"/>
      <c r="AL63" s="345"/>
      <c r="AM63" s="345"/>
      <c r="AN63" s="324"/>
      <c r="AO63" s="324"/>
      <c r="AP63" s="326"/>
      <c r="AQ63" s="328"/>
      <c r="AR63" s="34"/>
      <c r="AS63" s="31"/>
      <c r="AT63" s="31"/>
      <c r="AU63" s="317"/>
      <c r="AV63" s="317"/>
      <c r="AW63" s="320"/>
      <c r="AX63" s="31"/>
      <c r="AY63" s="317"/>
      <c r="AZ63" s="320"/>
      <c r="BA63" s="31"/>
      <c r="BB63" s="31"/>
      <c r="BC63" s="31"/>
      <c r="BD63" s="3"/>
      <c r="BE63" s="3"/>
      <c r="BF63" s="3"/>
      <c r="BG63" s="31"/>
    </row>
    <row r="64" spans="1:59" ht="17.25" customHeight="1" x14ac:dyDescent="0.15">
      <c r="A64" s="28"/>
      <c r="B64" s="35"/>
      <c r="C64" s="35"/>
      <c r="D64" s="35"/>
      <c r="E64" s="35"/>
      <c r="F64" s="36"/>
      <c r="G64" s="36"/>
      <c r="H64" s="37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4"/>
      <c r="Y64" s="34"/>
      <c r="Z64" s="32"/>
      <c r="AA64" s="33"/>
      <c r="AB64" s="34"/>
      <c r="AC64" s="34"/>
      <c r="AD64" s="34"/>
      <c r="AE64" s="38"/>
      <c r="AF64" s="38"/>
      <c r="AG64" s="38"/>
      <c r="AH64" s="38"/>
      <c r="AI64" s="38"/>
      <c r="AJ64" s="39" t="s">
        <v>21</v>
      </c>
      <c r="AK64" s="38"/>
      <c r="AL64" s="38"/>
      <c r="AM64" s="38"/>
      <c r="AN64" s="38"/>
      <c r="AO64" s="38"/>
      <c r="AP64" s="38"/>
      <c r="AQ64" s="38"/>
      <c r="AR64" s="34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"/>
      <c r="BE64" s="3"/>
      <c r="BF64" s="3"/>
      <c r="BG64" s="31"/>
    </row>
    <row r="65" spans="1:59" s="31" customFormat="1" ht="25.5" customHeight="1" x14ac:dyDescent="0.15">
      <c r="A65" s="28"/>
      <c r="B65" s="29"/>
      <c r="C65" s="30"/>
      <c r="D65" s="30"/>
      <c r="E65" s="3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3"/>
      <c r="X65" s="34"/>
      <c r="Y65" s="34"/>
      <c r="Z65" s="32"/>
      <c r="AA65" s="33"/>
      <c r="AB65" s="34"/>
      <c r="AC65" s="34"/>
      <c r="AD65" s="34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4"/>
      <c r="AW65" s="43" t="s">
        <v>22</v>
      </c>
      <c r="AZ65" s="31" t="s">
        <v>23</v>
      </c>
      <c r="BC65" s="31" t="s">
        <v>24</v>
      </c>
      <c r="BD65" s="3"/>
      <c r="BE65" s="3"/>
      <c r="BF65" s="3"/>
    </row>
    <row r="66" spans="1:59" s="48" customFormat="1" ht="25.5" customHeight="1" x14ac:dyDescent="0.15">
      <c r="A66" s="41"/>
      <c r="B66" s="42" t="s">
        <v>113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42"/>
      <c r="Q66" s="42"/>
      <c r="R66" s="42"/>
      <c r="S66" s="42"/>
      <c r="T66" s="42"/>
      <c r="U66" s="13"/>
      <c r="V66" s="42"/>
      <c r="W66" s="42"/>
      <c r="X66" s="34"/>
      <c r="Y66" s="34"/>
      <c r="Z66" s="32"/>
      <c r="AA66" s="33"/>
      <c r="AB66" s="34"/>
      <c r="AC66" s="34"/>
      <c r="AD66" s="34"/>
      <c r="AE66" s="44" t="s">
        <v>25</v>
      </c>
      <c r="AF66" s="45"/>
      <c r="AG66" s="46"/>
      <c r="AH66" s="46"/>
      <c r="AI66" s="46"/>
      <c r="AJ66" s="46"/>
      <c r="AK66" s="46"/>
      <c r="AL66" s="46"/>
      <c r="AM66" s="46"/>
      <c r="AN66" s="38"/>
      <c r="AO66" s="38"/>
      <c r="AP66" s="38"/>
      <c r="AQ66" s="47"/>
      <c r="AR66" s="34"/>
      <c r="AS66" s="31"/>
      <c r="AT66" s="31"/>
      <c r="AU66" s="43"/>
      <c r="AV66" s="43"/>
      <c r="AW66" s="43" t="s">
        <v>26</v>
      </c>
      <c r="AX66" s="43"/>
      <c r="AY66" s="43"/>
      <c r="AZ66" s="31" t="s">
        <v>27</v>
      </c>
      <c r="BA66" s="43"/>
      <c r="BB66" s="31"/>
      <c r="BC66" s="31" t="s">
        <v>28</v>
      </c>
      <c r="BD66" s="40"/>
      <c r="BE66" s="3"/>
      <c r="BF66" s="40"/>
      <c r="BG66" s="43"/>
    </row>
    <row r="67" spans="1:59" ht="25.5" customHeight="1" x14ac:dyDescent="0.15">
      <c r="A67" s="28"/>
      <c r="B67" s="217" t="s">
        <v>51</v>
      </c>
      <c r="C67" s="337"/>
      <c r="D67" s="337"/>
      <c r="E67" s="338"/>
      <c r="F67" s="342" t="s">
        <v>12</v>
      </c>
      <c r="G67" s="342"/>
      <c r="H67" s="332"/>
      <c r="I67" s="332"/>
      <c r="J67" s="325" t="s">
        <v>13</v>
      </c>
      <c r="K67" s="325"/>
      <c r="L67" s="332"/>
      <c r="M67" s="332"/>
      <c r="N67" s="325" t="s">
        <v>14</v>
      </c>
      <c r="O67" s="327"/>
      <c r="P67" s="343" t="s">
        <v>15</v>
      </c>
      <c r="Q67" s="327"/>
      <c r="R67" s="329" t="s">
        <v>16</v>
      </c>
      <c r="S67" s="329"/>
      <c r="T67" s="331"/>
      <c r="U67" s="332"/>
      <c r="V67" s="325" t="s">
        <v>13</v>
      </c>
      <c r="W67" s="325"/>
      <c r="X67" s="332"/>
      <c r="Y67" s="332"/>
      <c r="Z67" s="325" t="s">
        <v>14</v>
      </c>
      <c r="AA67" s="327"/>
      <c r="AB67" s="34"/>
      <c r="AC67" s="34"/>
      <c r="AD67" s="34"/>
      <c r="AE67" s="335" t="s">
        <v>52</v>
      </c>
      <c r="AF67" s="325"/>
      <c r="AG67" s="325"/>
      <c r="AH67" s="325"/>
      <c r="AI67" s="327"/>
      <c r="AJ67" s="321">
        <f>ROUNDDOWN(AW72/60,0)</f>
        <v>0</v>
      </c>
      <c r="AK67" s="322"/>
      <c r="AL67" s="325" t="s">
        <v>13</v>
      </c>
      <c r="AM67" s="325"/>
      <c r="AN67" s="322">
        <f>AW72-AJ67*60</f>
        <v>0</v>
      </c>
      <c r="AO67" s="322"/>
      <c r="AP67" s="325" t="s">
        <v>14</v>
      </c>
      <c r="AQ67" s="327"/>
      <c r="AR67" s="34"/>
      <c r="AS67" s="49"/>
      <c r="AT67" s="49"/>
      <c r="AU67" s="31"/>
      <c r="AV67" s="317" t="s">
        <v>30</v>
      </c>
      <c r="AW67" s="320">
        <f>IF(AZ67&lt;=BC67,BC67,AW62)</f>
        <v>1260</v>
      </c>
      <c r="AX67" s="146"/>
      <c r="AY67" s="317" t="s">
        <v>31</v>
      </c>
      <c r="AZ67" s="320">
        <f>T67*60+X67</f>
        <v>0</v>
      </c>
      <c r="BA67" s="146"/>
      <c r="BB67" s="317" t="s">
        <v>32</v>
      </c>
      <c r="BC67" s="320">
        <f>IF(C76="☑",21*60,20*60)</f>
        <v>1260</v>
      </c>
      <c r="BD67" s="3"/>
      <c r="BE67" s="3"/>
      <c r="BF67" s="3"/>
      <c r="BG67" s="31"/>
    </row>
    <row r="68" spans="1:59" ht="35.25" customHeight="1" x14ac:dyDescent="0.15">
      <c r="A68" s="28"/>
      <c r="B68" s="339"/>
      <c r="C68" s="340"/>
      <c r="D68" s="340"/>
      <c r="E68" s="341"/>
      <c r="F68" s="342"/>
      <c r="G68" s="342"/>
      <c r="H68" s="334"/>
      <c r="I68" s="334"/>
      <c r="J68" s="326"/>
      <c r="K68" s="326"/>
      <c r="L68" s="334"/>
      <c r="M68" s="334"/>
      <c r="N68" s="326"/>
      <c r="O68" s="328"/>
      <c r="P68" s="336"/>
      <c r="Q68" s="328"/>
      <c r="R68" s="330"/>
      <c r="S68" s="330"/>
      <c r="T68" s="333"/>
      <c r="U68" s="334"/>
      <c r="V68" s="326"/>
      <c r="W68" s="326"/>
      <c r="X68" s="334"/>
      <c r="Y68" s="334"/>
      <c r="Z68" s="326"/>
      <c r="AA68" s="328"/>
      <c r="AB68" s="31"/>
      <c r="AC68" s="31"/>
      <c r="AD68" s="31"/>
      <c r="AE68" s="336"/>
      <c r="AF68" s="326"/>
      <c r="AG68" s="326"/>
      <c r="AH68" s="326"/>
      <c r="AI68" s="328"/>
      <c r="AJ68" s="323"/>
      <c r="AK68" s="324"/>
      <c r="AL68" s="326"/>
      <c r="AM68" s="326"/>
      <c r="AN68" s="324"/>
      <c r="AO68" s="324"/>
      <c r="AP68" s="326"/>
      <c r="AQ68" s="328"/>
      <c r="AR68" s="34"/>
      <c r="AS68" s="49"/>
      <c r="AT68" s="49"/>
      <c r="AU68" s="31"/>
      <c r="AV68" s="317"/>
      <c r="AW68" s="320"/>
      <c r="AX68" s="146"/>
      <c r="AY68" s="317"/>
      <c r="AZ68" s="320"/>
      <c r="BA68" s="146"/>
      <c r="BB68" s="317"/>
      <c r="BC68" s="320"/>
      <c r="BD68" s="3"/>
      <c r="BE68" s="3"/>
      <c r="BF68" s="3"/>
      <c r="BG68" s="31"/>
    </row>
    <row r="69" spans="1:59" ht="17.25" customHeight="1" x14ac:dyDescent="0.15">
      <c r="A69" s="50"/>
      <c r="B69" s="35"/>
      <c r="C69" s="35"/>
      <c r="D69" s="35"/>
      <c r="E69" s="35"/>
      <c r="F69" s="31"/>
      <c r="G69" s="35"/>
      <c r="H69" s="37"/>
      <c r="I69" s="35"/>
      <c r="J69" s="35"/>
      <c r="K69" s="35"/>
      <c r="L69" s="35"/>
      <c r="M69" s="35"/>
      <c r="N69" s="35"/>
      <c r="O69" s="35"/>
      <c r="P69" s="51"/>
      <c r="Q69" s="35"/>
      <c r="R69" s="35"/>
      <c r="S69" s="35"/>
      <c r="T69" s="35"/>
      <c r="U69" s="35"/>
      <c r="V69" s="35"/>
      <c r="W69" s="35"/>
      <c r="X69" s="34"/>
      <c r="Y69" s="34"/>
      <c r="Z69" s="32"/>
      <c r="AA69" s="31"/>
      <c r="AB69" s="31"/>
      <c r="AC69" s="31"/>
      <c r="AD69" s="31"/>
      <c r="AE69" s="47"/>
      <c r="AF69" s="47"/>
      <c r="AG69" s="47"/>
      <c r="AH69" s="47"/>
      <c r="AI69" s="47"/>
      <c r="AJ69" s="39" t="s">
        <v>21</v>
      </c>
      <c r="AK69" s="47"/>
      <c r="AL69" s="47"/>
      <c r="AM69" s="47"/>
      <c r="AN69" s="47"/>
      <c r="AO69" s="47"/>
      <c r="AP69" s="47"/>
      <c r="AQ69" s="47"/>
      <c r="AR69" s="31"/>
      <c r="AS69" s="31"/>
      <c r="AT69" s="31"/>
      <c r="AU69" s="31"/>
      <c r="AV69" s="31"/>
      <c r="AW69" s="31"/>
      <c r="AX69" s="31"/>
      <c r="AY69" s="31"/>
      <c r="AZ69" s="60" t="s">
        <v>33</v>
      </c>
      <c r="BA69" s="31"/>
      <c r="BB69" s="31"/>
      <c r="BC69" s="31"/>
      <c r="BD69" s="3"/>
      <c r="BE69" s="3"/>
      <c r="BF69" s="3"/>
      <c r="BG69" s="31"/>
    </row>
    <row r="70" spans="1:59" ht="25.5" customHeight="1" x14ac:dyDescent="0.2">
      <c r="A70" s="50"/>
      <c r="B70" s="31"/>
      <c r="C70" s="299" t="s">
        <v>106</v>
      </c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1"/>
      <c r="AC70" s="31"/>
      <c r="AD70" s="31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31"/>
      <c r="AS70" s="31"/>
      <c r="AT70" s="31"/>
      <c r="AU70" s="31"/>
      <c r="AV70" s="31"/>
      <c r="AW70" s="31"/>
      <c r="AX70" s="31"/>
      <c r="AY70" s="31"/>
      <c r="AZ70" s="125" t="s">
        <v>34</v>
      </c>
      <c r="BA70" s="31"/>
      <c r="BB70" s="31"/>
      <c r="BC70" s="31"/>
      <c r="BD70" s="3"/>
      <c r="BE70" s="3"/>
      <c r="BF70" s="3"/>
      <c r="BG70" s="31"/>
    </row>
    <row r="71" spans="1:59" ht="25.5" customHeight="1" x14ac:dyDescent="0.15">
      <c r="A71" s="50"/>
      <c r="B71" s="31"/>
      <c r="C71" s="302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4"/>
      <c r="AC71" s="31"/>
      <c r="AD71" s="31"/>
      <c r="AE71" s="44" t="s">
        <v>35</v>
      </c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31"/>
      <c r="AS71" s="31"/>
      <c r="AT71" s="31"/>
      <c r="AU71" s="31"/>
      <c r="AV71" s="31"/>
      <c r="AW71" s="31" t="s">
        <v>36</v>
      </c>
      <c r="AX71" s="31"/>
      <c r="AY71" s="31"/>
      <c r="AZ71" s="31" t="s">
        <v>37</v>
      </c>
      <c r="BA71" s="126"/>
      <c r="BB71" s="31"/>
      <c r="BC71" s="31"/>
      <c r="BD71" s="3"/>
      <c r="BE71" s="3"/>
      <c r="BF71" s="3"/>
      <c r="BG71" s="31"/>
    </row>
    <row r="72" spans="1:59" s="48" customFormat="1" ht="25.5" customHeight="1" x14ac:dyDescent="0.15">
      <c r="A72" s="50"/>
      <c r="B72" s="31"/>
      <c r="C72" s="302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4"/>
      <c r="AC72" s="34"/>
      <c r="AD72" s="34"/>
      <c r="AE72" s="305" t="s">
        <v>48</v>
      </c>
      <c r="AF72" s="306"/>
      <c r="AG72" s="306"/>
      <c r="AH72" s="306"/>
      <c r="AI72" s="306"/>
      <c r="AJ72" s="306"/>
      <c r="AK72" s="307"/>
      <c r="AL72" s="311">
        <f>IF(AZ62=0,0,ROUNDUP(AW72/AZ62,3))</f>
        <v>0</v>
      </c>
      <c r="AM72" s="312"/>
      <c r="AN72" s="312"/>
      <c r="AO72" s="312"/>
      <c r="AP72" s="312"/>
      <c r="AQ72" s="313"/>
      <c r="AR72" s="31"/>
      <c r="AS72" s="31"/>
      <c r="AT72" s="31"/>
      <c r="AU72" s="43"/>
      <c r="AV72" s="317" t="s">
        <v>39</v>
      </c>
      <c r="AW72" s="318">
        <f>IF(AW62-AW67&gt;0,IF(AW62-AW67&gt;AZ62,AZ62,AW62-AW67),0)</f>
        <v>0</v>
      </c>
      <c r="AX72" s="319" t="s">
        <v>40</v>
      </c>
      <c r="AY72" s="319"/>
      <c r="AZ72" s="126"/>
      <c r="BA72" s="126"/>
      <c r="BB72" s="43"/>
      <c r="BC72" s="43"/>
      <c r="BD72" s="40"/>
      <c r="BE72" s="40"/>
      <c r="BF72" s="40"/>
      <c r="BG72" s="43"/>
    </row>
    <row r="73" spans="1:59" ht="35.25" customHeight="1" x14ac:dyDescent="0.15">
      <c r="A73" s="63"/>
      <c r="B73" s="31"/>
      <c r="C73" s="302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4"/>
      <c r="AC73" s="31"/>
      <c r="AD73" s="31"/>
      <c r="AE73" s="308"/>
      <c r="AF73" s="309"/>
      <c r="AG73" s="309"/>
      <c r="AH73" s="309"/>
      <c r="AI73" s="309"/>
      <c r="AJ73" s="309"/>
      <c r="AK73" s="310"/>
      <c r="AL73" s="314"/>
      <c r="AM73" s="315"/>
      <c r="AN73" s="315"/>
      <c r="AO73" s="315"/>
      <c r="AP73" s="315"/>
      <c r="AQ73" s="316"/>
      <c r="AR73" s="31"/>
      <c r="AS73" s="31"/>
      <c r="AT73" s="31"/>
      <c r="AU73" s="317"/>
      <c r="AV73" s="317"/>
      <c r="AW73" s="318"/>
      <c r="AX73" s="319"/>
      <c r="AY73" s="319"/>
      <c r="AZ73" s="31"/>
      <c r="BA73" s="31"/>
      <c r="BB73" s="31"/>
      <c r="BC73" s="31"/>
      <c r="BD73" s="3"/>
      <c r="BE73" s="3"/>
      <c r="BF73" s="3"/>
      <c r="BG73" s="31"/>
    </row>
    <row r="74" spans="1:59" ht="25.5" customHeight="1" x14ac:dyDescent="0.15">
      <c r="A74" s="63"/>
      <c r="B74" s="31"/>
      <c r="C74" s="302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4"/>
      <c r="AC74" s="31"/>
      <c r="AD74" s="31"/>
      <c r="AE74" s="31"/>
      <c r="AF74" s="31"/>
      <c r="AG74" s="31"/>
      <c r="AH74" s="31"/>
      <c r="AI74" s="31"/>
      <c r="AJ74" s="31"/>
      <c r="AK74" s="52" t="s">
        <v>21</v>
      </c>
      <c r="AL74" s="31"/>
      <c r="AM74" s="34"/>
      <c r="AN74" s="34"/>
      <c r="AO74" s="34"/>
      <c r="AP74" s="31"/>
      <c r="AQ74" s="31"/>
      <c r="AR74" s="31"/>
      <c r="AS74" s="31"/>
      <c r="AT74" s="31"/>
      <c r="AU74" s="317"/>
      <c r="AV74" s="31"/>
      <c r="AW74" s="31"/>
      <c r="AX74" s="31"/>
      <c r="AY74" s="31"/>
      <c r="AZ74" s="31"/>
      <c r="BA74" s="31"/>
      <c r="BB74" s="31"/>
      <c r="BC74" s="31"/>
      <c r="BD74" s="3"/>
      <c r="BE74" s="3"/>
      <c r="BF74" s="3"/>
      <c r="BG74" s="31"/>
    </row>
    <row r="75" spans="1:59" ht="25.5" customHeight="1" x14ac:dyDescent="0.15">
      <c r="A75" s="50"/>
      <c r="B75" s="30"/>
      <c r="C75" s="302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4"/>
      <c r="AC75" s="31"/>
      <c r="AD75" s="31"/>
      <c r="AE75" s="31"/>
      <c r="AF75" s="31"/>
      <c r="AG75" s="31"/>
      <c r="AH75" s="31"/>
      <c r="AI75" s="31"/>
      <c r="AJ75" s="31"/>
      <c r="AK75" s="53" t="s">
        <v>41</v>
      </c>
      <c r="AL75" s="31"/>
      <c r="AM75" s="34"/>
      <c r="AN75" s="34"/>
      <c r="AO75" s="34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"/>
      <c r="BE75" s="3"/>
      <c r="BF75" s="3"/>
    </row>
    <row r="76" spans="1:59" ht="25.5" customHeight="1" x14ac:dyDescent="0.15">
      <c r="A76" s="50"/>
      <c r="B76" s="30"/>
      <c r="C76" s="292" t="s">
        <v>42</v>
      </c>
      <c r="D76" s="293"/>
      <c r="E76" s="294" t="s">
        <v>53</v>
      </c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  <c r="AC76" s="31"/>
      <c r="AD76" s="31"/>
      <c r="AE76" s="31"/>
      <c r="AF76" s="31"/>
      <c r="AG76" s="31"/>
      <c r="AH76" s="31"/>
      <c r="AI76" s="31"/>
      <c r="AJ76" s="31"/>
      <c r="AK76" s="53"/>
      <c r="AL76" s="31"/>
      <c r="AM76" s="34"/>
      <c r="AN76" s="34"/>
      <c r="AO76" s="34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"/>
      <c r="BE76" s="3"/>
      <c r="BF76" s="3"/>
    </row>
    <row r="77" spans="1:59" ht="17.25" customHeight="1" x14ac:dyDescent="0.15">
      <c r="A77" s="54"/>
      <c r="B77" s="55"/>
      <c r="C77" s="55"/>
      <c r="D77" s="55"/>
      <c r="E77" s="55"/>
      <c r="F77" s="56"/>
      <c r="G77" s="55"/>
      <c r="H77" s="55"/>
      <c r="I77" s="55"/>
      <c r="J77" s="5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8"/>
      <c r="AL77" s="57"/>
      <c r="AM77" s="59"/>
      <c r="AN77" s="59"/>
      <c r="AO77" s="59"/>
      <c r="AP77" s="57"/>
      <c r="AQ77" s="57"/>
      <c r="AR77" s="57"/>
      <c r="AS77" s="57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"/>
      <c r="BE77" s="3"/>
      <c r="BF77" s="3"/>
    </row>
    <row r="78" spans="1:59" ht="25.5" hidden="1" customHeight="1" x14ac:dyDescent="0.15">
      <c r="A78" s="349" t="s">
        <v>54</v>
      </c>
      <c r="B78" s="350"/>
      <c r="C78" s="350"/>
      <c r="D78" s="350"/>
      <c r="E78" s="350"/>
      <c r="F78" s="350"/>
      <c r="G78" s="350"/>
      <c r="H78" s="350"/>
      <c r="I78" s="351"/>
      <c r="J78" s="23"/>
      <c r="K78" s="62" t="s">
        <v>50</v>
      </c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23"/>
      <c r="AP78" s="23"/>
      <c r="AQ78" s="23"/>
      <c r="AR78" s="23"/>
      <c r="AS78" s="23"/>
      <c r="AT78" s="23"/>
      <c r="AU78" s="31"/>
      <c r="AV78" s="31" t="s">
        <v>6</v>
      </c>
      <c r="AW78" s="34"/>
      <c r="AX78" s="34"/>
      <c r="AY78" s="34"/>
      <c r="AZ78" s="34"/>
      <c r="BA78" s="31"/>
      <c r="BB78" s="34"/>
      <c r="BC78" s="34"/>
      <c r="BD78" s="21"/>
      <c r="BE78" s="21"/>
      <c r="BF78" s="21"/>
      <c r="BG78" s="10"/>
    </row>
    <row r="79" spans="1:59" ht="17.25" hidden="1" customHeight="1" x14ac:dyDescent="0.15">
      <c r="A79" s="352"/>
      <c r="B79" s="353"/>
      <c r="C79" s="353"/>
      <c r="D79" s="353"/>
      <c r="E79" s="353"/>
      <c r="F79" s="353"/>
      <c r="G79" s="353"/>
      <c r="H79" s="353"/>
      <c r="I79" s="35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5"/>
      <c r="Y79" s="25"/>
      <c r="Z79" s="25"/>
      <c r="AA79" s="25"/>
      <c r="AB79" s="25"/>
      <c r="AC79" s="25"/>
      <c r="AD79" s="25"/>
      <c r="AE79" s="26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7"/>
      <c r="AQ79" s="27"/>
      <c r="AR79" s="27"/>
      <c r="AS79" s="27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"/>
      <c r="BE79" s="3"/>
      <c r="BF79" s="3"/>
      <c r="BG79" s="31"/>
    </row>
    <row r="80" spans="1:59" ht="28.5" hidden="1" customHeight="1" x14ac:dyDescent="0.15">
      <c r="A80" s="28"/>
      <c r="B80" s="29" t="s">
        <v>7</v>
      </c>
      <c r="C80" s="30"/>
      <c r="D80" s="30"/>
      <c r="E80" s="30"/>
      <c r="F80" s="31"/>
      <c r="G80" s="32"/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3"/>
      <c r="AB80" s="34"/>
      <c r="AC80" s="34"/>
      <c r="AD80" s="34"/>
      <c r="AE80" s="29" t="s">
        <v>8</v>
      </c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1"/>
      <c r="AV80" s="31"/>
      <c r="AW80" s="31" t="s">
        <v>9</v>
      </c>
      <c r="AX80" s="31"/>
      <c r="AY80" s="31"/>
      <c r="AZ80" s="31" t="s">
        <v>10</v>
      </c>
      <c r="BA80" s="31"/>
      <c r="BB80" s="31"/>
      <c r="BC80" s="31"/>
      <c r="BD80" s="3"/>
      <c r="BE80" s="3"/>
      <c r="BF80" s="3"/>
      <c r="BG80" s="31"/>
    </row>
    <row r="81" spans="1:59" ht="25.5" hidden="1" customHeight="1" x14ac:dyDescent="0.15">
      <c r="A81" s="28"/>
      <c r="B81" s="217" t="s">
        <v>11</v>
      </c>
      <c r="C81" s="337"/>
      <c r="D81" s="337"/>
      <c r="E81" s="338"/>
      <c r="F81" s="342" t="s">
        <v>12</v>
      </c>
      <c r="G81" s="342"/>
      <c r="H81" s="332"/>
      <c r="I81" s="332"/>
      <c r="J81" s="325" t="s">
        <v>13</v>
      </c>
      <c r="K81" s="325"/>
      <c r="L81" s="332"/>
      <c r="M81" s="332"/>
      <c r="N81" s="325" t="s">
        <v>14</v>
      </c>
      <c r="O81" s="327"/>
      <c r="P81" s="343" t="s">
        <v>15</v>
      </c>
      <c r="Q81" s="327"/>
      <c r="R81" s="329" t="s">
        <v>16</v>
      </c>
      <c r="S81" s="329"/>
      <c r="T81" s="332"/>
      <c r="U81" s="332"/>
      <c r="V81" s="325" t="s">
        <v>13</v>
      </c>
      <c r="W81" s="325"/>
      <c r="X81" s="332"/>
      <c r="Y81" s="332"/>
      <c r="Z81" s="325" t="s">
        <v>14</v>
      </c>
      <c r="AA81" s="327"/>
      <c r="AB81" s="31"/>
      <c r="AC81" s="31"/>
      <c r="AD81" s="31"/>
      <c r="AE81" s="305" t="s">
        <v>46</v>
      </c>
      <c r="AF81" s="344"/>
      <c r="AG81" s="344"/>
      <c r="AH81" s="344"/>
      <c r="AI81" s="346"/>
      <c r="AJ81" s="322">
        <f>ROUNDDOWN(AZ81/60,0)</f>
        <v>0</v>
      </c>
      <c r="AK81" s="322"/>
      <c r="AL81" s="344" t="s">
        <v>18</v>
      </c>
      <c r="AM81" s="344"/>
      <c r="AN81" s="322">
        <f>AZ81-AJ81*60</f>
        <v>0</v>
      </c>
      <c r="AO81" s="322"/>
      <c r="AP81" s="325" t="s">
        <v>14</v>
      </c>
      <c r="AQ81" s="327"/>
      <c r="AR81" s="34"/>
      <c r="AS81" s="31"/>
      <c r="AT81" s="31"/>
      <c r="AU81" s="317"/>
      <c r="AV81" s="317" t="s">
        <v>19</v>
      </c>
      <c r="AW81" s="320">
        <f>T81*60+X81</f>
        <v>0</v>
      </c>
      <c r="AX81" s="31"/>
      <c r="AY81" s="317" t="s">
        <v>20</v>
      </c>
      <c r="AZ81" s="320">
        <f>(T81*60+X81)-(H81*60+L81)</f>
        <v>0</v>
      </c>
      <c r="BA81" s="31"/>
      <c r="BB81" s="31"/>
      <c r="BC81" s="31"/>
      <c r="BD81" s="3"/>
      <c r="BE81" s="3"/>
      <c r="BF81" s="3"/>
      <c r="BG81" s="31"/>
    </row>
    <row r="82" spans="1:59" ht="35.25" hidden="1" customHeight="1" x14ac:dyDescent="0.15">
      <c r="A82" s="28"/>
      <c r="B82" s="339"/>
      <c r="C82" s="340"/>
      <c r="D82" s="340"/>
      <c r="E82" s="341"/>
      <c r="F82" s="342"/>
      <c r="G82" s="342"/>
      <c r="H82" s="334"/>
      <c r="I82" s="334"/>
      <c r="J82" s="326"/>
      <c r="K82" s="326"/>
      <c r="L82" s="334"/>
      <c r="M82" s="334"/>
      <c r="N82" s="326"/>
      <c r="O82" s="328"/>
      <c r="P82" s="336"/>
      <c r="Q82" s="328"/>
      <c r="R82" s="330"/>
      <c r="S82" s="330"/>
      <c r="T82" s="334"/>
      <c r="U82" s="334"/>
      <c r="V82" s="326"/>
      <c r="W82" s="326"/>
      <c r="X82" s="334"/>
      <c r="Y82" s="334"/>
      <c r="Z82" s="326"/>
      <c r="AA82" s="328"/>
      <c r="AB82" s="31"/>
      <c r="AC82" s="31"/>
      <c r="AD82" s="31"/>
      <c r="AE82" s="347"/>
      <c r="AF82" s="345"/>
      <c r="AG82" s="345"/>
      <c r="AH82" s="345"/>
      <c r="AI82" s="348"/>
      <c r="AJ82" s="324"/>
      <c r="AK82" s="324"/>
      <c r="AL82" s="345"/>
      <c r="AM82" s="345"/>
      <c r="AN82" s="324"/>
      <c r="AO82" s="324"/>
      <c r="AP82" s="326"/>
      <c r="AQ82" s="328"/>
      <c r="AR82" s="34"/>
      <c r="AS82" s="31"/>
      <c r="AT82" s="31"/>
      <c r="AU82" s="317"/>
      <c r="AV82" s="317"/>
      <c r="AW82" s="320"/>
      <c r="AX82" s="31"/>
      <c r="AY82" s="317"/>
      <c r="AZ82" s="320"/>
      <c r="BA82" s="31"/>
      <c r="BB82" s="31"/>
      <c r="BC82" s="31"/>
      <c r="BD82" s="3"/>
      <c r="BE82" s="3"/>
      <c r="BF82" s="3"/>
      <c r="BG82" s="31"/>
    </row>
    <row r="83" spans="1:59" ht="17.25" hidden="1" customHeight="1" x14ac:dyDescent="0.15">
      <c r="A83" s="28"/>
      <c r="B83" s="35"/>
      <c r="C83" s="35"/>
      <c r="D83" s="35"/>
      <c r="E83" s="35"/>
      <c r="F83" s="36"/>
      <c r="G83" s="36"/>
      <c r="H83" s="37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4"/>
      <c r="Y83" s="34"/>
      <c r="Z83" s="32"/>
      <c r="AA83" s="33"/>
      <c r="AB83" s="34"/>
      <c r="AC83" s="34"/>
      <c r="AD83" s="34"/>
      <c r="AE83" s="38"/>
      <c r="AF83" s="38"/>
      <c r="AG83" s="38"/>
      <c r="AH83" s="38"/>
      <c r="AI83" s="38"/>
      <c r="AJ83" s="39" t="s">
        <v>21</v>
      </c>
      <c r="AK83" s="38"/>
      <c r="AL83" s="38"/>
      <c r="AM83" s="38"/>
      <c r="AN83" s="38"/>
      <c r="AO83" s="38"/>
      <c r="AP83" s="38"/>
      <c r="AQ83" s="38"/>
      <c r="AR83" s="34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"/>
      <c r="BE83" s="3"/>
      <c r="BF83" s="3"/>
      <c r="BG83" s="31"/>
    </row>
    <row r="84" spans="1:59" s="31" customFormat="1" ht="25.5" hidden="1" customHeight="1" x14ac:dyDescent="0.15">
      <c r="A84" s="28"/>
      <c r="B84" s="29"/>
      <c r="C84" s="30"/>
      <c r="D84" s="30"/>
      <c r="E84" s="30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3"/>
      <c r="X84" s="34"/>
      <c r="Y84" s="34"/>
      <c r="Z84" s="32"/>
      <c r="AA84" s="33"/>
      <c r="AB84" s="34"/>
      <c r="AC84" s="34"/>
      <c r="AD84" s="34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4"/>
      <c r="AW84" s="43" t="s">
        <v>22</v>
      </c>
      <c r="AZ84" s="31" t="s">
        <v>23</v>
      </c>
      <c r="BC84" s="31" t="s">
        <v>24</v>
      </c>
      <c r="BD84" s="3"/>
      <c r="BE84" s="3"/>
      <c r="BF84" s="3"/>
    </row>
    <row r="85" spans="1:59" s="48" customFormat="1" ht="25.5" hidden="1" customHeight="1" x14ac:dyDescent="0.15">
      <c r="A85" s="41"/>
      <c r="B85" s="42" t="s">
        <v>113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P85" s="42"/>
      <c r="Q85" s="42"/>
      <c r="R85" s="42"/>
      <c r="S85" s="42"/>
      <c r="T85" s="42"/>
      <c r="U85" s="13"/>
      <c r="V85" s="42"/>
      <c r="W85" s="42"/>
      <c r="X85" s="34"/>
      <c r="Y85" s="34"/>
      <c r="Z85" s="32"/>
      <c r="AA85" s="33"/>
      <c r="AB85" s="34"/>
      <c r="AC85" s="34"/>
      <c r="AD85" s="34"/>
      <c r="AE85" s="44" t="s">
        <v>25</v>
      </c>
      <c r="AF85" s="45"/>
      <c r="AG85" s="46"/>
      <c r="AH85" s="46"/>
      <c r="AI85" s="46"/>
      <c r="AJ85" s="46"/>
      <c r="AK85" s="46"/>
      <c r="AL85" s="46"/>
      <c r="AM85" s="46"/>
      <c r="AN85" s="38"/>
      <c r="AO85" s="38"/>
      <c r="AP85" s="38"/>
      <c r="AQ85" s="47"/>
      <c r="AR85" s="34"/>
      <c r="AS85" s="31"/>
      <c r="AT85" s="31"/>
      <c r="AU85" s="43"/>
      <c r="AV85" s="43"/>
      <c r="AW85" s="43" t="s">
        <v>26</v>
      </c>
      <c r="AX85" s="43"/>
      <c r="AY85" s="43"/>
      <c r="AZ85" s="31" t="s">
        <v>27</v>
      </c>
      <c r="BA85" s="43"/>
      <c r="BB85" s="31"/>
      <c r="BC85" s="31" t="s">
        <v>28</v>
      </c>
      <c r="BD85" s="40"/>
      <c r="BE85" s="3"/>
      <c r="BF85" s="40"/>
      <c r="BG85" s="43"/>
    </row>
    <row r="86" spans="1:59" ht="25.5" hidden="1" customHeight="1" x14ac:dyDescent="0.15">
      <c r="A86" s="28"/>
      <c r="B86" s="217" t="s">
        <v>51</v>
      </c>
      <c r="C86" s="337"/>
      <c r="D86" s="337"/>
      <c r="E86" s="338"/>
      <c r="F86" s="342" t="s">
        <v>12</v>
      </c>
      <c r="G86" s="342"/>
      <c r="H86" s="332"/>
      <c r="I86" s="332"/>
      <c r="J86" s="325" t="s">
        <v>13</v>
      </c>
      <c r="K86" s="325"/>
      <c r="L86" s="332"/>
      <c r="M86" s="332"/>
      <c r="N86" s="325" t="s">
        <v>14</v>
      </c>
      <c r="O86" s="327"/>
      <c r="P86" s="343" t="s">
        <v>15</v>
      </c>
      <c r="Q86" s="327"/>
      <c r="R86" s="329" t="s">
        <v>16</v>
      </c>
      <c r="S86" s="329"/>
      <c r="T86" s="331"/>
      <c r="U86" s="332"/>
      <c r="V86" s="325" t="s">
        <v>13</v>
      </c>
      <c r="W86" s="325"/>
      <c r="X86" s="332"/>
      <c r="Y86" s="332"/>
      <c r="Z86" s="325" t="s">
        <v>14</v>
      </c>
      <c r="AA86" s="327"/>
      <c r="AB86" s="34"/>
      <c r="AC86" s="34"/>
      <c r="AD86" s="34"/>
      <c r="AE86" s="335" t="s">
        <v>52</v>
      </c>
      <c r="AF86" s="325"/>
      <c r="AG86" s="325"/>
      <c r="AH86" s="325"/>
      <c r="AI86" s="327"/>
      <c r="AJ86" s="321">
        <f>ROUNDDOWN(AW91/60,0)</f>
        <v>0</v>
      </c>
      <c r="AK86" s="322"/>
      <c r="AL86" s="325" t="s">
        <v>13</v>
      </c>
      <c r="AM86" s="325"/>
      <c r="AN86" s="322">
        <f>AW91-AJ86*60</f>
        <v>0</v>
      </c>
      <c r="AO86" s="322"/>
      <c r="AP86" s="325" t="s">
        <v>14</v>
      </c>
      <c r="AQ86" s="327"/>
      <c r="AR86" s="34"/>
      <c r="AS86" s="49"/>
      <c r="AT86" s="49"/>
      <c r="AU86" s="31"/>
      <c r="AV86" s="317" t="s">
        <v>30</v>
      </c>
      <c r="AW86" s="320">
        <f>IF(AZ86&lt;=BC86,BC86,AW81)</f>
        <v>1260</v>
      </c>
      <c r="AX86" s="146"/>
      <c r="AY86" s="317" t="s">
        <v>31</v>
      </c>
      <c r="AZ86" s="320">
        <f>T86*60+X86</f>
        <v>0</v>
      </c>
      <c r="BA86" s="146"/>
      <c r="BB86" s="317" t="s">
        <v>32</v>
      </c>
      <c r="BC86" s="320">
        <f>IF(C95="☑",21*60,20*60)</f>
        <v>1260</v>
      </c>
      <c r="BD86" s="3"/>
      <c r="BE86" s="3"/>
      <c r="BF86" s="3"/>
      <c r="BG86" s="31"/>
    </row>
    <row r="87" spans="1:59" ht="35.25" hidden="1" customHeight="1" x14ac:dyDescent="0.15">
      <c r="A87" s="28"/>
      <c r="B87" s="339"/>
      <c r="C87" s="340"/>
      <c r="D87" s="340"/>
      <c r="E87" s="341"/>
      <c r="F87" s="342"/>
      <c r="G87" s="342"/>
      <c r="H87" s="334"/>
      <c r="I87" s="334"/>
      <c r="J87" s="326"/>
      <c r="K87" s="326"/>
      <c r="L87" s="334"/>
      <c r="M87" s="334"/>
      <c r="N87" s="326"/>
      <c r="O87" s="328"/>
      <c r="P87" s="336"/>
      <c r="Q87" s="328"/>
      <c r="R87" s="330"/>
      <c r="S87" s="330"/>
      <c r="T87" s="333"/>
      <c r="U87" s="334"/>
      <c r="V87" s="326"/>
      <c r="W87" s="326"/>
      <c r="X87" s="334"/>
      <c r="Y87" s="334"/>
      <c r="Z87" s="326"/>
      <c r="AA87" s="328"/>
      <c r="AB87" s="31"/>
      <c r="AC87" s="31"/>
      <c r="AD87" s="31"/>
      <c r="AE87" s="336"/>
      <c r="AF87" s="326"/>
      <c r="AG87" s="326"/>
      <c r="AH87" s="326"/>
      <c r="AI87" s="328"/>
      <c r="AJ87" s="323"/>
      <c r="AK87" s="324"/>
      <c r="AL87" s="326"/>
      <c r="AM87" s="326"/>
      <c r="AN87" s="324"/>
      <c r="AO87" s="324"/>
      <c r="AP87" s="326"/>
      <c r="AQ87" s="328"/>
      <c r="AR87" s="34"/>
      <c r="AS87" s="49"/>
      <c r="AT87" s="49"/>
      <c r="AU87" s="31"/>
      <c r="AV87" s="317"/>
      <c r="AW87" s="320"/>
      <c r="AX87" s="146"/>
      <c r="AY87" s="317"/>
      <c r="AZ87" s="320"/>
      <c r="BA87" s="146"/>
      <c r="BB87" s="317"/>
      <c r="BC87" s="320"/>
      <c r="BD87" s="3"/>
      <c r="BE87" s="3"/>
      <c r="BF87" s="3"/>
      <c r="BG87" s="31"/>
    </row>
    <row r="88" spans="1:59" ht="17.25" hidden="1" customHeight="1" x14ac:dyDescent="0.15">
      <c r="A88" s="50"/>
      <c r="B88" s="35"/>
      <c r="C88" s="35"/>
      <c r="D88" s="35"/>
      <c r="E88" s="35"/>
      <c r="F88" s="31"/>
      <c r="G88" s="35"/>
      <c r="H88" s="37"/>
      <c r="I88" s="35"/>
      <c r="J88" s="35"/>
      <c r="K88" s="35"/>
      <c r="L88" s="35"/>
      <c r="M88" s="35"/>
      <c r="N88" s="35"/>
      <c r="O88" s="35"/>
      <c r="P88" s="51"/>
      <c r="Q88" s="35"/>
      <c r="R88" s="35"/>
      <c r="S88" s="35"/>
      <c r="T88" s="35"/>
      <c r="U88" s="35"/>
      <c r="V88" s="35"/>
      <c r="W88" s="35"/>
      <c r="X88" s="34"/>
      <c r="Y88" s="34"/>
      <c r="Z88" s="32"/>
      <c r="AA88" s="31"/>
      <c r="AB88" s="31"/>
      <c r="AC88" s="31"/>
      <c r="AD88" s="31"/>
      <c r="AE88" s="47"/>
      <c r="AF88" s="47"/>
      <c r="AG88" s="47"/>
      <c r="AH88" s="47"/>
      <c r="AI88" s="47"/>
      <c r="AJ88" s="39" t="s">
        <v>21</v>
      </c>
      <c r="AK88" s="47"/>
      <c r="AL88" s="47"/>
      <c r="AM88" s="47"/>
      <c r="AN88" s="47"/>
      <c r="AO88" s="47"/>
      <c r="AP88" s="47"/>
      <c r="AQ88" s="47"/>
      <c r="AR88" s="31"/>
      <c r="AS88" s="31"/>
      <c r="AT88" s="31"/>
      <c r="AU88" s="31"/>
      <c r="AV88" s="31"/>
      <c r="AW88" s="31"/>
      <c r="AX88" s="31"/>
      <c r="AY88" s="31"/>
      <c r="AZ88" s="60" t="s">
        <v>33</v>
      </c>
      <c r="BA88" s="31"/>
      <c r="BB88" s="31"/>
      <c r="BC88" s="31"/>
      <c r="BD88" s="3"/>
      <c r="BE88" s="3"/>
      <c r="BF88" s="3"/>
      <c r="BG88" s="31"/>
    </row>
    <row r="89" spans="1:59" ht="25.5" hidden="1" customHeight="1" x14ac:dyDescent="0.2">
      <c r="A89" s="50"/>
      <c r="B89" s="31"/>
      <c r="C89" s="299" t="s">
        <v>106</v>
      </c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1"/>
      <c r="AC89" s="31"/>
      <c r="AD89" s="31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31"/>
      <c r="AS89" s="31"/>
      <c r="AT89" s="31"/>
      <c r="AU89" s="31"/>
      <c r="AV89" s="31"/>
      <c r="AW89" s="31"/>
      <c r="AX89" s="31"/>
      <c r="AY89" s="31"/>
      <c r="AZ89" s="125" t="s">
        <v>34</v>
      </c>
      <c r="BA89" s="31"/>
      <c r="BB89" s="31"/>
      <c r="BC89" s="31"/>
      <c r="BD89" s="3"/>
      <c r="BE89" s="3"/>
      <c r="BF89" s="3"/>
      <c r="BG89" s="31"/>
    </row>
    <row r="90" spans="1:59" ht="25.5" hidden="1" customHeight="1" x14ac:dyDescent="0.15">
      <c r="A90" s="50"/>
      <c r="B90" s="31"/>
      <c r="C90" s="302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4"/>
      <c r="AC90" s="31"/>
      <c r="AD90" s="31"/>
      <c r="AE90" s="44" t="s">
        <v>35</v>
      </c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31"/>
      <c r="AS90" s="31"/>
      <c r="AT90" s="31"/>
      <c r="AU90" s="31"/>
      <c r="AV90" s="31"/>
      <c r="AW90" s="31" t="s">
        <v>36</v>
      </c>
      <c r="AX90" s="31"/>
      <c r="AY90" s="31"/>
      <c r="AZ90" s="31" t="s">
        <v>37</v>
      </c>
      <c r="BA90" s="126"/>
      <c r="BB90" s="31"/>
      <c r="BC90" s="31"/>
      <c r="BD90" s="3"/>
      <c r="BE90" s="3"/>
      <c r="BF90" s="3"/>
      <c r="BG90" s="31"/>
    </row>
    <row r="91" spans="1:59" s="48" customFormat="1" ht="25.5" hidden="1" customHeight="1" x14ac:dyDescent="0.15">
      <c r="A91" s="50"/>
      <c r="B91" s="31"/>
      <c r="C91" s="302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4"/>
      <c r="AC91" s="34"/>
      <c r="AD91" s="34"/>
      <c r="AE91" s="305" t="s">
        <v>48</v>
      </c>
      <c r="AF91" s="306"/>
      <c r="AG91" s="306"/>
      <c r="AH91" s="306"/>
      <c r="AI91" s="306"/>
      <c r="AJ91" s="306"/>
      <c r="AK91" s="307"/>
      <c r="AL91" s="311">
        <f>IF(AZ81=0,0,ROUNDUP(AW91/AZ81,3))</f>
        <v>0</v>
      </c>
      <c r="AM91" s="312"/>
      <c r="AN91" s="312"/>
      <c r="AO91" s="312"/>
      <c r="AP91" s="312"/>
      <c r="AQ91" s="313"/>
      <c r="AR91" s="31"/>
      <c r="AS91" s="31"/>
      <c r="AT91" s="31"/>
      <c r="AU91" s="43"/>
      <c r="AV91" s="317" t="s">
        <v>39</v>
      </c>
      <c r="AW91" s="318">
        <f>IF(AW81-AW86&gt;0,IF(AW81-AW86&gt;AZ81,AZ81,AW81-AW86),0)</f>
        <v>0</v>
      </c>
      <c r="AX91" s="319" t="s">
        <v>40</v>
      </c>
      <c r="AY91" s="319"/>
      <c r="AZ91" s="126"/>
      <c r="BA91" s="126"/>
      <c r="BB91" s="43"/>
      <c r="BC91" s="43"/>
      <c r="BD91" s="40"/>
      <c r="BE91" s="40"/>
      <c r="BF91" s="40"/>
      <c r="BG91" s="43"/>
    </row>
    <row r="92" spans="1:59" ht="35.25" hidden="1" customHeight="1" x14ac:dyDescent="0.15">
      <c r="A92" s="63"/>
      <c r="B92" s="31"/>
      <c r="C92" s="302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4"/>
      <c r="AC92" s="31"/>
      <c r="AD92" s="31"/>
      <c r="AE92" s="308"/>
      <c r="AF92" s="309"/>
      <c r="AG92" s="309"/>
      <c r="AH92" s="309"/>
      <c r="AI92" s="309"/>
      <c r="AJ92" s="309"/>
      <c r="AK92" s="310"/>
      <c r="AL92" s="314"/>
      <c r="AM92" s="315"/>
      <c r="AN92" s="315"/>
      <c r="AO92" s="315"/>
      <c r="AP92" s="315"/>
      <c r="AQ92" s="316"/>
      <c r="AR92" s="31"/>
      <c r="AS92" s="31"/>
      <c r="AT92" s="31"/>
      <c r="AU92" s="317"/>
      <c r="AV92" s="317"/>
      <c r="AW92" s="318"/>
      <c r="AX92" s="319"/>
      <c r="AY92" s="319"/>
      <c r="AZ92" s="31"/>
      <c r="BA92" s="31"/>
      <c r="BB92" s="31"/>
      <c r="BC92" s="31"/>
      <c r="BD92" s="3"/>
      <c r="BE92" s="3"/>
      <c r="BF92" s="3"/>
      <c r="BG92" s="31"/>
    </row>
    <row r="93" spans="1:59" ht="25.5" hidden="1" customHeight="1" x14ac:dyDescent="0.15">
      <c r="A93" s="63"/>
      <c r="B93" s="31"/>
      <c r="C93" s="302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4"/>
      <c r="AC93" s="31"/>
      <c r="AD93" s="31"/>
      <c r="AE93" s="31"/>
      <c r="AF93" s="31"/>
      <c r="AG93" s="31"/>
      <c r="AH93" s="31"/>
      <c r="AI93" s="31"/>
      <c r="AJ93" s="31"/>
      <c r="AK93" s="52" t="s">
        <v>21</v>
      </c>
      <c r="AL93" s="31"/>
      <c r="AM93" s="34"/>
      <c r="AN93" s="34"/>
      <c r="AO93" s="34"/>
      <c r="AP93" s="31"/>
      <c r="AQ93" s="31"/>
      <c r="AR93" s="31"/>
      <c r="AS93" s="31"/>
      <c r="AT93" s="31"/>
      <c r="AU93" s="317"/>
      <c r="AV93" s="31"/>
      <c r="AW93" s="31"/>
      <c r="AX93" s="31"/>
      <c r="AY93" s="31"/>
      <c r="AZ93" s="31"/>
      <c r="BA93" s="31"/>
      <c r="BB93" s="31"/>
      <c r="BC93" s="31"/>
      <c r="BD93" s="3"/>
      <c r="BE93" s="3"/>
      <c r="BF93" s="3"/>
      <c r="BG93" s="31"/>
    </row>
    <row r="94" spans="1:59" ht="25.5" hidden="1" customHeight="1" x14ac:dyDescent="0.15">
      <c r="A94" s="50"/>
      <c r="B94" s="30"/>
      <c r="C94" s="302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4"/>
      <c r="AC94" s="31"/>
      <c r="AD94" s="31"/>
      <c r="AE94" s="31"/>
      <c r="AF94" s="31"/>
      <c r="AG94" s="31"/>
      <c r="AH94" s="31"/>
      <c r="AI94" s="31"/>
      <c r="AJ94" s="31"/>
      <c r="AK94" s="53" t="s">
        <v>41</v>
      </c>
      <c r="AL94" s="31"/>
      <c r="AM94" s="34"/>
      <c r="AN94" s="34"/>
      <c r="AO94" s="34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"/>
      <c r="BE94" s="3"/>
      <c r="BF94" s="3"/>
    </row>
    <row r="95" spans="1:59" ht="25.5" hidden="1" customHeight="1" x14ac:dyDescent="0.15">
      <c r="A95" s="50"/>
      <c r="B95" s="30"/>
      <c r="C95" s="292" t="s">
        <v>42</v>
      </c>
      <c r="D95" s="293"/>
      <c r="E95" s="294" t="s">
        <v>53</v>
      </c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5"/>
      <c r="AC95" s="31"/>
      <c r="AD95" s="31"/>
      <c r="AE95" s="31"/>
      <c r="AF95" s="31"/>
      <c r="AG95" s="31"/>
      <c r="AH95" s="31"/>
      <c r="AI95" s="31"/>
      <c r="AJ95" s="31"/>
      <c r="AK95" s="53"/>
      <c r="AL95" s="31"/>
      <c r="AM95" s="34"/>
      <c r="AN95" s="34"/>
      <c r="AO95" s="34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"/>
      <c r="BE95" s="3"/>
      <c r="BF95" s="3"/>
    </row>
    <row r="96" spans="1:59" ht="17.25" hidden="1" customHeight="1" x14ac:dyDescent="0.15">
      <c r="A96" s="54"/>
      <c r="B96" s="55"/>
      <c r="C96" s="55"/>
      <c r="D96" s="55"/>
      <c r="E96" s="55"/>
      <c r="F96" s="56"/>
      <c r="G96" s="55"/>
      <c r="H96" s="55"/>
      <c r="I96" s="55"/>
      <c r="J96" s="55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8"/>
      <c r="AL96" s="57"/>
      <c r="AM96" s="59"/>
      <c r="AN96" s="59"/>
      <c r="AO96" s="59"/>
      <c r="AP96" s="57"/>
      <c r="AQ96" s="57"/>
      <c r="AR96" s="57"/>
      <c r="AS96" s="57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"/>
      <c r="BE96" s="3"/>
      <c r="BF96" s="3"/>
    </row>
    <row r="97" spans="1:59" ht="25.5" hidden="1" customHeight="1" x14ac:dyDescent="0.15">
      <c r="A97" s="349" t="s">
        <v>55</v>
      </c>
      <c r="B97" s="350"/>
      <c r="C97" s="350"/>
      <c r="D97" s="350"/>
      <c r="E97" s="350"/>
      <c r="F97" s="350"/>
      <c r="G97" s="350"/>
      <c r="H97" s="350"/>
      <c r="I97" s="351"/>
      <c r="J97" s="23"/>
      <c r="K97" s="62" t="s">
        <v>50</v>
      </c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23"/>
      <c r="AP97" s="23"/>
      <c r="AQ97" s="23"/>
      <c r="AR97" s="23"/>
      <c r="AS97" s="23"/>
      <c r="AT97" s="23"/>
      <c r="AU97" s="31"/>
      <c r="AV97" s="31" t="s">
        <v>6</v>
      </c>
      <c r="AW97" s="34"/>
      <c r="AX97" s="34"/>
      <c r="AY97" s="34"/>
      <c r="AZ97" s="34"/>
      <c r="BA97" s="31"/>
      <c r="BB97" s="34"/>
      <c r="BC97" s="34"/>
      <c r="BD97" s="21"/>
      <c r="BE97" s="21"/>
      <c r="BF97" s="21"/>
      <c r="BG97" s="10"/>
    </row>
    <row r="98" spans="1:59" ht="17.25" hidden="1" customHeight="1" x14ac:dyDescent="0.15">
      <c r="A98" s="352"/>
      <c r="B98" s="353"/>
      <c r="C98" s="353"/>
      <c r="D98" s="353"/>
      <c r="E98" s="353"/>
      <c r="F98" s="353"/>
      <c r="G98" s="353"/>
      <c r="H98" s="353"/>
      <c r="I98" s="35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5"/>
      <c r="Y98" s="25"/>
      <c r="Z98" s="25"/>
      <c r="AA98" s="25"/>
      <c r="AB98" s="25"/>
      <c r="AC98" s="25"/>
      <c r="AD98" s="25"/>
      <c r="AE98" s="26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7"/>
      <c r="AQ98" s="27"/>
      <c r="AR98" s="27"/>
      <c r="AS98" s="27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"/>
      <c r="BE98" s="3"/>
      <c r="BF98" s="3"/>
      <c r="BG98" s="31"/>
    </row>
    <row r="99" spans="1:59" ht="28.5" hidden="1" customHeight="1" x14ac:dyDescent="0.15">
      <c r="A99" s="28"/>
      <c r="B99" s="29" t="s">
        <v>7</v>
      </c>
      <c r="C99" s="30"/>
      <c r="D99" s="30"/>
      <c r="E99" s="30"/>
      <c r="F99" s="31"/>
      <c r="G99" s="32"/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3"/>
      <c r="AB99" s="34"/>
      <c r="AC99" s="34"/>
      <c r="AD99" s="34"/>
      <c r="AE99" s="29" t="s">
        <v>8</v>
      </c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1"/>
      <c r="AV99" s="31"/>
      <c r="AW99" s="31" t="s">
        <v>9</v>
      </c>
      <c r="AX99" s="31"/>
      <c r="AY99" s="31"/>
      <c r="AZ99" s="31" t="s">
        <v>10</v>
      </c>
      <c r="BA99" s="31"/>
      <c r="BB99" s="31"/>
      <c r="BC99" s="31"/>
      <c r="BD99" s="3"/>
      <c r="BE99" s="3"/>
      <c r="BF99" s="3"/>
      <c r="BG99" s="31"/>
    </row>
    <row r="100" spans="1:59" ht="25.5" hidden="1" customHeight="1" x14ac:dyDescent="0.15">
      <c r="A100" s="28"/>
      <c r="B100" s="217" t="s">
        <v>11</v>
      </c>
      <c r="C100" s="337"/>
      <c r="D100" s="337"/>
      <c r="E100" s="338"/>
      <c r="F100" s="342" t="s">
        <v>12</v>
      </c>
      <c r="G100" s="342"/>
      <c r="H100" s="332"/>
      <c r="I100" s="332"/>
      <c r="J100" s="325" t="s">
        <v>13</v>
      </c>
      <c r="K100" s="325"/>
      <c r="L100" s="332"/>
      <c r="M100" s="332"/>
      <c r="N100" s="325" t="s">
        <v>14</v>
      </c>
      <c r="O100" s="327"/>
      <c r="P100" s="343" t="s">
        <v>15</v>
      </c>
      <c r="Q100" s="327"/>
      <c r="R100" s="329" t="s">
        <v>16</v>
      </c>
      <c r="S100" s="329"/>
      <c r="T100" s="332"/>
      <c r="U100" s="332"/>
      <c r="V100" s="325" t="s">
        <v>13</v>
      </c>
      <c r="W100" s="325"/>
      <c r="X100" s="332"/>
      <c r="Y100" s="332"/>
      <c r="Z100" s="325" t="s">
        <v>14</v>
      </c>
      <c r="AA100" s="327"/>
      <c r="AB100" s="31"/>
      <c r="AC100" s="31"/>
      <c r="AD100" s="31"/>
      <c r="AE100" s="305" t="s">
        <v>46</v>
      </c>
      <c r="AF100" s="344"/>
      <c r="AG100" s="344"/>
      <c r="AH100" s="344"/>
      <c r="AI100" s="346"/>
      <c r="AJ100" s="322">
        <f>ROUNDDOWN(AZ100/60,0)</f>
        <v>0</v>
      </c>
      <c r="AK100" s="322"/>
      <c r="AL100" s="344" t="s">
        <v>18</v>
      </c>
      <c r="AM100" s="344"/>
      <c r="AN100" s="322">
        <f>AZ100-AJ100*60</f>
        <v>0</v>
      </c>
      <c r="AO100" s="322"/>
      <c r="AP100" s="325" t="s">
        <v>14</v>
      </c>
      <c r="AQ100" s="327"/>
      <c r="AR100" s="34"/>
      <c r="AS100" s="31"/>
      <c r="AT100" s="31"/>
      <c r="AU100" s="317"/>
      <c r="AV100" s="317" t="s">
        <v>19</v>
      </c>
      <c r="AW100" s="320">
        <f>T100*60+X100</f>
        <v>0</v>
      </c>
      <c r="AX100" s="31"/>
      <c r="AY100" s="317" t="s">
        <v>20</v>
      </c>
      <c r="AZ100" s="320">
        <f>(T100*60+X100)-(H100*60+L100)</f>
        <v>0</v>
      </c>
      <c r="BA100" s="31"/>
      <c r="BB100" s="31"/>
      <c r="BC100" s="31"/>
      <c r="BD100" s="3"/>
      <c r="BE100" s="3"/>
      <c r="BF100" s="3"/>
      <c r="BG100" s="31"/>
    </row>
    <row r="101" spans="1:59" ht="35.25" hidden="1" customHeight="1" x14ac:dyDescent="0.15">
      <c r="A101" s="28"/>
      <c r="B101" s="339"/>
      <c r="C101" s="340"/>
      <c r="D101" s="340"/>
      <c r="E101" s="341"/>
      <c r="F101" s="342"/>
      <c r="G101" s="342"/>
      <c r="H101" s="334"/>
      <c r="I101" s="334"/>
      <c r="J101" s="326"/>
      <c r="K101" s="326"/>
      <c r="L101" s="334"/>
      <c r="M101" s="334"/>
      <c r="N101" s="326"/>
      <c r="O101" s="328"/>
      <c r="P101" s="336"/>
      <c r="Q101" s="328"/>
      <c r="R101" s="330"/>
      <c r="S101" s="330"/>
      <c r="T101" s="334"/>
      <c r="U101" s="334"/>
      <c r="V101" s="326"/>
      <c r="W101" s="326"/>
      <c r="X101" s="334"/>
      <c r="Y101" s="334"/>
      <c r="Z101" s="326"/>
      <c r="AA101" s="328"/>
      <c r="AB101" s="31"/>
      <c r="AC101" s="31"/>
      <c r="AD101" s="31"/>
      <c r="AE101" s="347"/>
      <c r="AF101" s="345"/>
      <c r="AG101" s="345"/>
      <c r="AH101" s="345"/>
      <c r="AI101" s="348"/>
      <c r="AJ101" s="324"/>
      <c r="AK101" s="324"/>
      <c r="AL101" s="345"/>
      <c r="AM101" s="345"/>
      <c r="AN101" s="324"/>
      <c r="AO101" s="324"/>
      <c r="AP101" s="326"/>
      <c r="AQ101" s="328"/>
      <c r="AR101" s="34"/>
      <c r="AS101" s="31"/>
      <c r="AT101" s="31"/>
      <c r="AU101" s="317"/>
      <c r="AV101" s="317"/>
      <c r="AW101" s="320"/>
      <c r="AX101" s="31"/>
      <c r="AY101" s="317"/>
      <c r="AZ101" s="320"/>
      <c r="BA101" s="31"/>
      <c r="BB101" s="31"/>
      <c r="BC101" s="31"/>
      <c r="BD101" s="3"/>
      <c r="BE101" s="3"/>
      <c r="BF101" s="3"/>
      <c r="BG101" s="31"/>
    </row>
    <row r="102" spans="1:59" ht="17.25" hidden="1" customHeight="1" x14ac:dyDescent="0.15">
      <c r="A102" s="28"/>
      <c r="B102" s="35"/>
      <c r="C102" s="35"/>
      <c r="D102" s="35"/>
      <c r="E102" s="35"/>
      <c r="F102" s="36"/>
      <c r="G102" s="36"/>
      <c r="H102" s="37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4"/>
      <c r="Y102" s="34"/>
      <c r="Z102" s="32"/>
      <c r="AA102" s="33"/>
      <c r="AB102" s="34"/>
      <c r="AC102" s="34"/>
      <c r="AD102" s="34"/>
      <c r="AE102" s="38"/>
      <c r="AF102" s="38"/>
      <c r="AG102" s="38"/>
      <c r="AH102" s="38"/>
      <c r="AI102" s="38"/>
      <c r="AJ102" s="39" t="s">
        <v>21</v>
      </c>
      <c r="AK102" s="38"/>
      <c r="AL102" s="38"/>
      <c r="AM102" s="38"/>
      <c r="AN102" s="38"/>
      <c r="AO102" s="38"/>
      <c r="AP102" s="38"/>
      <c r="AQ102" s="38"/>
      <c r="AR102" s="34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"/>
      <c r="BE102" s="3"/>
      <c r="BF102" s="3"/>
      <c r="BG102" s="31"/>
    </row>
    <row r="103" spans="1:59" s="31" customFormat="1" ht="25.5" hidden="1" customHeight="1" x14ac:dyDescent="0.15">
      <c r="A103" s="28"/>
      <c r="B103" s="29"/>
      <c r="C103" s="30"/>
      <c r="D103" s="30"/>
      <c r="E103" s="30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3"/>
      <c r="X103" s="34"/>
      <c r="Y103" s="34"/>
      <c r="Z103" s="32"/>
      <c r="AA103" s="33"/>
      <c r="AB103" s="34"/>
      <c r="AC103" s="34"/>
      <c r="AD103" s="34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4"/>
      <c r="AW103" s="43" t="s">
        <v>22</v>
      </c>
      <c r="AZ103" s="31" t="s">
        <v>23</v>
      </c>
      <c r="BC103" s="31" t="s">
        <v>24</v>
      </c>
      <c r="BD103" s="3"/>
      <c r="BE103" s="3"/>
      <c r="BF103" s="3"/>
    </row>
    <row r="104" spans="1:59" s="48" customFormat="1" ht="25.5" hidden="1" customHeight="1" x14ac:dyDescent="0.15">
      <c r="A104" s="41"/>
      <c r="B104" s="42" t="s">
        <v>113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3"/>
      <c r="P104" s="42"/>
      <c r="Q104" s="42"/>
      <c r="R104" s="42"/>
      <c r="S104" s="42"/>
      <c r="T104" s="42"/>
      <c r="U104" s="13"/>
      <c r="V104" s="42"/>
      <c r="W104" s="42"/>
      <c r="X104" s="34"/>
      <c r="Y104" s="34"/>
      <c r="Z104" s="32"/>
      <c r="AA104" s="33"/>
      <c r="AB104" s="34"/>
      <c r="AC104" s="34"/>
      <c r="AD104" s="34"/>
      <c r="AE104" s="44" t="s">
        <v>25</v>
      </c>
      <c r="AF104" s="45"/>
      <c r="AG104" s="46"/>
      <c r="AH104" s="46"/>
      <c r="AI104" s="46"/>
      <c r="AJ104" s="46"/>
      <c r="AK104" s="46"/>
      <c r="AL104" s="46"/>
      <c r="AM104" s="46"/>
      <c r="AN104" s="38"/>
      <c r="AO104" s="38"/>
      <c r="AP104" s="38"/>
      <c r="AQ104" s="47"/>
      <c r="AR104" s="34"/>
      <c r="AS104" s="31"/>
      <c r="AT104" s="31"/>
      <c r="AU104" s="43"/>
      <c r="AV104" s="43"/>
      <c r="AW104" s="43" t="s">
        <v>26</v>
      </c>
      <c r="AX104" s="43"/>
      <c r="AY104" s="43"/>
      <c r="AZ104" s="31" t="s">
        <v>27</v>
      </c>
      <c r="BA104" s="43"/>
      <c r="BB104" s="31"/>
      <c r="BC104" s="31" t="s">
        <v>28</v>
      </c>
      <c r="BD104" s="40"/>
      <c r="BE104" s="3"/>
      <c r="BF104" s="40"/>
      <c r="BG104" s="43"/>
    </row>
    <row r="105" spans="1:59" ht="25.5" hidden="1" customHeight="1" x14ac:dyDescent="0.15">
      <c r="A105" s="28"/>
      <c r="B105" s="217" t="s">
        <v>51</v>
      </c>
      <c r="C105" s="337"/>
      <c r="D105" s="337"/>
      <c r="E105" s="338"/>
      <c r="F105" s="342" t="s">
        <v>12</v>
      </c>
      <c r="G105" s="342"/>
      <c r="H105" s="332"/>
      <c r="I105" s="332"/>
      <c r="J105" s="325" t="s">
        <v>13</v>
      </c>
      <c r="K105" s="325"/>
      <c r="L105" s="332"/>
      <c r="M105" s="332"/>
      <c r="N105" s="325" t="s">
        <v>14</v>
      </c>
      <c r="O105" s="327"/>
      <c r="P105" s="343" t="s">
        <v>15</v>
      </c>
      <c r="Q105" s="327"/>
      <c r="R105" s="329" t="s">
        <v>16</v>
      </c>
      <c r="S105" s="329"/>
      <c r="T105" s="331"/>
      <c r="U105" s="332"/>
      <c r="V105" s="325" t="s">
        <v>13</v>
      </c>
      <c r="W105" s="325"/>
      <c r="X105" s="332"/>
      <c r="Y105" s="332"/>
      <c r="Z105" s="325" t="s">
        <v>14</v>
      </c>
      <c r="AA105" s="327"/>
      <c r="AB105" s="34"/>
      <c r="AC105" s="34"/>
      <c r="AD105" s="34"/>
      <c r="AE105" s="335" t="s">
        <v>52</v>
      </c>
      <c r="AF105" s="325"/>
      <c r="AG105" s="325"/>
      <c r="AH105" s="325"/>
      <c r="AI105" s="327"/>
      <c r="AJ105" s="321">
        <f>ROUNDDOWN(AW110/60,0)</f>
        <v>0</v>
      </c>
      <c r="AK105" s="322"/>
      <c r="AL105" s="325" t="s">
        <v>13</v>
      </c>
      <c r="AM105" s="325"/>
      <c r="AN105" s="322">
        <f>AW110-AJ105*60</f>
        <v>0</v>
      </c>
      <c r="AO105" s="322"/>
      <c r="AP105" s="325" t="s">
        <v>14</v>
      </c>
      <c r="AQ105" s="327"/>
      <c r="AR105" s="34"/>
      <c r="AS105" s="49"/>
      <c r="AT105" s="49"/>
      <c r="AU105" s="31"/>
      <c r="AV105" s="317" t="s">
        <v>30</v>
      </c>
      <c r="AW105" s="320">
        <f>IF(AZ105&lt;=BC105,BC105,AW100)</f>
        <v>1260</v>
      </c>
      <c r="AX105" s="146"/>
      <c r="AY105" s="317" t="s">
        <v>31</v>
      </c>
      <c r="AZ105" s="320">
        <f>T105*60+X105</f>
        <v>0</v>
      </c>
      <c r="BA105" s="146"/>
      <c r="BB105" s="317" t="s">
        <v>32</v>
      </c>
      <c r="BC105" s="320">
        <f>IF(C114="☑",21*60,20*60)</f>
        <v>1260</v>
      </c>
      <c r="BD105" s="3"/>
      <c r="BE105" s="3"/>
      <c r="BF105" s="3"/>
      <c r="BG105" s="31"/>
    </row>
    <row r="106" spans="1:59" ht="35.25" hidden="1" customHeight="1" x14ac:dyDescent="0.15">
      <c r="A106" s="28"/>
      <c r="B106" s="339"/>
      <c r="C106" s="340"/>
      <c r="D106" s="340"/>
      <c r="E106" s="341"/>
      <c r="F106" s="342"/>
      <c r="G106" s="342"/>
      <c r="H106" s="334"/>
      <c r="I106" s="334"/>
      <c r="J106" s="326"/>
      <c r="K106" s="326"/>
      <c r="L106" s="334"/>
      <c r="M106" s="334"/>
      <c r="N106" s="326"/>
      <c r="O106" s="328"/>
      <c r="P106" s="336"/>
      <c r="Q106" s="328"/>
      <c r="R106" s="330"/>
      <c r="S106" s="330"/>
      <c r="T106" s="333"/>
      <c r="U106" s="334"/>
      <c r="V106" s="326"/>
      <c r="W106" s="326"/>
      <c r="X106" s="334"/>
      <c r="Y106" s="334"/>
      <c r="Z106" s="326"/>
      <c r="AA106" s="328"/>
      <c r="AB106" s="31"/>
      <c r="AC106" s="31"/>
      <c r="AD106" s="31"/>
      <c r="AE106" s="336"/>
      <c r="AF106" s="326"/>
      <c r="AG106" s="326"/>
      <c r="AH106" s="326"/>
      <c r="AI106" s="328"/>
      <c r="AJ106" s="323"/>
      <c r="AK106" s="324"/>
      <c r="AL106" s="326"/>
      <c r="AM106" s="326"/>
      <c r="AN106" s="324"/>
      <c r="AO106" s="324"/>
      <c r="AP106" s="326"/>
      <c r="AQ106" s="328"/>
      <c r="AR106" s="34"/>
      <c r="AS106" s="49"/>
      <c r="AT106" s="49"/>
      <c r="AU106" s="31"/>
      <c r="AV106" s="317"/>
      <c r="AW106" s="320"/>
      <c r="AX106" s="146"/>
      <c r="AY106" s="317"/>
      <c r="AZ106" s="320"/>
      <c r="BA106" s="146"/>
      <c r="BB106" s="317"/>
      <c r="BC106" s="320"/>
      <c r="BD106" s="3"/>
      <c r="BE106" s="3"/>
      <c r="BF106" s="3"/>
      <c r="BG106" s="31"/>
    </row>
    <row r="107" spans="1:59" ht="17.25" hidden="1" customHeight="1" x14ac:dyDescent="0.15">
      <c r="A107" s="50"/>
      <c r="B107" s="35"/>
      <c r="C107" s="35"/>
      <c r="D107" s="35"/>
      <c r="E107" s="35"/>
      <c r="F107" s="31"/>
      <c r="G107" s="35"/>
      <c r="H107" s="37"/>
      <c r="I107" s="35"/>
      <c r="J107" s="35"/>
      <c r="K107" s="35"/>
      <c r="L107" s="35"/>
      <c r="M107" s="35"/>
      <c r="N107" s="35"/>
      <c r="O107" s="35"/>
      <c r="P107" s="51"/>
      <c r="Q107" s="35"/>
      <c r="R107" s="35"/>
      <c r="S107" s="35"/>
      <c r="T107" s="35"/>
      <c r="U107" s="35"/>
      <c r="V107" s="35"/>
      <c r="W107" s="35"/>
      <c r="X107" s="34"/>
      <c r="Y107" s="34"/>
      <c r="Z107" s="32"/>
      <c r="AA107" s="31"/>
      <c r="AB107" s="31"/>
      <c r="AC107" s="31"/>
      <c r="AD107" s="31"/>
      <c r="AE107" s="47"/>
      <c r="AF107" s="47"/>
      <c r="AG107" s="47"/>
      <c r="AH107" s="47"/>
      <c r="AI107" s="47"/>
      <c r="AJ107" s="39" t="s">
        <v>21</v>
      </c>
      <c r="AK107" s="47"/>
      <c r="AL107" s="47"/>
      <c r="AM107" s="47"/>
      <c r="AN107" s="47"/>
      <c r="AO107" s="47"/>
      <c r="AP107" s="47"/>
      <c r="AQ107" s="47"/>
      <c r="AR107" s="31"/>
      <c r="AS107" s="31"/>
      <c r="AT107" s="31"/>
      <c r="AU107" s="31"/>
      <c r="AV107" s="31"/>
      <c r="AW107" s="31"/>
      <c r="AX107" s="31"/>
      <c r="AY107" s="31"/>
      <c r="AZ107" s="60" t="s">
        <v>33</v>
      </c>
      <c r="BA107" s="31"/>
      <c r="BB107" s="31"/>
      <c r="BC107" s="31"/>
      <c r="BD107" s="3"/>
      <c r="BE107" s="3"/>
      <c r="BF107" s="3"/>
      <c r="BG107" s="31"/>
    </row>
    <row r="108" spans="1:59" ht="25.5" hidden="1" customHeight="1" x14ac:dyDescent="0.2">
      <c r="A108" s="50"/>
      <c r="B108" s="31"/>
      <c r="C108" s="299" t="s">
        <v>106</v>
      </c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  <c r="AA108" s="300"/>
      <c r="AB108" s="301"/>
      <c r="AC108" s="31"/>
      <c r="AD108" s="3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31"/>
      <c r="AS108" s="31"/>
      <c r="AT108" s="31"/>
      <c r="AU108" s="31"/>
      <c r="AV108" s="31"/>
      <c r="AW108" s="31"/>
      <c r="AX108" s="31"/>
      <c r="AY108" s="31"/>
      <c r="AZ108" s="125" t="s">
        <v>34</v>
      </c>
      <c r="BA108" s="31"/>
      <c r="BB108" s="31"/>
      <c r="BC108" s="31"/>
      <c r="BD108" s="3"/>
      <c r="BE108" s="3"/>
      <c r="BF108" s="3"/>
      <c r="BG108" s="31"/>
    </row>
    <row r="109" spans="1:59" ht="25.5" hidden="1" customHeight="1" x14ac:dyDescent="0.15">
      <c r="A109" s="50"/>
      <c r="B109" s="31"/>
      <c r="C109" s="302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4"/>
      <c r="AC109" s="31"/>
      <c r="AD109" s="31"/>
      <c r="AE109" s="44" t="s">
        <v>35</v>
      </c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1"/>
      <c r="AS109" s="31"/>
      <c r="AT109" s="31"/>
      <c r="AU109" s="31"/>
      <c r="AV109" s="31"/>
      <c r="AW109" s="31" t="s">
        <v>36</v>
      </c>
      <c r="AX109" s="31"/>
      <c r="AY109" s="31"/>
      <c r="AZ109" s="31" t="s">
        <v>37</v>
      </c>
      <c r="BA109" s="126"/>
      <c r="BB109" s="31"/>
      <c r="BC109" s="31"/>
      <c r="BD109" s="3"/>
      <c r="BE109" s="3"/>
      <c r="BF109" s="3"/>
      <c r="BG109" s="31"/>
    </row>
    <row r="110" spans="1:59" s="48" customFormat="1" ht="25.5" hidden="1" customHeight="1" x14ac:dyDescent="0.15">
      <c r="A110" s="50"/>
      <c r="B110" s="31"/>
      <c r="C110" s="302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4"/>
      <c r="AC110" s="34"/>
      <c r="AD110" s="34"/>
      <c r="AE110" s="305" t="s">
        <v>48</v>
      </c>
      <c r="AF110" s="306"/>
      <c r="AG110" s="306"/>
      <c r="AH110" s="306"/>
      <c r="AI110" s="306"/>
      <c r="AJ110" s="306"/>
      <c r="AK110" s="307"/>
      <c r="AL110" s="311">
        <f>IF(AZ100=0,0,ROUNDUP(AW110/AZ100,3))</f>
        <v>0</v>
      </c>
      <c r="AM110" s="312"/>
      <c r="AN110" s="312"/>
      <c r="AO110" s="312"/>
      <c r="AP110" s="312"/>
      <c r="AQ110" s="313"/>
      <c r="AR110" s="31"/>
      <c r="AS110" s="31"/>
      <c r="AT110" s="31"/>
      <c r="AU110" s="43"/>
      <c r="AV110" s="317" t="s">
        <v>39</v>
      </c>
      <c r="AW110" s="318">
        <f>IF(AW100-AW105&gt;0,IF(AW100-AW105&gt;AZ100,AZ100,AW100-AW105),0)</f>
        <v>0</v>
      </c>
      <c r="AX110" s="319" t="s">
        <v>40</v>
      </c>
      <c r="AY110" s="319"/>
      <c r="AZ110" s="126"/>
      <c r="BA110" s="126"/>
      <c r="BB110" s="43"/>
      <c r="BC110" s="43"/>
      <c r="BD110" s="40"/>
      <c r="BE110" s="40"/>
      <c r="BF110" s="40"/>
      <c r="BG110" s="43"/>
    </row>
    <row r="111" spans="1:59" ht="35.25" hidden="1" customHeight="1" x14ac:dyDescent="0.15">
      <c r="A111" s="63"/>
      <c r="B111" s="31"/>
      <c r="C111" s="302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4"/>
      <c r="AC111" s="31"/>
      <c r="AD111" s="31"/>
      <c r="AE111" s="308"/>
      <c r="AF111" s="309"/>
      <c r="AG111" s="309"/>
      <c r="AH111" s="309"/>
      <c r="AI111" s="309"/>
      <c r="AJ111" s="309"/>
      <c r="AK111" s="310"/>
      <c r="AL111" s="314"/>
      <c r="AM111" s="315"/>
      <c r="AN111" s="315"/>
      <c r="AO111" s="315"/>
      <c r="AP111" s="315"/>
      <c r="AQ111" s="316"/>
      <c r="AR111" s="31"/>
      <c r="AS111" s="31"/>
      <c r="AT111" s="31"/>
      <c r="AU111" s="317"/>
      <c r="AV111" s="317"/>
      <c r="AW111" s="318"/>
      <c r="AX111" s="319"/>
      <c r="AY111" s="319"/>
      <c r="AZ111" s="31"/>
      <c r="BA111" s="31"/>
      <c r="BB111" s="31"/>
      <c r="BC111" s="31"/>
      <c r="BD111" s="3"/>
      <c r="BE111" s="3"/>
      <c r="BF111" s="3"/>
      <c r="BG111" s="31"/>
    </row>
    <row r="112" spans="1:59" ht="25.5" hidden="1" customHeight="1" x14ac:dyDescent="0.15">
      <c r="A112" s="63"/>
      <c r="B112" s="31"/>
      <c r="C112" s="302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4"/>
      <c r="AC112" s="31"/>
      <c r="AD112" s="31"/>
      <c r="AE112" s="31"/>
      <c r="AF112" s="31"/>
      <c r="AG112" s="31"/>
      <c r="AH112" s="31"/>
      <c r="AI112" s="31"/>
      <c r="AJ112" s="31"/>
      <c r="AK112" s="52" t="s">
        <v>21</v>
      </c>
      <c r="AL112" s="31"/>
      <c r="AM112" s="34"/>
      <c r="AN112" s="34"/>
      <c r="AO112" s="34"/>
      <c r="AP112" s="31"/>
      <c r="AQ112" s="31"/>
      <c r="AR112" s="31"/>
      <c r="AS112" s="31"/>
      <c r="AT112" s="31"/>
      <c r="AU112" s="317"/>
      <c r="AV112" s="31"/>
      <c r="AW112" s="31"/>
      <c r="AX112" s="31"/>
      <c r="AY112" s="31"/>
      <c r="AZ112" s="31"/>
      <c r="BA112" s="31"/>
      <c r="BB112" s="31"/>
      <c r="BC112" s="31"/>
      <c r="BD112" s="3"/>
      <c r="BE112" s="3"/>
      <c r="BF112" s="3"/>
      <c r="BG112" s="31"/>
    </row>
    <row r="113" spans="1:59" ht="25.5" hidden="1" customHeight="1" x14ac:dyDescent="0.15">
      <c r="A113" s="50"/>
      <c r="B113" s="30"/>
      <c r="C113" s="302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4"/>
      <c r="AC113" s="31"/>
      <c r="AD113" s="31"/>
      <c r="AE113" s="31"/>
      <c r="AF113" s="31"/>
      <c r="AG113" s="31"/>
      <c r="AH113" s="31"/>
      <c r="AI113" s="31"/>
      <c r="AJ113" s="31"/>
      <c r="AK113" s="53" t="s">
        <v>41</v>
      </c>
      <c r="AL113" s="31"/>
      <c r="AM113" s="34"/>
      <c r="AN113" s="34"/>
      <c r="AO113" s="34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"/>
      <c r="BE113" s="3"/>
      <c r="BF113" s="3"/>
    </row>
    <row r="114" spans="1:59" ht="25.5" hidden="1" customHeight="1" x14ac:dyDescent="0.15">
      <c r="A114" s="50"/>
      <c r="B114" s="30"/>
      <c r="C114" s="292" t="s">
        <v>42</v>
      </c>
      <c r="D114" s="293"/>
      <c r="E114" s="294" t="s">
        <v>53</v>
      </c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5"/>
      <c r="AC114" s="31"/>
      <c r="AD114" s="31"/>
      <c r="AE114" s="31"/>
      <c r="AF114" s="31"/>
      <c r="AG114" s="31"/>
      <c r="AH114" s="31"/>
      <c r="AI114" s="31"/>
      <c r="AJ114" s="31"/>
      <c r="AK114" s="53"/>
      <c r="AL114" s="31"/>
      <c r="AM114" s="34"/>
      <c r="AN114" s="34"/>
      <c r="AO114" s="34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"/>
      <c r="BE114" s="3"/>
      <c r="BF114" s="3"/>
    </row>
    <row r="115" spans="1:59" ht="17.25" hidden="1" customHeight="1" x14ac:dyDescent="0.15">
      <c r="A115" s="54"/>
      <c r="B115" s="55"/>
      <c r="C115" s="55"/>
      <c r="D115" s="55"/>
      <c r="E115" s="55"/>
      <c r="F115" s="56"/>
      <c r="G115" s="55"/>
      <c r="H115" s="55"/>
      <c r="I115" s="55"/>
      <c r="J115" s="55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8"/>
      <c r="AL115" s="57"/>
      <c r="AM115" s="59"/>
      <c r="AN115" s="59"/>
      <c r="AO115" s="59"/>
      <c r="AP115" s="57"/>
      <c r="AQ115" s="57"/>
      <c r="AR115" s="57"/>
      <c r="AS115" s="57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"/>
      <c r="BE115" s="3"/>
      <c r="BF115" s="3"/>
    </row>
    <row r="116" spans="1:59" ht="25.5" hidden="1" customHeight="1" x14ac:dyDescent="0.15">
      <c r="A116" s="349" t="s">
        <v>56</v>
      </c>
      <c r="B116" s="350"/>
      <c r="C116" s="350"/>
      <c r="D116" s="350"/>
      <c r="E116" s="350"/>
      <c r="F116" s="350"/>
      <c r="G116" s="350"/>
      <c r="H116" s="350"/>
      <c r="I116" s="351"/>
      <c r="J116" s="23"/>
      <c r="K116" s="62" t="s">
        <v>50</v>
      </c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23"/>
      <c r="AP116" s="23"/>
      <c r="AQ116" s="23"/>
      <c r="AR116" s="23"/>
      <c r="AS116" s="23"/>
      <c r="AT116" s="23"/>
      <c r="AU116" s="31"/>
      <c r="AV116" s="31" t="s">
        <v>6</v>
      </c>
      <c r="AW116" s="34"/>
      <c r="AX116" s="34"/>
      <c r="AY116" s="34"/>
      <c r="AZ116" s="34"/>
      <c r="BA116" s="31"/>
      <c r="BB116" s="34"/>
      <c r="BC116" s="34"/>
      <c r="BD116" s="21"/>
      <c r="BE116" s="21"/>
      <c r="BF116" s="21"/>
      <c r="BG116" s="10"/>
    </row>
    <row r="117" spans="1:59" ht="17.25" hidden="1" customHeight="1" x14ac:dyDescent="0.15">
      <c r="A117" s="352"/>
      <c r="B117" s="353"/>
      <c r="C117" s="353"/>
      <c r="D117" s="353"/>
      <c r="E117" s="353"/>
      <c r="F117" s="353"/>
      <c r="G117" s="353"/>
      <c r="H117" s="353"/>
      <c r="I117" s="35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5"/>
      <c r="Y117" s="25"/>
      <c r="Z117" s="25"/>
      <c r="AA117" s="25"/>
      <c r="AB117" s="25"/>
      <c r="AC117" s="25"/>
      <c r="AD117" s="25"/>
      <c r="AE117" s="26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7"/>
      <c r="AQ117" s="27"/>
      <c r="AR117" s="27"/>
      <c r="AS117" s="27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"/>
      <c r="BE117" s="3"/>
      <c r="BF117" s="3"/>
      <c r="BG117" s="31"/>
    </row>
    <row r="118" spans="1:59" ht="28.5" hidden="1" customHeight="1" x14ac:dyDescent="0.15">
      <c r="A118" s="28"/>
      <c r="B118" s="29" t="s">
        <v>7</v>
      </c>
      <c r="C118" s="30"/>
      <c r="D118" s="30"/>
      <c r="E118" s="30"/>
      <c r="F118" s="31"/>
      <c r="G118" s="32"/>
      <c r="H118" s="31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3"/>
      <c r="AB118" s="34"/>
      <c r="AC118" s="34"/>
      <c r="AD118" s="34"/>
      <c r="AE118" s="29" t="s">
        <v>8</v>
      </c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1"/>
      <c r="AV118" s="31"/>
      <c r="AW118" s="31" t="s">
        <v>9</v>
      </c>
      <c r="AX118" s="31"/>
      <c r="AY118" s="31"/>
      <c r="AZ118" s="31" t="s">
        <v>10</v>
      </c>
      <c r="BA118" s="31"/>
      <c r="BB118" s="31"/>
      <c r="BC118" s="31"/>
      <c r="BD118" s="3"/>
      <c r="BE118" s="3"/>
      <c r="BF118" s="3"/>
      <c r="BG118" s="31"/>
    </row>
    <row r="119" spans="1:59" ht="25.5" hidden="1" customHeight="1" x14ac:dyDescent="0.15">
      <c r="A119" s="28"/>
      <c r="B119" s="217" t="s">
        <v>11</v>
      </c>
      <c r="C119" s="337"/>
      <c r="D119" s="337"/>
      <c r="E119" s="338"/>
      <c r="F119" s="342" t="s">
        <v>12</v>
      </c>
      <c r="G119" s="342"/>
      <c r="H119" s="332"/>
      <c r="I119" s="332"/>
      <c r="J119" s="325" t="s">
        <v>13</v>
      </c>
      <c r="K119" s="325"/>
      <c r="L119" s="332"/>
      <c r="M119" s="332"/>
      <c r="N119" s="325" t="s">
        <v>14</v>
      </c>
      <c r="O119" s="327"/>
      <c r="P119" s="343" t="s">
        <v>15</v>
      </c>
      <c r="Q119" s="327"/>
      <c r="R119" s="329" t="s">
        <v>16</v>
      </c>
      <c r="S119" s="329"/>
      <c r="T119" s="332"/>
      <c r="U119" s="332"/>
      <c r="V119" s="325" t="s">
        <v>13</v>
      </c>
      <c r="W119" s="325"/>
      <c r="X119" s="332"/>
      <c r="Y119" s="332"/>
      <c r="Z119" s="325" t="s">
        <v>14</v>
      </c>
      <c r="AA119" s="327"/>
      <c r="AB119" s="31"/>
      <c r="AC119" s="31"/>
      <c r="AD119" s="31"/>
      <c r="AE119" s="305" t="s">
        <v>46</v>
      </c>
      <c r="AF119" s="344"/>
      <c r="AG119" s="344"/>
      <c r="AH119" s="344"/>
      <c r="AI119" s="346"/>
      <c r="AJ119" s="322">
        <f>ROUNDDOWN(AZ119/60,0)</f>
        <v>0</v>
      </c>
      <c r="AK119" s="322"/>
      <c r="AL119" s="344" t="s">
        <v>18</v>
      </c>
      <c r="AM119" s="344"/>
      <c r="AN119" s="322">
        <f>AZ119-AJ119*60</f>
        <v>0</v>
      </c>
      <c r="AO119" s="322"/>
      <c r="AP119" s="325" t="s">
        <v>14</v>
      </c>
      <c r="AQ119" s="327"/>
      <c r="AR119" s="34"/>
      <c r="AS119" s="31"/>
      <c r="AT119" s="31"/>
      <c r="AU119" s="317"/>
      <c r="AV119" s="317" t="s">
        <v>19</v>
      </c>
      <c r="AW119" s="320">
        <f>T119*60+X119</f>
        <v>0</v>
      </c>
      <c r="AX119" s="31"/>
      <c r="AY119" s="317" t="s">
        <v>20</v>
      </c>
      <c r="AZ119" s="320">
        <f>(T119*60+X119)-(H119*60+L119)</f>
        <v>0</v>
      </c>
      <c r="BA119" s="31"/>
      <c r="BB119" s="31"/>
      <c r="BC119" s="31"/>
      <c r="BD119" s="3"/>
      <c r="BE119" s="3"/>
      <c r="BF119" s="3"/>
      <c r="BG119" s="31"/>
    </row>
    <row r="120" spans="1:59" ht="35.25" hidden="1" customHeight="1" x14ac:dyDescent="0.15">
      <c r="A120" s="28"/>
      <c r="B120" s="339"/>
      <c r="C120" s="340"/>
      <c r="D120" s="340"/>
      <c r="E120" s="341"/>
      <c r="F120" s="342"/>
      <c r="G120" s="342"/>
      <c r="H120" s="334"/>
      <c r="I120" s="334"/>
      <c r="J120" s="326"/>
      <c r="K120" s="326"/>
      <c r="L120" s="334"/>
      <c r="M120" s="334"/>
      <c r="N120" s="326"/>
      <c r="O120" s="328"/>
      <c r="P120" s="336"/>
      <c r="Q120" s="328"/>
      <c r="R120" s="330"/>
      <c r="S120" s="330"/>
      <c r="T120" s="334"/>
      <c r="U120" s="334"/>
      <c r="V120" s="326"/>
      <c r="W120" s="326"/>
      <c r="X120" s="334"/>
      <c r="Y120" s="334"/>
      <c r="Z120" s="326"/>
      <c r="AA120" s="328"/>
      <c r="AB120" s="31"/>
      <c r="AC120" s="31"/>
      <c r="AD120" s="31"/>
      <c r="AE120" s="347"/>
      <c r="AF120" s="345"/>
      <c r="AG120" s="345"/>
      <c r="AH120" s="345"/>
      <c r="AI120" s="348"/>
      <c r="AJ120" s="324"/>
      <c r="AK120" s="324"/>
      <c r="AL120" s="345"/>
      <c r="AM120" s="345"/>
      <c r="AN120" s="324"/>
      <c r="AO120" s="324"/>
      <c r="AP120" s="326"/>
      <c r="AQ120" s="328"/>
      <c r="AR120" s="34"/>
      <c r="AS120" s="31"/>
      <c r="AT120" s="31"/>
      <c r="AU120" s="317"/>
      <c r="AV120" s="317"/>
      <c r="AW120" s="320"/>
      <c r="AX120" s="31"/>
      <c r="AY120" s="317"/>
      <c r="AZ120" s="320"/>
      <c r="BA120" s="31"/>
      <c r="BB120" s="31"/>
      <c r="BC120" s="31"/>
      <c r="BD120" s="3"/>
      <c r="BE120" s="3"/>
      <c r="BF120" s="3"/>
      <c r="BG120" s="31"/>
    </row>
    <row r="121" spans="1:59" ht="17.25" hidden="1" customHeight="1" x14ac:dyDescent="0.15">
      <c r="A121" s="28"/>
      <c r="B121" s="35"/>
      <c r="C121" s="35"/>
      <c r="D121" s="35"/>
      <c r="E121" s="35"/>
      <c r="F121" s="36"/>
      <c r="G121" s="36"/>
      <c r="H121" s="37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9" t="s">
        <v>21</v>
      </c>
      <c r="AK121" s="38"/>
      <c r="AL121" s="38"/>
      <c r="AM121" s="38"/>
      <c r="AN121" s="38"/>
      <c r="AO121" s="38"/>
      <c r="AP121" s="38"/>
      <c r="AQ121" s="38"/>
      <c r="AR121" s="34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"/>
      <c r="BE121" s="3"/>
      <c r="BF121" s="3"/>
      <c r="BG121" s="31"/>
    </row>
    <row r="122" spans="1:59" s="31" customFormat="1" ht="25.5" hidden="1" customHeight="1" x14ac:dyDescent="0.15">
      <c r="A122" s="28"/>
      <c r="B122" s="29"/>
      <c r="C122" s="30"/>
      <c r="D122" s="30"/>
      <c r="E122" s="30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3"/>
      <c r="X122" s="34"/>
      <c r="Y122" s="34"/>
      <c r="Z122" s="32"/>
      <c r="AA122" s="33"/>
      <c r="AB122" s="34"/>
      <c r="AC122" s="34"/>
      <c r="AD122" s="34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4"/>
      <c r="AW122" s="43" t="s">
        <v>22</v>
      </c>
      <c r="AZ122" s="31" t="s">
        <v>23</v>
      </c>
      <c r="BC122" s="31" t="s">
        <v>24</v>
      </c>
      <c r="BD122" s="3"/>
      <c r="BE122" s="3"/>
      <c r="BF122" s="3"/>
    </row>
    <row r="123" spans="1:59" s="48" customFormat="1" ht="25.5" hidden="1" customHeight="1" x14ac:dyDescent="0.15">
      <c r="A123" s="41"/>
      <c r="B123" s="42" t="s">
        <v>113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  <c r="P123" s="42"/>
      <c r="Q123" s="42"/>
      <c r="R123" s="42"/>
      <c r="S123" s="42"/>
      <c r="T123" s="42"/>
      <c r="U123" s="13"/>
      <c r="V123" s="42"/>
      <c r="W123" s="42"/>
      <c r="X123" s="34"/>
      <c r="Y123" s="34"/>
      <c r="Z123" s="32"/>
      <c r="AA123" s="33"/>
      <c r="AB123" s="34"/>
      <c r="AC123" s="34"/>
      <c r="AD123" s="34"/>
      <c r="AE123" s="44" t="s">
        <v>25</v>
      </c>
      <c r="AF123" s="45"/>
      <c r="AG123" s="46"/>
      <c r="AH123" s="46"/>
      <c r="AI123" s="46"/>
      <c r="AJ123" s="46"/>
      <c r="AK123" s="46"/>
      <c r="AL123" s="46"/>
      <c r="AM123" s="46"/>
      <c r="AN123" s="38"/>
      <c r="AO123" s="38"/>
      <c r="AP123" s="38"/>
      <c r="AQ123" s="47"/>
      <c r="AR123" s="34"/>
      <c r="AS123" s="31"/>
      <c r="AT123" s="31"/>
      <c r="AU123" s="43"/>
      <c r="AV123" s="43"/>
      <c r="AW123" s="43" t="s">
        <v>26</v>
      </c>
      <c r="AX123" s="43"/>
      <c r="AY123" s="43"/>
      <c r="AZ123" s="31" t="s">
        <v>27</v>
      </c>
      <c r="BA123" s="43"/>
      <c r="BB123" s="31"/>
      <c r="BC123" s="31" t="s">
        <v>28</v>
      </c>
      <c r="BD123" s="40"/>
      <c r="BE123" s="3"/>
      <c r="BF123" s="40"/>
      <c r="BG123" s="43"/>
    </row>
    <row r="124" spans="1:59" ht="25.5" hidden="1" customHeight="1" x14ac:dyDescent="0.15">
      <c r="A124" s="28"/>
      <c r="B124" s="217" t="s">
        <v>51</v>
      </c>
      <c r="C124" s="337"/>
      <c r="D124" s="337"/>
      <c r="E124" s="338"/>
      <c r="F124" s="342" t="s">
        <v>12</v>
      </c>
      <c r="G124" s="342"/>
      <c r="H124" s="332"/>
      <c r="I124" s="332"/>
      <c r="J124" s="325" t="s">
        <v>13</v>
      </c>
      <c r="K124" s="325"/>
      <c r="L124" s="332"/>
      <c r="M124" s="332"/>
      <c r="N124" s="325" t="s">
        <v>14</v>
      </c>
      <c r="O124" s="327"/>
      <c r="P124" s="343" t="s">
        <v>15</v>
      </c>
      <c r="Q124" s="327"/>
      <c r="R124" s="329" t="s">
        <v>16</v>
      </c>
      <c r="S124" s="329"/>
      <c r="T124" s="331"/>
      <c r="U124" s="332"/>
      <c r="V124" s="325" t="s">
        <v>13</v>
      </c>
      <c r="W124" s="325"/>
      <c r="X124" s="332"/>
      <c r="Y124" s="332"/>
      <c r="Z124" s="325" t="s">
        <v>14</v>
      </c>
      <c r="AA124" s="327"/>
      <c r="AB124" s="34"/>
      <c r="AC124" s="34"/>
      <c r="AD124" s="34"/>
      <c r="AE124" s="335" t="s">
        <v>52</v>
      </c>
      <c r="AF124" s="325"/>
      <c r="AG124" s="325"/>
      <c r="AH124" s="325"/>
      <c r="AI124" s="327"/>
      <c r="AJ124" s="321">
        <f>ROUNDDOWN(AW129/60,0)</f>
        <v>0</v>
      </c>
      <c r="AK124" s="322"/>
      <c r="AL124" s="325" t="s">
        <v>13</v>
      </c>
      <c r="AM124" s="325"/>
      <c r="AN124" s="322">
        <f>AW129-AJ124*60</f>
        <v>0</v>
      </c>
      <c r="AO124" s="322"/>
      <c r="AP124" s="325" t="s">
        <v>14</v>
      </c>
      <c r="AQ124" s="327"/>
      <c r="AR124" s="34"/>
      <c r="AS124" s="49"/>
      <c r="AT124" s="49"/>
      <c r="AU124" s="31"/>
      <c r="AV124" s="317" t="s">
        <v>30</v>
      </c>
      <c r="AW124" s="320">
        <f>IF(AZ124&lt;=BC124,BC124,AW119)</f>
        <v>1260</v>
      </c>
      <c r="AX124" s="146"/>
      <c r="AY124" s="317" t="s">
        <v>31</v>
      </c>
      <c r="AZ124" s="320">
        <f>T124*60+X124</f>
        <v>0</v>
      </c>
      <c r="BA124" s="146"/>
      <c r="BB124" s="317" t="s">
        <v>32</v>
      </c>
      <c r="BC124" s="320">
        <f>IF(C133="☑",21*60,20*60)</f>
        <v>1260</v>
      </c>
      <c r="BD124" s="3"/>
      <c r="BE124" s="3"/>
      <c r="BF124" s="3"/>
      <c r="BG124" s="31"/>
    </row>
    <row r="125" spans="1:59" ht="35.25" hidden="1" customHeight="1" x14ac:dyDescent="0.15">
      <c r="A125" s="28"/>
      <c r="B125" s="339"/>
      <c r="C125" s="340"/>
      <c r="D125" s="340"/>
      <c r="E125" s="341"/>
      <c r="F125" s="342"/>
      <c r="G125" s="342"/>
      <c r="H125" s="334"/>
      <c r="I125" s="334"/>
      <c r="J125" s="326"/>
      <c r="K125" s="326"/>
      <c r="L125" s="334"/>
      <c r="M125" s="334"/>
      <c r="N125" s="326"/>
      <c r="O125" s="328"/>
      <c r="P125" s="336"/>
      <c r="Q125" s="328"/>
      <c r="R125" s="330"/>
      <c r="S125" s="330"/>
      <c r="T125" s="333"/>
      <c r="U125" s="334"/>
      <c r="V125" s="326"/>
      <c r="W125" s="326"/>
      <c r="X125" s="334"/>
      <c r="Y125" s="334"/>
      <c r="Z125" s="326"/>
      <c r="AA125" s="328"/>
      <c r="AB125" s="31"/>
      <c r="AC125" s="31"/>
      <c r="AD125" s="31"/>
      <c r="AE125" s="336"/>
      <c r="AF125" s="326"/>
      <c r="AG125" s="326"/>
      <c r="AH125" s="326"/>
      <c r="AI125" s="328"/>
      <c r="AJ125" s="323"/>
      <c r="AK125" s="324"/>
      <c r="AL125" s="326"/>
      <c r="AM125" s="326"/>
      <c r="AN125" s="324"/>
      <c r="AO125" s="324"/>
      <c r="AP125" s="326"/>
      <c r="AQ125" s="328"/>
      <c r="AR125" s="34"/>
      <c r="AS125" s="49"/>
      <c r="AT125" s="49"/>
      <c r="AU125" s="31"/>
      <c r="AV125" s="317"/>
      <c r="AW125" s="320"/>
      <c r="AX125" s="146"/>
      <c r="AY125" s="317"/>
      <c r="AZ125" s="320"/>
      <c r="BA125" s="146"/>
      <c r="BB125" s="317"/>
      <c r="BC125" s="320"/>
      <c r="BD125" s="3"/>
      <c r="BE125" s="3"/>
      <c r="BF125" s="3"/>
      <c r="BG125" s="31"/>
    </row>
    <row r="126" spans="1:59" ht="17.25" hidden="1" customHeight="1" x14ac:dyDescent="0.15">
      <c r="A126" s="50"/>
      <c r="B126" s="35"/>
      <c r="C126" s="35"/>
      <c r="D126" s="35"/>
      <c r="E126" s="35"/>
      <c r="F126" s="31"/>
      <c r="G126" s="35"/>
      <c r="H126" s="37"/>
      <c r="I126" s="35"/>
      <c r="J126" s="35"/>
      <c r="K126" s="35"/>
      <c r="L126" s="35"/>
      <c r="M126" s="35"/>
      <c r="N126" s="35"/>
      <c r="O126" s="35"/>
      <c r="P126" s="51"/>
      <c r="Q126" s="35"/>
      <c r="R126" s="35"/>
      <c r="S126" s="35"/>
      <c r="T126" s="35"/>
      <c r="U126" s="35"/>
      <c r="V126" s="35"/>
      <c r="W126" s="35"/>
      <c r="X126" s="34"/>
      <c r="Y126" s="34"/>
      <c r="Z126" s="32"/>
      <c r="AA126" s="31"/>
      <c r="AB126" s="31"/>
      <c r="AC126" s="31"/>
      <c r="AD126" s="31"/>
      <c r="AE126" s="47"/>
      <c r="AF126" s="47"/>
      <c r="AG126" s="47"/>
      <c r="AH126" s="47"/>
      <c r="AI126" s="47"/>
      <c r="AJ126" s="39" t="s">
        <v>21</v>
      </c>
      <c r="AK126" s="47"/>
      <c r="AL126" s="47"/>
      <c r="AM126" s="47"/>
      <c r="AN126" s="47"/>
      <c r="AO126" s="47"/>
      <c r="AP126" s="47"/>
      <c r="AQ126" s="47"/>
      <c r="AR126" s="31"/>
      <c r="AS126" s="31"/>
      <c r="AT126" s="31"/>
      <c r="AU126" s="31"/>
      <c r="AV126" s="31"/>
      <c r="AW126" s="31"/>
      <c r="AX126" s="31"/>
      <c r="AY126" s="31"/>
      <c r="AZ126" s="60" t="s">
        <v>33</v>
      </c>
      <c r="BA126" s="31"/>
      <c r="BB126" s="31"/>
      <c r="BC126" s="31"/>
      <c r="BD126" s="3"/>
      <c r="BE126" s="3"/>
      <c r="BF126" s="3"/>
      <c r="BG126" s="31"/>
    </row>
    <row r="127" spans="1:59" ht="25.5" hidden="1" customHeight="1" x14ac:dyDescent="0.2">
      <c r="A127" s="50"/>
      <c r="B127" s="31"/>
      <c r="C127" s="299" t="s">
        <v>106</v>
      </c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  <c r="S127" s="300"/>
      <c r="T127" s="300"/>
      <c r="U127" s="300"/>
      <c r="V127" s="300"/>
      <c r="W127" s="300"/>
      <c r="X127" s="300"/>
      <c r="Y127" s="300"/>
      <c r="Z127" s="300"/>
      <c r="AA127" s="300"/>
      <c r="AB127" s="301"/>
      <c r="AC127" s="31"/>
      <c r="AD127" s="3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T127" s="31"/>
      <c r="AU127" s="31"/>
      <c r="AV127" s="31"/>
      <c r="AW127" s="31"/>
      <c r="AX127" s="31"/>
      <c r="AY127" s="31"/>
      <c r="AZ127" s="125" t="s">
        <v>34</v>
      </c>
      <c r="BA127" s="31"/>
      <c r="BB127" s="31"/>
      <c r="BC127" s="31"/>
      <c r="BD127" s="3"/>
      <c r="BE127" s="3"/>
      <c r="BF127" s="3"/>
      <c r="BG127" s="31"/>
    </row>
    <row r="128" spans="1:59" ht="25.5" hidden="1" customHeight="1" x14ac:dyDescent="0.15">
      <c r="A128" s="50"/>
      <c r="B128" s="31"/>
      <c r="C128" s="302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4"/>
      <c r="AC128" s="31"/>
      <c r="AD128" s="31"/>
      <c r="AE128" s="44" t="s">
        <v>35</v>
      </c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31"/>
      <c r="AS128" s="31"/>
      <c r="AT128" s="31"/>
      <c r="AU128" s="31"/>
      <c r="AV128" s="31"/>
      <c r="AW128" s="31" t="s">
        <v>36</v>
      </c>
      <c r="AX128" s="31"/>
      <c r="AY128" s="31"/>
      <c r="AZ128" s="31" t="s">
        <v>37</v>
      </c>
      <c r="BA128" s="126"/>
      <c r="BB128" s="31"/>
      <c r="BC128" s="31"/>
      <c r="BD128" s="3"/>
      <c r="BE128" s="3"/>
      <c r="BF128" s="3"/>
      <c r="BG128" s="31"/>
    </row>
    <row r="129" spans="1:59" s="48" customFormat="1" ht="25.5" hidden="1" customHeight="1" x14ac:dyDescent="0.15">
      <c r="A129" s="50"/>
      <c r="B129" s="31"/>
      <c r="C129" s="302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4"/>
      <c r="AC129" s="34"/>
      <c r="AD129" s="34"/>
      <c r="AE129" s="305" t="s">
        <v>48</v>
      </c>
      <c r="AF129" s="306"/>
      <c r="AG129" s="306"/>
      <c r="AH129" s="306"/>
      <c r="AI129" s="306"/>
      <c r="AJ129" s="306"/>
      <c r="AK129" s="307"/>
      <c r="AL129" s="311">
        <f>IF(AZ119=0,0,ROUNDUP(AW129/AZ119,3))</f>
        <v>0</v>
      </c>
      <c r="AM129" s="312"/>
      <c r="AN129" s="312"/>
      <c r="AO129" s="312"/>
      <c r="AP129" s="312"/>
      <c r="AQ129" s="313"/>
      <c r="AR129" s="31"/>
      <c r="AS129" s="31"/>
      <c r="AT129" s="31"/>
      <c r="AU129" s="43"/>
      <c r="AV129" s="317" t="s">
        <v>39</v>
      </c>
      <c r="AW129" s="318">
        <f>IF(AW119-AW124&gt;0,IF(AW119-AW124&gt;AZ119,AZ119,AW119-AW124),0)</f>
        <v>0</v>
      </c>
      <c r="AX129" s="319" t="s">
        <v>40</v>
      </c>
      <c r="AY129" s="319"/>
      <c r="AZ129" s="126"/>
      <c r="BA129" s="126"/>
      <c r="BB129" s="43"/>
      <c r="BC129" s="43"/>
      <c r="BD129" s="40"/>
      <c r="BE129" s="40"/>
      <c r="BF129" s="40"/>
      <c r="BG129" s="43"/>
    </row>
    <row r="130" spans="1:59" ht="35.25" hidden="1" customHeight="1" x14ac:dyDescent="0.15">
      <c r="A130" s="63"/>
      <c r="B130" s="31"/>
      <c r="C130" s="302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4"/>
      <c r="AC130" s="31"/>
      <c r="AD130" s="31"/>
      <c r="AE130" s="308"/>
      <c r="AF130" s="309"/>
      <c r="AG130" s="309"/>
      <c r="AH130" s="309"/>
      <c r="AI130" s="309"/>
      <c r="AJ130" s="309"/>
      <c r="AK130" s="310"/>
      <c r="AL130" s="314"/>
      <c r="AM130" s="315"/>
      <c r="AN130" s="315"/>
      <c r="AO130" s="315"/>
      <c r="AP130" s="315"/>
      <c r="AQ130" s="316"/>
      <c r="AR130" s="31"/>
      <c r="AS130" s="31"/>
      <c r="AT130" s="31"/>
      <c r="AU130" s="317"/>
      <c r="AV130" s="317"/>
      <c r="AW130" s="318"/>
      <c r="AX130" s="319"/>
      <c r="AY130" s="319"/>
      <c r="AZ130" s="31"/>
      <c r="BA130" s="31"/>
      <c r="BB130" s="31"/>
      <c r="BC130" s="31"/>
      <c r="BD130" s="3"/>
      <c r="BE130" s="3"/>
      <c r="BF130" s="3"/>
      <c r="BG130" s="31"/>
    </row>
    <row r="131" spans="1:59" ht="25.5" hidden="1" customHeight="1" x14ac:dyDescent="0.15">
      <c r="A131" s="63"/>
      <c r="B131" s="31"/>
      <c r="C131" s="302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4"/>
      <c r="AC131" s="31"/>
      <c r="AD131" s="31"/>
      <c r="AE131" s="31"/>
      <c r="AF131" s="31"/>
      <c r="AG131" s="31"/>
      <c r="AH131" s="31"/>
      <c r="AI131" s="31"/>
      <c r="AJ131" s="31"/>
      <c r="AK131" s="52" t="s">
        <v>21</v>
      </c>
      <c r="AL131" s="31"/>
      <c r="AM131" s="34"/>
      <c r="AN131" s="34"/>
      <c r="AO131" s="34"/>
      <c r="AP131" s="31"/>
      <c r="AQ131" s="31"/>
      <c r="AR131" s="31"/>
      <c r="AS131" s="31"/>
      <c r="AT131" s="31"/>
      <c r="AU131" s="317"/>
      <c r="AV131" s="31"/>
      <c r="AW131" s="31"/>
      <c r="AX131" s="31"/>
      <c r="AY131" s="31"/>
      <c r="AZ131" s="31"/>
      <c r="BA131" s="31"/>
      <c r="BB131" s="31"/>
      <c r="BC131" s="31"/>
      <c r="BD131" s="3"/>
      <c r="BE131" s="3"/>
      <c r="BF131" s="3"/>
      <c r="BG131" s="31"/>
    </row>
    <row r="132" spans="1:59" ht="25.5" hidden="1" customHeight="1" x14ac:dyDescent="0.15">
      <c r="A132" s="50"/>
      <c r="B132" s="30"/>
      <c r="C132" s="302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4"/>
      <c r="AC132" s="31"/>
      <c r="AD132" s="31"/>
      <c r="AE132" s="31"/>
      <c r="AF132" s="31"/>
      <c r="AG132" s="31"/>
      <c r="AH132" s="31"/>
      <c r="AI132" s="31"/>
      <c r="AJ132" s="31"/>
      <c r="AK132" s="53" t="s">
        <v>41</v>
      </c>
      <c r="AL132" s="31"/>
      <c r="AM132" s="34"/>
      <c r="AN132" s="34"/>
      <c r="AO132" s="34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"/>
      <c r="BE132" s="3"/>
      <c r="BF132" s="3"/>
    </row>
    <row r="133" spans="1:59" ht="25.5" hidden="1" customHeight="1" x14ac:dyDescent="0.15">
      <c r="A133" s="50"/>
      <c r="B133" s="30"/>
      <c r="C133" s="292" t="s">
        <v>42</v>
      </c>
      <c r="D133" s="293"/>
      <c r="E133" s="294" t="s">
        <v>53</v>
      </c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5"/>
      <c r="AC133" s="31"/>
      <c r="AD133" s="31"/>
      <c r="AE133" s="31"/>
      <c r="AF133" s="31"/>
      <c r="AG133" s="31"/>
      <c r="AH133" s="31"/>
      <c r="AI133" s="31"/>
      <c r="AJ133" s="31"/>
      <c r="AK133" s="53"/>
      <c r="AL133" s="31"/>
      <c r="AM133" s="34"/>
      <c r="AN133" s="34"/>
      <c r="AO133" s="34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"/>
      <c r="BE133" s="3"/>
      <c r="BF133" s="3"/>
    </row>
    <row r="134" spans="1:59" ht="17.25" hidden="1" customHeight="1" x14ac:dyDescent="0.15">
      <c r="A134" s="54"/>
      <c r="B134" s="55"/>
      <c r="C134" s="55"/>
      <c r="D134" s="55"/>
      <c r="E134" s="55"/>
      <c r="F134" s="56"/>
      <c r="G134" s="55"/>
      <c r="H134" s="55"/>
      <c r="I134" s="55"/>
      <c r="J134" s="55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8"/>
      <c r="AL134" s="57"/>
      <c r="AM134" s="59"/>
      <c r="AN134" s="59"/>
      <c r="AO134" s="59"/>
      <c r="AP134" s="57"/>
      <c r="AQ134" s="57"/>
      <c r="AR134" s="57"/>
      <c r="AS134" s="57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"/>
      <c r="BE134" s="3"/>
      <c r="BF134" s="3"/>
    </row>
    <row r="135" spans="1:59" ht="25.5" hidden="1" customHeight="1" x14ac:dyDescent="0.15">
      <c r="A135" s="349" t="s">
        <v>57</v>
      </c>
      <c r="B135" s="350"/>
      <c r="C135" s="350"/>
      <c r="D135" s="350"/>
      <c r="E135" s="350"/>
      <c r="F135" s="350"/>
      <c r="G135" s="350"/>
      <c r="H135" s="350"/>
      <c r="I135" s="351"/>
      <c r="J135" s="23"/>
      <c r="K135" s="62" t="s">
        <v>50</v>
      </c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23"/>
      <c r="AP135" s="23"/>
      <c r="AQ135" s="23"/>
      <c r="AR135" s="23"/>
      <c r="AS135" s="23"/>
      <c r="AT135" s="23"/>
      <c r="AU135" s="31"/>
      <c r="AV135" s="31" t="s">
        <v>6</v>
      </c>
      <c r="AW135" s="34"/>
      <c r="AX135" s="34"/>
      <c r="AY135" s="34"/>
      <c r="AZ135" s="34"/>
      <c r="BA135" s="31"/>
      <c r="BB135" s="34"/>
      <c r="BC135" s="34"/>
      <c r="BD135" s="21"/>
      <c r="BE135" s="21"/>
      <c r="BF135" s="21"/>
      <c r="BG135" s="10"/>
    </row>
    <row r="136" spans="1:59" ht="17.25" hidden="1" customHeight="1" x14ac:dyDescent="0.15">
      <c r="A136" s="352"/>
      <c r="B136" s="353"/>
      <c r="C136" s="353"/>
      <c r="D136" s="353"/>
      <c r="E136" s="353"/>
      <c r="F136" s="353"/>
      <c r="G136" s="353"/>
      <c r="H136" s="353"/>
      <c r="I136" s="35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5"/>
      <c r="Y136" s="25"/>
      <c r="Z136" s="25"/>
      <c r="AA136" s="25"/>
      <c r="AB136" s="25"/>
      <c r="AC136" s="25"/>
      <c r="AD136" s="25"/>
      <c r="AE136" s="26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7"/>
      <c r="AQ136" s="27"/>
      <c r="AR136" s="27"/>
      <c r="AS136" s="27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"/>
      <c r="BE136" s="3"/>
      <c r="BF136" s="3"/>
      <c r="BG136" s="31"/>
    </row>
    <row r="137" spans="1:59" ht="28.5" hidden="1" customHeight="1" x14ac:dyDescent="0.15">
      <c r="A137" s="28"/>
      <c r="B137" s="29" t="s">
        <v>7</v>
      </c>
      <c r="C137" s="30"/>
      <c r="D137" s="30"/>
      <c r="E137" s="30"/>
      <c r="F137" s="31"/>
      <c r="G137" s="32"/>
      <c r="H137" s="31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3"/>
      <c r="AB137" s="34"/>
      <c r="AC137" s="34"/>
      <c r="AD137" s="34"/>
      <c r="AE137" s="29" t="s">
        <v>8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1"/>
      <c r="AV137" s="31"/>
      <c r="AW137" s="31" t="s">
        <v>9</v>
      </c>
      <c r="AX137" s="31"/>
      <c r="AY137" s="31"/>
      <c r="AZ137" s="31" t="s">
        <v>10</v>
      </c>
      <c r="BA137" s="31"/>
      <c r="BB137" s="31"/>
      <c r="BC137" s="31"/>
      <c r="BD137" s="3"/>
      <c r="BE137" s="3"/>
      <c r="BF137" s="3"/>
      <c r="BG137" s="31"/>
    </row>
    <row r="138" spans="1:59" ht="25.5" hidden="1" customHeight="1" x14ac:dyDescent="0.15">
      <c r="A138" s="28"/>
      <c r="B138" s="217" t="s">
        <v>11</v>
      </c>
      <c r="C138" s="337"/>
      <c r="D138" s="337"/>
      <c r="E138" s="338"/>
      <c r="F138" s="342" t="s">
        <v>12</v>
      </c>
      <c r="G138" s="342"/>
      <c r="H138" s="332"/>
      <c r="I138" s="332"/>
      <c r="J138" s="325" t="s">
        <v>13</v>
      </c>
      <c r="K138" s="325"/>
      <c r="L138" s="332"/>
      <c r="M138" s="332"/>
      <c r="N138" s="325" t="s">
        <v>14</v>
      </c>
      <c r="O138" s="327"/>
      <c r="P138" s="343" t="s">
        <v>15</v>
      </c>
      <c r="Q138" s="327"/>
      <c r="R138" s="329" t="s">
        <v>16</v>
      </c>
      <c r="S138" s="329"/>
      <c r="T138" s="332"/>
      <c r="U138" s="332"/>
      <c r="V138" s="325" t="s">
        <v>13</v>
      </c>
      <c r="W138" s="325"/>
      <c r="X138" s="332"/>
      <c r="Y138" s="332"/>
      <c r="Z138" s="325" t="s">
        <v>14</v>
      </c>
      <c r="AA138" s="327"/>
      <c r="AB138" s="31"/>
      <c r="AC138" s="31"/>
      <c r="AD138" s="31"/>
      <c r="AE138" s="305" t="s">
        <v>46</v>
      </c>
      <c r="AF138" s="344"/>
      <c r="AG138" s="344"/>
      <c r="AH138" s="344"/>
      <c r="AI138" s="346"/>
      <c r="AJ138" s="322">
        <f>ROUNDDOWN(AZ138/60,0)</f>
        <v>0</v>
      </c>
      <c r="AK138" s="322"/>
      <c r="AL138" s="344" t="s">
        <v>18</v>
      </c>
      <c r="AM138" s="344"/>
      <c r="AN138" s="322">
        <f>AZ138-AJ138*60</f>
        <v>0</v>
      </c>
      <c r="AO138" s="322"/>
      <c r="AP138" s="325" t="s">
        <v>14</v>
      </c>
      <c r="AQ138" s="327"/>
      <c r="AR138" s="34"/>
      <c r="AS138" s="31"/>
      <c r="AT138" s="31"/>
      <c r="AU138" s="317"/>
      <c r="AV138" s="317" t="s">
        <v>19</v>
      </c>
      <c r="AW138" s="320">
        <f>T138*60+X138</f>
        <v>0</v>
      </c>
      <c r="AX138" s="31"/>
      <c r="AY138" s="317" t="s">
        <v>20</v>
      </c>
      <c r="AZ138" s="320">
        <f>(T138*60+X138)-(H138*60+L138)</f>
        <v>0</v>
      </c>
      <c r="BA138" s="31"/>
      <c r="BB138" s="31"/>
      <c r="BC138" s="31"/>
      <c r="BD138" s="3"/>
      <c r="BE138" s="3"/>
      <c r="BF138" s="3"/>
      <c r="BG138" s="31"/>
    </row>
    <row r="139" spans="1:59" ht="35.25" hidden="1" customHeight="1" x14ac:dyDescent="0.15">
      <c r="A139" s="28"/>
      <c r="B139" s="339"/>
      <c r="C139" s="340"/>
      <c r="D139" s="340"/>
      <c r="E139" s="341"/>
      <c r="F139" s="342"/>
      <c r="G139" s="342"/>
      <c r="H139" s="334"/>
      <c r="I139" s="334"/>
      <c r="J139" s="326"/>
      <c r="K139" s="326"/>
      <c r="L139" s="334"/>
      <c r="M139" s="334"/>
      <c r="N139" s="326"/>
      <c r="O139" s="328"/>
      <c r="P139" s="336"/>
      <c r="Q139" s="328"/>
      <c r="R139" s="330"/>
      <c r="S139" s="330"/>
      <c r="T139" s="334"/>
      <c r="U139" s="334"/>
      <c r="V139" s="326"/>
      <c r="W139" s="326"/>
      <c r="X139" s="334"/>
      <c r="Y139" s="334"/>
      <c r="Z139" s="326"/>
      <c r="AA139" s="328"/>
      <c r="AB139" s="31"/>
      <c r="AC139" s="31"/>
      <c r="AD139" s="31"/>
      <c r="AE139" s="347"/>
      <c r="AF139" s="345"/>
      <c r="AG139" s="345"/>
      <c r="AH139" s="345"/>
      <c r="AI139" s="348"/>
      <c r="AJ139" s="324"/>
      <c r="AK139" s="324"/>
      <c r="AL139" s="345"/>
      <c r="AM139" s="345"/>
      <c r="AN139" s="324"/>
      <c r="AO139" s="324"/>
      <c r="AP139" s="326"/>
      <c r="AQ139" s="328"/>
      <c r="AR139" s="34"/>
      <c r="AS139" s="31"/>
      <c r="AT139" s="31"/>
      <c r="AU139" s="317"/>
      <c r="AV139" s="317"/>
      <c r="AW139" s="320"/>
      <c r="AX139" s="31"/>
      <c r="AY139" s="317"/>
      <c r="AZ139" s="320"/>
      <c r="BA139" s="31"/>
      <c r="BB139" s="31"/>
      <c r="BC139" s="31"/>
      <c r="BD139" s="3"/>
      <c r="BE139" s="3"/>
      <c r="BF139" s="3"/>
      <c r="BG139" s="31"/>
    </row>
    <row r="140" spans="1:59" ht="17.25" hidden="1" customHeight="1" x14ac:dyDescent="0.15">
      <c r="A140" s="28"/>
      <c r="B140" s="35"/>
      <c r="C140" s="35"/>
      <c r="D140" s="35"/>
      <c r="E140" s="35"/>
      <c r="F140" s="36"/>
      <c r="G140" s="36"/>
      <c r="H140" s="37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9" t="s">
        <v>21</v>
      </c>
      <c r="AK140" s="38"/>
      <c r="AL140" s="38"/>
      <c r="AM140" s="38"/>
      <c r="AN140" s="38"/>
      <c r="AO140" s="38"/>
      <c r="AP140" s="38"/>
      <c r="AQ140" s="38"/>
      <c r="AR140" s="34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"/>
      <c r="BE140" s="3"/>
      <c r="BF140" s="3"/>
      <c r="BG140" s="31"/>
    </row>
    <row r="141" spans="1:59" s="31" customFormat="1" ht="25.5" hidden="1" customHeight="1" x14ac:dyDescent="0.15">
      <c r="A141" s="28"/>
      <c r="B141" s="29"/>
      <c r="C141" s="30"/>
      <c r="D141" s="30"/>
      <c r="E141" s="30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3"/>
      <c r="X141" s="34"/>
      <c r="Y141" s="34"/>
      <c r="Z141" s="32"/>
      <c r="AA141" s="33"/>
      <c r="AB141" s="34"/>
      <c r="AC141" s="34"/>
      <c r="AD141" s="34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4"/>
      <c r="AW141" s="43" t="s">
        <v>22</v>
      </c>
      <c r="AZ141" s="31" t="s">
        <v>23</v>
      </c>
      <c r="BC141" s="31" t="s">
        <v>24</v>
      </c>
      <c r="BD141" s="3"/>
      <c r="BE141" s="3"/>
      <c r="BF141" s="3"/>
    </row>
    <row r="142" spans="1:59" s="48" customFormat="1" ht="25.5" hidden="1" customHeight="1" x14ac:dyDescent="0.15">
      <c r="A142" s="41"/>
      <c r="B142" s="42" t="s">
        <v>113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3"/>
      <c r="P142" s="42"/>
      <c r="Q142" s="42"/>
      <c r="R142" s="42"/>
      <c r="S142" s="42"/>
      <c r="T142" s="42"/>
      <c r="U142" s="13"/>
      <c r="V142" s="42"/>
      <c r="W142" s="42"/>
      <c r="X142" s="34"/>
      <c r="Y142" s="34"/>
      <c r="Z142" s="32"/>
      <c r="AA142" s="33"/>
      <c r="AB142" s="34"/>
      <c r="AC142" s="34"/>
      <c r="AD142" s="34"/>
      <c r="AE142" s="44" t="s">
        <v>25</v>
      </c>
      <c r="AF142" s="45"/>
      <c r="AG142" s="46"/>
      <c r="AH142" s="46"/>
      <c r="AI142" s="46"/>
      <c r="AJ142" s="46"/>
      <c r="AK142" s="46"/>
      <c r="AL142" s="46"/>
      <c r="AM142" s="46"/>
      <c r="AN142" s="38"/>
      <c r="AO142" s="38"/>
      <c r="AP142" s="38"/>
      <c r="AQ142" s="47"/>
      <c r="AR142" s="34"/>
      <c r="AS142" s="31"/>
      <c r="AT142" s="31"/>
      <c r="AU142" s="43"/>
      <c r="AV142" s="43"/>
      <c r="AW142" s="43" t="s">
        <v>26</v>
      </c>
      <c r="AX142" s="43"/>
      <c r="AY142" s="43"/>
      <c r="AZ142" s="31" t="s">
        <v>27</v>
      </c>
      <c r="BA142" s="43"/>
      <c r="BB142" s="31"/>
      <c r="BC142" s="31" t="s">
        <v>28</v>
      </c>
      <c r="BD142" s="40"/>
      <c r="BE142" s="3"/>
      <c r="BF142" s="40"/>
      <c r="BG142" s="43"/>
    </row>
    <row r="143" spans="1:59" ht="25.5" hidden="1" customHeight="1" x14ac:dyDescent="0.15">
      <c r="A143" s="28"/>
      <c r="B143" s="217" t="s">
        <v>51</v>
      </c>
      <c r="C143" s="337"/>
      <c r="D143" s="337"/>
      <c r="E143" s="338"/>
      <c r="F143" s="342" t="s">
        <v>12</v>
      </c>
      <c r="G143" s="342"/>
      <c r="H143" s="332"/>
      <c r="I143" s="332"/>
      <c r="J143" s="325" t="s">
        <v>13</v>
      </c>
      <c r="K143" s="325"/>
      <c r="L143" s="332"/>
      <c r="M143" s="332"/>
      <c r="N143" s="325" t="s">
        <v>14</v>
      </c>
      <c r="O143" s="327"/>
      <c r="P143" s="343" t="s">
        <v>15</v>
      </c>
      <c r="Q143" s="327"/>
      <c r="R143" s="329" t="s">
        <v>16</v>
      </c>
      <c r="S143" s="329"/>
      <c r="T143" s="331"/>
      <c r="U143" s="332"/>
      <c r="V143" s="325" t="s">
        <v>13</v>
      </c>
      <c r="W143" s="325"/>
      <c r="X143" s="332"/>
      <c r="Y143" s="332"/>
      <c r="Z143" s="325" t="s">
        <v>14</v>
      </c>
      <c r="AA143" s="327"/>
      <c r="AB143" s="34"/>
      <c r="AC143" s="34"/>
      <c r="AD143" s="34"/>
      <c r="AE143" s="335" t="s">
        <v>52</v>
      </c>
      <c r="AF143" s="325"/>
      <c r="AG143" s="325"/>
      <c r="AH143" s="325"/>
      <c r="AI143" s="327"/>
      <c r="AJ143" s="321">
        <f>ROUNDDOWN(AW148/60,0)</f>
        <v>0</v>
      </c>
      <c r="AK143" s="322"/>
      <c r="AL143" s="325" t="s">
        <v>13</v>
      </c>
      <c r="AM143" s="325"/>
      <c r="AN143" s="322">
        <f>AW148-AJ143*60</f>
        <v>0</v>
      </c>
      <c r="AO143" s="322"/>
      <c r="AP143" s="325" t="s">
        <v>14</v>
      </c>
      <c r="AQ143" s="327"/>
      <c r="AR143" s="34"/>
      <c r="AS143" s="49"/>
      <c r="AT143" s="49"/>
      <c r="AU143" s="31"/>
      <c r="AV143" s="317" t="s">
        <v>30</v>
      </c>
      <c r="AW143" s="320">
        <f>IF(AZ143&lt;=BC143,BC143,AW138)</f>
        <v>1260</v>
      </c>
      <c r="AX143" s="146"/>
      <c r="AY143" s="317" t="s">
        <v>31</v>
      </c>
      <c r="AZ143" s="320">
        <f>T143*60+X143</f>
        <v>0</v>
      </c>
      <c r="BA143" s="146"/>
      <c r="BB143" s="317" t="s">
        <v>32</v>
      </c>
      <c r="BC143" s="320">
        <f>IF(C152="☑",21*60,20*60)</f>
        <v>1260</v>
      </c>
      <c r="BD143" s="3"/>
      <c r="BE143" s="3"/>
      <c r="BF143" s="3"/>
      <c r="BG143" s="31"/>
    </row>
    <row r="144" spans="1:59" ht="35.25" hidden="1" customHeight="1" x14ac:dyDescent="0.15">
      <c r="A144" s="28"/>
      <c r="B144" s="339"/>
      <c r="C144" s="340"/>
      <c r="D144" s="340"/>
      <c r="E144" s="341"/>
      <c r="F144" s="342"/>
      <c r="G144" s="342"/>
      <c r="H144" s="334"/>
      <c r="I144" s="334"/>
      <c r="J144" s="326"/>
      <c r="K144" s="326"/>
      <c r="L144" s="334"/>
      <c r="M144" s="334"/>
      <c r="N144" s="326"/>
      <c r="O144" s="328"/>
      <c r="P144" s="336"/>
      <c r="Q144" s="328"/>
      <c r="R144" s="330"/>
      <c r="S144" s="330"/>
      <c r="T144" s="333"/>
      <c r="U144" s="334"/>
      <c r="V144" s="326"/>
      <c r="W144" s="326"/>
      <c r="X144" s="334"/>
      <c r="Y144" s="334"/>
      <c r="Z144" s="326"/>
      <c r="AA144" s="328"/>
      <c r="AB144" s="31"/>
      <c r="AC144" s="31"/>
      <c r="AD144" s="31"/>
      <c r="AE144" s="336"/>
      <c r="AF144" s="326"/>
      <c r="AG144" s="326"/>
      <c r="AH144" s="326"/>
      <c r="AI144" s="328"/>
      <c r="AJ144" s="323"/>
      <c r="AK144" s="324"/>
      <c r="AL144" s="326"/>
      <c r="AM144" s="326"/>
      <c r="AN144" s="324"/>
      <c r="AO144" s="324"/>
      <c r="AP144" s="326"/>
      <c r="AQ144" s="328"/>
      <c r="AR144" s="34"/>
      <c r="AS144" s="49"/>
      <c r="AT144" s="49"/>
      <c r="AU144" s="31"/>
      <c r="AV144" s="317"/>
      <c r="AW144" s="320"/>
      <c r="AX144" s="146"/>
      <c r="AY144" s="317"/>
      <c r="AZ144" s="320"/>
      <c r="BA144" s="146"/>
      <c r="BB144" s="317"/>
      <c r="BC144" s="320"/>
      <c r="BD144" s="3"/>
      <c r="BE144" s="3"/>
      <c r="BF144" s="3"/>
      <c r="BG144" s="31"/>
    </row>
    <row r="145" spans="1:59" ht="17.25" hidden="1" customHeight="1" x14ac:dyDescent="0.15">
      <c r="A145" s="50"/>
      <c r="B145" s="35"/>
      <c r="C145" s="35"/>
      <c r="D145" s="35"/>
      <c r="E145" s="35"/>
      <c r="F145" s="31"/>
      <c r="G145" s="35"/>
      <c r="H145" s="37"/>
      <c r="I145" s="35"/>
      <c r="J145" s="35"/>
      <c r="K145" s="35"/>
      <c r="L145" s="35"/>
      <c r="M145" s="35"/>
      <c r="N145" s="35"/>
      <c r="O145" s="35"/>
      <c r="P145" s="51"/>
      <c r="Q145" s="35"/>
      <c r="R145" s="35"/>
      <c r="S145" s="35"/>
      <c r="T145" s="35"/>
      <c r="U145" s="35"/>
      <c r="V145" s="35"/>
      <c r="W145" s="35"/>
      <c r="X145" s="34"/>
      <c r="Y145" s="34"/>
      <c r="Z145" s="32"/>
      <c r="AA145" s="31"/>
      <c r="AB145" s="31"/>
      <c r="AC145" s="31"/>
      <c r="AD145" s="31"/>
      <c r="AE145" s="47"/>
      <c r="AF145" s="47"/>
      <c r="AG145" s="47"/>
      <c r="AH145" s="47"/>
      <c r="AI145" s="47"/>
      <c r="AJ145" s="39" t="s">
        <v>21</v>
      </c>
      <c r="AK145" s="47"/>
      <c r="AL145" s="47"/>
      <c r="AM145" s="47"/>
      <c r="AN145" s="47"/>
      <c r="AO145" s="47"/>
      <c r="AP145" s="47"/>
      <c r="AQ145" s="47"/>
      <c r="AR145" s="31"/>
      <c r="AS145" s="31"/>
      <c r="AT145" s="31"/>
      <c r="AU145" s="31"/>
      <c r="AV145" s="31"/>
      <c r="AW145" s="31"/>
      <c r="AX145" s="31"/>
      <c r="AY145" s="31"/>
      <c r="AZ145" s="60" t="s">
        <v>33</v>
      </c>
      <c r="BA145" s="31"/>
      <c r="BB145" s="31"/>
      <c r="BC145" s="31"/>
      <c r="BD145" s="3"/>
      <c r="BE145" s="3"/>
      <c r="BF145" s="3"/>
      <c r="BG145" s="31"/>
    </row>
    <row r="146" spans="1:59" ht="25.5" hidden="1" customHeight="1" x14ac:dyDescent="0.2">
      <c r="A146" s="50"/>
      <c r="B146" s="31"/>
      <c r="C146" s="299" t="s">
        <v>106</v>
      </c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1"/>
      <c r="AC146" s="31"/>
      <c r="AD146" s="3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T146" s="31"/>
      <c r="AU146" s="31"/>
      <c r="AV146" s="31"/>
      <c r="AW146" s="31"/>
      <c r="AX146" s="31"/>
      <c r="AY146" s="31"/>
      <c r="AZ146" s="125" t="s">
        <v>34</v>
      </c>
      <c r="BA146" s="31"/>
      <c r="BB146" s="31"/>
      <c r="BC146" s="31"/>
      <c r="BD146" s="3"/>
      <c r="BE146" s="3"/>
      <c r="BF146" s="3"/>
      <c r="BG146" s="31"/>
    </row>
    <row r="147" spans="1:59" ht="25.5" hidden="1" customHeight="1" x14ac:dyDescent="0.15">
      <c r="A147" s="50"/>
      <c r="B147" s="31"/>
      <c r="C147" s="302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4"/>
      <c r="AC147" s="31"/>
      <c r="AD147" s="31"/>
      <c r="AE147" s="44" t="s">
        <v>35</v>
      </c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31"/>
      <c r="AS147" s="31"/>
      <c r="AT147" s="31"/>
      <c r="AU147" s="31"/>
      <c r="AV147" s="31"/>
      <c r="AW147" s="31" t="s">
        <v>36</v>
      </c>
      <c r="AX147" s="31"/>
      <c r="AY147" s="31"/>
      <c r="AZ147" s="31" t="s">
        <v>37</v>
      </c>
      <c r="BA147" s="126"/>
      <c r="BB147" s="31"/>
      <c r="BC147" s="31"/>
      <c r="BD147" s="3"/>
      <c r="BE147" s="3"/>
      <c r="BF147" s="3"/>
      <c r="BG147" s="31"/>
    </row>
    <row r="148" spans="1:59" s="48" customFormat="1" ht="25.5" hidden="1" customHeight="1" x14ac:dyDescent="0.15">
      <c r="A148" s="50"/>
      <c r="B148" s="31"/>
      <c r="C148" s="302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4"/>
      <c r="AC148" s="34"/>
      <c r="AD148" s="34"/>
      <c r="AE148" s="305" t="s">
        <v>48</v>
      </c>
      <c r="AF148" s="306"/>
      <c r="AG148" s="306"/>
      <c r="AH148" s="306"/>
      <c r="AI148" s="306"/>
      <c r="AJ148" s="306"/>
      <c r="AK148" s="307"/>
      <c r="AL148" s="311">
        <f>IF(AZ138=0,0,ROUNDUP(AW148/AZ138,3))</f>
        <v>0</v>
      </c>
      <c r="AM148" s="312"/>
      <c r="AN148" s="312"/>
      <c r="AO148" s="312"/>
      <c r="AP148" s="312"/>
      <c r="AQ148" s="313"/>
      <c r="AR148" s="31"/>
      <c r="AS148" s="31"/>
      <c r="AT148" s="31"/>
      <c r="AU148" s="43"/>
      <c r="AV148" s="317" t="s">
        <v>39</v>
      </c>
      <c r="AW148" s="318">
        <f>IF(AW138-AW143&gt;0,IF(AW138-AW143&gt;AZ138,AZ138,AW138-AW143),0)</f>
        <v>0</v>
      </c>
      <c r="AX148" s="319" t="s">
        <v>40</v>
      </c>
      <c r="AY148" s="319"/>
      <c r="AZ148" s="126"/>
      <c r="BA148" s="126"/>
      <c r="BB148" s="43"/>
      <c r="BC148" s="43"/>
      <c r="BD148" s="40"/>
      <c r="BE148" s="40"/>
      <c r="BF148" s="40"/>
      <c r="BG148" s="43"/>
    </row>
    <row r="149" spans="1:59" ht="35.25" hidden="1" customHeight="1" x14ac:dyDescent="0.15">
      <c r="A149" s="63"/>
      <c r="B149" s="31"/>
      <c r="C149" s="302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4"/>
      <c r="AC149" s="31"/>
      <c r="AD149" s="31"/>
      <c r="AE149" s="308"/>
      <c r="AF149" s="309"/>
      <c r="AG149" s="309"/>
      <c r="AH149" s="309"/>
      <c r="AI149" s="309"/>
      <c r="AJ149" s="309"/>
      <c r="AK149" s="310"/>
      <c r="AL149" s="314"/>
      <c r="AM149" s="315"/>
      <c r="AN149" s="315"/>
      <c r="AO149" s="315"/>
      <c r="AP149" s="315"/>
      <c r="AQ149" s="316"/>
      <c r="AR149" s="31"/>
      <c r="AS149" s="31"/>
      <c r="AT149" s="31"/>
      <c r="AU149" s="317"/>
      <c r="AV149" s="317"/>
      <c r="AW149" s="318"/>
      <c r="AX149" s="319"/>
      <c r="AY149" s="319"/>
      <c r="AZ149" s="31"/>
      <c r="BA149" s="31"/>
      <c r="BB149" s="31"/>
      <c r="BC149" s="31"/>
      <c r="BD149" s="3"/>
      <c r="BE149" s="3"/>
      <c r="BF149" s="3"/>
      <c r="BG149" s="31"/>
    </row>
    <row r="150" spans="1:59" ht="25.5" hidden="1" customHeight="1" x14ac:dyDescent="0.15">
      <c r="A150" s="63"/>
      <c r="B150" s="31"/>
      <c r="C150" s="302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4"/>
      <c r="AC150" s="31"/>
      <c r="AD150" s="31"/>
      <c r="AE150" s="31"/>
      <c r="AF150" s="31"/>
      <c r="AG150" s="31"/>
      <c r="AH150" s="31"/>
      <c r="AI150" s="31"/>
      <c r="AJ150" s="31"/>
      <c r="AK150" s="52" t="s">
        <v>21</v>
      </c>
      <c r="AL150" s="31"/>
      <c r="AM150" s="34"/>
      <c r="AN150" s="34"/>
      <c r="AO150" s="34"/>
      <c r="AP150" s="31"/>
      <c r="AQ150" s="31"/>
      <c r="AR150" s="31"/>
      <c r="AS150" s="31"/>
      <c r="AT150" s="31"/>
      <c r="AU150" s="317"/>
      <c r="AV150" s="31"/>
      <c r="AW150" s="31"/>
      <c r="AX150" s="31"/>
      <c r="AY150" s="31"/>
      <c r="AZ150" s="31"/>
      <c r="BA150" s="31"/>
      <c r="BB150" s="31"/>
      <c r="BC150" s="31"/>
      <c r="BD150" s="3"/>
      <c r="BE150" s="3"/>
      <c r="BF150" s="3"/>
      <c r="BG150" s="31"/>
    </row>
    <row r="151" spans="1:59" ht="25.5" hidden="1" customHeight="1" x14ac:dyDescent="0.15">
      <c r="A151" s="50"/>
      <c r="B151" s="30"/>
      <c r="C151" s="302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4"/>
      <c r="AC151" s="31"/>
      <c r="AD151" s="31"/>
      <c r="AE151" s="31"/>
      <c r="AF151" s="31"/>
      <c r="AG151" s="31"/>
      <c r="AH151" s="31"/>
      <c r="AI151" s="31"/>
      <c r="AJ151" s="31"/>
      <c r="AK151" s="53" t="s">
        <v>41</v>
      </c>
      <c r="AL151" s="31"/>
      <c r="AM151" s="34"/>
      <c r="AN151" s="34"/>
      <c r="AO151" s="34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"/>
      <c r="BE151" s="3"/>
      <c r="BF151" s="3"/>
    </row>
    <row r="152" spans="1:59" ht="25.5" hidden="1" customHeight="1" x14ac:dyDescent="0.15">
      <c r="A152" s="50"/>
      <c r="B152" s="30"/>
      <c r="C152" s="292" t="s">
        <v>42</v>
      </c>
      <c r="D152" s="293"/>
      <c r="E152" s="294" t="s">
        <v>53</v>
      </c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5"/>
      <c r="AC152" s="31"/>
      <c r="AD152" s="31"/>
      <c r="AE152" s="31"/>
      <c r="AF152" s="31"/>
      <c r="AG152" s="31"/>
      <c r="AH152" s="31"/>
      <c r="AI152" s="31"/>
      <c r="AJ152" s="31"/>
      <c r="AK152" s="53"/>
      <c r="AL152" s="31"/>
      <c r="AM152" s="34"/>
      <c r="AN152" s="34"/>
      <c r="AO152" s="34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"/>
      <c r="BE152" s="3"/>
      <c r="BF152" s="3"/>
    </row>
    <row r="153" spans="1:59" ht="17.25" hidden="1" customHeight="1" x14ac:dyDescent="0.15">
      <c r="A153" s="54"/>
      <c r="B153" s="55"/>
      <c r="C153" s="55"/>
      <c r="D153" s="55"/>
      <c r="E153" s="55"/>
      <c r="F153" s="56"/>
      <c r="G153" s="55"/>
      <c r="H153" s="55"/>
      <c r="I153" s="55"/>
      <c r="J153" s="55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8"/>
      <c r="AL153" s="57"/>
      <c r="AM153" s="59"/>
      <c r="AN153" s="59"/>
      <c r="AO153" s="59"/>
      <c r="AP153" s="57"/>
      <c r="AQ153" s="57"/>
      <c r="AR153" s="57"/>
      <c r="AS153" s="57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"/>
      <c r="BE153" s="3"/>
      <c r="BF153" s="3"/>
    </row>
    <row r="154" spans="1:59" ht="25.5" hidden="1" customHeight="1" x14ac:dyDescent="0.15">
      <c r="A154" s="349" t="s">
        <v>58</v>
      </c>
      <c r="B154" s="350"/>
      <c r="C154" s="350"/>
      <c r="D154" s="350"/>
      <c r="E154" s="350"/>
      <c r="F154" s="350"/>
      <c r="G154" s="350"/>
      <c r="H154" s="350"/>
      <c r="I154" s="351"/>
      <c r="J154" s="23"/>
      <c r="K154" s="62" t="s">
        <v>50</v>
      </c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23"/>
      <c r="AP154" s="23"/>
      <c r="AQ154" s="23"/>
      <c r="AR154" s="23"/>
      <c r="AS154" s="23"/>
      <c r="AT154" s="23"/>
      <c r="AU154" s="31"/>
      <c r="AV154" s="31" t="s">
        <v>6</v>
      </c>
      <c r="AW154" s="34"/>
      <c r="AX154" s="34"/>
      <c r="AY154" s="34"/>
      <c r="AZ154" s="34"/>
      <c r="BA154" s="31"/>
      <c r="BB154" s="34"/>
      <c r="BC154" s="34"/>
      <c r="BD154" s="21"/>
      <c r="BE154" s="21"/>
      <c r="BF154" s="21"/>
      <c r="BG154" s="10"/>
    </row>
    <row r="155" spans="1:59" ht="17.25" hidden="1" customHeight="1" x14ac:dyDescent="0.15">
      <c r="A155" s="352"/>
      <c r="B155" s="353"/>
      <c r="C155" s="353"/>
      <c r="D155" s="353"/>
      <c r="E155" s="353"/>
      <c r="F155" s="353"/>
      <c r="G155" s="353"/>
      <c r="H155" s="353"/>
      <c r="I155" s="35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5"/>
      <c r="Y155" s="25"/>
      <c r="Z155" s="25"/>
      <c r="AA155" s="25"/>
      <c r="AB155" s="25"/>
      <c r="AC155" s="25"/>
      <c r="AD155" s="25"/>
      <c r="AE155" s="26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7"/>
      <c r="AQ155" s="27"/>
      <c r="AR155" s="27"/>
      <c r="AS155" s="27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"/>
      <c r="BE155" s="3"/>
      <c r="BF155" s="3"/>
      <c r="BG155" s="31"/>
    </row>
    <row r="156" spans="1:59" ht="28.5" hidden="1" customHeight="1" x14ac:dyDescent="0.15">
      <c r="A156" s="28"/>
      <c r="B156" s="29" t="s">
        <v>7</v>
      </c>
      <c r="C156" s="30"/>
      <c r="D156" s="30"/>
      <c r="E156" s="30"/>
      <c r="F156" s="31"/>
      <c r="G156" s="32"/>
      <c r="H156" s="31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3"/>
      <c r="AB156" s="34"/>
      <c r="AC156" s="34"/>
      <c r="AD156" s="34"/>
      <c r="AE156" s="29" t="s">
        <v>8</v>
      </c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1"/>
      <c r="AV156" s="31"/>
      <c r="AW156" s="31" t="s">
        <v>9</v>
      </c>
      <c r="AX156" s="31"/>
      <c r="AY156" s="31"/>
      <c r="AZ156" s="31" t="s">
        <v>10</v>
      </c>
      <c r="BA156" s="31"/>
      <c r="BB156" s="31"/>
      <c r="BC156" s="31"/>
      <c r="BD156" s="3"/>
      <c r="BE156" s="3"/>
      <c r="BF156" s="3"/>
      <c r="BG156" s="31"/>
    </row>
    <row r="157" spans="1:59" ht="25.5" hidden="1" customHeight="1" x14ac:dyDescent="0.15">
      <c r="A157" s="28"/>
      <c r="B157" s="217" t="s">
        <v>11</v>
      </c>
      <c r="C157" s="337"/>
      <c r="D157" s="337"/>
      <c r="E157" s="338"/>
      <c r="F157" s="342" t="s">
        <v>12</v>
      </c>
      <c r="G157" s="342"/>
      <c r="H157" s="332"/>
      <c r="I157" s="332"/>
      <c r="J157" s="325" t="s">
        <v>13</v>
      </c>
      <c r="K157" s="325"/>
      <c r="L157" s="332"/>
      <c r="M157" s="332"/>
      <c r="N157" s="325" t="s">
        <v>14</v>
      </c>
      <c r="O157" s="327"/>
      <c r="P157" s="343" t="s">
        <v>15</v>
      </c>
      <c r="Q157" s="327"/>
      <c r="R157" s="329" t="s">
        <v>16</v>
      </c>
      <c r="S157" s="329"/>
      <c r="T157" s="332"/>
      <c r="U157" s="332"/>
      <c r="V157" s="325" t="s">
        <v>13</v>
      </c>
      <c r="W157" s="325"/>
      <c r="X157" s="332"/>
      <c r="Y157" s="332"/>
      <c r="Z157" s="325" t="s">
        <v>14</v>
      </c>
      <c r="AA157" s="327"/>
      <c r="AB157" s="31"/>
      <c r="AC157" s="31"/>
      <c r="AD157" s="31"/>
      <c r="AE157" s="305" t="s">
        <v>46</v>
      </c>
      <c r="AF157" s="344"/>
      <c r="AG157" s="344"/>
      <c r="AH157" s="344"/>
      <c r="AI157" s="346"/>
      <c r="AJ157" s="322">
        <f>ROUNDDOWN(AZ157/60,0)</f>
        <v>0</v>
      </c>
      <c r="AK157" s="322"/>
      <c r="AL157" s="344" t="s">
        <v>18</v>
      </c>
      <c r="AM157" s="344"/>
      <c r="AN157" s="322">
        <f>AZ157-AJ157*60</f>
        <v>0</v>
      </c>
      <c r="AO157" s="322"/>
      <c r="AP157" s="325" t="s">
        <v>14</v>
      </c>
      <c r="AQ157" s="327"/>
      <c r="AR157" s="34"/>
      <c r="AS157" s="31"/>
      <c r="AT157" s="31"/>
      <c r="AU157" s="317"/>
      <c r="AV157" s="317" t="s">
        <v>19</v>
      </c>
      <c r="AW157" s="320">
        <f>T157*60+X157</f>
        <v>0</v>
      </c>
      <c r="AX157" s="31"/>
      <c r="AY157" s="317" t="s">
        <v>20</v>
      </c>
      <c r="AZ157" s="320">
        <f>(T157*60+X157)-(H157*60+L157)</f>
        <v>0</v>
      </c>
      <c r="BA157" s="31"/>
      <c r="BB157" s="31"/>
      <c r="BC157" s="31"/>
      <c r="BD157" s="3"/>
      <c r="BE157" s="3"/>
      <c r="BF157" s="3"/>
      <c r="BG157" s="31"/>
    </row>
    <row r="158" spans="1:59" ht="35.25" hidden="1" customHeight="1" x14ac:dyDescent="0.15">
      <c r="A158" s="28"/>
      <c r="B158" s="339"/>
      <c r="C158" s="340"/>
      <c r="D158" s="340"/>
      <c r="E158" s="341"/>
      <c r="F158" s="342"/>
      <c r="G158" s="342"/>
      <c r="H158" s="334"/>
      <c r="I158" s="334"/>
      <c r="J158" s="326"/>
      <c r="K158" s="326"/>
      <c r="L158" s="334"/>
      <c r="M158" s="334"/>
      <c r="N158" s="326"/>
      <c r="O158" s="328"/>
      <c r="P158" s="336"/>
      <c r="Q158" s="328"/>
      <c r="R158" s="330"/>
      <c r="S158" s="330"/>
      <c r="T158" s="334"/>
      <c r="U158" s="334"/>
      <c r="V158" s="326"/>
      <c r="W158" s="326"/>
      <c r="X158" s="334"/>
      <c r="Y158" s="334"/>
      <c r="Z158" s="326"/>
      <c r="AA158" s="328"/>
      <c r="AB158" s="31"/>
      <c r="AC158" s="31"/>
      <c r="AD158" s="31"/>
      <c r="AE158" s="347"/>
      <c r="AF158" s="345"/>
      <c r="AG158" s="345"/>
      <c r="AH158" s="345"/>
      <c r="AI158" s="348"/>
      <c r="AJ158" s="324"/>
      <c r="AK158" s="324"/>
      <c r="AL158" s="345"/>
      <c r="AM158" s="345"/>
      <c r="AN158" s="324"/>
      <c r="AO158" s="324"/>
      <c r="AP158" s="326"/>
      <c r="AQ158" s="328"/>
      <c r="AR158" s="34"/>
      <c r="AS158" s="31"/>
      <c r="AT158" s="31"/>
      <c r="AU158" s="317"/>
      <c r="AV158" s="317"/>
      <c r="AW158" s="320"/>
      <c r="AX158" s="31"/>
      <c r="AY158" s="317"/>
      <c r="AZ158" s="320"/>
      <c r="BA158" s="31"/>
      <c r="BB158" s="31"/>
      <c r="BC158" s="31"/>
      <c r="BD158" s="3"/>
      <c r="BE158" s="3"/>
      <c r="BF158" s="3"/>
      <c r="BG158" s="31"/>
    </row>
    <row r="159" spans="1:59" ht="17.25" hidden="1" customHeight="1" x14ac:dyDescent="0.15">
      <c r="A159" s="28"/>
      <c r="B159" s="35"/>
      <c r="C159" s="35"/>
      <c r="D159" s="35"/>
      <c r="E159" s="35"/>
      <c r="F159" s="36"/>
      <c r="G159" s="36"/>
      <c r="H159" s="37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9" t="s">
        <v>21</v>
      </c>
      <c r="AK159" s="38"/>
      <c r="AL159" s="38"/>
      <c r="AM159" s="38"/>
      <c r="AN159" s="38"/>
      <c r="AO159" s="38"/>
      <c r="AP159" s="38"/>
      <c r="AQ159" s="38"/>
      <c r="AR159" s="34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"/>
      <c r="BE159" s="3"/>
      <c r="BF159" s="3"/>
      <c r="BG159" s="31"/>
    </row>
    <row r="160" spans="1:59" s="31" customFormat="1" ht="25.5" hidden="1" customHeight="1" x14ac:dyDescent="0.15">
      <c r="A160" s="28"/>
      <c r="B160" s="29"/>
      <c r="C160" s="30"/>
      <c r="D160" s="30"/>
      <c r="E160" s="30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3"/>
      <c r="X160" s="34"/>
      <c r="Y160" s="34"/>
      <c r="Z160" s="32"/>
      <c r="AA160" s="33"/>
      <c r="AB160" s="34"/>
      <c r="AC160" s="34"/>
      <c r="AD160" s="34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4"/>
      <c r="AW160" s="43" t="s">
        <v>22</v>
      </c>
      <c r="AZ160" s="31" t="s">
        <v>23</v>
      </c>
      <c r="BC160" s="31" t="s">
        <v>24</v>
      </c>
      <c r="BD160" s="3"/>
      <c r="BE160" s="3"/>
      <c r="BF160" s="3"/>
    </row>
    <row r="161" spans="1:59" s="48" customFormat="1" ht="25.5" hidden="1" customHeight="1" x14ac:dyDescent="0.15">
      <c r="A161" s="41"/>
      <c r="B161" s="42" t="s">
        <v>113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3"/>
      <c r="P161" s="42"/>
      <c r="Q161" s="42"/>
      <c r="R161" s="42"/>
      <c r="S161" s="42"/>
      <c r="T161" s="42"/>
      <c r="U161" s="13"/>
      <c r="V161" s="42"/>
      <c r="W161" s="42"/>
      <c r="X161" s="34"/>
      <c r="Y161" s="34"/>
      <c r="Z161" s="32"/>
      <c r="AA161" s="33"/>
      <c r="AB161" s="34"/>
      <c r="AC161" s="34"/>
      <c r="AD161" s="34"/>
      <c r="AE161" s="44" t="s">
        <v>25</v>
      </c>
      <c r="AF161" s="45"/>
      <c r="AG161" s="46"/>
      <c r="AH161" s="46"/>
      <c r="AI161" s="46"/>
      <c r="AJ161" s="46"/>
      <c r="AK161" s="46"/>
      <c r="AL161" s="46"/>
      <c r="AM161" s="46"/>
      <c r="AN161" s="38"/>
      <c r="AO161" s="38"/>
      <c r="AP161" s="38"/>
      <c r="AQ161" s="47"/>
      <c r="AR161" s="34"/>
      <c r="AS161" s="31"/>
      <c r="AT161" s="31"/>
      <c r="AU161" s="43"/>
      <c r="AV161" s="43"/>
      <c r="AW161" s="43" t="s">
        <v>26</v>
      </c>
      <c r="AX161" s="43"/>
      <c r="AY161" s="43"/>
      <c r="AZ161" s="31" t="s">
        <v>27</v>
      </c>
      <c r="BA161" s="43"/>
      <c r="BB161" s="31"/>
      <c r="BC161" s="31" t="s">
        <v>28</v>
      </c>
      <c r="BD161" s="40"/>
      <c r="BE161" s="3"/>
      <c r="BF161" s="40"/>
      <c r="BG161" s="43"/>
    </row>
    <row r="162" spans="1:59" ht="25.5" hidden="1" customHeight="1" x14ac:dyDescent="0.15">
      <c r="A162" s="28"/>
      <c r="B162" s="217" t="s">
        <v>51</v>
      </c>
      <c r="C162" s="337"/>
      <c r="D162" s="337"/>
      <c r="E162" s="338"/>
      <c r="F162" s="342" t="s">
        <v>12</v>
      </c>
      <c r="G162" s="342"/>
      <c r="H162" s="332"/>
      <c r="I162" s="332"/>
      <c r="J162" s="325" t="s">
        <v>13</v>
      </c>
      <c r="K162" s="325"/>
      <c r="L162" s="332"/>
      <c r="M162" s="332"/>
      <c r="N162" s="325" t="s">
        <v>14</v>
      </c>
      <c r="O162" s="327"/>
      <c r="P162" s="343" t="s">
        <v>15</v>
      </c>
      <c r="Q162" s="327"/>
      <c r="R162" s="329" t="s">
        <v>16</v>
      </c>
      <c r="S162" s="329"/>
      <c r="T162" s="331"/>
      <c r="U162" s="332"/>
      <c r="V162" s="325" t="s">
        <v>13</v>
      </c>
      <c r="W162" s="325"/>
      <c r="X162" s="332"/>
      <c r="Y162" s="332"/>
      <c r="Z162" s="325" t="s">
        <v>14</v>
      </c>
      <c r="AA162" s="327"/>
      <c r="AB162" s="34"/>
      <c r="AC162" s="34"/>
      <c r="AD162" s="34"/>
      <c r="AE162" s="335" t="s">
        <v>52</v>
      </c>
      <c r="AF162" s="325"/>
      <c r="AG162" s="325"/>
      <c r="AH162" s="325"/>
      <c r="AI162" s="327"/>
      <c r="AJ162" s="321">
        <f>ROUNDDOWN(AW167/60,0)</f>
        <v>0</v>
      </c>
      <c r="AK162" s="322"/>
      <c r="AL162" s="325" t="s">
        <v>13</v>
      </c>
      <c r="AM162" s="325"/>
      <c r="AN162" s="322">
        <f>AW167-AJ162*60</f>
        <v>0</v>
      </c>
      <c r="AO162" s="322"/>
      <c r="AP162" s="325" t="s">
        <v>14</v>
      </c>
      <c r="AQ162" s="327"/>
      <c r="AR162" s="34"/>
      <c r="AS162" s="49"/>
      <c r="AT162" s="49"/>
      <c r="AU162" s="31"/>
      <c r="AV162" s="317" t="s">
        <v>30</v>
      </c>
      <c r="AW162" s="320">
        <f>IF(AZ162&lt;=BC162,BC162,AW157)</f>
        <v>1260</v>
      </c>
      <c r="AX162" s="146"/>
      <c r="AY162" s="317" t="s">
        <v>31</v>
      </c>
      <c r="AZ162" s="320">
        <f>T162*60+X162</f>
        <v>0</v>
      </c>
      <c r="BA162" s="146"/>
      <c r="BB162" s="317" t="s">
        <v>32</v>
      </c>
      <c r="BC162" s="320">
        <f>IF(C171="☑",21*60,20*60)</f>
        <v>1260</v>
      </c>
      <c r="BD162" s="3"/>
      <c r="BE162" s="3"/>
      <c r="BF162" s="3"/>
      <c r="BG162" s="31"/>
    </row>
    <row r="163" spans="1:59" ht="35.25" hidden="1" customHeight="1" x14ac:dyDescent="0.15">
      <c r="A163" s="28"/>
      <c r="B163" s="339"/>
      <c r="C163" s="340"/>
      <c r="D163" s="340"/>
      <c r="E163" s="341"/>
      <c r="F163" s="342"/>
      <c r="G163" s="342"/>
      <c r="H163" s="334"/>
      <c r="I163" s="334"/>
      <c r="J163" s="326"/>
      <c r="K163" s="326"/>
      <c r="L163" s="334"/>
      <c r="M163" s="334"/>
      <c r="N163" s="326"/>
      <c r="O163" s="328"/>
      <c r="P163" s="336"/>
      <c r="Q163" s="328"/>
      <c r="R163" s="330"/>
      <c r="S163" s="330"/>
      <c r="T163" s="333"/>
      <c r="U163" s="334"/>
      <c r="V163" s="326"/>
      <c r="W163" s="326"/>
      <c r="X163" s="334"/>
      <c r="Y163" s="334"/>
      <c r="Z163" s="326"/>
      <c r="AA163" s="328"/>
      <c r="AB163" s="31"/>
      <c r="AC163" s="31"/>
      <c r="AD163" s="31"/>
      <c r="AE163" s="336"/>
      <c r="AF163" s="326"/>
      <c r="AG163" s="326"/>
      <c r="AH163" s="326"/>
      <c r="AI163" s="328"/>
      <c r="AJ163" s="323"/>
      <c r="AK163" s="324"/>
      <c r="AL163" s="326"/>
      <c r="AM163" s="326"/>
      <c r="AN163" s="324"/>
      <c r="AO163" s="324"/>
      <c r="AP163" s="326"/>
      <c r="AQ163" s="328"/>
      <c r="AR163" s="34"/>
      <c r="AS163" s="49"/>
      <c r="AT163" s="49"/>
      <c r="AU163" s="31"/>
      <c r="AV163" s="317"/>
      <c r="AW163" s="320"/>
      <c r="AX163" s="146"/>
      <c r="AY163" s="317"/>
      <c r="AZ163" s="320"/>
      <c r="BA163" s="146"/>
      <c r="BB163" s="317"/>
      <c r="BC163" s="320"/>
      <c r="BD163" s="3"/>
      <c r="BE163" s="3"/>
      <c r="BF163" s="3"/>
      <c r="BG163" s="31"/>
    </row>
    <row r="164" spans="1:59" ht="17.25" hidden="1" customHeight="1" x14ac:dyDescent="0.15">
      <c r="A164" s="50"/>
      <c r="B164" s="35"/>
      <c r="C164" s="35"/>
      <c r="D164" s="35"/>
      <c r="E164" s="35"/>
      <c r="F164" s="31"/>
      <c r="G164" s="35"/>
      <c r="H164" s="37"/>
      <c r="I164" s="35"/>
      <c r="J164" s="35"/>
      <c r="K164" s="35"/>
      <c r="L164" s="35"/>
      <c r="M164" s="35"/>
      <c r="N164" s="35"/>
      <c r="O164" s="35"/>
      <c r="P164" s="51"/>
      <c r="Q164" s="35"/>
      <c r="R164" s="35"/>
      <c r="S164" s="35"/>
      <c r="T164" s="35"/>
      <c r="U164" s="35"/>
      <c r="V164" s="35"/>
      <c r="W164" s="35"/>
      <c r="X164" s="34"/>
      <c r="Y164" s="34"/>
      <c r="Z164" s="32"/>
      <c r="AA164" s="31"/>
      <c r="AB164" s="31"/>
      <c r="AC164" s="31"/>
      <c r="AD164" s="31"/>
      <c r="AE164" s="47"/>
      <c r="AF164" s="47"/>
      <c r="AG164" s="47"/>
      <c r="AH164" s="47"/>
      <c r="AI164" s="47"/>
      <c r="AJ164" s="39" t="s">
        <v>21</v>
      </c>
      <c r="AK164" s="47"/>
      <c r="AL164" s="47"/>
      <c r="AM164" s="47"/>
      <c r="AN164" s="47"/>
      <c r="AO164" s="47"/>
      <c r="AP164" s="47"/>
      <c r="AQ164" s="47"/>
      <c r="AR164" s="31"/>
      <c r="AS164" s="31"/>
      <c r="AT164" s="31"/>
      <c r="AU164" s="31"/>
      <c r="AV164" s="31"/>
      <c r="AW164" s="31"/>
      <c r="AX164" s="31"/>
      <c r="AY164" s="31"/>
      <c r="AZ164" s="60" t="s">
        <v>33</v>
      </c>
      <c r="BA164" s="31"/>
      <c r="BB164" s="31"/>
      <c r="BC164" s="31"/>
      <c r="BD164" s="3"/>
      <c r="BE164" s="3"/>
      <c r="BF164" s="3"/>
      <c r="BG164" s="31"/>
    </row>
    <row r="165" spans="1:59" ht="25.5" hidden="1" customHeight="1" x14ac:dyDescent="0.2">
      <c r="A165" s="50"/>
      <c r="B165" s="31"/>
      <c r="C165" s="299" t="s">
        <v>106</v>
      </c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0"/>
      <c r="Z165" s="300"/>
      <c r="AA165" s="300"/>
      <c r="AB165" s="301"/>
      <c r="AC165" s="31"/>
      <c r="AD165" s="3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T165" s="31"/>
      <c r="AU165" s="31"/>
      <c r="AV165" s="31"/>
      <c r="AW165" s="31"/>
      <c r="AX165" s="31"/>
      <c r="AY165" s="31"/>
      <c r="AZ165" s="125" t="s">
        <v>34</v>
      </c>
      <c r="BA165" s="31"/>
      <c r="BB165" s="31"/>
      <c r="BC165" s="31"/>
      <c r="BD165" s="3"/>
      <c r="BE165" s="3"/>
      <c r="BF165" s="3"/>
      <c r="BG165" s="31"/>
    </row>
    <row r="166" spans="1:59" ht="25.5" hidden="1" customHeight="1" x14ac:dyDescent="0.15">
      <c r="A166" s="50"/>
      <c r="B166" s="31"/>
      <c r="C166" s="302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4"/>
      <c r="AC166" s="31"/>
      <c r="AD166" s="31"/>
      <c r="AE166" s="44" t="s">
        <v>35</v>
      </c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31"/>
      <c r="AS166" s="31"/>
      <c r="AT166" s="31"/>
      <c r="AU166" s="31"/>
      <c r="AV166" s="31"/>
      <c r="AW166" s="31" t="s">
        <v>36</v>
      </c>
      <c r="AX166" s="31"/>
      <c r="AY166" s="31"/>
      <c r="AZ166" s="31" t="s">
        <v>37</v>
      </c>
      <c r="BA166" s="126"/>
      <c r="BB166" s="31"/>
      <c r="BC166" s="31"/>
      <c r="BD166" s="3"/>
      <c r="BE166" s="3"/>
      <c r="BF166" s="3"/>
      <c r="BG166" s="31"/>
    </row>
    <row r="167" spans="1:59" s="48" customFormat="1" ht="25.5" hidden="1" customHeight="1" x14ac:dyDescent="0.15">
      <c r="A167" s="50"/>
      <c r="B167" s="31"/>
      <c r="C167" s="302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4"/>
      <c r="AC167" s="34"/>
      <c r="AD167" s="34"/>
      <c r="AE167" s="305" t="s">
        <v>48</v>
      </c>
      <c r="AF167" s="306"/>
      <c r="AG167" s="306"/>
      <c r="AH167" s="306"/>
      <c r="AI167" s="306"/>
      <c r="AJ167" s="306"/>
      <c r="AK167" s="307"/>
      <c r="AL167" s="311">
        <f>IF(AZ157=0,0,ROUNDUP(AW167/AZ157,3))</f>
        <v>0</v>
      </c>
      <c r="AM167" s="312"/>
      <c r="AN167" s="312"/>
      <c r="AO167" s="312"/>
      <c r="AP167" s="312"/>
      <c r="AQ167" s="313"/>
      <c r="AR167" s="31"/>
      <c r="AS167" s="31"/>
      <c r="AT167" s="31"/>
      <c r="AU167" s="43"/>
      <c r="AV167" s="317" t="s">
        <v>39</v>
      </c>
      <c r="AW167" s="318">
        <f>IF(AW157-AW162&gt;0,IF(AW157-AW162&gt;AZ157,AZ157,AW157-AW162),0)</f>
        <v>0</v>
      </c>
      <c r="AX167" s="319" t="s">
        <v>40</v>
      </c>
      <c r="AY167" s="319"/>
      <c r="AZ167" s="126"/>
      <c r="BA167" s="126"/>
      <c r="BB167" s="43"/>
      <c r="BC167" s="43"/>
      <c r="BD167" s="40"/>
      <c r="BE167" s="40"/>
      <c r="BF167" s="40"/>
      <c r="BG167" s="43"/>
    </row>
    <row r="168" spans="1:59" ht="35.25" hidden="1" customHeight="1" x14ac:dyDescent="0.15">
      <c r="A168" s="63"/>
      <c r="B168" s="31"/>
      <c r="C168" s="302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4"/>
      <c r="AC168" s="31"/>
      <c r="AD168" s="31"/>
      <c r="AE168" s="308"/>
      <c r="AF168" s="309"/>
      <c r="AG168" s="309"/>
      <c r="AH168" s="309"/>
      <c r="AI168" s="309"/>
      <c r="AJ168" s="309"/>
      <c r="AK168" s="310"/>
      <c r="AL168" s="314"/>
      <c r="AM168" s="315"/>
      <c r="AN168" s="315"/>
      <c r="AO168" s="315"/>
      <c r="AP168" s="315"/>
      <c r="AQ168" s="316"/>
      <c r="AR168" s="31"/>
      <c r="AS168" s="31"/>
      <c r="AT168" s="31"/>
      <c r="AU168" s="317"/>
      <c r="AV168" s="317"/>
      <c r="AW168" s="318"/>
      <c r="AX168" s="319"/>
      <c r="AY168" s="319"/>
      <c r="AZ168" s="31"/>
      <c r="BA168" s="31"/>
      <c r="BB168" s="31"/>
      <c r="BC168" s="31"/>
      <c r="BD168" s="3"/>
      <c r="BE168" s="3"/>
      <c r="BF168" s="3"/>
      <c r="BG168" s="31"/>
    </row>
    <row r="169" spans="1:59" ht="25.5" hidden="1" customHeight="1" x14ac:dyDescent="0.15">
      <c r="A169" s="63"/>
      <c r="B169" s="31"/>
      <c r="C169" s="302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4"/>
      <c r="AC169" s="31"/>
      <c r="AD169" s="31"/>
      <c r="AE169" s="31"/>
      <c r="AF169" s="31"/>
      <c r="AG169" s="31"/>
      <c r="AH169" s="31"/>
      <c r="AI169" s="31"/>
      <c r="AJ169" s="31"/>
      <c r="AK169" s="52" t="s">
        <v>21</v>
      </c>
      <c r="AL169" s="31"/>
      <c r="AM169" s="34"/>
      <c r="AN169" s="34"/>
      <c r="AO169" s="34"/>
      <c r="AP169" s="31"/>
      <c r="AQ169" s="31"/>
      <c r="AR169" s="31"/>
      <c r="AS169" s="31"/>
      <c r="AT169" s="31"/>
      <c r="AU169" s="317"/>
      <c r="AV169" s="31"/>
      <c r="AW169" s="31"/>
      <c r="AX169" s="31"/>
      <c r="AY169" s="31"/>
      <c r="AZ169" s="31"/>
      <c r="BA169" s="31"/>
      <c r="BB169" s="31"/>
      <c r="BC169" s="31"/>
      <c r="BD169" s="3"/>
      <c r="BE169" s="3"/>
      <c r="BF169" s="3"/>
      <c r="BG169" s="31"/>
    </row>
    <row r="170" spans="1:59" ht="25.5" hidden="1" customHeight="1" x14ac:dyDescent="0.15">
      <c r="A170" s="50"/>
      <c r="B170" s="30"/>
      <c r="C170" s="302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4"/>
      <c r="AC170" s="31"/>
      <c r="AD170" s="31"/>
      <c r="AE170" s="31"/>
      <c r="AF170" s="31"/>
      <c r="AG170" s="31"/>
      <c r="AH170" s="31"/>
      <c r="AI170" s="31"/>
      <c r="AJ170" s="31"/>
      <c r="AK170" s="53" t="s">
        <v>41</v>
      </c>
      <c r="AL170" s="31"/>
      <c r="AM170" s="34"/>
      <c r="AN170" s="34"/>
      <c r="AO170" s="34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"/>
      <c r="BE170" s="3"/>
      <c r="BF170" s="3"/>
    </row>
    <row r="171" spans="1:59" ht="25.5" hidden="1" customHeight="1" x14ac:dyDescent="0.15">
      <c r="A171" s="50"/>
      <c r="B171" s="30"/>
      <c r="C171" s="292" t="s">
        <v>42</v>
      </c>
      <c r="D171" s="293"/>
      <c r="E171" s="294" t="s">
        <v>53</v>
      </c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  <c r="AA171" s="294"/>
      <c r="AB171" s="295"/>
      <c r="AC171" s="31"/>
      <c r="AD171" s="31"/>
      <c r="AE171" s="31"/>
      <c r="AF171" s="31"/>
      <c r="AG171" s="31"/>
      <c r="AH171" s="31"/>
      <c r="AI171" s="31"/>
      <c r="AJ171" s="31"/>
      <c r="AK171" s="53"/>
      <c r="AL171" s="31"/>
      <c r="AM171" s="34"/>
      <c r="AN171" s="34"/>
      <c r="AO171" s="34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"/>
      <c r="BE171" s="3"/>
      <c r="BF171" s="3"/>
    </row>
    <row r="172" spans="1:59" ht="17.25" hidden="1" customHeight="1" x14ac:dyDescent="0.15">
      <c r="A172" s="54"/>
      <c r="B172" s="55"/>
      <c r="C172" s="55"/>
      <c r="D172" s="55"/>
      <c r="E172" s="55"/>
      <c r="F172" s="56"/>
      <c r="G172" s="55"/>
      <c r="H172" s="55"/>
      <c r="I172" s="55"/>
      <c r="J172" s="55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8"/>
      <c r="AL172" s="57"/>
      <c r="AM172" s="59"/>
      <c r="AN172" s="59"/>
      <c r="AO172" s="59"/>
      <c r="AP172" s="57"/>
      <c r="AQ172" s="57"/>
      <c r="AR172" s="57"/>
      <c r="AS172" s="57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"/>
      <c r="BE172" s="3"/>
      <c r="BF172" s="3"/>
    </row>
    <row r="173" spans="1:59" ht="25.5" hidden="1" customHeight="1" x14ac:dyDescent="0.15">
      <c r="A173" s="349" t="s">
        <v>59</v>
      </c>
      <c r="B173" s="350"/>
      <c r="C173" s="350"/>
      <c r="D173" s="350"/>
      <c r="E173" s="350"/>
      <c r="F173" s="350"/>
      <c r="G173" s="350"/>
      <c r="H173" s="350"/>
      <c r="I173" s="351"/>
      <c r="J173" s="23"/>
      <c r="K173" s="62" t="s">
        <v>50</v>
      </c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23"/>
      <c r="AP173" s="23"/>
      <c r="AQ173" s="23"/>
      <c r="AR173" s="23"/>
      <c r="AS173" s="23"/>
      <c r="AT173" s="23"/>
      <c r="AU173" s="31"/>
      <c r="AV173" s="31" t="s">
        <v>6</v>
      </c>
      <c r="AW173" s="34"/>
      <c r="AX173" s="34"/>
      <c r="AY173" s="34"/>
      <c r="AZ173" s="34"/>
      <c r="BA173" s="31"/>
      <c r="BB173" s="34"/>
      <c r="BC173" s="34"/>
      <c r="BD173" s="21"/>
      <c r="BE173" s="21"/>
      <c r="BF173" s="21"/>
      <c r="BG173" s="10"/>
    </row>
    <row r="174" spans="1:59" ht="17.25" hidden="1" customHeight="1" x14ac:dyDescent="0.15">
      <c r="A174" s="352"/>
      <c r="B174" s="353"/>
      <c r="C174" s="353"/>
      <c r="D174" s="353"/>
      <c r="E174" s="353"/>
      <c r="F174" s="353"/>
      <c r="G174" s="353"/>
      <c r="H174" s="353"/>
      <c r="I174" s="35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5"/>
      <c r="Y174" s="25"/>
      <c r="Z174" s="25"/>
      <c r="AA174" s="25"/>
      <c r="AB174" s="25"/>
      <c r="AC174" s="25"/>
      <c r="AD174" s="25"/>
      <c r="AE174" s="26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7"/>
      <c r="AQ174" s="27"/>
      <c r="AR174" s="27"/>
      <c r="AS174" s="27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"/>
      <c r="BE174" s="3"/>
      <c r="BF174" s="3"/>
      <c r="BG174" s="31"/>
    </row>
    <row r="175" spans="1:59" ht="28.5" hidden="1" customHeight="1" x14ac:dyDescent="0.15">
      <c r="A175" s="28"/>
      <c r="B175" s="29" t="s">
        <v>7</v>
      </c>
      <c r="C175" s="30"/>
      <c r="D175" s="30"/>
      <c r="E175" s="30"/>
      <c r="F175" s="31"/>
      <c r="G175" s="32"/>
      <c r="H175" s="31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3"/>
      <c r="AB175" s="34"/>
      <c r="AC175" s="34"/>
      <c r="AD175" s="34"/>
      <c r="AE175" s="29" t="s">
        <v>8</v>
      </c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1"/>
      <c r="AV175" s="31"/>
      <c r="AW175" s="31" t="s">
        <v>9</v>
      </c>
      <c r="AX175" s="31"/>
      <c r="AY175" s="31"/>
      <c r="AZ175" s="31" t="s">
        <v>10</v>
      </c>
      <c r="BA175" s="31"/>
      <c r="BB175" s="31"/>
      <c r="BC175" s="31"/>
      <c r="BD175" s="3"/>
      <c r="BE175" s="3"/>
      <c r="BF175" s="3"/>
      <c r="BG175" s="31"/>
    </row>
    <row r="176" spans="1:59" ht="25.5" hidden="1" customHeight="1" x14ac:dyDescent="0.15">
      <c r="A176" s="28"/>
      <c r="B176" s="217" t="s">
        <v>11</v>
      </c>
      <c r="C176" s="337"/>
      <c r="D176" s="337"/>
      <c r="E176" s="338"/>
      <c r="F176" s="342" t="s">
        <v>12</v>
      </c>
      <c r="G176" s="342"/>
      <c r="H176" s="332"/>
      <c r="I176" s="332"/>
      <c r="J176" s="325" t="s">
        <v>13</v>
      </c>
      <c r="K176" s="325"/>
      <c r="L176" s="332"/>
      <c r="M176" s="332"/>
      <c r="N176" s="325" t="s">
        <v>14</v>
      </c>
      <c r="O176" s="327"/>
      <c r="P176" s="343" t="s">
        <v>15</v>
      </c>
      <c r="Q176" s="327"/>
      <c r="R176" s="329" t="s">
        <v>16</v>
      </c>
      <c r="S176" s="329"/>
      <c r="T176" s="332"/>
      <c r="U176" s="332"/>
      <c r="V176" s="325" t="s">
        <v>13</v>
      </c>
      <c r="W176" s="325"/>
      <c r="X176" s="332"/>
      <c r="Y176" s="332"/>
      <c r="Z176" s="325" t="s">
        <v>14</v>
      </c>
      <c r="AA176" s="327"/>
      <c r="AB176" s="31"/>
      <c r="AC176" s="31"/>
      <c r="AD176" s="31"/>
      <c r="AE176" s="305" t="s">
        <v>46</v>
      </c>
      <c r="AF176" s="344"/>
      <c r="AG176" s="344"/>
      <c r="AH176" s="344"/>
      <c r="AI176" s="346"/>
      <c r="AJ176" s="322">
        <f>ROUNDDOWN(AZ176/60,0)</f>
        <v>0</v>
      </c>
      <c r="AK176" s="322"/>
      <c r="AL176" s="344" t="s">
        <v>18</v>
      </c>
      <c r="AM176" s="344"/>
      <c r="AN176" s="322">
        <f>AZ176-AJ176*60</f>
        <v>0</v>
      </c>
      <c r="AO176" s="322"/>
      <c r="AP176" s="325" t="s">
        <v>14</v>
      </c>
      <c r="AQ176" s="327"/>
      <c r="AR176" s="34"/>
      <c r="AS176" s="31"/>
      <c r="AT176" s="31"/>
      <c r="AU176" s="317"/>
      <c r="AV176" s="317" t="s">
        <v>19</v>
      </c>
      <c r="AW176" s="320">
        <f>T176*60+X176</f>
        <v>0</v>
      </c>
      <c r="AX176" s="31"/>
      <c r="AY176" s="317" t="s">
        <v>20</v>
      </c>
      <c r="AZ176" s="320">
        <f>(T176*60+X176)-(H176*60+L176)</f>
        <v>0</v>
      </c>
      <c r="BA176" s="31"/>
      <c r="BB176" s="31"/>
      <c r="BC176" s="31"/>
      <c r="BD176" s="3"/>
      <c r="BE176" s="3"/>
      <c r="BF176" s="3"/>
      <c r="BG176" s="31"/>
    </row>
    <row r="177" spans="1:59" ht="35.25" hidden="1" customHeight="1" x14ac:dyDescent="0.15">
      <c r="A177" s="28"/>
      <c r="B177" s="339"/>
      <c r="C177" s="340"/>
      <c r="D177" s="340"/>
      <c r="E177" s="341"/>
      <c r="F177" s="342"/>
      <c r="G177" s="342"/>
      <c r="H177" s="334"/>
      <c r="I177" s="334"/>
      <c r="J177" s="326"/>
      <c r="K177" s="326"/>
      <c r="L177" s="334"/>
      <c r="M177" s="334"/>
      <c r="N177" s="326"/>
      <c r="O177" s="328"/>
      <c r="P177" s="336"/>
      <c r="Q177" s="328"/>
      <c r="R177" s="330"/>
      <c r="S177" s="330"/>
      <c r="T177" s="334"/>
      <c r="U177" s="334"/>
      <c r="V177" s="326"/>
      <c r="W177" s="326"/>
      <c r="X177" s="334"/>
      <c r="Y177" s="334"/>
      <c r="Z177" s="326"/>
      <c r="AA177" s="328"/>
      <c r="AB177" s="31"/>
      <c r="AC177" s="31"/>
      <c r="AD177" s="31"/>
      <c r="AE177" s="347"/>
      <c r="AF177" s="345"/>
      <c r="AG177" s="345"/>
      <c r="AH177" s="345"/>
      <c r="AI177" s="348"/>
      <c r="AJ177" s="324"/>
      <c r="AK177" s="324"/>
      <c r="AL177" s="345"/>
      <c r="AM177" s="345"/>
      <c r="AN177" s="324"/>
      <c r="AO177" s="324"/>
      <c r="AP177" s="326"/>
      <c r="AQ177" s="328"/>
      <c r="AR177" s="34"/>
      <c r="AS177" s="31"/>
      <c r="AT177" s="31"/>
      <c r="AU177" s="317"/>
      <c r="AV177" s="317"/>
      <c r="AW177" s="320"/>
      <c r="AX177" s="31"/>
      <c r="AY177" s="317"/>
      <c r="AZ177" s="320"/>
      <c r="BA177" s="31"/>
      <c r="BB177" s="31"/>
      <c r="BC177" s="31"/>
      <c r="BD177" s="3"/>
      <c r="BE177" s="3"/>
      <c r="BF177" s="3"/>
      <c r="BG177" s="31"/>
    </row>
    <row r="178" spans="1:59" ht="17.25" hidden="1" customHeight="1" x14ac:dyDescent="0.15">
      <c r="A178" s="28"/>
      <c r="B178" s="35"/>
      <c r="C178" s="35"/>
      <c r="D178" s="35"/>
      <c r="E178" s="35"/>
      <c r="F178" s="36"/>
      <c r="G178" s="36"/>
      <c r="H178" s="37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4"/>
      <c r="Y178" s="34"/>
      <c r="Z178" s="32"/>
      <c r="AA178" s="33"/>
      <c r="AB178" s="34"/>
      <c r="AC178" s="34"/>
      <c r="AD178" s="34"/>
      <c r="AE178" s="38"/>
      <c r="AF178" s="38"/>
      <c r="AG178" s="38"/>
      <c r="AH178" s="38"/>
      <c r="AI178" s="38"/>
      <c r="AJ178" s="39" t="s">
        <v>21</v>
      </c>
      <c r="AK178" s="38"/>
      <c r="AL178" s="38"/>
      <c r="AM178" s="38"/>
      <c r="AN178" s="38"/>
      <c r="AO178" s="38"/>
      <c r="AP178" s="38"/>
      <c r="AQ178" s="38"/>
      <c r="AR178" s="34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"/>
      <c r="BE178" s="3"/>
      <c r="BF178" s="3"/>
      <c r="BG178" s="31"/>
    </row>
    <row r="179" spans="1:59" s="31" customFormat="1" ht="25.5" hidden="1" customHeight="1" x14ac:dyDescent="0.15">
      <c r="A179" s="28"/>
      <c r="B179" s="29"/>
      <c r="C179" s="30"/>
      <c r="D179" s="30"/>
      <c r="E179" s="30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3"/>
      <c r="X179" s="34"/>
      <c r="Y179" s="34"/>
      <c r="Z179" s="32"/>
      <c r="AA179" s="33"/>
      <c r="AB179" s="34"/>
      <c r="AC179" s="34"/>
      <c r="AD179" s="34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4"/>
      <c r="AW179" s="43" t="s">
        <v>22</v>
      </c>
      <c r="AZ179" s="31" t="s">
        <v>23</v>
      </c>
      <c r="BC179" s="31" t="s">
        <v>24</v>
      </c>
      <c r="BD179" s="3"/>
      <c r="BE179" s="3"/>
      <c r="BF179" s="3"/>
    </row>
    <row r="180" spans="1:59" s="48" customFormat="1" ht="25.5" hidden="1" customHeight="1" x14ac:dyDescent="0.15">
      <c r="A180" s="41"/>
      <c r="B180" s="42" t="s">
        <v>113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3"/>
      <c r="P180" s="42"/>
      <c r="Q180" s="42"/>
      <c r="R180" s="42"/>
      <c r="S180" s="42"/>
      <c r="T180" s="42"/>
      <c r="U180" s="13"/>
      <c r="V180" s="42"/>
      <c r="W180" s="42"/>
      <c r="X180" s="34"/>
      <c r="Y180" s="34"/>
      <c r="Z180" s="32"/>
      <c r="AA180" s="33"/>
      <c r="AB180" s="34"/>
      <c r="AC180" s="34"/>
      <c r="AD180" s="34"/>
      <c r="AE180" s="44" t="s">
        <v>25</v>
      </c>
      <c r="AF180" s="45"/>
      <c r="AG180" s="46"/>
      <c r="AH180" s="46"/>
      <c r="AI180" s="46"/>
      <c r="AJ180" s="46"/>
      <c r="AK180" s="46"/>
      <c r="AL180" s="46"/>
      <c r="AM180" s="46"/>
      <c r="AN180" s="38"/>
      <c r="AO180" s="38"/>
      <c r="AP180" s="38"/>
      <c r="AQ180" s="47"/>
      <c r="AR180" s="34"/>
      <c r="AS180" s="31"/>
      <c r="AT180" s="31"/>
      <c r="AU180" s="43"/>
      <c r="AV180" s="43"/>
      <c r="AW180" s="43" t="s">
        <v>26</v>
      </c>
      <c r="AX180" s="43"/>
      <c r="AY180" s="43"/>
      <c r="AZ180" s="31" t="s">
        <v>27</v>
      </c>
      <c r="BA180" s="43"/>
      <c r="BB180" s="31"/>
      <c r="BC180" s="31" t="s">
        <v>28</v>
      </c>
      <c r="BD180" s="40"/>
      <c r="BE180" s="3"/>
      <c r="BF180" s="40"/>
      <c r="BG180" s="43"/>
    </row>
    <row r="181" spans="1:59" ht="25.5" hidden="1" customHeight="1" x14ac:dyDescent="0.15">
      <c r="A181" s="28"/>
      <c r="B181" s="217" t="s">
        <v>51</v>
      </c>
      <c r="C181" s="337"/>
      <c r="D181" s="337"/>
      <c r="E181" s="338"/>
      <c r="F181" s="342" t="s">
        <v>12</v>
      </c>
      <c r="G181" s="342"/>
      <c r="H181" s="332"/>
      <c r="I181" s="332"/>
      <c r="J181" s="325" t="s">
        <v>13</v>
      </c>
      <c r="K181" s="325"/>
      <c r="L181" s="332"/>
      <c r="M181" s="332"/>
      <c r="N181" s="325" t="s">
        <v>14</v>
      </c>
      <c r="O181" s="327"/>
      <c r="P181" s="343" t="s">
        <v>15</v>
      </c>
      <c r="Q181" s="327"/>
      <c r="R181" s="329" t="s">
        <v>16</v>
      </c>
      <c r="S181" s="329"/>
      <c r="T181" s="331"/>
      <c r="U181" s="332"/>
      <c r="V181" s="325" t="s">
        <v>13</v>
      </c>
      <c r="W181" s="325"/>
      <c r="X181" s="332"/>
      <c r="Y181" s="332"/>
      <c r="Z181" s="325" t="s">
        <v>14</v>
      </c>
      <c r="AA181" s="327"/>
      <c r="AB181" s="34"/>
      <c r="AC181" s="34"/>
      <c r="AD181" s="34"/>
      <c r="AE181" s="335" t="s">
        <v>52</v>
      </c>
      <c r="AF181" s="325"/>
      <c r="AG181" s="325"/>
      <c r="AH181" s="325"/>
      <c r="AI181" s="327"/>
      <c r="AJ181" s="321">
        <f>ROUNDDOWN(AW186/60,0)</f>
        <v>0</v>
      </c>
      <c r="AK181" s="322"/>
      <c r="AL181" s="325" t="s">
        <v>13</v>
      </c>
      <c r="AM181" s="325"/>
      <c r="AN181" s="322">
        <f>AW186-AJ181*60</f>
        <v>0</v>
      </c>
      <c r="AO181" s="322"/>
      <c r="AP181" s="325" t="s">
        <v>14</v>
      </c>
      <c r="AQ181" s="327"/>
      <c r="AR181" s="34"/>
      <c r="AS181" s="49"/>
      <c r="AT181" s="49"/>
      <c r="AU181" s="31"/>
      <c r="AV181" s="317" t="s">
        <v>30</v>
      </c>
      <c r="AW181" s="320">
        <f>IF(AZ181&lt;=BC181,BC181,AW176)</f>
        <v>1260</v>
      </c>
      <c r="AX181" s="146"/>
      <c r="AY181" s="317" t="s">
        <v>31</v>
      </c>
      <c r="AZ181" s="320">
        <f>T181*60+X181</f>
        <v>0</v>
      </c>
      <c r="BA181" s="146"/>
      <c r="BB181" s="317" t="s">
        <v>32</v>
      </c>
      <c r="BC181" s="320">
        <f>IF(C190="☑",21*60,20*60)</f>
        <v>1260</v>
      </c>
      <c r="BD181" s="3"/>
      <c r="BE181" s="3"/>
      <c r="BF181" s="3"/>
      <c r="BG181" s="31"/>
    </row>
    <row r="182" spans="1:59" ht="35.25" hidden="1" customHeight="1" x14ac:dyDescent="0.15">
      <c r="A182" s="28"/>
      <c r="B182" s="339"/>
      <c r="C182" s="340"/>
      <c r="D182" s="340"/>
      <c r="E182" s="341"/>
      <c r="F182" s="342"/>
      <c r="G182" s="342"/>
      <c r="H182" s="334"/>
      <c r="I182" s="334"/>
      <c r="J182" s="326"/>
      <c r="K182" s="326"/>
      <c r="L182" s="334"/>
      <c r="M182" s="334"/>
      <c r="N182" s="326"/>
      <c r="O182" s="328"/>
      <c r="P182" s="336"/>
      <c r="Q182" s="328"/>
      <c r="R182" s="330"/>
      <c r="S182" s="330"/>
      <c r="T182" s="333"/>
      <c r="U182" s="334"/>
      <c r="V182" s="326"/>
      <c r="W182" s="326"/>
      <c r="X182" s="334"/>
      <c r="Y182" s="334"/>
      <c r="Z182" s="326"/>
      <c r="AA182" s="328"/>
      <c r="AB182" s="31"/>
      <c r="AC182" s="31"/>
      <c r="AD182" s="31"/>
      <c r="AE182" s="336"/>
      <c r="AF182" s="326"/>
      <c r="AG182" s="326"/>
      <c r="AH182" s="326"/>
      <c r="AI182" s="328"/>
      <c r="AJ182" s="323"/>
      <c r="AK182" s="324"/>
      <c r="AL182" s="326"/>
      <c r="AM182" s="326"/>
      <c r="AN182" s="324"/>
      <c r="AO182" s="324"/>
      <c r="AP182" s="326"/>
      <c r="AQ182" s="328"/>
      <c r="AR182" s="34"/>
      <c r="AS182" s="49"/>
      <c r="AT182" s="49"/>
      <c r="AU182" s="31"/>
      <c r="AV182" s="317"/>
      <c r="AW182" s="320"/>
      <c r="AX182" s="146"/>
      <c r="AY182" s="317"/>
      <c r="AZ182" s="320"/>
      <c r="BA182" s="146"/>
      <c r="BB182" s="317"/>
      <c r="BC182" s="320"/>
      <c r="BD182" s="3"/>
      <c r="BE182" s="3"/>
      <c r="BF182" s="3"/>
      <c r="BG182" s="31"/>
    </row>
    <row r="183" spans="1:59" ht="17.25" hidden="1" customHeight="1" x14ac:dyDescent="0.15">
      <c r="A183" s="50"/>
      <c r="B183" s="35"/>
      <c r="C183" s="35"/>
      <c r="D183" s="35"/>
      <c r="E183" s="35"/>
      <c r="F183" s="31"/>
      <c r="G183" s="35"/>
      <c r="H183" s="37"/>
      <c r="I183" s="35"/>
      <c r="J183" s="35"/>
      <c r="K183" s="35"/>
      <c r="L183" s="35"/>
      <c r="M183" s="35"/>
      <c r="N183" s="35"/>
      <c r="O183" s="35"/>
      <c r="P183" s="51"/>
      <c r="Q183" s="35"/>
      <c r="R183" s="35"/>
      <c r="S183" s="35"/>
      <c r="T183" s="35"/>
      <c r="U183" s="35"/>
      <c r="V183" s="35"/>
      <c r="W183" s="35"/>
      <c r="X183" s="34"/>
      <c r="Y183" s="34"/>
      <c r="Z183" s="32"/>
      <c r="AA183" s="31"/>
      <c r="AB183" s="31"/>
      <c r="AC183" s="31"/>
      <c r="AD183" s="31"/>
      <c r="AE183" s="47"/>
      <c r="AF183" s="47"/>
      <c r="AG183" s="47"/>
      <c r="AH183" s="47"/>
      <c r="AI183" s="47"/>
      <c r="AJ183" s="39" t="s">
        <v>21</v>
      </c>
      <c r="AK183" s="47"/>
      <c r="AL183" s="47"/>
      <c r="AM183" s="47"/>
      <c r="AN183" s="47"/>
      <c r="AO183" s="47"/>
      <c r="AP183" s="47"/>
      <c r="AQ183" s="47"/>
      <c r="AR183" s="31"/>
      <c r="AS183" s="31"/>
      <c r="AT183" s="31"/>
      <c r="AU183" s="31"/>
      <c r="AV183" s="31"/>
      <c r="AW183" s="31"/>
      <c r="AX183" s="31"/>
      <c r="AY183" s="31"/>
      <c r="AZ183" s="60" t="s">
        <v>33</v>
      </c>
      <c r="BA183" s="31"/>
      <c r="BB183" s="31"/>
      <c r="BC183" s="31"/>
      <c r="BD183" s="3"/>
      <c r="BE183" s="3"/>
      <c r="BF183" s="3"/>
      <c r="BG183" s="31"/>
    </row>
    <row r="184" spans="1:59" ht="25.5" hidden="1" customHeight="1" x14ac:dyDescent="0.2">
      <c r="A184" s="50"/>
      <c r="B184" s="31"/>
      <c r="C184" s="299" t="s">
        <v>106</v>
      </c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300"/>
      <c r="S184" s="300"/>
      <c r="T184" s="300"/>
      <c r="U184" s="300"/>
      <c r="V184" s="300"/>
      <c r="W184" s="300"/>
      <c r="X184" s="300"/>
      <c r="Y184" s="300"/>
      <c r="Z184" s="300"/>
      <c r="AA184" s="300"/>
      <c r="AB184" s="301"/>
      <c r="AC184" s="31"/>
      <c r="AD184" s="3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31"/>
      <c r="AS184" s="31"/>
      <c r="AT184" s="31"/>
      <c r="AU184" s="31"/>
      <c r="AV184" s="31"/>
      <c r="AW184" s="31"/>
      <c r="AX184" s="31"/>
      <c r="AY184" s="31"/>
      <c r="AZ184" s="125" t="s">
        <v>34</v>
      </c>
      <c r="BA184" s="31"/>
      <c r="BB184" s="31"/>
      <c r="BC184" s="31"/>
      <c r="BD184" s="3"/>
      <c r="BE184" s="3"/>
      <c r="BF184" s="3"/>
      <c r="BG184" s="31"/>
    </row>
    <row r="185" spans="1:59" ht="25.5" hidden="1" customHeight="1" x14ac:dyDescent="0.15">
      <c r="A185" s="50"/>
      <c r="B185" s="31"/>
      <c r="C185" s="302"/>
      <c r="D185" s="303"/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4"/>
      <c r="AC185" s="31"/>
      <c r="AD185" s="31"/>
      <c r="AE185" s="44" t="s">
        <v>35</v>
      </c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31"/>
      <c r="AS185" s="31"/>
      <c r="AT185" s="31"/>
      <c r="AU185" s="31"/>
      <c r="AV185" s="31"/>
      <c r="AW185" s="31" t="s">
        <v>36</v>
      </c>
      <c r="AX185" s="31"/>
      <c r="AY185" s="31"/>
      <c r="AZ185" s="31" t="s">
        <v>37</v>
      </c>
      <c r="BA185" s="126"/>
      <c r="BB185" s="31"/>
      <c r="BC185" s="31"/>
      <c r="BD185" s="3"/>
      <c r="BE185" s="3"/>
      <c r="BF185" s="3"/>
      <c r="BG185" s="31"/>
    </row>
    <row r="186" spans="1:59" s="48" customFormat="1" ht="25.5" hidden="1" customHeight="1" x14ac:dyDescent="0.15">
      <c r="A186" s="50"/>
      <c r="B186" s="31"/>
      <c r="C186" s="302"/>
      <c r="D186" s="303"/>
      <c r="E186" s="303"/>
      <c r="F186" s="303"/>
      <c r="G186" s="303"/>
      <c r="H186" s="303"/>
      <c r="I186" s="303"/>
      <c r="J186" s="303"/>
      <c r="K186" s="303"/>
      <c r="L186" s="303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4"/>
      <c r="AC186" s="34"/>
      <c r="AD186" s="34"/>
      <c r="AE186" s="305" t="s">
        <v>48</v>
      </c>
      <c r="AF186" s="306"/>
      <c r="AG186" s="306"/>
      <c r="AH186" s="306"/>
      <c r="AI186" s="306"/>
      <c r="AJ186" s="306"/>
      <c r="AK186" s="307"/>
      <c r="AL186" s="311">
        <f>IF(AZ176=0,0,ROUNDUP(AW186/AZ176,3))</f>
        <v>0</v>
      </c>
      <c r="AM186" s="312"/>
      <c r="AN186" s="312"/>
      <c r="AO186" s="312"/>
      <c r="AP186" s="312"/>
      <c r="AQ186" s="313"/>
      <c r="AR186" s="31"/>
      <c r="AS186" s="31"/>
      <c r="AT186" s="31"/>
      <c r="AU186" s="43"/>
      <c r="AV186" s="317" t="s">
        <v>39</v>
      </c>
      <c r="AW186" s="318">
        <f>IF(AW176-AW181&gt;0,IF(AW176-AW181&gt;AZ176,AZ176,AW176-AW181),0)</f>
        <v>0</v>
      </c>
      <c r="AX186" s="319" t="s">
        <v>40</v>
      </c>
      <c r="AY186" s="319"/>
      <c r="AZ186" s="126"/>
      <c r="BA186" s="126"/>
      <c r="BB186" s="43"/>
      <c r="BC186" s="43"/>
      <c r="BD186" s="40"/>
      <c r="BE186" s="40"/>
      <c r="BF186" s="40"/>
      <c r="BG186" s="43"/>
    </row>
    <row r="187" spans="1:59" ht="35.25" hidden="1" customHeight="1" x14ac:dyDescent="0.15">
      <c r="A187" s="63"/>
      <c r="B187" s="31"/>
      <c r="C187" s="302"/>
      <c r="D187" s="303"/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4"/>
      <c r="AC187" s="31"/>
      <c r="AD187" s="31"/>
      <c r="AE187" s="308"/>
      <c r="AF187" s="309"/>
      <c r="AG187" s="309"/>
      <c r="AH187" s="309"/>
      <c r="AI187" s="309"/>
      <c r="AJ187" s="309"/>
      <c r="AK187" s="310"/>
      <c r="AL187" s="314"/>
      <c r="AM187" s="315"/>
      <c r="AN187" s="315"/>
      <c r="AO187" s="315"/>
      <c r="AP187" s="315"/>
      <c r="AQ187" s="316"/>
      <c r="AR187" s="31"/>
      <c r="AS187" s="31"/>
      <c r="AT187" s="31"/>
      <c r="AU187" s="317"/>
      <c r="AV187" s="317"/>
      <c r="AW187" s="318"/>
      <c r="AX187" s="319"/>
      <c r="AY187" s="319"/>
      <c r="AZ187" s="31"/>
      <c r="BA187" s="31"/>
      <c r="BB187" s="31"/>
      <c r="BC187" s="31"/>
      <c r="BD187" s="3"/>
      <c r="BE187" s="3"/>
      <c r="BF187" s="3"/>
      <c r="BG187" s="31"/>
    </row>
    <row r="188" spans="1:59" ht="25.5" hidden="1" customHeight="1" x14ac:dyDescent="0.15">
      <c r="A188" s="63"/>
      <c r="B188" s="31"/>
      <c r="C188" s="302"/>
      <c r="D188" s="303"/>
      <c r="E188" s="303"/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4"/>
      <c r="AC188" s="31"/>
      <c r="AD188" s="31"/>
      <c r="AE188" s="31"/>
      <c r="AF188" s="31"/>
      <c r="AG188" s="31"/>
      <c r="AH188" s="31"/>
      <c r="AI188" s="31"/>
      <c r="AJ188" s="31"/>
      <c r="AK188" s="52" t="s">
        <v>21</v>
      </c>
      <c r="AL188" s="31"/>
      <c r="AM188" s="34"/>
      <c r="AN188" s="34"/>
      <c r="AO188" s="34"/>
      <c r="AP188" s="31"/>
      <c r="AQ188" s="31"/>
      <c r="AR188" s="31"/>
      <c r="AS188" s="31"/>
      <c r="AT188" s="31"/>
      <c r="AU188" s="317"/>
      <c r="AV188" s="31"/>
      <c r="AW188" s="31"/>
      <c r="AX188" s="31"/>
      <c r="AY188" s="31"/>
      <c r="AZ188" s="31"/>
      <c r="BA188" s="31"/>
      <c r="BB188" s="31"/>
      <c r="BC188" s="31"/>
      <c r="BD188" s="3"/>
      <c r="BE188" s="3"/>
      <c r="BF188" s="3"/>
      <c r="BG188" s="31"/>
    </row>
    <row r="189" spans="1:59" ht="25.5" hidden="1" customHeight="1" x14ac:dyDescent="0.15">
      <c r="A189" s="50"/>
      <c r="B189" s="30"/>
      <c r="C189" s="302"/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4"/>
      <c r="AC189" s="31"/>
      <c r="AD189" s="31"/>
      <c r="AE189" s="31"/>
      <c r="AF189" s="31"/>
      <c r="AG189" s="31"/>
      <c r="AH189" s="31"/>
      <c r="AI189" s="31"/>
      <c r="AJ189" s="31"/>
      <c r="AK189" s="53" t="s">
        <v>41</v>
      </c>
      <c r="AL189" s="31"/>
      <c r="AM189" s="34"/>
      <c r="AN189" s="34"/>
      <c r="AO189" s="34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"/>
      <c r="BE189" s="3"/>
      <c r="BF189" s="3"/>
    </row>
    <row r="190" spans="1:59" ht="25.5" hidden="1" customHeight="1" x14ac:dyDescent="0.15">
      <c r="A190" s="50"/>
      <c r="B190" s="30"/>
      <c r="C190" s="292" t="s">
        <v>42</v>
      </c>
      <c r="D190" s="293"/>
      <c r="E190" s="294" t="s">
        <v>53</v>
      </c>
      <c r="F190" s="294"/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  <c r="X190" s="294"/>
      <c r="Y190" s="294"/>
      <c r="Z190" s="294"/>
      <c r="AA190" s="294"/>
      <c r="AB190" s="295"/>
      <c r="AC190" s="31"/>
      <c r="AD190" s="31"/>
      <c r="AE190" s="31"/>
      <c r="AF190" s="31"/>
      <c r="AG190" s="31"/>
      <c r="AH190" s="31"/>
      <c r="AI190" s="31"/>
      <c r="AJ190" s="31"/>
      <c r="AK190" s="53"/>
      <c r="AL190" s="31"/>
      <c r="AM190" s="34"/>
      <c r="AN190" s="34"/>
      <c r="AO190" s="34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"/>
      <c r="BE190" s="3"/>
      <c r="BF190" s="3"/>
    </row>
    <row r="191" spans="1:59" ht="17.25" hidden="1" customHeight="1" x14ac:dyDescent="0.15">
      <c r="A191" s="54"/>
      <c r="B191" s="55"/>
      <c r="C191" s="55"/>
      <c r="D191" s="55"/>
      <c r="E191" s="55"/>
      <c r="F191" s="56"/>
      <c r="G191" s="55"/>
      <c r="H191" s="55"/>
      <c r="I191" s="55"/>
      <c r="J191" s="55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8"/>
      <c r="AL191" s="57"/>
      <c r="AM191" s="59"/>
      <c r="AN191" s="59"/>
      <c r="AO191" s="59"/>
      <c r="AP191" s="57"/>
      <c r="AQ191" s="57"/>
      <c r="AR191" s="57"/>
      <c r="AS191" s="57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"/>
      <c r="BE191" s="3"/>
      <c r="BF191" s="3"/>
    </row>
    <row r="192" spans="1:59" ht="25.5" hidden="1" customHeight="1" x14ac:dyDescent="0.15">
      <c r="A192" s="349" t="s">
        <v>60</v>
      </c>
      <c r="B192" s="350"/>
      <c r="C192" s="350"/>
      <c r="D192" s="350"/>
      <c r="E192" s="350"/>
      <c r="F192" s="350"/>
      <c r="G192" s="350"/>
      <c r="H192" s="350"/>
      <c r="I192" s="351"/>
      <c r="J192" s="23"/>
      <c r="K192" s="62" t="s">
        <v>50</v>
      </c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23"/>
      <c r="AP192" s="23"/>
      <c r="AQ192" s="23"/>
      <c r="AR192" s="23"/>
      <c r="AS192" s="23"/>
      <c r="AT192" s="23"/>
      <c r="AU192" s="31"/>
      <c r="AV192" s="31" t="s">
        <v>6</v>
      </c>
      <c r="AW192" s="34"/>
      <c r="AX192" s="34"/>
      <c r="AY192" s="34"/>
      <c r="AZ192" s="34"/>
      <c r="BA192" s="31"/>
      <c r="BB192" s="34"/>
      <c r="BC192" s="34"/>
      <c r="BD192" s="21"/>
      <c r="BE192" s="21"/>
      <c r="BF192" s="21"/>
      <c r="BG192" s="10"/>
    </row>
    <row r="193" spans="1:59" ht="17.25" hidden="1" customHeight="1" x14ac:dyDescent="0.15">
      <c r="A193" s="352"/>
      <c r="B193" s="353"/>
      <c r="C193" s="353"/>
      <c r="D193" s="353"/>
      <c r="E193" s="353"/>
      <c r="F193" s="353"/>
      <c r="G193" s="353"/>
      <c r="H193" s="353"/>
      <c r="I193" s="35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5"/>
      <c r="Y193" s="25"/>
      <c r="Z193" s="25"/>
      <c r="AA193" s="25"/>
      <c r="AB193" s="25"/>
      <c r="AC193" s="25"/>
      <c r="AD193" s="25"/>
      <c r="AE193" s="26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7"/>
      <c r="AQ193" s="27"/>
      <c r="AR193" s="27"/>
      <c r="AS193" s="27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"/>
      <c r="BE193" s="3"/>
      <c r="BF193" s="3"/>
      <c r="BG193" s="31"/>
    </row>
    <row r="194" spans="1:59" ht="28.5" hidden="1" customHeight="1" x14ac:dyDescent="0.15">
      <c r="A194" s="28"/>
      <c r="B194" s="29" t="s">
        <v>7</v>
      </c>
      <c r="C194" s="30"/>
      <c r="D194" s="30"/>
      <c r="E194" s="30"/>
      <c r="F194" s="31"/>
      <c r="G194" s="32"/>
      <c r="H194" s="31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3"/>
      <c r="AB194" s="34"/>
      <c r="AC194" s="34"/>
      <c r="AD194" s="34"/>
      <c r="AE194" s="29" t="s">
        <v>8</v>
      </c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1"/>
      <c r="AV194" s="31"/>
      <c r="AW194" s="31" t="s">
        <v>9</v>
      </c>
      <c r="AX194" s="31"/>
      <c r="AY194" s="31"/>
      <c r="AZ194" s="31" t="s">
        <v>10</v>
      </c>
      <c r="BA194" s="31"/>
      <c r="BB194" s="31"/>
      <c r="BC194" s="31"/>
      <c r="BD194" s="3"/>
      <c r="BE194" s="3"/>
      <c r="BF194" s="3"/>
      <c r="BG194" s="31"/>
    </row>
    <row r="195" spans="1:59" ht="25.5" hidden="1" customHeight="1" x14ac:dyDescent="0.15">
      <c r="A195" s="28"/>
      <c r="B195" s="217" t="s">
        <v>11</v>
      </c>
      <c r="C195" s="337"/>
      <c r="D195" s="337"/>
      <c r="E195" s="338"/>
      <c r="F195" s="342" t="s">
        <v>12</v>
      </c>
      <c r="G195" s="342"/>
      <c r="H195" s="332"/>
      <c r="I195" s="332"/>
      <c r="J195" s="325" t="s">
        <v>13</v>
      </c>
      <c r="K195" s="325"/>
      <c r="L195" s="332"/>
      <c r="M195" s="332"/>
      <c r="N195" s="325" t="s">
        <v>14</v>
      </c>
      <c r="O195" s="327"/>
      <c r="P195" s="343" t="s">
        <v>15</v>
      </c>
      <c r="Q195" s="327"/>
      <c r="R195" s="329" t="s">
        <v>16</v>
      </c>
      <c r="S195" s="329"/>
      <c r="T195" s="332"/>
      <c r="U195" s="332"/>
      <c r="V195" s="325" t="s">
        <v>13</v>
      </c>
      <c r="W195" s="325"/>
      <c r="X195" s="332"/>
      <c r="Y195" s="332"/>
      <c r="Z195" s="325" t="s">
        <v>14</v>
      </c>
      <c r="AA195" s="327"/>
      <c r="AB195" s="31"/>
      <c r="AC195" s="31"/>
      <c r="AD195" s="31"/>
      <c r="AE195" s="305" t="s">
        <v>46</v>
      </c>
      <c r="AF195" s="344"/>
      <c r="AG195" s="344"/>
      <c r="AH195" s="344"/>
      <c r="AI195" s="346"/>
      <c r="AJ195" s="322">
        <f>ROUNDDOWN(AZ195/60,0)</f>
        <v>0</v>
      </c>
      <c r="AK195" s="322"/>
      <c r="AL195" s="344" t="s">
        <v>18</v>
      </c>
      <c r="AM195" s="344"/>
      <c r="AN195" s="322">
        <f>AZ195-AJ195*60</f>
        <v>0</v>
      </c>
      <c r="AO195" s="322"/>
      <c r="AP195" s="325" t="s">
        <v>14</v>
      </c>
      <c r="AQ195" s="327"/>
      <c r="AR195" s="34"/>
      <c r="AS195" s="31"/>
      <c r="AT195" s="31"/>
      <c r="AU195" s="317"/>
      <c r="AV195" s="317" t="s">
        <v>19</v>
      </c>
      <c r="AW195" s="320">
        <f>T195*60+X195</f>
        <v>0</v>
      </c>
      <c r="AX195" s="31"/>
      <c r="AY195" s="317" t="s">
        <v>20</v>
      </c>
      <c r="AZ195" s="320">
        <f>(T195*60+X195)-(H195*60+L195)</f>
        <v>0</v>
      </c>
      <c r="BA195" s="31"/>
      <c r="BB195" s="31"/>
      <c r="BC195" s="31"/>
      <c r="BD195" s="3"/>
      <c r="BE195" s="3"/>
      <c r="BF195" s="3"/>
      <c r="BG195" s="31"/>
    </row>
    <row r="196" spans="1:59" ht="35.25" hidden="1" customHeight="1" x14ac:dyDescent="0.15">
      <c r="A196" s="28"/>
      <c r="B196" s="339"/>
      <c r="C196" s="340"/>
      <c r="D196" s="340"/>
      <c r="E196" s="341"/>
      <c r="F196" s="342"/>
      <c r="G196" s="342"/>
      <c r="H196" s="334"/>
      <c r="I196" s="334"/>
      <c r="J196" s="326"/>
      <c r="K196" s="326"/>
      <c r="L196" s="334"/>
      <c r="M196" s="334"/>
      <c r="N196" s="326"/>
      <c r="O196" s="328"/>
      <c r="P196" s="336"/>
      <c r="Q196" s="328"/>
      <c r="R196" s="330"/>
      <c r="S196" s="330"/>
      <c r="T196" s="334"/>
      <c r="U196" s="334"/>
      <c r="V196" s="326"/>
      <c r="W196" s="326"/>
      <c r="X196" s="334"/>
      <c r="Y196" s="334"/>
      <c r="Z196" s="326"/>
      <c r="AA196" s="328"/>
      <c r="AB196" s="31"/>
      <c r="AC196" s="31"/>
      <c r="AD196" s="31"/>
      <c r="AE196" s="347"/>
      <c r="AF196" s="345"/>
      <c r="AG196" s="345"/>
      <c r="AH196" s="345"/>
      <c r="AI196" s="348"/>
      <c r="AJ196" s="324"/>
      <c r="AK196" s="324"/>
      <c r="AL196" s="345"/>
      <c r="AM196" s="345"/>
      <c r="AN196" s="324"/>
      <c r="AO196" s="324"/>
      <c r="AP196" s="326"/>
      <c r="AQ196" s="328"/>
      <c r="AR196" s="34"/>
      <c r="AS196" s="31"/>
      <c r="AT196" s="31"/>
      <c r="AU196" s="317"/>
      <c r="AV196" s="317"/>
      <c r="AW196" s="320"/>
      <c r="AX196" s="31"/>
      <c r="AY196" s="317"/>
      <c r="AZ196" s="320"/>
      <c r="BA196" s="31"/>
      <c r="BB196" s="31"/>
      <c r="BC196" s="31"/>
      <c r="BD196" s="3"/>
      <c r="BE196" s="3"/>
      <c r="BF196" s="3"/>
      <c r="BG196" s="31"/>
    </row>
    <row r="197" spans="1:59" ht="17.25" hidden="1" customHeight="1" x14ac:dyDescent="0.15">
      <c r="A197" s="28"/>
      <c r="B197" s="35"/>
      <c r="C197" s="35"/>
      <c r="D197" s="35"/>
      <c r="E197" s="35"/>
      <c r="F197" s="36"/>
      <c r="G197" s="36"/>
      <c r="H197" s="37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4"/>
      <c r="Y197" s="34"/>
      <c r="Z197" s="32"/>
      <c r="AA197" s="33"/>
      <c r="AB197" s="34"/>
      <c r="AC197" s="34"/>
      <c r="AD197" s="34"/>
      <c r="AE197" s="38"/>
      <c r="AF197" s="38"/>
      <c r="AG197" s="38"/>
      <c r="AH197" s="38"/>
      <c r="AI197" s="38"/>
      <c r="AJ197" s="39" t="s">
        <v>21</v>
      </c>
      <c r="AK197" s="38"/>
      <c r="AL197" s="38"/>
      <c r="AM197" s="38"/>
      <c r="AN197" s="38"/>
      <c r="AO197" s="38"/>
      <c r="AP197" s="38"/>
      <c r="AQ197" s="38"/>
      <c r="AR197" s="34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"/>
      <c r="BE197" s="3"/>
      <c r="BF197" s="3"/>
      <c r="BG197" s="31"/>
    </row>
    <row r="198" spans="1:59" s="31" customFormat="1" ht="25.5" hidden="1" customHeight="1" x14ac:dyDescent="0.15">
      <c r="A198" s="28"/>
      <c r="B198" s="29"/>
      <c r="C198" s="30"/>
      <c r="D198" s="30"/>
      <c r="E198" s="30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3"/>
      <c r="X198" s="34"/>
      <c r="Y198" s="34"/>
      <c r="Z198" s="32"/>
      <c r="AA198" s="33"/>
      <c r="AB198" s="34"/>
      <c r="AC198" s="34"/>
      <c r="AD198" s="34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4"/>
      <c r="AW198" s="43" t="s">
        <v>22</v>
      </c>
      <c r="AZ198" s="31" t="s">
        <v>23</v>
      </c>
      <c r="BC198" s="31" t="s">
        <v>24</v>
      </c>
      <c r="BD198" s="3"/>
      <c r="BE198" s="3"/>
      <c r="BF198" s="3"/>
    </row>
    <row r="199" spans="1:59" s="48" customFormat="1" ht="25.5" hidden="1" customHeight="1" x14ac:dyDescent="0.15">
      <c r="A199" s="41"/>
      <c r="B199" s="42" t="s">
        <v>113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3"/>
      <c r="P199" s="42"/>
      <c r="Q199" s="42"/>
      <c r="R199" s="42"/>
      <c r="S199" s="42"/>
      <c r="T199" s="42"/>
      <c r="U199" s="13"/>
      <c r="V199" s="42"/>
      <c r="W199" s="42"/>
      <c r="X199" s="34"/>
      <c r="Y199" s="34"/>
      <c r="Z199" s="32"/>
      <c r="AA199" s="33"/>
      <c r="AB199" s="34"/>
      <c r="AC199" s="34"/>
      <c r="AD199" s="34"/>
      <c r="AE199" s="44" t="s">
        <v>25</v>
      </c>
      <c r="AF199" s="45"/>
      <c r="AG199" s="46"/>
      <c r="AH199" s="46"/>
      <c r="AI199" s="46"/>
      <c r="AJ199" s="46"/>
      <c r="AK199" s="46"/>
      <c r="AL199" s="46"/>
      <c r="AM199" s="46"/>
      <c r="AN199" s="38"/>
      <c r="AO199" s="38"/>
      <c r="AP199" s="38"/>
      <c r="AQ199" s="47"/>
      <c r="AR199" s="34"/>
      <c r="AS199" s="31"/>
      <c r="AT199" s="31"/>
      <c r="AU199" s="43"/>
      <c r="AV199" s="43"/>
      <c r="AW199" s="43" t="s">
        <v>26</v>
      </c>
      <c r="AX199" s="43"/>
      <c r="AY199" s="43"/>
      <c r="AZ199" s="31" t="s">
        <v>27</v>
      </c>
      <c r="BA199" s="43"/>
      <c r="BB199" s="31"/>
      <c r="BC199" s="31" t="s">
        <v>28</v>
      </c>
      <c r="BD199" s="40"/>
      <c r="BE199" s="3"/>
      <c r="BF199" s="40"/>
      <c r="BG199" s="43"/>
    </row>
    <row r="200" spans="1:59" ht="25.5" hidden="1" customHeight="1" x14ac:dyDescent="0.15">
      <c r="A200" s="28"/>
      <c r="B200" s="217" t="s">
        <v>51</v>
      </c>
      <c r="C200" s="337"/>
      <c r="D200" s="337"/>
      <c r="E200" s="338"/>
      <c r="F200" s="342" t="s">
        <v>12</v>
      </c>
      <c r="G200" s="342"/>
      <c r="H200" s="332"/>
      <c r="I200" s="332"/>
      <c r="J200" s="325" t="s">
        <v>13</v>
      </c>
      <c r="K200" s="325"/>
      <c r="L200" s="332"/>
      <c r="M200" s="332"/>
      <c r="N200" s="325" t="s">
        <v>14</v>
      </c>
      <c r="O200" s="327"/>
      <c r="P200" s="343" t="s">
        <v>15</v>
      </c>
      <c r="Q200" s="327"/>
      <c r="R200" s="329" t="s">
        <v>16</v>
      </c>
      <c r="S200" s="329"/>
      <c r="T200" s="331"/>
      <c r="U200" s="332"/>
      <c r="V200" s="325" t="s">
        <v>13</v>
      </c>
      <c r="W200" s="325"/>
      <c r="X200" s="332"/>
      <c r="Y200" s="332"/>
      <c r="Z200" s="325" t="s">
        <v>14</v>
      </c>
      <c r="AA200" s="327"/>
      <c r="AB200" s="34"/>
      <c r="AC200" s="34"/>
      <c r="AD200" s="34"/>
      <c r="AE200" s="335" t="s">
        <v>52</v>
      </c>
      <c r="AF200" s="325"/>
      <c r="AG200" s="325"/>
      <c r="AH200" s="325"/>
      <c r="AI200" s="327"/>
      <c r="AJ200" s="321">
        <f>ROUNDDOWN(AW205/60,0)</f>
        <v>0</v>
      </c>
      <c r="AK200" s="322"/>
      <c r="AL200" s="325" t="s">
        <v>13</v>
      </c>
      <c r="AM200" s="325"/>
      <c r="AN200" s="322">
        <f>AW205-AJ200*60</f>
        <v>0</v>
      </c>
      <c r="AO200" s="322"/>
      <c r="AP200" s="325" t="s">
        <v>14</v>
      </c>
      <c r="AQ200" s="327"/>
      <c r="AR200" s="34"/>
      <c r="AS200" s="49"/>
      <c r="AT200" s="49"/>
      <c r="AU200" s="31"/>
      <c r="AV200" s="317" t="s">
        <v>30</v>
      </c>
      <c r="AW200" s="320">
        <f>IF(AZ200&lt;=BC200,BC200,AW195)</f>
        <v>1260</v>
      </c>
      <c r="AX200" s="146"/>
      <c r="AY200" s="317" t="s">
        <v>31</v>
      </c>
      <c r="AZ200" s="320">
        <f>T200*60+X200</f>
        <v>0</v>
      </c>
      <c r="BA200" s="146"/>
      <c r="BB200" s="317" t="s">
        <v>32</v>
      </c>
      <c r="BC200" s="320">
        <f>IF(C209="☑",21*60,20*60)</f>
        <v>1260</v>
      </c>
      <c r="BD200" s="3"/>
      <c r="BE200" s="3"/>
      <c r="BF200" s="3"/>
      <c r="BG200" s="31"/>
    </row>
    <row r="201" spans="1:59" ht="35.25" hidden="1" customHeight="1" x14ac:dyDescent="0.15">
      <c r="A201" s="28"/>
      <c r="B201" s="339"/>
      <c r="C201" s="340"/>
      <c r="D201" s="340"/>
      <c r="E201" s="341"/>
      <c r="F201" s="342"/>
      <c r="G201" s="342"/>
      <c r="H201" s="334"/>
      <c r="I201" s="334"/>
      <c r="J201" s="326"/>
      <c r="K201" s="326"/>
      <c r="L201" s="334"/>
      <c r="M201" s="334"/>
      <c r="N201" s="326"/>
      <c r="O201" s="328"/>
      <c r="P201" s="336"/>
      <c r="Q201" s="328"/>
      <c r="R201" s="330"/>
      <c r="S201" s="330"/>
      <c r="T201" s="333"/>
      <c r="U201" s="334"/>
      <c r="V201" s="326"/>
      <c r="W201" s="326"/>
      <c r="X201" s="334"/>
      <c r="Y201" s="334"/>
      <c r="Z201" s="326"/>
      <c r="AA201" s="328"/>
      <c r="AB201" s="31"/>
      <c r="AC201" s="31"/>
      <c r="AD201" s="31"/>
      <c r="AE201" s="336"/>
      <c r="AF201" s="326"/>
      <c r="AG201" s="326"/>
      <c r="AH201" s="326"/>
      <c r="AI201" s="328"/>
      <c r="AJ201" s="323"/>
      <c r="AK201" s="324"/>
      <c r="AL201" s="326"/>
      <c r="AM201" s="326"/>
      <c r="AN201" s="324"/>
      <c r="AO201" s="324"/>
      <c r="AP201" s="326"/>
      <c r="AQ201" s="328"/>
      <c r="AR201" s="34"/>
      <c r="AS201" s="49"/>
      <c r="AT201" s="49"/>
      <c r="AU201" s="31"/>
      <c r="AV201" s="317"/>
      <c r="AW201" s="320"/>
      <c r="AX201" s="146"/>
      <c r="AY201" s="317"/>
      <c r="AZ201" s="320"/>
      <c r="BA201" s="146"/>
      <c r="BB201" s="317"/>
      <c r="BC201" s="320"/>
      <c r="BD201" s="3"/>
      <c r="BE201" s="3"/>
      <c r="BF201" s="3"/>
      <c r="BG201" s="31"/>
    </row>
    <row r="202" spans="1:59" ht="17.25" hidden="1" customHeight="1" x14ac:dyDescent="0.15">
      <c r="A202" s="50"/>
      <c r="B202" s="35"/>
      <c r="C202" s="35"/>
      <c r="D202" s="35"/>
      <c r="E202" s="35"/>
      <c r="F202" s="31"/>
      <c r="G202" s="35"/>
      <c r="H202" s="37"/>
      <c r="I202" s="35"/>
      <c r="J202" s="35"/>
      <c r="K202" s="35"/>
      <c r="L202" s="35"/>
      <c r="M202" s="35"/>
      <c r="N202" s="35"/>
      <c r="O202" s="35"/>
      <c r="P202" s="51"/>
      <c r="Q202" s="35"/>
      <c r="R202" s="35"/>
      <c r="S202" s="35"/>
      <c r="T202" s="35"/>
      <c r="U202" s="35"/>
      <c r="V202" s="35"/>
      <c r="W202" s="35"/>
      <c r="X202" s="34"/>
      <c r="Y202" s="34"/>
      <c r="Z202" s="32"/>
      <c r="AA202" s="31"/>
      <c r="AB202" s="31"/>
      <c r="AC202" s="31"/>
      <c r="AD202" s="31"/>
      <c r="AE202" s="47"/>
      <c r="AF202" s="47"/>
      <c r="AG202" s="47"/>
      <c r="AH202" s="47"/>
      <c r="AI202" s="47"/>
      <c r="AJ202" s="39" t="s">
        <v>21</v>
      </c>
      <c r="AK202" s="47"/>
      <c r="AL202" s="47"/>
      <c r="AM202" s="47"/>
      <c r="AN202" s="47"/>
      <c r="AO202" s="47"/>
      <c r="AP202" s="47"/>
      <c r="AQ202" s="47"/>
      <c r="AR202" s="31"/>
      <c r="AS202" s="31"/>
      <c r="AT202" s="31"/>
      <c r="AU202" s="31"/>
      <c r="AV202" s="31"/>
      <c r="AW202" s="31"/>
      <c r="AX202" s="31"/>
      <c r="AY202" s="31"/>
      <c r="AZ202" s="60" t="s">
        <v>33</v>
      </c>
      <c r="BA202" s="31"/>
      <c r="BB202" s="31"/>
      <c r="BC202" s="31"/>
      <c r="BD202" s="3"/>
      <c r="BE202" s="3"/>
      <c r="BF202" s="3"/>
      <c r="BG202" s="31"/>
    </row>
    <row r="203" spans="1:59" ht="25.5" hidden="1" customHeight="1" x14ac:dyDescent="0.2">
      <c r="A203" s="50"/>
      <c r="B203" s="31"/>
      <c r="C203" s="299" t="s">
        <v>106</v>
      </c>
      <c r="D203" s="300"/>
      <c r="E203" s="300"/>
      <c r="F203" s="300"/>
      <c r="G203" s="300"/>
      <c r="H203" s="300"/>
      <c r="I203" s="300"/>
      <c r="J203" s="300"/>
      <c r="K203" s="300"/>
      <c r="L203" s="300"/>
      <c r="M203" s="300"/>
      <c r="N203" s="300"/>
      <c r="O203" s="300"/>
      <c r="P203" s="300"/>
      <c r="Q203" s="300"/>
      <c r="R203" s="300"/>
      <c r="S203" s="300"/>
      <c r="T203" s="300"/>
      <c r="U203" s="300"/>
      <c r="V203" s="300"/>
      <c r="W203" s="300"/>
      <c r="X203" s="300"/>
      <c r="Y203" s="300"/>
      <c r="Z203" s="300"/>
      <c r="AA203" s="300"/>
      <c r="AB203" s="301"/>
      <c r="AC203" s="31"/>
      <c r="AD203" s="3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31"/>
      <c r="AS203" s="31"/>
      <c r="AT203" s="31"/>
      <c r="AU203" s="31"/>
      <c r="AV203" s="31"/>
      <c r="AW203" s="31"/>
      <c r="AX203" s="31"/>
      <c r="AY203" s="31"/>
      <c r="AZ203" s="125" t="s">
        <v>34</v>
      </c>
      <c r="BA203" s="31"/>
      <c r="BB203" s="31"/>
      <c r="BC203" s="31"/>
      <c r="BD203" s="3"/>
      <c r="BE203" s="3"/>
      <c r="BF203" s="3"/>
      <c r="BG203" s="31"/>
    </row>
    <row r="204" spans="1:59" ht="25.5" hidden="1" customHeight="1" x14ac:dyDescent="0.15">
      <c r="A204" s="50"/>
      <c r="B204" s="31"/>
      <c r="C204" s="302"/>
      <c r="D204" s="303"/>
      <c r="E204" s="303"/>
      <c r="F204" s="303"/>
      <c r="G204" s="303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4"/>
      <c r="AC204" s="31"/>
      <c r="AD204" s="31"/>
      <c r="AE204" s="44" t="s">
        <v>35</v>
      </c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31"/>
      <c r="AS204" s="31"/>
      <c r="AT204" s="31"/>
      <c r="AU204" s="31"/>
      <c r="AV204" s="31"/>
      <c r="AW204" s="31" t="s">
        <v>36</v>
      </c>
      <c r="AX204" s="31"/>
      <c r="AY204" s="31"/>
      <c r="AZ204" s="31" t="s">
        <v>37</v>
      </c>
      <c r="BA204" s="126"/>
      <c r="BB204" s="31"/>
      <c r="BC204" s="31"/>
      <c r="BD204" s="3"/>
      <c r="BE204" s="3"/>
      <c r="BF204" s="3"/>
      <c r="BG204" s="31"/>
    </row>
    <row r="205" spans="1:59" s="48" customFormat="1" ht="25.5" hidden="1" customHeight="1" x14ac:dyDescent="0.15">
      <c r="A205" s="50"/>
      <c r="B205" s="31"/>
      <c r="C205" s="302"/>
      <c r="D205" s="303"/>
      <c r="E205" s="303"/>
      <c r="F205" s="303"/>
      <c r="G205" s="303"/>
      <c r="H205" s="303"/>
      <c r="I205" s="303"/>
      <c r="J205" s="303"/>
      <c r="K205" s="303"/>
      <c r="L205" s="303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4"/>
      <c r="AC205" s="34"/>
      <c r="AD205" s="34"/>
      <c r="AE205" s="305" t="s">
        <v>48</v>
      </c>
      <c r="AF205" s="306"/>
      <c r="AG205" s="306"/>
      <c r="AH205" s="306"/>
      <c r="AI205" s="306"/>
      <c r="AJ205" s="306"/>
      <c r="AK205" s="307"/>
      <c r="AL205" s="311">
        <f>IF(AZ195=0,0,ROUNDUP(AW205/AZ195,3))</f>
        <v>0</v>
      </c>
      <c r="AM205" s="312"/>
      <c r="AN205" s="312"/>
      <c r="AO205" s="312"/>
      <c r="AP205" s="312"/>
      <c r="AQ205" s="313"/>
      <c r="AR205" s="31"/>
      <c r="AS205" s="31"/>
      <c r="AT205" s="31"/>
      <c r="AU205" s="43"/>
      <c r="AV205" s="317" t="s">
        <v>39</v>
      </c>
      <c r="AW205" s="318">
        <f>IF(AW195-AW200&gt;0,IF(AW195-AW200&gt;AZ195,AZ195,AW195-AW200),0)</f>
        <v>0</v>
      </c>
      <c r="AX205" s="319" t="s">
        <v>40</v>
      </c>
      <c r="AY205" s="319"/>
      <c r="AZ205" s="126"/>
      <c r="BA205" s="126"/>
      <c r="BB205" s="43"/>
      <c r="BC205" s="43"/>
      <c r="BD205" s="40"/>
      <c r="BE205" s="40"/>
      <c r="BF205" s="40"/>
      <c r="BG205" s="43"/>
    </row>
    <row r="206" spans="1:59" ht="35.25" hidden="1" customHeight="1" x14ac:dyDescent="0.15">
      <c r="A206" s="63"/>
      <c r="B206" s="31"/>
      <c r="C206" s="302"/>
      <c r="D206" s="303"/>
      <c r="E206" s="303"/>
      <c r="F206" s="303"/>
      <c r="G206" s="303"/>
      <c r="H206" s="303"/>
      <c r="I206" s="303"/>
      <c r="J206" s="303"/>
      <c r="K206" s="303"/>
      <c r="L206" s="303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4"/>
      <c r="AC206" s="31"/>
      <c r="AD206" s="31"/>
      <c r="AE206" s="308"/>
      <c r="AF206" s="309"/>
      <c r="AG206" s="309"/>
      <c r="AH206" s="309"/>
      <c r="AI206" s="309"/>
      <c r="AJ206" s="309"/>
      <c r="AK206" s="310"/>
      <c r="AL206" s="314"/>
      <c r="AM206" s="315"/>
      <c r="AN206" s="315"/>
      <c r="AO206" s="315"/>
      <c r="AP206" s="315"/>
      <c r="AQ206" s="316"/>
      <c r="AR206" s="31"/>
      <c r="AS206" s="31"/>
      <c r="AT206" s="31"/>
      <c r="AU206" s="317"/>
      <c r="AV206" s="317"/>
      <c r="AW206" s="318"/>
      <c r="AX206" s="319"/>
      <c r="AY206" s="319"/>
      <c r="AZ206" s="31"/>
      <c r="BA206" s="31"/>
      <c r="BB206" s="31"/>
      <c r="BC206" s="31"/>
      <c r="BD206" s="3"/>
      <c r="BE206" s="3"/>
      <c r="BF206" s="3"/>
      <c r="BG206" s="31"/>
    </row>
    <row r="207" spans="1:59" ht="25.5" hidden="1" customHeight="1" x14ac:dyDescent="0.15">
      <c r="A207" s="63"/>
      <c r="B207" s="31"/>
      <c r="C207" s="302"/>
      <c r="D207" s="303"/>
      <c r="E207" s="303"/>
      <c r="F207" s="303"/>
      <c r="G207" s="303"/>
      <c r="H207" s="303"/>
      <c r="I207" s="303"/>
      <c r="J207" s="303"/>
      <c r="K207" s="303"/>
      <c r="L207" s="303"/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4"/>
      <c r="AC207" s="31"/>
      <c r="AD207" s="31"/>
      <c r="AE207" s="31"/>
      <c r="AF207" s="31"/>
      <c r="AG207" s="31"/>
      <c r="AH207" s="31"/>
      <c r="AI207" s="31"/>
      <c r="AJ207" s="31"/>
      <c r="AK207" s="52" t="s">
        <v>21</v>
      </c>
      <c r="AL207" s="31"/>
      <c r="AM207" s="34"/>
      <c r="AN207" s="34"/>
      <c r="AO207" s="34"/>
      <c r="AP207" s="31"/>
      <c r="AQ207" s="31"/>
      <c r="AR207" s="31"/>
      <c r="AS207" s="31"/>
      <c r="AT207" s="31"/>
      <c r="AU207" s="317"/>
      <c r="AV207" s="31"/>
      <c r="AW207" s="31"/>
      <c r="AX207" s="31"/>
      <c r="AY207" s="31"/>
      <c r="AZ207" s="31"/>
      <c r="BA207" s="31"/>
      <c r="BB207" s="31"/>
      <c r="BC207" s="31"/>
      <c r="BD207" s="3"/>
      <c r="BE207" s="3"/>
      <c r="BF207" s="3"/>
      <c r="BG207" s="31"/>
    </row>
    <row r="208" spans="1:59" ht="25.5" hidden="1" customHeight="1" x14ac:dyDescent="0.15">
      <c r="A208" s="50"/>
      <c r="B208" s="30"/>
      <c r="C208" s="302"/>
      <c r="D208" s="303"/>
      <c r="E208" s="303"/>
      <c r="F208" s="303"/>
      <c r="G208" s="303"/>
      <c r="H208" s="303"/>
      <c r="I208" s="303"/>
      <c r="J208" s="303"/>
      <c r="K208" s="303"/>
      <c r="L208" s="303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4"/>
      <c r="AC208" s="31"/>
      <c r="AD208" s="31"/>
      <c r="AE208" s="31"/>
      <c r="AF208" s="31"/>
      <c r="AG208" s="31"/>
      <c r="AH208" s="31"/>
      <c r="AI208" s="31"/>
      <c r="AJ208" s="31"/>
      <c r="AK208" s="53" t="s">
        <v>41</v>
      </c>
      <c r="AL208" s="31"/>
      <c r="AM208" s="34"/>
      <c r="AN208" s="34"/>
      <c r="AO208" s="34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"/>
      <c r="BE208" s="3"/>
      <c r="BF208" s="3"/>
    </row>
    <row r="209" spans="1:58" ht="25.5" hidden="1" customHeight="1" x14ac:dyDescent="0.15">
      <c r="A209" s="50"/>
      <c r="B209" s="30"/>
      <c r="C209" s="292" t="s">
        <v>42</v>
      </c>
      <c r="D209" s="293"/>
      <c r="E209" s="294" t="s">
        <v>53</v>
      </c>
      <c r="F209" s="294"/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  <c r="X209" s="294"/>
      <c r="Y209" s="294"/>
      <c r="Z209" s="294"/>
      <c r="AA209" s="294"/>
      <c r="AB209" s="295"/>
      <c r="AC209" s="31"/>
      <c r="AD209" s="31"/>
      <c r="AE209" s="31"/>
      <c r="AF209" s="31"/>
      <c r="AG209" s="31"/>
      <c r="AH209" s="31"/>
      <c r="AI209" s="31"/>
      <c r="AJ209" s="31"/>
      <c r="AK209" s="53"/>
      <c r="AL209" s="31"/>
      <c r="AM209" s="34"/>
      <c r="AN209" s="34"/>
      <c r="AO209" s="34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"/>
      <c r="BE209" s="3"/>
      <c r="BF209" s="3"/>
    </row>
    <row r="210" spans="1:58" ht="55.5" customHeight="1" x14ac:dyDescent="0.15">
      <c r="A210" s="54"/>
      <c r="B210" s="296" t="s">
        <v>61</v>
      </c>
      <c r="C210" s="296"/>
      <c r="D210" s="296"/>
      <c r="E210" s="296"/>
      <c r="F210" s="296"/>
      <c r="G210" s="296"/>
      <c r="H210" s="296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  <c r="X210" s="296"/>
      <c r="Y210" s="296"/>
      <c r="Z210" s="296"/>
      <c r="AA210" s="296"/>
      <c r="AB210" s="296"/>
      <c r="AC210" s="296"/>
      <c r="AD210" s="296"/>
      <c r="AE210" s="296"/>
      <c r="AF210" s="296"/>
      <c r="AG210" s="296"/>
      <c r="AH210" s="296"/>
      <c r="AI210" s="296"/>
      <c r="AJ210" s="296"/>
      <c r="AK210" s="296"/>
      <c r="AL210" s="296"/>
      <c r="AM210" s="296"/>
      <c r="AN210" s="296"/>
      <c r="AO210" s="296"/>
      <c r="AP210" s="296"/>
      <c r="AQ210" s="57"/>
      <c r="AR210" s="57"/>
      <c r="AS210" s="57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"/>
      <c r="BE210" s="3"/>
      <c r="BF210" s="3"/>
    </row>
    <row r="211" spans="1:58" s="10" customFormat="1" ht="28.5" customHeight="1" x14ac:dyDescent="0.15">
      <c r="A211" s="5" t="s">
        <v>62</v>
      </c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5"/>
      <c r="AF211" s="65"/>
      <c r="AG211" s="65"/>
      <c r="AH211" s="65"/>
      <c r="AI211" s="65"/>
      <c r="AJ211" s="65"/>
      <c r="AK211" s="6"/>
      <c r="AL211" s="65"/>
      <c r="AM211" s="6"/>
      <c r="AN211" s="6"/>
      <c r="AO211" s="6"/>
      <c r="AP211" s="65"/>
      <c r="AQ211" s="65"/>
      <c r="AR211" s="65"/>
      <c r="AS211" s="1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21"/>
      <c r="BE211" s="21"/>
      <c r="BF211" s="21"/>
    </row>
    <row r="212" spans="1:58" ht="37.5" customHeight="1" x14ac:dyDescent="0.15">
      <c r="A212" s="66"/>
      <c r="B212" s="66"/>
      <c r="C212" s="66" t="s">
        <v>63</v>
      </c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"/>
      <c r="BE212" s="3"/>
      <c r="BF212" s="3"/>
    </row>
    <row r="213" spans="1:58" ht="29.1" customHeight="1" x14ac:dyDescent="0.15">
      <c r="C213" s="224" t="s">
        <v>64</v>
      </c>
      <c r="D213" s="225"/>
      <c r="E213" s="225"/>
      <c r="F213" s="225"/>
      <c r="G213" s="225"/>
      <c r="H213" s="225"/>
      <c r="I213" s="297"/>
      <c r="J213" s="224" t="s">
        <v>65</v>
      </c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  <c r="AE213" s="225"/>
      <c r="AF213" s="297"/>
      <c r="AG213" s="224" t="s">
        <v>66</v>
      </c>
      <c r="AH213" s="225"/>
      <c r="AI213" s="225"/>
      <c r="AJ213" s="225"/>
      <c r="AK213" s="225"/>
      <c r="AL213" s="225"/>
      <c r="AM213" s="225"/>
      <c r="AN213" s="225"/>
      <c r="AO213" s="297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"/>
      <c r="BE213" s="3"/>
      <c r="BF213" s="3"/>
    </row>
    <row r="214" spans="1:58" ht="29.1" customHeight="1" x14ac:dyDescent="0.15">
      <c r="C214" s="227"/>
      <c r="D214" s="228"/>
      <c r="E214" s="228"/>
      <c r="F214" s="228"/>
      <c r="G214" s="228"/>
      <c r="H214" s="228"/>
      <c r="I214" s="298"/>
      <c r="J214" s="227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98"/>
      <c r="AG214" s="227"/>
      <c r="AH214" s="228"/>
      <c r="AI214" s="228"/>
      <c r="AJ214" s="228"/>
      <c r="AK214" s="228"/>
      <c r="AL214" s="228"/>
      <c r="AM214" s="228"/>
      <c r="AN214" s="228"/>
      <c r="AO214" s="298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"/>
      <c r="BE214" s="3"/>
      <c r="BF214" s="3"/>
    </row>
    <row r="215" spans="1:58" ht="18.75" customHeight="1" x14ac:dyDescent="0.15">
      <c r="C215" s="257" t="s">
        <v>67</v>
      </c>
      <c r="D215" s="258"/>
      <c r="E215" s="258"/>
      <c r="F215" s="258"/>
      <c r="G215" s="258"/>
      <c r="H215" s="258"/>
      <c r="I215" s="259"/>
      <c r="J215" s="67" t="s">
        <v>68</v>
      </c>
      <c r="K215" s="68"/>
      <c r="L215" s="68"/>
      <c r="M215" s="68"/>
      <c r="N215" s="47"/>
      <c r="O215" s="31"/>
      <c r="P215" s="69"/>
      <c r="Q215" s="70"/>
      <c r="R215" s="70"/>
      <c r="S215" s="70"/>
      <c r="T215" s="69"/>
      <c r="U215" s="69"/>
      <c r="V215" s="71"/>
      <c r="W215" s="70"/>
      <c r="X215" s="70"/>
      <c r="Y215" s="70"/>
      <c r="Z215" s="69"/>
      <c r="AA215" s="69"/>
      <c r="AB215" s="71"/>
      <c r="AC215" s="71"/>
      <c r="AD215" s="69"/>
      <c r="AE215" s="69"/>
      <c r="AF215" s="72"/>
      <c r="AG215" s="266" t="s">
        <v>69</v>
      </c>
      <c r="AH215" s="267"/>
      <c r="AI215" s="267"/>
      <c r="AJ215" s="267"/>
      <c r="AK215" s="267"/>
      <c r="AL215" s="267"/>
      <c r="AM215" s="267"/>
      <c r="AN215" s="267"/>
      <c r="AO215" s="268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"/>
      <c r="BE215" s="3"/>
      <c r="BF215" s="3"/>
    </row>
    <row r="216" spans="1:58" ht="18.75" customHeight="1" x14ac:dyDescent="0.15">
      <c r="C216" s="260"/>
      <c r="D216" s="261"/>
      <c r="E216" s="261"/>
      <c r="F216" s="261"/>
      <c r="G216" s="261"/>
      <c r="H216" s="261"/>
      <c r="I216" s="262"/>
      <c r="J216" s="73"/>
      <c r="K216" s="74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75"/>
      <c r="W216" s="75"/>
      <c r="X216" s="47"/>
      <c r="Y216" s="76"/>
      <c r="Z216" s="47"/>
      <c r="AA216" s="47"/>
      <c r="AB216" s="47"/>
      <c r="AC216" s="47"/>
      <c r="AD216" s="47"/>
      <c r="AE216" s="47"/>
      <c r="AF216" s="77"/>
      <c r="AG216" s="269"/>
      <c r="AH216" s="270"/>
      <c r="AI216" s="270"/>
      <c r="AJ216" s="270"/>
      <c r="AK216" s="270"/>
      <c r="AL216" s="270"/>
      <c r="AM216" s="270"/>
      <c r="AN216" s="270"/>
      <c r="AO216" s="27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"/>
      <c r="BE216" s="3"/>
      <c r="BF216" s="3"/>
    </row>
    <row r="217" spans="1:58" ht="18.75" customHeight="1" x14ac:dyDescent="0.15">
      <c r="C217" s="260"/>
      <c r="D217" s="261"/>
      <c r="E217" s="261"/>
      <c r="F217" s="261"/>
      <c r="G217" s="261"/>
      <c r="H217" s="261"/>
      <c r="I217" s="262"/>
      <c r="J217" s="78"/>
      <c r="K217" s="79" t="s">
        <v>70</v>
      </c>
      <c r="L217" s="79"/>
      <c r="M217" s="79"/>
      <c r="N217" s="16"/>
      <c r="O217" s="80"/>
      <c r="P217" s="81"/>
      <c r="Q217" s="81"/>
      <c r="R217" s="81"/>
      <c r="S217" s="47"/>
      <c r="T217" s="47"/>
      <c r="U217" s="79"/>
      <c r="V217" s="79"/>
      <c r="W217" s="79"/>
      <c r="X217" s="16"/>
      <c r="Y217" s="80"/>
      <c r="Z217" s="16"/>
      <c r="AA217" s="16"/>
      <c r="AB217" s="16"/>
      <c r="AC217" s="16"/>
      <c r="AD217" s="47"/>
      <c r="AE217" s="47"/>
      <c r="AF217" s="82"/>
      <c r="AG217" s="269"/>
      <c r="AH217" s="270"/>
      <c r="AI217" s="270"/>
      <c r="AJ217" s="270"/>
      <c r="AK217" s="270"/>
      <c r="AL217" s="270"/>
      <c r="AM217" s="270"/>
      <c r="AN217" s="270"/>
      <c r="AO217" s="27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"/>
      <c r="BE217" s="3"/>
      <c r="BF217" s="3"/>
    </row>
    <row r="218" spans="1:58" ht="18.75" customHeight="1" x14ac:dyDescent="0.15">
      <c r="C218" s="263"/>
      <c r="D218" s="264"/>
      <c r="E218" s="264"/>
      <c r="F218" s="264"/>
      <c r="G218" s="264"/>
      <c r="H218" s="264"/>
      <c r="I218" s="265"/>
      <c r="J218" s="83"/>
      <c r="K218" s="84"/>
      <c r="L218" s="85"/>
      <c r="M218" s="85"/>
      <c r="N218" s="85"/>
      <c r="O218" s="85"/>
      <c r="P218" s="86"/>
      <c r="Q218" s="87"/>
      <c r="R218" s="87"/>
      <c r="S218" s="85"/>
      <c r="T218" s="87"/>
      <c r="U218" s="87"/>
      <c r="V218" s="87"/>
      <c r="W218" s="87"/>
      <c r="X218" s="87"/>
      <c r="Y218" s="87"/>
      <c r="Z218" s="86"/>
      <c r="AA218" s="88"/>
      <c r="AB218" s="88"/>
      <c r="AC218" s="85"/>
      <c r="AD218" s="85"/>
      <c r="AE218" s="85"/>
      <c r="AF218" s="89"/>
      <c r="AG218" s="272"/>
      <c r="AH218" s="273"/>
      <c r="AI218" s="273"/>
      <c r="AJ218" s="273"/>
      <c r="AK218" s="273"/>
      <c r="AL218" s="273"/>
      <c r="AM218" s="273"/>
      <c r="AN218" s="273"/>
      <c r="AO218" s="274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"/>
      <c r="BE218" s="3"/>
      <c r="BF218" s="3"/>
    </row>
    <row r="219" spans="1:58" x14ac:dyDescent="0.15">
      <c r="AH219" s="60"/>
      <c r="AI219" s="60"/>
      <c r="AJ219" s="60"/>
      <c r="AK219" s="60"/>
      <c r="AL219" s="60"/>
      <c r="AM219" s="60"/>
      <c r="AN219" s="60"/>
      <c r="AO219" s="60"/>
      <c r="AR219" s="134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"/>
      <c r="BE219" s="3"/>
      <c r="BF219" s="3"/>
    </row>
    <row r="220" spans="1:58" x14ac:dyDescent="0.15">
      <c r="C220" s="1" t="s">
        <v>71</v>
      </c>
      <c r="AG220" s="60"/>
      <c r="AH220" s="60"/>
      <c r="AI220" s="60"/>
      <c r="AJ220" s="60"/>
      <c r="AK220" s="60"/>
      <c r="AL220" s="60"/>
      <c r="AM220" s="60"/>
      <c r="AN220" s="60"/>
      <c r="AO220" s="60"/>
      <c r="AT220" s="31"/>
      <c r="AU220" s="31"/>
      <c r="AV220" s="131"/>
      <c r="AW220" s="131"/>
      <c r="AX220" s="131"/>
      <c r="AY220" s="131"/>
      <c r="AZ220" s="131"/>
      <c r="BA220" s="131"/>
      <c r="BB220" s="131"/>
      <c r="BC220" s="31"/>
      <c r="BD220" s="3"/>
      <c r="BE220" s="3"/>
      <c r="BF220" s="3"/>
    </row>
    <row r="221" spans="1:58" ht="37.5" customHeight="1" x14ac:dyDescent="0.15">
      <c r="C221" s="275" t="s">
        <v>105</v>
      </c>
      <c r="D221" s="276"/>
      <c r="E221" s="247" t="s">
        <v>72</v>
      </c>
      <c r="F221" s="247"/>
      <c r="G221" s="247"/>
      <c r="H221" s="247"/>
      <c r="I221" s="248"/>
      <c r="J221" s="277" t="s">
        <v>73</v>
      </c>
      <c r="K221" s="278"/>
      <c r="L221" s="278"/>
      <c r="M221" s="278"/>
      <c r="N221" s="278"/>
      <c r="O221" s="278"/>
      <c r="P221" s="278"/>
      <c r="Q221" s="278"/>
      <c r="R221" s="279"/>
      <c r="S221" s="283" t="s">
        <v>103</v>
      </c>
      <c r="T221" s="284"/>
      <c r="U221" s="284"/>
      <c r="V221" s="284"/>
      <c r="W221" s="284"/>
      <c r="X221" s="284"/>
      <c r="Y221" s="284"/>
      <c r="Z221" s="284"/>
      <c r="AA221" s="284"/>
      <c r="AB221" s="284"/>
      <c r="AC221" s="284"/>
      <c r="AD221" s="284"/>
      <c r="AE221" s="284"/>
      <c r="AF221" s="284"/>
      <c r="AG221" s="284"/>
      <c r="AH221" s="284"/>
      <c r="AI221" s="284"/>
      <c r="AJ221" s="284"/>
      <c r="AK221" s="284"/>
      <c r="AL221" s="284"/>
      <c r="AM221" s="284"/>
      <c r="AN221" s="284"/>
      <c r="AO221" s="284"/>
      <c r="AP221" s="284"/>
      <c r="AQ221" s="284"/>
      <c r="AR221" s="285"/>
      <c r="AT221" s="31"/>
      <c r="AU221" s="31"/>
      <c r="AV221" s="246"/>
      <c r="AW221" s="246"/>
      <c r="AX221" s="246"/>
      <c r="AY221" s="246"/>
      <c r="AZ221" s="246"/>
      <c r="BA221" s="246"/>
      <c r="BB221" s="246"/>
      <c r="BC221" s="31"/>
      <c r="BD221" s="3"/>
      <c r="BE221" s="3"/>
      <c r="BF221" s="3"/>
    </row>
    <row r="222" spans="1:58" ht="18.75" customHeight="1" x14ac:dyDescent="0.15">
      <c r="C222" s="276"/>
      <c r="D222" s="276"/>
      <c r="E222" s="247"/>
      <c r="F222" s="247"/>
      <c r="G222" s="247"/>
      <c r="H222" s="247"/>
      <c r="I222" s="248"/>
      <c r="J222" s="280"/>
      <c r="K222" s="281"/>
      <c r="L222" s="281"/>
      <c r="M222" s="281"/>
      <c r="N222" s="281"/>
      <c r="O222" s="281"/>
      <c r="P222" s="281"/>
      <c r="Q222" s="281"/>
      <c r="R222" s="282"/>
      <c r="S222" s="286"/>
      <c r="T222" s="287"/>
      <c r="U222" s="287"/>
      <c r="V222" s="287"/>
      <c r="W222" s="287"/>
      <c r="X222" s="287"/>
      <c r="Y222" s="287"/>
      <c r="Z222" s="287"/>
      <c r="AA222" s="287"/>
      <c r="AB222" s="287"/>
      <c r="AC222" s="287"/>
      <c r="AD222" s="287"/>
      <c r="AE222" s="287"/>
      <c r="AF222" s="287"/>
      <c r="AG222" s="287"/>
      <c r="AH222" s="287"/>
      <c r="AI222" s="287"/>
      <c r="AJ222" s="287"/>
      <c r="AK222" s="287"/>
      <c r="AL222" s="287"/>
      <c r="AM222" s="287"/>
      <c r="AN222" s="287"/>
      <c r="AO222" s="287"/>
      <c r="AP222" s="287"/>
      <c r="AQ222" s="287"/>
      <c r="AR222" s="288"/>
      <c r="AT222" s="31"/>
      <c r="AU222" s="31"/>
      <c r="AV222" s="246"/>
      <c r="AW222" s="246"/>
      <c r="AX222" s="246"/>
      <c r="AY222" s="246"/>
      <c r="AZ222" s="246"/>
      <c r="BA222" s="246"/>
      <c r="BB222" s="246"/>
      <c r="BC222" s="31"/>
      <c r="BD222" s="3"/>
      <c r="BE222" s="3"/>
      <c r="BF222" s="3"/>
    </row>
    <row r="223" spans="1:58" ht="32.25" customHeight="1" x14ac:dyDescent="0.15">
      <c r="C223" s="276"/>
      <c r="D223" s="276"/>
      <c r="E223" s="247" t="s">
        <v>104</v>
      </c>
      <c r="F223" s="247"/>
      <c r="G223" s="247"/>
      <c r="H223" s="247"/>
      <c r="I223" s="248"/>
      <c r="J223" s="249">
        <v>150</v>
      </c>
      <c r="K223" s="250"/>
      <c r="L223" s="250"/>
      <c r="M223" s="250"/>
      <c r="N223" s="250"/>
      <c r="O223" s="250"/>
      <c r="P223" s="250"/>
      <c r="Q223" s="253" t="s">
        <v>0</v>
      </c>
      <c r="R223" s="254"/>
      <c r="S223" s="286"/>
      <c r="T223" s="287"/>
      <c r="U223" s="287"/>
      <c r="V223" s="287"/>
      <c r="W223" s="287"/>
      <c r="X223" s="287"/>
      <c r="Y223" s="287"/>
      <c r="Z223" s="287"/>
      <c r="AA223" s="287"/>
      <c r="AB223" s="287"/>
      <c r="AC223" s="287"/>
      <c r="AD223" s="287"/>
      <c r="AE223" s="287"/>
      <c r="AF223" s="287"/>
      <c r="AG223" s="287"/>
      <c r="AH223" s="287"/>
      <c r="AI223" s="287"/>
      <c r="AJ223" s="287"/>
      <c r="AK223" s="287"/>
      <c r="AL223" s="287"/>
      <c r="AM223" s="287"/>
      <c r="AN223" s="287"/>
      <c r="AO223" s="287"/>
      <c r="AP223" s="287"/>
      <c r="AQ223" s="287"/>
      <c r="AR223" s="288"/>
      <c r="AT223" s="31"/>
      <c r="AU223" s="31"/>
      <c r="AV223" s="146"/>
      <c r="AW223" s="146"/>
      <c r="AX223" s="146"/>
      <c r="AY223" s="146"/>
      <c r="AZ223" s="146"/>
      <c r="BA223" s="146"/>
      <c r="BB223" s="146"/>
      <c r="BC223" s="31"/>
      <c r="BD223" s="3"/>
      <c r="BE223" s="3"/>
      <c r="BF223" s="3"/>
    </row>
    <row r="224" spans="1:58" ht="32.25" customHeight="1" x14ac:dyDescent="0.15">
      <c r="C224" s="276"/>
      <c r="D224" s="276"/>
      <c r="E224" s="247"/>
      <c r="F224" s="247"/>
      <c r="G224" s="247"/>
      <c r="H224" s="247"/>
      <c r="I224" s="248"/>
      <c r="J224" s="251"/>
      <c r="K224" s="252"/>
      <c r="L224" s="252"/>
      <c r="M224" s="252"/>
      <c r="N224" s="252"/>
      <c r="O224" s="252"/>
      <c r="P224" s="252"/>
      <c r="Q224" s="255"/>
      <c r="R224" s="256"/>
      <c r="S224" s="289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  <c r="AJ224" s="290"/>
      <c r="AK224" s="290"/>
      <c r="AL224" s="290"/>
      <c r="AM224" s="290"/>
      <c r="AN224" s="290"/>
      <c r="AO224" s="290"/>
      <c r="AP224" s="290"/>
      <c r="AQ224" s="290"/>
      <c r="AR224" s="291"/>
      <c r="AT224" s="31"/>
      <c r="AU224" s="131"/>
      <c r="AV224" s="146"/>
      <c r="AW224" s="146"/>
      <c r="AX224" s="146"/>
      <c r="AY224" s="146"/>
      <c r="AZ224" s="146"/>
      <c r="BA224" s="146"/>
      <c r="BB224" s="146"/>
      <c r="BC224" s="31"/>
      <c r="BD224" s="3"/>
      <c r="BE224" s="3"/>
      <c r="BF224" s="3"/>
    </row>
    <row r="225" spans="2:58" ht="32.25" customHeight="1" x14ac:dyDescent="0.15">
      <c r="C225" s="92"/>
      <c r="D225" s="92"/>
      <c r="E225" s="131"/>
      <c r="F225" s="131"/>
      <c r="G225" s="131"/>
      <c r="H225" s="33"/>
      <c r="I225" s="33"/>
      <c r="J225" s="94"/>
      <c r="K225" s="94"/>
      <c r="L225" s="94"/>
      <c r="M225" s="94"/>
      <c r="N225" s="94"/>
      <c r="O225" s="94"/>
      <c r="P225" s="94"/>
      <c r="Q225" s="95"/>
      <c r="R225" s="95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97" t="s">
        <v>74</v>
      </c>
      <c r="AT225" s="31"/>
      <c r="AU225" s="31"/>
      <c r="AV225" s="131"/>
      <c r="AW225" s="131"/>
      <c r="AX225" s="131"/>
      <c r="AY225" s="131"/>
      <c r="AZ225" s="131"/>
      <c r="BA225" s="131"/>
      <c r="BB225" s="131"/>
      <c r="BC225" s="31"/>
      <c r="BD225" s="3"/>
      <c r="BE225" s="3"/>
      <c r="BF225" s="3"/>
    </row>
    <row r="226" spans="2:58" s="98" customFormat="1" ht="18.75" customHeight="1" x14ac:dyDescent="0.15">
      <c r="C226" s="33"/>
      <c r="D226" s="33"/>
      <c r="E226" s="33"/>
      <c r="F226" s="33"/>
      <c r="G226" s="33"/>
      <c r="H226" s="33"/>
      <c r="I226" s="33"/>
      <c r="J226" s="99"/>
      <c r="K226" s="33"/>
      <c r="L226" s="33"/>
      <c r="M226" s="33"/>
      <c r="N226" s="33"/>
      <c r="O226" s="33"/>
      <c r="P226" s="95"/>
      <c r="Q226" s="95"/>
      <c r="R226" s="95"/>
      <c r="S226" s="95"/>
      <c r="T226" s="95"/>
      <c r="U226" s="95"/>
      <c r="V226" s="95"/>
      <c r="W226" s="95"/>
      <c r="X226" s="32"/>
      <c r="Y226" s="32"/>
      <c r="Z226" s="32"/>
      <c r="AA226" s="33"/>
      <c r="AB226" s="33"/>
      <c r="AC226" s="33"/>
      <c r="AD226" s="47"/>
      <c r="AE226" s="79"/>
      <c r="AF226" s="79"/>
      <c r="AG226" s="47"/>
      <c r="AH226" s="47"/>
      <c r="AI226" s="47"/>
      <c r="AJ226" s="47"/>
      <c r="AK226" s="47"/>
      <c r="AL226" s="47"/>
      <c r="AM226" s="47"/>
      <c r="AN226" s="47"/>
      <c r="AO226" s="47"/>
      <c r="AT226" s="47"/>
      <c r="AU226" s="47"/>
      <c r="AV226" s="31"/>
      <c r="AW226" s="31"/>
      <c r="AX226" s="31"/>
      <c r="AY226" s="31"/>
      <c r="AZ226" s="31"/>
      <c r="BA226" s="31"/>
      <c r="BB226" s="31"/>
      <c r="BC226" s="47"/>
      <c r="BD226" s="4"/>
      <c r="BE226" s="4"/>
      <c r="BF226" s="4"/>
    </row>
    <row r="227" spans="2:58" ht="33" customHeight="1" x14ac:dyDescent="0.15">
      <c r="C227" s="66" t="s">
        <v>75</v>
      </c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"/>
      <c r="BE227" s="3"/>
      <c r="BF227" s="3"/>
    </row>
    <row r="228" spans="2:58" ht="24.95" customHeight="1" x14ac:dyDescent="0.15">
      <c r="C228" s="1" t="s">
        <v>76</v>
      </c>
      <c r="D228" s="101" t="s">
        <v>77</v>
      </c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"/>
      <c r="BE228" s="3"/>
      <c r="BF228" s="3"/>
    </row>
    <row r="229" spans="2:58" s="102" customFormat="1" ht="25.5" customHeight="1" x14ac:dyDescent="0.15">
      <c r="B229" s="103"/>
      <c r="C229" s="122" t="s">
        <v>76</v>
      </c>
      <c r="D229" s="223" t="s">
        <v>107</v>
      </c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  <c r="AL229" s="223"/>
      <c r="AM229" s="223"/>
      <c r="AN229" s="223"/>
      <c r="AO229" s="223"/>
      <c r="AP229" s="223"/>
      <c r="AQ229" s="223"/>
      <c r="AR229" s="223"/>
      <c r="AS229" s="103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04"/>
      <c r="BE229" s="104"/>
      <c r="BF229" s="104"/>
    </row>
    <row r="230" spans="2:58" ht="23.25" customHeight="1" x14ac:dyDescent="0.15">
      <c r="B230" s="103"/>
      <c r="C230" s="122"/>
      <c r="D230" s="129" t="s">
        <v>108</v>
      </c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"/>
      <c r="BE230" s="3"/>
      <c r="BF230" s="3"/>
    </row>
    <row r="231" spans="2:58" ht="23.25" customHeight="1" x14ac:dyDescent="0.15">
      <c r="B231" s="103"/>
      <c r="C231" s="122" t="s">
        <v>76</v>
      </c>
      <c r="D231" s="223" t="s">
        <v>109</v>
      </c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3"/>
      <c r="AK231" s="223"/>
      <c r="AL231" s="223"/>
      <c r="AM231" s="223"/>
      <c r="AN231" s="223"/>
      <c r="AO231" s="223"/>
      <c r="AP231" s="223"/>
      <c r="AQ231" s="223"/>
      <c r="AR231" s="223"/>
      <c r="AS231" s="103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"/>
      <c r="BE231" s="3"/>
      <c r="BF231" s="3"/>
    </row>
    <row r="232" spans="2:58" ht="23.25" customHeight="1" x14ac:dyDescent="0.15">
      <c r="B232" s="103"/>
      <c r="C232" s="122"/>
      <c r="D232" s="129" t="s">
        <v>110</v>
      </c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"/>
      <c r="BE232" s="3"/>
      <c r="BF232" s="3"/>
    </row>
    <row r="233" spans="2:58" s="11" customFormat="1" ht="28.5" customHeight="1" x14ac:dyDescent="0.15">
      <c r="C233" s="100" t="s">
        <v>76</v>
      </c>
      <c r="D233" s="130" t="s">
        <v>98</v>
      </c>
      <c r="E233" s="105"/>
      <c r="F233" s="22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7"/>
      <c r="AR233" s="107"/>
      <c r="AS233" s="1"/>
      <c r="AT233" s="31"/>
      <c r="AU233" s="29"/>
      <c r="AV233" s="29"/>
      <c r="AW233" s="29"/>
      <c r="AX233" s="29"/>
      <c r="AY233" s="29"/>
      <c r="AZ233" s="29"/>
      <c r="BA233" s="29"/>
      <c r="BB233" s="29"/>
      <c r="BC233" s="29"/>
      <c r="BD233" s="108"/>
      <c r="BE233" s="108"/>
      <c r="BF233" s="108"/>
    </row>
    <row r="234" spans="2:58" s="11" customFormat="1" ht="18.75" customHeight="1" thickBot="1" x14ac:dyDescent="0.2">
      <c r="D234" s="22"/>
      <c r="E234" s="109"/>
      <c r="L234" s="110"/>
      <c r="M234" s="110"/>
      <c r="N234" s="110"/>
      <c r="O234" s="110"/>
      <c r="P234" s="110"/>
      <c r="Q234" s="110"/>
      <c r="R234" s="111"/>
      <c r="S234" s="111"/>
      <c r="T234" s="111"/>
      <c r="U234" s="111"/>
      <c r="V234" s="111"/>
      <c r="W234" s="111"/>
      <c r="X234" s="112"/>
      <c r="Y234" s="112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13"/>
      <c r="AR234" s="113"/>
      <c r="AS234" s="98"/>
      <c r="AT234" s="31"/>
      <c r="AU234" s="52"/>
      <c r="AV234" s="29"/>
      <c r="AW234" s="29"/>
      <c r="AX234" s="29"/>
      <c r="AY234" s="29"/>
      <c r="AZ234" s="29"/>
      <c r="BA234" s="29"/>
      <c r="BB234" s="29"/>
      <c r="BC234" s="29"/>
      <c r="BD234" s="108"/>
      <c r="BE234" s="108"/>
      <c r="BF234" s="108"/>
    </row>
    <row r="235" spans="2:58" ht="24.95" customHeight="1" x14ac:dyDescent="0.15">
      <c r="C235" s="224" t="s">
        <v>78</v>
      </c>
      <c r="D235" s="225"/>
      <c r="E235" s="225"/>
      <c r="F235" s="225"/>
      <c r="G235" s="225"/>
      <c r="H235" s="225"/>
      <c r="I235" s="229" t="s">
        <v>114</v>
      </c>
      <c r="J235" s="230"/>
      <c r="K235" s="231"/>
      <c r="L235" s="232" t="s">
        <v>73</v>
      </c>
      <c r="M235" s="146"/>
      <c r="N235" s="146"/>
      <c r="O235" s="146"/>
      <c r="P235" s="146"/>
      <c r="Q235" s="233"/>
      <c r="R235" s="236" t="s">
        <v>79</v>
      </c>
      <c r="S235" s="237"/>
      <c r="T235" s="237"/>
      <c r="U235" s="237"/>
      <c r="V235" s="237"/>
      <c r="W235" s="238"/>
      <c r="X235" s="242" t="s">
        <v>80</v>
      </c>
      <c r="Y235" s="243"/>
      <c r="Z235" s="243"/>
      <c r="AA235" s="243"/>
      <c r="AB235" s="243"/>
      <c r="AC235" s="244"/>
      <c r="AD235" s="239" t="s">
        <v>102</v>
      </c>
      <c r="AE235" s="240"/>
      <c r="AF235" s="240"/>
      <c r="AG235" s="240"/>
      <c r="AH235" s="240"/>
      <c r="AI235" s="245"/>
      <c r="AJ235" s="60"/>
      <c r="AT235" s="31"/>
      <c r="AU235" s="31"/>
      <c r="AV235" s="31"/>
      <c r="AW235" s="31"/>
      <c r="AX235" s="31"/>
      <c r="AY235" s="31"/>
      <c r="AZ235" s="31"/>
      <c r="BA235" s="207" t="s">
        <v>81</v>
      </c>
      <c r="BB235" s="207" t="s">
        <v>82</v>
      </c>
      <c r="BC235" s="31"/>
      <c r="BD235" s="3"/>
      <c r="BE235" s="3"/>
      <c r="BF235" s="3"/>
    </row>
    <row r="236" spans="2:58" ht="24.95" customHeight="1" x14ac:dyDescent="0.15">
      <c r="C236" s="226"/>
      <c r="D236" s="146"/>
      <c r="E236" s="146"/>
      <c r="F236" s="146"/>
      <c r="G236" s="146"/>
      <c r="H236" s="146"/>
      <c r="I236" s="232"/>
      <c r="J236" s="146"/>
      <c r="K236" s="233"/>
      <c r="L236" s="232"/>
      <c r="M236" s="146"/>
      <c r="N236" s="146"/>
      <c r="O236" s="146"/>
      <c r="P236" s="146"/>
      <c r="Q236" s="233"/>
      <c r="R236" s="239"/>
      <c r="S236" s="240"/>
      <c r="T236" s="240"/>
      <c r="U236" s="240"/>
      <c r="V236" s="240"/>
      <c r="W236" s="241"/>
      <c r="X236" s="208" t="s">
        <v>83</v>
      </c>
      <c r="Y236" s="209"/>
      <c r="Z236" s="210"/>
      <c r="AA236" s="217" t="s">
        <v>84</v>
      </c>
      <c r="AB236" s="209"/>
      <c r="AC236" s="218"/>
      <c r="AD236" s="239"/>
      <c r="AE236" s="240"/>
      <c r="AF236" s="240"/>
      <c r="AG236" s="240"/>
      <c r="AH236" s="240"/>
      <c r="AI236" s="245"/>
      <c r="AJ236" s="60"/>
      <c r="AT236" s="31"/>
      <c r="AU236" s="31"/>
      <c r="AV236" s="31"/>
      <c r="AW236" s="31"/>
      <c r="AX236" s="31"/>
      <c r="AY236" s="31"/>
      <c r="AZ236" s="31"/>
      <c r="BA236" s="146"/>
      <c r="BB236" s="147"/>
      <c r="BC236" s="31"/>
      <c r="BD236" s="3"/>
      <c r="BE236" s="3"/>
      <c r="BF236" s="3"/>
    </row>
    <row r="237" spans="2:58" ht="24.95" customHeight="1" x14ac:dyDescent="0.15">
      <c r="C237" s="226"/>
      <c r="D237" s="146"/>
      <c r="E237" s="146"/>
      <c r="F237" s="146"/>
      <c r="G237" s="146"/>
      <c r="H237" s="146"/>
      <c r="I237" s="232"/>
      <c r="J237" s="146"/>
      <c r="K237" s="233"/>
      <c r="L237" s="232"/>
      <c r="M237" s="146"/>
      <c r="N237" s="146"/>
      <c r="O237" s="146"/>
      <c r="P237" s="146"/>
      <c r="Q237" s="233"/>
      <c r="R237" s="239"/>
      <c r="S237" s="240"/>
      <c r="T237" s="240"/>
      <c r="U237" s="240"/>
      <c r="V237" s="240"/>
      <c r="W237" s="241"/>
      <c r="X237" s="211"/>
      <c r="Y237" s="212"/>
      <c r="Z237" s="213"/>
      <c r="AA237" s="219"/>
      <c r="AB237" s="212"/>
      <c r="AC237" s="220"/>
      <c r="AD237" s="239"/>
      <c r="AE237" s="240"/>
      <c r="AF237" s="240"/>
      <c r="AG237" s="240"/>
      <c r="AH237" s="240"/>
      <c r="AI237" s="245"/>
      <c r="AJ237" s="60"/>
      <c r="AT237" s="31"/>
      <c r="AU237" s="31"/>
      <c r="AV237" s="31"/>
      <c r="AW237" s="31"/>
      <c r="AX237" s="31"/>
      <c r="AY237" s="31"/>
      <c r="AZ237" s="31"/>
      <c r="BA237" s="146"/>
      <c r="BB237" s="147"/>
      <c r="BC237" s="31"/>
      <c r="BD237" s="3"/>
      <c r="BE237" s="3"/>
      <c r="BF237" s="3"/>
    </row>
    <row r="238" spans="2:58" ht="24.95" customHeight="1" x14ac:dyDescent="0.15">
      <c r="C238" s="227"/>
      <c r="D238" s="228"/>
      <c r="E238" s="228"/>
      <c r="F238" s="228"/>
      <c r="G238" s="228"/>
      <c r="H238" s="228"/>
      <c r="I238" s="234"/>
      <c r="J238" s="228"/>
      <c r="K238" s="235"/>
      <c r="L238" s="234"/>
      <c r="M238" s="228"/>
      <c r="N238" s="228"/>
      <c r="O238" s="228"/>
      <c r="P238" s="228"/>
      <c r="Q238" s="235"/>
      <c r="R238" s="239"/>
      <c r="S238" s="240"/>
      <c r="T238" s="240"/>
      <c r="U238" s="240"/>
      <c r="V238" s="240"/>
      <c r="W238" s="241"/>
      <c r="X238" s="214"/>
      <c r="Y238" s="215"/>
      <c r="Z238" s="216"/>
      <c r="AA238" s="221"/>
      <c r="AB238" s="215"/>
      <c r="AC238" s="222"/>
      <c r="AD238" s="239"/>
      <c r="AE238" s="240"/>
      <c r="AF238" s="240"/>
      <c r="AG238" s="240"/>
      <c r="AH238" s="240"/>
      <c r="AI238" s="245"/>
      <c r="AJ238" s="60"/>
      <c r="AT238" s="31"/>
      <c r="AU238" s="31"/>
      <c r="AV238" s="31"/>
      <c r="AW238" s="31"/>
      <c r="AX238" s="31"/>
      <c r="AY238" s="31"/>
      <c r="AZ238" s="31"/>
      <c r="BA238" s="146"/>
      <c r="BB238" s="147"/>
      <c r="BC238" s="31"/>
      <c r="BD238" s="3"/>
      <c r="BE238" s="3"/>
      <c r="BF238" s="3"/>
    </row>
    <row r="239" spans="2:58" ht="10.9" customHeight="1" x14ac:dyDescent="0.15">
      <c r="C239" s="169">
        <v>6</v>
      </c>
      <c r="D239" s="172" t="s">
        <v>85</v>
      </c>
      <c r="E239" s="175">
        <v>21</v>
      </c>
      <c r="F239" s="175" t="s">
        <v>86</v>
      </c>
      <c r="G239" s="169" t="s">
        <v>87</v>
      </c>
      <c r="H239" s="175"/>
      <c r="I239" s="178" t="s">
        <v>120</v>
      </c>
      <c r="J239" s="179"/>
      <c r="K239" s="180"/>
      <c r="L239" s="187">
        <f>J$223</f>
        <v>150</v>
      </c>
      <c r="M239" s="188"/>
      <c r="N239" s="188"/>
      <c r="O239" s="188"/>
      <c r="P239" s="188"/>
      <c r="Q239" s="189"/>
      <c r="R239" s="196">
        <f>IF(AND(I239="○",BA239="●"),2+ROUNDDOWN(($L239-100)/100,0)*2,0)</f>
        <v>2</v>
      </c>
      <c r="S239" s="197"/>
      <c r="T239" s="197"/>
      <c r="U239" s="197"/>
      <c r="V239" s="197"/>
      <c r="W239" s="198"/>
      <c r="X239" s="181">
        <v>2</v>
      </c>
      <c r="Y239" s="182"/>
      <c r="Z239" s="205"/>
      <c r="AA239" s="137">
        <f>IF(X239=1,$AL$32,IF(X239=2,$AL$53,IF(X239=3,$AL$72,IF(X239=4,$AL$91,IF(X239=5,$AL$110,IF(X239=6,$AL$129,IF(X239=7,$AL$148,IF(X239=8,$AL$167,IF(X239=9,$AL$186,IF(X239=10,$AL$205,0))))))))))</f>
        <v>0.23100000000000001</v>
      </c>
      <c r="AB239" s="138"/>
      <c r="AC239" s="139"/>
      <c r="AD239" s="143">
        <f>IF(I239="○",ROUNDUP(R239*AA239,1),0)</f>
        <v>0.5</v>
      </c>
      <c r="AE239" s="144"/>
      <c r="AF239" s="144"/>
      <c r="AG239" s="144"/>
      <c r="AH239" s="144"/>
      <c r="AI239" s="145"/>
      <c r="AJ239" s="60"/>
      <c r="AT239" s="31"/>
      <c r="AU239" s="31"/>
      <c r="AV239" s="31"/>
      <c r="AW239" s="31"/>
      <c r="AX239" s="31"/>
      <c r="AY239" s="31"/>
      <c r="AZ239" s="31"/>
      <c r="BA239" s="146" t="str">
        <f>IF(OR(I239="×",BA243="×"),"×","●")</f>
        <v>●</v>
      </c>
      <c r="BB239" s="147" t="str">
        <f>IF(BA239="●",IF(I239="定","-",I239),"-")</f>
        <v>○</v>
      </c>
      <c r="BC239" s="31"/>
      <c r="BD239" s="3"/>
      <c r="BE239" s="3"/>
      <c r="BF239" s="3"/>
    </row>
    <row r="240" spans="2:58" ht="10.9" customHeight="1" x14ac:dyDescent="0.15">
      <c r="C240" s="170"/>
      <c r="D240" s="173"/>
      <c r="E240" s="176"/>
      <c r="F240" s="176"/>
      <c r="G240" s="170"/>
      <c r="H240" s="176"/>
      <c r="I240" s="181"/>
      <c r="J240" s="182"/>
      <c r="K240" s="183"/>
      <c r="L240" s="190"/>
      <c r="M240" s="191"/>
      <c r="N240" s="191"/>
      <c r="O240" s="191"/>
      <c r="P240" s="191"/>
      <c r="Q240" s="192"/>
      <c r="R240" s="196"/>
      <c r="S240" s="197"/>
      <c r="T240" s="197"/>
      <c r="U240" s="197"/>
      <c r="V240" s="197"/>
      <c r="W240" s="198"/>
      <c r="X240" s="181"/>
      <c r="Y240" s="182"/>
      <c r="Z240" s="205"/>
      <c r="AA240" s="137"/>
      <c r="AB240" s="138"/>
      <c r="AC240" s="139"/>
      <c r="AD240" s="143"/>
      <c r="AE240" s="144"/>
      <c r="AF240" s="144"/>
      <c r="AG240" s="144"/>
      <c r="AH240" s="144"/>
      <c r="AI240" s="145"/>
      <c r="AJ240" s="60"/>
      <c r="AT240" s="31"/>
      <c r="AU240" s="31"/>
      <c r="AV240" s="31"/>
      <c r="AW240" s="31"/>
      <c r="AX240" s="31"/>
      <c r="AY240" s="31"/>
      <c r="AZ240" s="31"/>
      <c r="BA240" s="146"/>
      <c r="BB240" s="147"/>
      <c r="BC240" s="31"/>
      <c r="BD240" s="3"/>
      <c r="BE240" s="3"/>
      <c r="BF240" s="3"/>
    </row>
    <row r="241" spans="3:58" ht="10.9" customHeight="1" x14ac:dyDescent="0.15">
      <c r="C241" s="170"/>
      <c r="D241" s="173"/>
      <c r="E241" s="176"/>
      <c r="F241" s="176"/>
      <c r="G241" s="170"/>
      <c r="H241" s="176"/>
      <c r="I241" s="181"/>
      <c r="J241" s="182"/>
      <c r="K241" s="183"/>
      <c r="L241" s="190"/>
      <c r="M241" s="191"/>
      <c r="N241" s="191"/>
      <c r="O241" s="191"/>
      <c r="P241" s="191"/>
      <c r="Q241" s="192"/>
      <c r="R241" s="196"/>
      <c r="S241" s="197"/>
      <c r="T241" s="197"/>
      <c r="U241" s="197"/>
      <c r="V241" s="197"/>
      <c r="W241" s="198"/>
      <c r="X241" s="181"/>
      <c r="Y241" s="182"/>
      <c r="Z241" s="205"/>
      <c r="AA241" s="137"/>
      <c r="AB241" s="138"/>
      <c r="AC241" s="139"/>
      <c r="AD241" s="143"/>
      <c r="AE241" s="144"/>
      <c r="AF241" s="144"/>
      <c r="AG241" s="144"/>
      <c r="AH241" s="144"/>
      <c r="AI241" s="145"/>
      <c r="AJ241" s="60"/>
      <c r="AT241" s="31"/>
      <c r="AU241" s="31"/>
      <c r="AV241" s="31"/>
      <c r="AW241" s="31"/>
      <c r="AX241" s="31"/>
      <c r="AY241" s="31"/>
      <c r="AZ241" s="31"/>
      <c r="BA241" s="146"/>
      <c r="BB241" s="147"/>
      <c r="BC241" s="31"/>
      <c r="BD241" s="3"/>
      <c r="BE241" s="3"/>
      <c r="BF241" s="3"/>
    </row>
    <row r="242" spans="3:58" ht="10.9" customHeight="1" x14ac:dyDescent="0.15">
      <c r="C242" s="171"/>
      <c r="D242" s="174"/>
      <c r="E242" s="177"/>
      <c r="F242" s="177"/>
      <c r="G242" s="171"/>
      <c r="H242" s="177"/>
      <c r="I242" s="184"/>
      <c r="J242" s="185"/>
      <c r="K242" s="186"/>
      <c r="L242" s="193"/>
      <c r="M242" s="194"/>
      <c r="N242" s="194"/>
      <c r="O242" s="194"/>
      <c r="P242" s="194"/>
      <c r="Q242" s="195"/>
      <c r="R242" s="196"/>
      <c r="S242" s="197"/>
      <c r="T242" s="197"/>
      <c r="U242" s="197"/>
      <c r="V242" s="197"/>
      <c r="W242" s="198"/>
      <c r="X242" s="184"/>
      <c r="Y242" s="185"/>
      <c r="Z242" s="206"/>
      <c r="AA242" s="140"/>
      <c r="AB242" s="141"/>
      <c r="AC242" s="142"/>
      <c r="AD242" s="143"/>
      <c r="AE242" s="144"/>
      <c r="AF242" s="144"/>
      <c r="AG242" s="144"/>
      <c r="AH242" s="144"/>
      <c r="AI242" s="145"/>
      <c r="AJ242" s="60"/>
      <c r="AT242" s="31"/>
      <c r="AU242" s="31"/>
      <c r="AV242" s="31"/>
      <c r="AW242" s="31"/>
      <c r="AX242" s="31"/>
      <c r="AY242" s="31"/>
      <c r="AZ242" s="31"/>
      <c r="BA242" s="146"/>
      <c r="BB242" s="147"/>
      <c r="BC242" s="31"/>
      <c r="BD242" s="3"/>
      <c r="BE242" s="3"/>
      <c r="BF242" s="3"/>
    </row>
    <row r="243" spans="3:58" ht="10.9" customHeight="1" x14ac:dyDescent="0.15">
      <c r="C243" s="169">
        <v>6</v>
      </c>
      <c r="D243" s="172" t="s">
        <v>85</v>
      </c>
      <c r="E243" s="175">
        <v>22</v>
      </c>
      <c r="F243" s="175" t="s">
        <v>86</v>
      </c>
      <c r="G243" s="169" t="s">
        <v>88</v>
      </c>
      <c r="H243" s="175"/>
      <c r="I243" s="178" t="s">
        <v>120</v>
      </c>
      <c r="J243" s="179"/>
      <c r="K243" s="180"/>
      <c r="L243" s="187">
        <f>J$223</f>
        <v>150</v>
      </c>
      <c r="M243" s="188"/>
      <c r="N243" s="188"/>
      <c r="O243" s="188"/>
      <c r="P243" s="188"/>
      <c r="Q243" s="189"/>
      <c r="R243" s="196">
        <f t="shared" ref="R243" si="0">IF(AND(I243="○",BA243="●"),2+ROUNDDOWN(($L243-100)/100,0)*2,0)</f>
        <v>2</v>
      </c>
      <c r="S243" s="197"/>
      <c r="T243" s="197"/>
      <c r="U243" s="197"/>
      <c r="V243" s="197"/>
      <c r="W243" s="198"/>
      <c r="X243" s="199">
        <v>1</v>
      </c>
      <c r="Y243" s="200"/>
      <c r="Z243" s="201"/>
      <c r="AA243" s="137">
        <f t="shared" ref="AA243" si="1">IF(X243=1,$AL$32,IF(X243=2,$AL$53,IF(X243=3,$AL$72,IF(X243=4,$AL$91,IF(X243=5,$AL$110,IF(X243=6,$AL$129,IF(X243=7,$AL$148,IF(X243=8,$AL$167,IF(X243=9,$AL$186,IF(X243=10,$AL$205,0))))))))))</f>
        <v>0.154</v>
      </c>
      <c r="AB243" s="138"/>
      <c r="AC243" s="139"/>
      <c r="AD243" s="143">
        <f t="shared" ref="AD243" si="2">IF(I243="○",ROUNDUP(R243*AA243,1),0)</f>
        <v>0.4</v>
      </c>
      <c r="AE243" s="144"/>
      <c r="AF243" s="144"/>
      <c r="AG243" s="144"/>
      <c r="AH243" s="144"/>
      <c r="AI243" s="145"/>
      <c r="AJ243" s="60"/>
      <c r="AT243" s="31"/>
      <c r="AU243" s="31"/>
      <c r="AV243" s="31"/>
      <c r="AW243" s="31"/>
      <c r="AX243" s="31"/>
      <c r="AY243" s="31"/>
      <c r="AZ243" s="31"/>
      <c r="BA243" s="146" t="str">
        <f>IF(OR(I243="×",BA247="×"),"×","●")</f>
        <v>●</v>
      </c>
      <c r="BB243" s="147" t="str">
        <f>IF(BA243="●",IF(I243="定","-",I243),"-")</f>
        <v>○</v>
      </c>
      <c r="BC243" s="31"/>
      <c r="BD243" s="3"/>
      <c r="BE243" s="3"/>
      <c r="BF243" s="3"/>
    </row>
    <row r="244" spans="3:58" ht="10.9" customHeight="1" x14ac:dyDescent="0.15">
      <c r="C244" s="170"/>
      <c r="D244" s="173"/>
      <c r="E244" s="176"/>
      <c r="F244" s="176"/>
      <c r="G244" s="170"/>
      <c r="H244" s="176"/>
      <c r="I244" s="181"/>
      <c r="J244" s="182"/>
      <c r="K244" s="183"/>
      <c r="L244" s="190"/>
      <c r="M244" s="191"/>
      <c r="N244" s="191"/>
      <c r="O244" s="191"/>
      <c r="P244" s="191"/>
      <c r="Q244" s="192"/>
      <c r="R244" s="196"/>
      <c r="S244" s="197"/>
      <c r="T244" s="197"/>
      <c r="U244" s="197"/>
      <c r="V244" s="197"/>
      <c r="W244" s="198"/>
      <c r="X244" s="199"/>
      <c r="Y244" s="200"/>
      <c r="Z244" s="201"/>
      <c r="AA244" s="137"/>
      <c r="AB244" s="138"/>
      <c r="AC244" s="139"/>
      <c r="AD244" s="143"/>
      <c r="AE244" s="144"/>
      <c r="AF244" s="144"/>
      <c r="AG244" s="144"/>
      <c r="AH244" s="144"/>
      <c r="AI244" s="145"/>
      <c r="AJ244" s="60"/>
      <c r="AT244" s="31"/>
      <c r="AU244" s="31"/>
      <c r="AV244" s="31"/>
      <c r="AW244" s="31"/>
      <c r="AX244" s="31"/>
      <c r="AY244" s="31"/>
      <c r="AZ244" s="31"/>
      <c r="BA244" s="146"/>
      <c r="BB244" s="147"/>
      <c r="BC244" s="31"/>
      <c r="BD244" s="3"/>
      <c r="BE244" s="3"/>
      <c r="BF244" s="3"/>
    </row>
    <row r="245" spans="3:58" ht="10.9" customHeight="1" x14ac:dyDescent="0.15">
      <c r="C245" s="170"/>
      <c r="D245" s="173"/>
      <c r="E245" s="176"/>
      <c r="F245" s="176"/>
      <c r="G245" s="170"/>
      <c r="H245" s="176"/>
      <c r="I245" s="181"/>
      <c r="J245" s="182"/>
      <c r="K245" s="183"/>
      <c r="L245" s="190"/>
      <c r="M245" s="191"/>
      <c r="N245" s="191"/>
      <c r="O245" s="191"/>
      <c r="P245" s="191"/>
      <c r="Q245" s="192"/>
      <c r="R245" s="196"/>
      <c r="S245" s="197"/>
      <c r="T245" s="197"/>
      <c r="U245" s="197"/>
      <c r="V245" s="197"/>
      <c r="W245" s="198"/>
      <c r="X245" s="199"/>
      <c r="Y245" s="200"/>
      <c r="Z245" s="201"/>
      <c r="AA245" s="137"/>
      <c r="AB245" s="138"/>
      <c r="AC245" s="139"/>
      <c r="AD245" s="143"/>
      <c r="AE245" s="144"/>
      <c r="AF245" s="144"/>
      <c r="AG245" s="144"/>
      <c r="AH245" s="144"/>
      <c r="AI245" s="145"/>
      <c r="AJ245" s="60"/>
      <c r="AT245" s="31"/>
      <c r="AU245" s="31"/>
      <c r="AV245" s="31"/>
      <c r="AW245" s="31"/>
      <c r="AX245" s="31"/>
      <c r="AY245" s="31"/>
      <c r="AZ245" s="31"/>
      <c r="BA245" s="146"/>
      <c r="BB245" s="147"/>
      <c r="BC245" s="31"/>
      <c r="BD245" s="3"/>
      <c r="BE245" s="3"/>
      <c r="BF245" s="3"/>
    </row>
    <row r="246" spans="3:58" ht="10.9" customHeight="1" x14ac:dyDescent="0.15">
      <c r="C246" s="171"/>
      <c r="D246" s="174"/>
      <c r="E246" s="177"/>
      <c r="F246" s="177"/>
      <c r="G246" s="171"/>
      <c r="H246" s="177"/>
      <c r="I246" s="184"/>
      <c r="J246" s="185"/>
      <c r="K246" s="186"/>
      <c r="L246" s="193"/>
      <c r="M246" s="194"/>
      <c r="N246" s="194"/>
      <c r="O246" s="194"/>
      <c r="P246" s="194"/>
      <c r="Q246" s="195"/>
      <c r="R246" s="196"/>
      <c r="S246" s="197"/>
      <c r="T246" s="197"/>
      <c r="U246" s="197"/>
      <c r="V246" s="197"/>
      <c r="W246" s="198"/>
      <c r="X246" s="202"/>
      <c r="Y246" s="203"/>
      <c r="Z246" s="204"/>
      <c r="AA246" s="140"/>
      <c r="AB246" s="141"/>
      <c r="AC246" s="142"/>
      <c r="AD246" s="143"/>
      <c r="AE246" s="144"/>
      <c r="AF246" s="144"/>
      <c r="AG246" s="144"/>
      <c r="AH246" s="144"/>
      <c r="AI246" s="145"/>
      <c r="AJ246" s="60"/>
      <c r="AT246" s="31"/>
      <c r="AU246" s="31"/>
      <c r="AV246" s="31"/>
      <c r="AW246" s="31"/>
      <c r="AX246" s="31"/>
      <c r="AY246" s="31"/>
      <c r="AZ246" s="31"/>
      <c r="BA246" s="146"/>
      <c r="BB246" s="147"/>
      <c r="BC246" s="31"/>
      <c r="BD246" s="3"/>
      <c r="BE246" s="3"/>
      <c r="BF246" s="3"/>
    </row>
    <row r="247" spans="3:58" ht="10.9" customHeight="1" x14ac:dyDescent="0.15">
      <c r="C247" s="169">
        <v>6</v>
      </c>
      <c r="D247" s="172" t="s">
        <v>85</v>
      </c>
      <c r="E247" s="175">
        <v>23</v>
      </c>
      <c r="F247" s="175" t="s">
        <v>86</v>
      </c>
      <c r="G247" s="169" t="s">
        <v>89</v>
      </c>
      <c r="H247" s="175"/>
      <c r="I247" s="178" t="s">
        <v>120</v>
      </c>
      <c r="J247" s="179"/>
      <c r="K247" s="180"/>
      <c r="L247" s="187">
        <f>J$223</f>
        <v>150</v>
      </c>
      <c r="M247" s="188"/>
      <c r="N247" s="188"/>
      <c r="O247" s="188"/>
      <c r="P247" s="188"/>
      <c r="Q247" s="189"/>
      <c r="R247" s="196">
        <f t="shared" ref="R247" si="3">IF(AND(I247="○",BA247="●"),2+ROUNDDOWN(($L247-100)/100,0)*2,0)</f>
        <v>2</v>
      </c>
      <c r="S247" s="197"/>
      <c r="T247" s="197"/>
      <c r="U247" s="197"/>
      <c r="V247" s="197"/>
      <c r="W247" s="198"/>
      <c r="X247" s="199">
        <v>1</v>
      </c>
      <c r="Y247" s="200"/>
      <c r="Z247" s="201"/>
      <c r="AA247" s="137">
        <f t="shared" ref="AA247" si="4">IF(X247=1,$AL$32,IF(X247=2,$AL$53,IF(X247=3,$AL$72,IF(X247=4,$AL$91,IF(X247=5,$AL$110,IF(X247=6,$AL$129,IF(X247=7,$AL$148,IF(X247=8,$AL$167,IF(X247=9,$AL$186,IF(X247=10,$AL$205,0))))))))))</f>
        <v>0.154</v>
      </c>
      <c r="AB247" s="138"/>
      <c r="AC247" s="139"/>
      <c r="AD247" s="143">
        <f t="shared" ref="AD247" si="5">IF(I247="○",ROUNDUP(R247*AA247,1),0)</f>
        <v>0.4</v>
      </c>
      <c r="AE247" s="144"/>
      <c r="AF247" s="144"/>
      <c r="AG247" s="144"/>
      <c r="AH247" s="144"/>
      <c r="AI247" s="145"/>
      <c r="AJ247" s="60"/>
      <c r="AT247" s="31"/>
      <c r="AU247" s="31"/>
      <c r="AV247" s="31"/>
      <c r="AW247" s="31"/>
      <c r="AX247" s="31"/>
      <c r="AY247" s="31"/>
      <c r="AZ247" s="31"/>
      <c r="BA247" s="146" t="str">
        <f>IF(OR(I247="×",BA251="×"),"×","●")</f>
        <v>●</v>
      </c>
      <c r="BB247" s="147" t="str">
        <f>IF(BA247="●",IF(I247="定","-",I247),"-")</f>
        <v>○</v>
      </c>
      <c r="BC247" s="31"/>
      <c r="BD247" s="3"/>
      <c r="BE247" s="3"/>
      <c r="BF247" s="3"/>
    </row>
    <row r="248" spans="3:58" ht="10.9" customHeight="1" x14ac:dyDescent="0.15">
      <c r="C248" s="170"/>
      <c r="D248" s="173"/>
      <c r="E248" s="176"/>
      <c r="F248" s="176"/>
      <c r="G248" s="170"/>
      <c r="H248" s="176"/>
      <c r="I248" s="181"/>
      <c r="J248" s="182"/>
      <c r="K248" s="183"/>
      <c r="L248" s="190"/>
      <c r="M248" s="191"/>
      <c r="N248" s="191"/>
      <c r="O248" s="191"/>
      <c r="P248" s="191"/>
      <c r="Q248" s="192"/>
      <c r="R248" s="196"/>
      <c r="S248" s="197"/>
      <c r="T248" s="197"/>
      <c r="U248" s="197"/>
      <c r="V248" s="197"/>
      <c r="W248" s="198"/>
      <c r="X248" s="199"/>
      <c r="Y248" s="200"/>
      <c r="Z248" s="201"/>
      <c r="AA248" s="137"/>
      <c r="AB248" s="138"/>
      <c r="AC248" s="139"/>
      <c r="AD248" s="143"/>
      <c r="AE248" s="144"/>
      <c r="AF248" s="144"/>
      <c r="AG248" s="144"/>
      <c r="AH248" s="144"/>
      <c r="AI248" s="145"/>
      <c r="AJ248" s="60"/>
      <c r="AT248" s="31"/>
      <c r="AU248" s="31"/>
      <c r="AV248" s="31"/>
      <c r="AW248" s="31"/>
      <c r="AX248" s="31"/>
      <c r="AY248" s="31"/>
      <c r="AZ248" s="31"/>
      <c r="BA248" s="146"/>
      <c r="BB248" s="147"/>
      <c r="BC248" s="31"/>
      <c r="BD248" s="3"/>
      <c r="BE248" s="3"/>
      <c r="BF248" s="3"/>
    </row>
    <row r="249" spans="3:58" ht="10.9" customHeight="1" x14ac:dyDescent="0.15">
      <c r="C249" s="170"/>
      <c r="D249" s="173"/>
      <c r="E249" s="176"/>
      <c r="F249" s="176"/>
      <c r="G249" s="170"/>
      <c r="H249" s="176"/>
      <c r="I249" s="181"/>
      <c r="J249" s="182"/>
      <c r="K249" s="183"/>
      <c r="L249" s="190"/>
      <c r="M249" s="191"/>
      <c r="N249" s="191"/>
      <c r="O249" s="191"/>
      <c r="P249" s="191"/>
      <c r="Q249" s="192"/>
      <c r="R249" s="196"/>
      <c r="S249" s="197"/>
      <c r="T249" s="197"/>
      <c r="U249" s="197"/>
      <c r="V249" s="197"/>
      <c r="W249" s="198"/>
      <c r="X249" s="199"/>
      <c r="Y249" s="200"/>
      <c r="Z249" s="201"/>
      <c r="AA249" s="137"/>
      <c r="AB249" s="138"/>
      <c r="AC249" s="139"/>
      <c r="AD249" s="143"/>
      <c r="AE249" s="144"/>
      <c r="AF249" s="144"/>
      <c r="AG249" s="144"/>
      <c r="AH249" s="144"/>
      <c r="AI249" s="145"/>
      <c r="AJ249" s="60"/>
      <c r="AT249" s="31"/>
      <c r="AU249" s="31"/>
      <c r="AV249" s="31"/>
      <c r="AW249" s="31"/>
      <c r="AX249" s="31"/>
      <c r="AY249" s="31"/>
      <c r="AZ249" s="31"/>
      <c r="BA249" s="146"/>
      <c r="BB249" s="147"/>
      <c r="BC249" s="31"/>
      <c r="BD249" s="3"/>
      <c r="BE249" s="3"/>
      <c r="BF249" s="3"/>
    </row>
    <row r="250" spans="3:58" ht="10.9" customHeight="1" x14ac:dyDescent="0.15">
      <c r="C250" s="171"/>
      <c r="D250" s="174"/>
      <c r="E250" s="177"/>
      <c r="F250" s="177"/>
      <c r="G250" s="171"/>
      <c r="H250" s="177"/>
      <c r="I250" s="184"/>
      <c r="J250" s="185"/>
      <c r="K250" s="186"/>
      <c r="L250" s="193"/>
      <c r="M250" s="194"/>
      <c r="N250" s="194"/>
      <c r="O250" s="194"/>
      <c r="P250" s="194"/>
      <c r="Q250" s="195"/>
      <c r="R250" s="196"/>
      <c r="S250" s="197"/>
      <c r="T250" s="197"/>
      <c r="U250" s="197"/>
      <c r="V250" s="197"/>
      <c r="W250" s="198"/>
      <c r="X250" s="202"/>
      <c r="Y250" s="203"/>
      <c r="Z250" s="204"/>
      <c r="AA250" s="140"/>
      <c r="AB250" s="141"/>
      <c r="AC250" s="142"/>
      <c r="AD250" s="143"/>
      <c r="AE250" s="144"/>
      <c r="AF250" s="144"/>
      <c r="AG250" s="144"/>
      <c r="AH250" s="144"/>
      <c r="AI250" s="145"/>
      <c r="AJ250" s="60"/>
      <c r="AT250" s="31"/>
      <c r="AU250" s="31"/>
      <c r="AV250" s="31"/>
      <c r="AW250" s="31"/>
      <c r="AX250" s="31"/>
      <c r="AY250" s="31"/>
      <c r="AZ250" s="31"/>
      <c r="BA250" s="146"/>
      <c r="BB250" s="147"/>
      <c r="BC250" s="31"/>
      <c r="BD250" s="3"/>
      <c r="BE250" s="3"/>
      <c r="BF250" s="3"/>
    </row>
    <row r="251" spans="3:58" ht="10.9" customHeight="1" x14ac:dyDescent="0.15">
      <c r="C251" s="169">
        <v>6</v>
      </c>
      <c r="D251" s="172" t="s">
        <v>85</v>
      </c>
      <c r="E251" s="175">
        <v>24</v>
      </c>
      <c r="F251" s="175" t="s">
        <v>86</v>
      </c>
      <c r="G251" s="169" t="s">
        <v>90</v>
      </c>
      <c r="H251" s="175"/>
      <c r="I251" s="178" t="s">
        <v>120</v>
      </c>
      <c r="J251" s="179"/>
      <c r="K251" s="180"/>
      <c r="L251" s="187">
        <f>J$223</f>
        <v>150</v>
      </c>
      <c r="M251" s="188"/>
      <c r="N251" s="188"/>
      <c r="O251" s="188"/>
      <c r="P251" s="188"/>
      <c r="Q251" s="189"/>
      <c r="R251" s="196">
        <f t="shared" ref="R251" si="6">IF(AND(I251="○",BA251="●"),2+ROUNDDOWN(($L251-100)/100,0)*2,0)</f>
        <v>2</v>
      </c>
      <c r="S251" s="197"/>
      <c r="T251" s="197"/>
      <c r="U251" s="197"/>
      <c r="V251" s="197"/>
      <c r="W251" s="198"/>
      <c r="X251" s="199">
        <v>1</v>
      </c>
      <c r="Y251" s="200"/>
      <c r="Z251" s="201"/>
      <c r="AA251" s="137">
        <f t="shared" ref="AA251" si="7">IF(X251=1,$AL$32,IF(X251=2,$AL$53,IF(X251=3,$AL$72,IF(X251=4,$AL$91,IF(X251=5,$AL$110,IF(X251=6,$AL$129,IF(X251=7,$AL$148,IF(X251=8,$AL$167,IF(X251=9,$AL$186,IF(X251=10,$AL$205,0))))))))))</f>
        <v>0.154</v>
      </c>
      <c r="AB251" s="138"/>
      <c r="AC251" s="139"/>
      <c r="AD251" s="143">
        <f t="shared" ref="AD251" si="8">IF(I251="○",ROUNDUP(R251*AA251,1),0)</f>
        <v>0.4</v>
      </c>
      <c r="AE251" s="144"/>
      <c r="AF251" s="144"/>
      <c r="AG251" s="144"/>
      <c r="AH251" s="144"/>
      <c r="AI251" s="145"/>
      <c r="AJ251" s="60"/>
      <c r="AT251" s="31"/>
      <c r="AU251" s="31"/>
      <c r="AV251" s="31"/>
      <c r="AW251" s="31"/>
      <c r="AX251" s="31"/>
      <c r="AY251" s="31"/>
      <c r="AZ251" s="31"/>
      <c r="BA251" s="146" t="str">
        <f>IF(OR(I251="×",BA255="×"),"×","●")</f>
        <v>●</v>
      </c>
      <c r="BB251" s="147" t="str">
        <f>IF(BA251="●",IF(I251="定","-",I251),"-")</f>
        <v>○</v>
      </c>
      <c r="BC251" s="31"/>
      <c r="BD251" s="3"/>
      <c r="BE251" s="3"/>
      <c r="BF251" s="3"/>
    </row>
    <row r="252" spans="3:58" ht="10.9" customHeight="1" x14ac:dyDescent="0.15">
      <c r="C252" s="170"/>
      <c r="D252" s="173"/>
      <c r="E252" s="176"/>
      <c r="F252" s="176"/>
      <c r="G252" s="170"/>
      <c r="H252" s="176"/>
      <c r="I252" s="181"/>
      <c r="J252" s="182"/>
      <c r="K252" s="183"/>
      <c r="L252" s="190"/>
      <c r="M252" s="191"/>
      <c r="N252" s="191"/>
      <c r="O252" s="191"/>
      <c r="P252" s="191"/>
      <c r="Q252" s="192"/>
      <c r="R252" s="196"/>
      <c r="S252" s="197"/>
      <c r="T252" s="197"/>
      <c r="U252" s="197"/>
      <c r="V252" s="197"/>
      <c r="W252" s="198"/>
      <c r="X252" s="199"/>
      <c r="Y252" s="200"/>
      <c r="Z252" s="201"/>
      <c r="AA252" s="137"/>
      <c r="AB252" s="138"/>
      <c r="AC252" s="139"/>
      <c r="AD252" s="143"/>
      <c r="AE252" s="144"/>
      <c r="AF252" s="144"/>
      <c r="AG252" s="144"/>
      <c r="AH252" s="144"/>
      <c r="AI252" s="145"/>
      <c r="AJ252" s="60"/>
      <c r="AT252" s="31"/>
      <c r="AU252" s="31"/>
      <c r="AV252" s="31"/>
      <c r="AW252" s="31"/>
      <c r="AX252" s="31"/>
      <c r="AY252" s="31"/>
      <c r="AZ252" s="31"/>
      <c r="BA252" s="146"/>
      <c r="BB252" s="147"/>
      <c r="BC252" s="31"/>
      <c r="BD252" s="3"/>
      <c r="BE252" s="3"/>
      <c r="BF252" s="3"/>
    </row>
    <row r="253" spans="3:58" ht="10.9" customHeight="1" x14ac:dyDescent="0.15">
      <c r="C253" s="170"/>
      <c r="D253" s="173"/>
      <c r="E253" s="176"/>
      <c r="F253" s="176"/>
      <c r="G253" s="170"/>
      <c r="H253" s="176"/>
      <c r="I253" s="181"/>
      <c r="J253" s="182"/>
      <c r="K253" s="183"/>
      <c r="L253" s="190"/>
      <c r="M253" s="191"/>
      <c r="N253" s="191"/>
      <c r="O253" s="191"/>
      <c r="P253" s="191"/>
      <c r="Q253" s="192"/>
      <c r="R253" s="196"/>
      <c r="S253" s="197"/>
      <c r="T253" s="197"/>
      <c r="U253" s="197"/>
      <c r="V253" s="197"/>
      <c r="W253" s="198"/>
      <c r="X253" s="199"/>
      <c r="Y253" s="200"/>
      <c r="Z253" s="201"/>
      <c r="AA253" s="137"/>
      <c r="AB253" s="138"/>
      <c r="AC253" s="139"/>
      <c r="AD253" s="143"/>
      <c r="AE253" s="144"/>
      <c r="AF253" s="144"/>
      <c r="AG253" s="144"/>
      <c r="AH253" s="144"/>
      <c r="AI253" s="145"/>
      <c r="AJ253" s="60"/>
      <c r="AT253" s="31"/>
      <c r="AU253" s="31"/>
      <c r="AV253" s="31"/>
      <c r="AW253" s="31"/>
      <c r="AX253" s="31"/>
      <c r="AY253" s="31"/>
      <c r="AZ253" s="31"/>
      <c r="BA253" s="146"/>
      <c r="BB253" s="147"/>
      <c r="BC253" s="31"/>
      <c r="BD253" s="3"/>
      <c r="BE253" s="3"/>
      <c r="BF253" s="3"/>
    </row>
    <row r="254" spans="3:58" ht="10.9" customHeight="1" x14ac:dyDescent="0.15">
      <c r="C254" s="171"/>
      <c r="D254" s="174"/>
      <c r="E254" s="177"/>
      <c r="F254" s="177"/>
      <c r="G254" s="171"/>
      <c r="H254" s="177"/>
      <c r="I254" s="184"/>
      <c r="J254" s="185"/>
      <c r="K254" s="186"/>
      <c r="L254" s="193"/>
      <c r="M254" s="194"/>
      <c r="N254" s="194"/>
      <c r="O254" s="194"/>
      <c r="P254" s="194"/>
      <c r="Q254" s="195"/>
      <c r="R254" s="196"/>
      <c r="S254" s="197"/>
      <c r="T254" s="197"/>
      <c r="U254" s="197"/>
      <c r="V254" s="197"/>
      <c r="W254" s="198"/>
      <c r="X254" s="202"/>
      <c r="Y254" s="203"/>
      <c r="Z254" s="204"/>
      <c r="AA254" s="140"/>
      <c r="AB254" s="141"/>
      <c r="AC254" s="142"/>
      <c r="AD254" s="143"/>
      <c r="AE254" s="144"/>
      <c r="AF254" s="144"/>
      <c r="AG254" s="144"/>
      <c r="AH254" s="144"/>
      <c r="AI254" s="145"/>
      <c r="AJ254" s="60"/>
      <c r="AT254" s="31"/>
      <c r="AU254" s="31"/>
      <c r="AV254" s="31"/>
      <c r="AW254" s="31"/>
      <c r="AX254" s="31"/>
      <c r="AY254" s="31"/>
      <c r="AZ254" s="31"/>
      <c r="BA254" s="146"/>
      <c r="BB254" s="147"/>
      <c r="BC254" s="31"/>
      <c r="BD254" s="3"/>
      <c r="BE254" s="3"/>
      <c r="BF254" s="3"/>
    </row>
    <row r="255" spans="3:58" ht="10.9" customHeight="1" x14ac:dyDescent="0.15">
      <c r="C255" s="169">
        <v>6</v>
      </c>
      <c r="D255" s="172" t="s">
        <v>85</v>
      </c>
      <c r="E255" s="175">
        <v>25</v>
      </c>
      <c r="F255" s="175" t="s">
        <v>86</v>
      </c>
      <c r="G255" s="169" t="s">
        <v>91</v>
      </c>
      <c r="H255" s="175"/>
      <c r="I255" s="178" t="s">
        <v>120</v>
      </c>
      <c r="J255" s="179"/>
      <c r="K255" s="180"/>
      <c r="L255" s="187">
        <f>J$223</f>
        <v>150</v>
      </c>
      <c r="M255" s="188"/>
      <c r="N255" s="188"/>
      <c r="O255" s="188"/>
      <c r="P255" s="188"/>
      <c r="Q255" s="189"/>
      <c r="R255" s="196">
        <f t="shared" ref="R255" si="9">IF(AND(I255="○",BA255="●"),2+ROUNDDOWN(($L255-100)/100,0)*2,0)</f>
        <v>2</v>
      </c>
      <c r="S255" s="197"/>
      <c r="T255" s="197"/>
      <c r="U255" s="197"/>
      <c r="V255" s="197"/>
      <c r="W255" s="198"/>
      <c r="X255" s="199">
        <v>1</v>
      </c>
      <c r="Y255" s="200"/>
      <c r="Z255" s="201"/>
      <c r="AA255" s="137">
        <f t="shared" ref="AA255" si="10">IF(X255=1,$AL$32,IF(X255=2,$AL$53,IF(X255=3,$AL$72,IF(X255=4,$AL$91,IF(X255=5,$AL$110,IF(X255=6,$AL$129,IF(X255=7,$AL$148,IF(X255=8,$AL$167,IF(X255=9,$AL$186,IF(X255=10,$AL$205,0))))))))))</f>
        <v>0.154</v>
      </c>
      <c r="AB255" s="138"/>
      <c r="AC255" s="139"/>
      <c r="AD255" s="143">
        <f t="shared" ref="AD255" si="11">IF(I255="○",ROUNDUP(R255*AA255,1),0)</f>
        <v>0.4</v>
      </c>
      <c r="AE255" s="144"/>
      <c r="AF255" s="144"/>
      <c r="AG255" s="144"/>
      <c r="AH255" s="144"/>
      <c r="AI255" s="145"/>
      <c r="AJ255" s="60"/>
      <c r="AT255" s="31"/>
      <c r="AU255" s="31"/>
      <c r="AV255" s="31"/>
      <c r="AW255" s="31"/>
      <c r="AX255" s="31"/>
      <c r="AY255" s="31"/>
      <c r="AZ255" s="31"/>
      <c r="BA255" s="146" t="str">
        <f>IF(OR(I255="×",BA259="×"),"×","●")</f>
        <v>●</v>
      </c>
      <c r="BB255" s="147" t="str">
        <f>IF(BA255="●",IF(I255="定","-",I255),"-")</f>
        <v>○</v>
      </c>
      <c r="BC255" s="31"/>
      <c r="BD255" s="3"/>
      <c r="BE255" s="3"/>
      <c r="BF255" s="3"/>
    </row>
    <row r="256" spans="3:58" ht="10.9" customHeight="1" x14ac:dyDescent="0.15">
      <c r="C256" s="170"/>
      <c r="D256" s="173"/>
      <c r="E256" s="176"/>
      <c r="F256" s="176"/>
      <c r="G256" s="170"/>
      <c r="H256" s="176"/>
      <c r="I256" s="181"/>
      <c r="J256" s="182"/>
      <c r="K256" s="183"/>
      <c r="L256" s="190"/>
      <c r="M256" s="191"/>
      <c r="N256" s="191"/>
      <c r="O256" s="191"/>
      <c r="P256" s="191"/>
      <c r="Q256" s="192"/>
      <c r="R256" s="196"/>
      <c r="S256" s="197"/>
      <c r="T256" s="197"/>
      <c r="U256" s="197"/>
      <c r="V256" s="197"/>
      <c r="W256" s="198"/>
      <c r="X256" s="199"/>
      <c r="Y256" s="200"/>
      <c r="Z256" s="201"/>
      <c r="AA256" s="137"/>
      <c r="AB256" s="138"/>
      <c r="AC256" s="139"/>
      <c r="AD256" s="143"/>
      <c r="AE256" s="144"/>
      <c r="AF256" s="144"/>
      <c r="AG256" s="144"/>
      <c r="AH256" s="144"/>
      <c r="AI256" s="145"/>
      <c r="AJ256" s="60"/>
      <c r="AT256" s="31"/>
      <c r="AU256" s="31"/>
      <c r="AV256" s="31"/>
      <c r="AW256" s="31"/>
      <c r="AX256" s="31"/>
      <c r="AY256" s="31"/>
      <c r="AZ256" s="31"/>
      <c r="BA256" s="146"/>
      <c r="BB256" s="147"/>
      <c r="BC256" s="31"/>
      <c r="BD256" s="3"/>
      <c r="BE256" s="3"/>
      <c r="BF256" s="3"/>
    </row>
    <row r="257" spans="3:58" ht="10.9" customHeight="1" x14ac:dyDescent="0.15">
      <c r="C257" s="170"/>
      <c r="D257" s="173"/>
      <c r="E257" s="176"/>
      <c r="F257" s="176"/>
      <c r="G257" s="170"/>
      <c r="H257" s="176"/>
      <c r="I257" s="181"/>
      <c r="J257" s="182"/>
      <c r="K257" s="183"/>
      <c r="L257" s="190"/>
      <c r="M257" s="191"/>
      <c r="N257" s="191"/>
      <c r="O257" s="191"/>
      <c r="P257" s="191"/>
      <c r="Q257" s="192"/>
      <c r="R257" s="196"/>
      <c r="S257" s="197"/>
      <c r="T257" s="197"/>
      <c r="U257" s="197"/>
      <c r="V257" s="197"/>
      <c r="W257" s="198"/>
      <c r="X257" s="199"/>
      <c r="Y257" s="200"/>
      <c r="Z257" s="201"/>
      <c r="AA257" s="137"/>
      <c r="AB257" s="138"/>
      <c r="AC257" s="139"/>
      <c r="AD257" s="143"/>
      <c r="AE257" s="144"/>
      <c r="AF257" s="144"/>
      <c r="AG257" s="144"/>
      <c r="AH257" s="144"/>
      <c r="AI257" s="145"/>
      <c r="AJ257" s="60"/>
      <c r="AT257" s="31"/>
      <c r="AU257" s="31"/>
      <c r="AV257" s="31"/>
      <c r="AW257" s="31"/>
      <c r="AX257" s="31"/>
      <c r="AY257" s="31"/>
      <c r="AZ257" s="31"/>
      <c r="BA257" s="146"/>
      <c r="BB257" s="147"/>
      <c r="BC257" s="31"/>
      <c r="BD257" s="3"/>
      <c r="BE257" s="3"/>
      <c r="BF257" s="3"/>
    </row>
    <row r="258" spans="3:58" ht="10.9" customHeight="1" x14ac:dyDescent="0.15">
      <c r="C258" s="171"/>
      <c r="D258" s="174"/>
      <c r="E258" s="177"/>
      <c r="F258" s="177"/>
      <c r="G258" s="171"/>
      <c r="H258" s="177"/>
      <c r="I258" s="184"/>
      <c r="J258" s="185"/>
      <c r="K258" s="186"/>
      <c r="L258" s="193"/>
      <c r="M258" s="194"/>
      <c r="N258" s="194"/>
      <c r="O258" s="194"/>
      <c r="P258" s="194"/>
      <c r="Q258" s="195"/>
      <c r="R258" s="196"/>
      <c r="S258" s="197"/>
      <c r="T258" s="197"/>
      <c r="U258" s="197"/>
      <c r="V258" s="197"/>
      <c r="W258" s="198"/>
      <c r="X258" s="202"/>
      <c r="Y258" s="203"/>
      <c r="Z258" s="204"/>
      <c r="AA258" s="140"/>
      <c r="AB258" s="141"/>
      <c r="AC258" s="142"/>
      <c r="AD258" s="143"/>
      <c r="AE258" s="144"/>
      <c r="AF258" s="144"/>
      <c r="AG258" s="144"/>
      <c r="AH258" s="144"/>
      <c r="AI258" s="145"/>
      <c r="AJ258" s="60"/>
      <c r="AT258" s="31"/>
      <c r="AU258" s="31"/>
      <c r="AV258" s="31"/>
      <c r="AW258" s="31"/>
      <c r="AX258" s="31"/>
      <c r="AY258" s="31"/>
      <c r="AZ258" s="31"/>
      <c r="BA258" s="146"/>
      <c r="BB258" s="147"/>
      <c r="BC258" s="31"/>
      <c r="BD258" s="3"/>
      <c r="BE258" s="3"/>
      <c r="BF258" s="3"/>
    </row>
    <row r="259" spans="3:58" ht="10.9" customHeight="1" x14ac:dyDescent="0.15">
      <c r="C259" s="169">
        <v>6</v>
      </c>
      <c r="D259" s="172" t="s">
        <v>85</v>
      </c>
      <c r="E259" s="175">
        <v>26</v>
      </c>
      <c r="F259" s="175" t="s">
        <v>86</v>
      </c>
      <c r="G259" s="169" t="s">
        <v>92</v>
      </c>
      <c r="H259" s="175"/>
      <c r="I259" s="178" t="s">
        <v>120</v>
      </c>
      <c r="J259" s="179"/>
      <c r="K259" s="180"/>
      <c r="L259" s="187">
        <f>J$223</f>
        <v>150</v>
      </c>
      <c r="M259" s="188"/>
      <c r="N259" s="188"/>
      <c r="O259" s="188"/>
      <c r="P259" s="188"/>
      <c r="Q259" s="189"/>
      <c r="R259" s="196">
        <f t="shared" ref="R259" si="12">IF(AND(I259="○",BA259="●"),2+ROUNDDOWN(($L259-100)/100,0)*2,0)</f>
        <v>2</v>
      </c>
      <c r="S259" s="197"/>
      <c r="T259" s="197"/>
      <c r="U259" s="197"/>
      <c r="V259" s="197"/>
      <c r="W259" s="198"/>
      <c r="X259" s="199">
        <v>1</v>
      </c>
      <c r="Y259" s="200"/>
      <c r="Z259" s="201"/>
      <c r="AA259" s="137">
        <f t="shared" ref="AA259" si="13">IF(X259=1,$AL$32,IF(X259=2,$AL$53,IF(X259=3,$AL$72,IF(X259=4,$AL$91,IF(X259=5,$AL$110,IF(X259=6,$AL$129,IF(X259=7,$AL$148,IF(X259=8,$AL$167,IF(X259=9,$AL$186,IF(X259=10,$AL$205,0))))))))))</f>
        <v>0.154</v>
      </c>
      <c r="AB259" s="138"/>
      <c r="AC259" s="139"/>
      <c r="AD259" s="143">
        <f t="shared" ref="AD259" si="14">IF(I259="○",ROUNDUP(R259*AA259,1),0)</f>
        <v>0.4</v>
      </c>
      <c r="AE259" s="144"/>
      <c r="AF259" s="144"/>
      <c r="AG259" s="144"/>
      <c r="AH259" s="144"/>
      <c r="AI259" s="145"/>
      <c r="AJ259" s="60"/>
      <c r="AT259" s="31"/>
      <c r="AU259" s="31"/>
      <c r="AV259" s="31"/>
      <c r="AW259" s="31"/>
      <c r="AX259" s="31"/>
      <c r="AY259" s="31"/>
      <c r="AZ259" s="31"/>
      <c r="BA259" s="146" t="str">
        <f>IF(OR(I259="×",BA263="×"),"×","●")</f>
        <v>●</v>
      </c>
      <c r="BB259" s="147" t="str">
        <f>IF(BA259="●",IF(I259="定","-",I259),"-")</f>
        <v>○</v>
      </c>
      <c r="BC259" s="31"/>
      <c r="BD259" s="3"/>
      <c r="BE259" s="3"/>
      <c r="BF259" s="3"/>
    </row>
    <row r="260" spans="3:58" ht="10.9" customHeight="1" x14ac:dyDescent="0.15">
      <c r="C260" s="170"/>
      <c r="D260" s="173"/>
      <c r="E260" s="176"/>
      <c r="F260" s="176"/>
      <c r="G260" s="170"/>
      <c r="H260" s="176"/>
      <c r="I260" s="181"/>
      <c r="J260" s="182"/>
      <c r="K260" s="183"/>
      <c r="L260" s="190"/>
      <c r="M260" s="191"/>
      <c r="N260" s="191"/>
      <c r="O260" s="191"/>
      <c r="P260" s="191"/>
      <c r="Q260" s="192"/>
      <c r="R260" s="196"/>
      <c r="S260" s="197"/>
      <c r="T260" s="197"/>
      <c r="U260" s="197"/>
      <c r="V260" s="197"/>
      <c r="W260" s="198"/>
      <c r="X260" s="199"/>
      <c r="Y260" s="200"/>
      <c r="Z260" s="201"/>
      <c r="AA260" s="137"/>
      <c r="AB260" s="138"/>
      <c r="AC260" s="139"/>
      <c r="AD260" s="143"/>
      <c r="AE260" s="144"/>
      <c r="AF260" s="144"/>
      <c r="AG260" s="144"/>
      <c r="AH260" s="144"/>
      <c r="AI260" s="145"/>
      <c r="AJ260" s="60"/>
      <c r="AT260" s="31"/>
      <c r="AU260" s="31"/>
      <c r="AV260" s="31"/>
      <c r="AW260" s="31"/>
      <c r="AX260" s="31"/>
      <c r="AY260" s="31"/>
      <c r="AZ260" s="31"/>
      <c r="BA260" s="146"/>
      <c r="BB260" s="147"/>
      <c r="BC260" s="31"/>
      <c r="BD260" s="3"/>
      <c r="BE260" s="3"/>
      <c r="BF260" s="3"/>
    </row>
    <row r="261" spans="3:58" ht="10.9" customHeight="1" x14ac:dyDescent="0.15">
      <c r="C261" s="170"/>
      <c r="D261" s="173"/>
      <c r="E261" s="176"/>
      <c r="F261" s="176"/>
      <c r="G261" s="170"/>
      <c r="H261" s="176"/>
      <c r="I261" s="181"/>
      <c r="J261" s="182"/>
      <c r="K261" s="183"/>
      <c r="L261" s="190"/>
      <c r="M261" s="191"/>
      <c r="N261" s="191"/>
      <c r="O261" s="191"/>
      <c r="P261" s="191"/>
      <c r="Q261" s="192"/>
      <c r="R261" s="196"/>
      <c r="S261" s="197"/>
      <c r="T261" s="197"/>
      <c r="U261" s="197"/>
      <c r="V261" s="197"/>
      <c r="W261" s="198"/>
      <c r="X261" s="199"/>
      <c r="Y261" s="200"/>
      <c r="Z261" s="201"/>
      <c r="AA261" s="137"/>
      <c r="AB261" s="138"/>
      <c r="AC261" s="139"/>
      <c r="AD261" s="143"/>
      <c r="AE261" s="144"/>
      <c r="AF261" s="144"/>
      <c r="AG261" s="144"/>
      <c r="AH261" s="144"/>
      <c r="AI261" s="145"/>
      <c r="AJ261" s="60"/>
      <c r="AT261" s="31"/>
      <c r="AU261" s="31"/>
      <c r="AV261" s="31"/>
      <c r="AW261" s="31"/>
      <c r="AX261" s="31"/>
      <c r="AY261" s="31"/>
      <c r="AZ261" s="31"/>
      <c r="BA261" s="146"/>
      <c r="BB261" s="147"/>
      <c r="BC261" s="31"/>
      <c r="BD261" s="3"/>
      <c r="BE261" s="3"/>
      <c r="BF261" s="3"/>
    </row>
    <row r="262" spans="3:58" ht="10.9" customHeight="1" x14ac:dyDescent="0.15">
      <c r="C262" s="171"/>
      <c r="D262" s="174"/>
      <c r="E262" s="177"/>
      <c r="F262" s="177"/>
      <c r="G262" s="171"/>
      <c r="H262" s="177"/>
      <c r="I262" s="184"/>
      <c r="J262" s="185"/>
      <c r="K262" s="186"/>
      <c r="L262" s="193"/>
      <c r="M262" s="194"/>
      <c r="N262" s="194"/>
      <c r="O262" s="194"/>
      <c r="P262" s="194"/>
      <c r="Q262" s="195"/>
      <c r="R262" s="196"/>
      <c r="S262" s="197"/>
      <c r="T262" s="197"/>
      <c r="U262" s="197"/>
      <c r="V262" s="197"/>
      <c r="W262" s="198"/>
      <c r="X262" s="202"/>
      <c r="Y262" s="203"/>
      <c r="Z262" s="204"/>
      <c r="AA262" s="140"/>
      <c r="AB262" s="141"/>
      <c r="AC262" s="142"/>
      <c r="AD262" s="143"/>
      <c r="AE262" s="144"/>
      <c r="AF262" s="144"/>
      <c r="AG262" s="144"/>
      <c r="AH262" s="144"/>
      <c r="AI262" s="145"/>
      <c r="AJ262" s="60"/>
      <c r="AT262" s="31"/>
      <c r="AU262" s="31"/>
      <c r="AV262" s="31"/>
      <c r="AW262" s="31"/>
      <c r="AX262" s="31"/>
      <c r="AY262" s="31"/>
      <c r="AZ262" s="31"/>
      <c r="BA262" s="146"/>
      <c r="BB262" s="147"/>
      <c r="BC262" s="31"/>
      <c r="BD262" s="3"/>
      <c r="BE262" s="3"/>
      <c r="BF262" s="3"/>
    </row>
    <row r="263" spans="3:58" ht="10.9" customHeight="1" x14ac:dyDescent="0.15">
      <c r="C263" s="169">
        <v>6</v>
      </c>
      <c r="D263" s="172" t="s">
        <v>85</v>
      </c>
      <c r="E263" s="175">
        <v>27</v>
      </c>
      <c r="F263" s="175" t="s">
        <v>86</v>
      </c>
      <c r="G263" s="169" t="s">
        <v>93</v>
      </c>
      <c r="H263" s="175"/>
      <c r="I263" s="178" t="s">
        <v>120</v>
      </c>
      <c r="J263" s="179"/>
      <c r="K263" s="180"/>
      <c r="L263" s="187">
        <f>J$223</f>
        <v>150</v>
      </c>
      <c r="M263" s="188"/>
      <c r="N263" s="188"/>
      <c r="O263" s="188"/>
      <c r="P263" s="188"/>
      <c r="Q263" s="189"/>
      <c r="R263" s="196">
        <f t="shared" ref="R263" si="15">IF(AND(I263="○",BA263="●"),2+ROUNDDOWN(($L263-100)/100,0)*2,0)</f>
        <v>2</v>
      </c>
      <c r="S263" s="197"/>
      <c r="T263" s="197"/>
      <c r="U263" s="197"/>
      <c r="V263" s="197"/>
      <c r="W263" s="198"/>
      <c r="X263" s="199">
        <v>1</v>
      </c>
      <c r="Y263" s="200"/>
      <c r="Z263" s="201"/>
      <c r="AA263" s="137">
        <f t="shared" ref="AA263" si="16">IF(X263=1,$AL$32,IF(X263=2,$AL$53,IF(X263=3,$AL$72,IF(X263=4,$AL$91,IF(X263=5,$AL$110,IF(X263=6,$AL$129,IF(X263=7,$AL$148,IF(X263=8,$AL$167,IF(X263=9,$AL$186,IF(X263=10,$AL$205,0))))))))))</f>
        <v>0.154</v>
      </c>
      <c r="AB263" s="138"/>
      <c r="AC263" s="139"/>
      <c r="AD263" s="143">
        <f t="shared" ref="AD263" si="17">IF(I263="○",ROUNDUP(R263*AA263,1),0)</f>
        <v>0.4</v>
      </c>
      <c r="AE263" s="144"/>
      <c r="AF263" s="144"/>
      <c r="AG263" s="144"/>
      <c r="AH263" s="144"/>
      <c r="AI263" s="145"/>
      <c r="AJ263" s="60"/>
      <c r="AT263" s="31"/>
      <c r="AU263" s="31"/>
      <c r="AV263" s="31"/>
      <c r="AW263" s="31"/>
      <c r="AX263" s="31"/>
      <c r="AY263" s="31"/>
      <c r="AZ263" s="31"/>
      <c r="BA263" s="146" t="str">
        <f>IF(OR(I263="×",BA267="×"),"×","●")</f>
        <v>●</v>
      </c>
      <c r="BB263" s="147" t="str">
        <f>IF(BA263="●",IF(I263="定","-",I263),"-")</f>
        <v>○</v>
      </c>
      <c r="BC263" s="31"/>
      <c r="BD263" s="3"/>
      <c r="BE263" s="3"/>
      <c r="BF263" s="3"/>
    </row>
    <row r="264" spans="3:58" ht="10.9" customHeight="1" x14ac:dyDescent="0.15">
      <c r="C264" s="170"/>
      <c r="D264" s="173"/>
      <c r="E264" s="176"/>
      <c r="F264" s="176"/>
      <c r="G264" s="170"/>
      <c r="H264" s="176"/>
      <c r="I264" s="181"/>
      <c r="J264" s="182"/>
      <c r="K264" s="183"/>
      <c r="L264" s="190"/>
      <c r="M264" s="191"/>
      <c r="N264" s="191"/>
      <c r="O264" s="191"/>
      <c r="P264" s="191"/>
      <c r="Q264" s="192"/>
      <c r="R264" s="196"/>
      <c r="S264" s="197"/>
      <c r="T264" s="197"/>
      <c r="U264" s="197"/>
      <c r="V264" s="197"/>
      <c r="W264" s="198"/>
      <c r="X264" s="199"/>
      <c r="Y264" s="200"/>
      <c r="Z264" s="201"/>
      <c r="AA264" s="137"/>
      <c r="AB264" s="138"/>
      <c r="AC264" s="139"/>
      <c r="AD264" s="143"/>
      <c r="AE264" s="144"/>
      <c r="AF264" s="144"/>
      <c r="AG264" s="144"/>
      <c r="AH264" s="144"/>
      <c r="AI264" s="145"/>
      <c r="AJ264" s="60"/>
      <c r="AT264" s="31"/>
      <c r="AU264" s="31"/>
      <c r="AV264" s="31"/>
      <c r="AW264" s="31"/>
      <c r="AX264" s="31"/>
      <c r="AY264" s="31"/>
      <c r="AZ264" s="31"/>
      <c r="BA264" s="146"/>
      <c r="BB264" s="147"/>
      <c r="BC264" s="31"/>
      <c r="BD264" s="3"/>
      <c r="BE264" s="3"/>
      <c r="BF264" s="3"/>
    </row>
    <row r="265" spans="3:58" ht="10.9" customHeight="1" x14ac:dyDescent="0.15">
      <c r="C265" s="170"/>
      <c r="D265" s="173"/>
      <c r="E265" s="176"/>
      <c r="F265" s="176"/>
      <c r="G265" s="170"/>
      <c r="H265" s="176"/>
      <c r="I265" s="181"/>
      <c r="J265" s="182"/>
      <c r="K265" s="183"/>
      <c r="L265" s="190"/>
      <c r="M265" s="191"/>
      <c r="N265" s="191"/>
      <c r="O265" s="191"/>
      <c r="P265" s="191"/>
      <c r="Q265" s="192"/>
      <c r="R265" s="196"/>
      <c r="S265" s="197"/>
      <c r="T265" s="197"/>
      <c r="U265" s="197"/>
      <c r="V265" s="197"/>
      <c r="W265" s="198"/>
      <c r="X265" s="199"/>
      <c r="Y265" s="200"/>
      <c r="Z265" s="201"/>
      <c r="AA265" s="137"/>
      <c r="AB265" s="138"/>
      <c r="AC265" s="139"/>
      <c r="AD265" s="143"/>
      <c r="AE265" s="144"/>
      <c r="AF265" s="144"/>
      <c r="AG265" s="144"/>
      <c r="AH265" s="144"/>
      <c r="AI265" s="145"/>
      <c r="AJ265" s="60"/>
      <c r="AT265" s="31"/>
      <c r="AU265" s="31"/>
      <c r="AV265" s="31"/>
      <c r="AW265" s="31"/>
      <c r="AX265" s="31"/>
      <c r="AY265" s="31"/>
      <c r="AZ265" s="31"/>
      <c r="BA265" s="146"/>
      <c r="BB265" s="147"/>
      <c r="BC265" s="31"/>
      <c r="BD265" s="3"/>
      <c r="BE265" s="3"/>
      <c r="BF265" s="3"/>
    </row>
    <row r="266" spans="3:58" ht="10.9" customHeight="1" x14ac:dyDescent="0.15">
      <c r="C266" s="171"/>
      <c r="D266" s="174"/>
      <c r="E266" s="177"/>
      <c r="F266" s="177"/>
      <c r="G266" s="171"/>
      <c r="H266" s="177"/>
      <c r="I266" s="184"/>
      <c r="J266" s="185"/>
      <c r="K266" s="186"/>
      <c r="L266" s="193"/>
      <c r="M266" s="194"/>
      <c r="N266" s="194"/>
      <c r="O266" s="194"/>
      <c r="P266" s="194"/>
      <c r="Q266" s="195"/>
      <c r="R266" s="196"/>
      <c r="S266" s="197"/>
      <c r="T266" s="197"/>
      <c r="U266" s="197"/>
      <c r="V266" s="197"/>
      <c r="W266" s="198"/>
      <c r="X266" s="202"/>
      <c r="Y266" s="203"/>
      <c r="Z266" s="204"/>
      <c r="AA266" s="140"/>
      <c r="AB266" s="141"/>
      <c r="AC266" s="142"/>
      <c r="AD266" s="143"/>
      <c r="AE266" s="144"/>
      <c r="AF266" s="144"/>
      <c r="AG266" s="144"/>
      <c r="AH266" s="144"/>
      <c r="AI266" s="145"/>
      <c r="AJ266" s="60"/>
      <c r="AT266" s="31"/>
      <c r="AU266" s="31"/>
      <c r="AV266" s="31"/>
      <c r="AW266" s="31"/>
      <c r="AX266" s="31"/>
      <c r="AY266" s="31"/>
      <c r="AZ266" s="31"/>
      <c r="BA266" s="146"/>
      <c r="BB266" s="147"/>
      <c r="BC266" s="31"/>
      <c r="BD266" s="3"/>
      <c r="BE266" s="3"/>
      <c r="BF266" s="3"/>
    </row>
    <row r="267" spans="3:58" ht="10.9" customHeight="1" x14ac:dyDescent="0.15">
      <c r="C267" s="169">
        <v>6</v>
      </c>
      <c r="D267" s="172" t="s">
        <v>85</v>
      </c>
      <c r="E267" s="175">
        <v>28</v>
      </c>
      <c r="F267" s="175" t="s">
        <v>86</v>
      </c>
      <c r="G267" s="169" t="s">
        <v>87</v>
      </c>
      <c r="H267" s="175"/>
      <c r="I267" s="178" t="s">
        <v>120</v>
      </c>
      <c r="J267" s="179"/>
      <c r="K267" s="180"/>
      <c r="L267" s="187">
        <f>J$223</f>
        <v>150</v>
      </c>
      <c r="M267" s="188"/>
      <c r="N267" s="188"/>
      <c r="O267" s="188"/>
      <c r="P267" s="188"/>
      <c r="Q267" s="189"/>
      <c r="R267" s="196">
        <f t="shared" ref="R267" si="18">IF(AND(I267="○",BA267="●"),2+ROUNDDOWN(($L267-100)/100,0)*2,0)</f>
        <v>2</v>
      </c>
      <c r="S267" s="197"/>
      <c r="T267" s="197"/>
      <c r="U267" s="197"/>
      <c r="V267" s="197"/>
      <c r="W267" s="198"/>
      <c r="X267" s="181">
        <v>2</v>
      </c>
      <c r="Y267" s="182"/>
      <c r="Z267" s="205"/>
      <c r="AA267" s="137">
        <f t="shared" ref="AA267" si="19">IF(X267=1,$AL$32,IF(X267=2,$AL$53,IF(X267=3,$AL$72,IF(X267=4,$AL$91,IF(X267=5,$AL$110,IF(X267=6,$AL$129,IF(X267=7,$AL$148,IF(X267=8,$AL$167,IF(X267=9,$AL$186,IF(X267=10,$AL$205,0))))))))))</f>
        <v>0.23100000000000001</v>
      </c>
      <c r="AB267" s="138"/>
      <c r="AC267" s="139"/>
      <c r="AD267" s="143">
        <f t="shared" ref="AD267" si="20">IF(I267="○",ROUNDUP(R267*AA267,1),0)</f>
        <v>0.5</v>
      </c>
      <c r="AE267" s="144"/>
      <c r="AF267" s="144"/>
      <c r="AG267" s="144"/>
      <c r="AH267" s="144"/>
      <c r="AI267" s="145"/>
      <c r="AJ267" s="60"/>
      <c r="AT267" s="31"/>
      <c r="AU267" s="31"/>
      <c r="AV267" s="31"/>
      <c r="AW267" s="31"/>
      <c r="AX267" s="31"/>
      <c r="AY267" s="31"/>
      <c r="AZ267" s="31"/>
      <c r="BA267" s="146" t="str">
        <f>IF(OR(I267="×",BA271="×"),"×","●")</f>
        <v>●</v>
      </c>
      <c r="BB267" s="147" t="str">
        <f>IF(BA267="●",IF(I267="定","-",I267),"-")</f>
        <v>○</v>
      </c>
      <c r="BC267" s="31"/>
      <c r="BD267" s="3"/>
      <c r="BE267" s="3"/>
      <c r="BF267" s="3"/>
    </row>
    <row r="268" spans="3:58" ht="10.9" customHeight="1" x14ac:dyDescent="0.15">
      <c r="C268" s="170"/>
      <c r="D268" s="173"/>
      <c r="E268" s="176"/>
      <c r="F268" s="176"/>
      <c r="G268" s="170"/>
      <c r="H268" s="176"/>
      <c r="I268" s="181"/>
      <c r="J268" s="182"/>
      <c r="K268" s="183"/>
      <c r="L268" s="190"/>
      <c r="M268" s="191"/>
      <c r="N268" s="191"/>
      <c r="O268" s="191"/>
      <c r="P268" s="191"/>
      <c r="Q268" s="192"/>
      <c r="R268" s="196"/>
      <c r="S268" s="197"/>
      <c r="T268" s="197"/>
      <c r="U268" s="197"/>
      <c r="V268" s="197"/>
      <c r="W268" s="198"/>
      <c r="X268" s="181"/>
      <c r="Y268" s="182"/>
      <c r="Z268" s="205"/>
      <c r="AA268" s="137"/>
      <c r="AB268" s="138"/>
      <c r="AC268" s="139"/>
      <c r="AD268" s="143"/>
      <c r="AE268" s="144"/>
      <c r="AF268" s="144"/>
      <c r="AG268" s="144"/>
      <c r="AH268" s="144"/>
      <c r="AI268" s="145"/>
      <c r="AJ268" s="60"/>
      <c r="AT268" s="31"/>
      <c r="AU268" s="31"/>
      <c r="AV268" s="31"/>
      <c r="AW268" s="31"/>
      <c r="AX268" s="31"/>
      <c r="AY268" s="31"/>
      <c r="AZ268" s="31"/>
      <c r="BA268" s="146"/>
      <c r="BB268" s="147"/>
      <c r="BC268" s="31"/>
      <c r="BD268" s="3"/>
      <c r="BE268" s="3"/>
      <c r="BF268" s="3"/>
    </row>
    <row r="269" spans="3:58" ht="10.9" customHeight="1" x14ac:dyDescent="0.15">
      <c r="C269" s="170"/>
      <c r="D269" s="173"/>
      <c r="E269" s="176"/>
      <c r="F269" s="176"/>
      <c r="G269" s="170"/>
      <c r="H269" s="176"/>
      <c r="I269" s="181"/>
      <c r="J269" s="182"/>
      <c r="K269" s="183"/>
      <c r="L269" s="190"/>
      <c r="M269" s="191"/>
      <c r="N269" s="191"/>
      <c r="O269" s="191"/>
      <c r="P269" s="191"/>
      <c r="Q269" s="192"/>
      <c r="R269" s="196"/>
      <c r="S269" s="197"/>
      <c r="T269" s="197"/>
      <c r="U269" s="197"/>
      <c r="V269" s="197"/>
      <c r="W269" s="198"/>
      <c r="X269" s="181"/>
      <c r="Y269" s="182"/>
      <c r="Z269" s="205"/>
      <c r="AA269" s="137"/>
      <c r="AB269" s="138"/>
      <c r="AC269" s="139"/>
      <c r="AD269" s="143"/>
      <c r="AE269" s="144"/>
      <c r="AF269" s="144"/>
      <c r="AG269" s="144"/>
      <c r="AH269" s="144"/>
      <c r="AI269" s="145"/>
      <c r="AJ269" s="60"/>
      <c r="AT269" s="31"/>
      <c r="AU269" s="31"/>
      <c r="AV269" s="31"/>
      <c r="AW269" s="31"/>
      <c r="AX269" s="31"/>
      <c r="AY269" s="31"/>
      <c r="AZ269" s="31"/>
      <c r="BA269" s="146"/>
      <c r="BB269" s="147"/>
      <c r="BC269" s="31"/>
      <c r="BD269" s="3"/>
      <c r="BE269" s="3"/>
      <c r="BF269" s="3"/>
    </row>
    <row r="270" spans="3:58" ht="10.9" customHeight="1" x14ac:dyDescent="0.15">
      <c r="C270" s="171"/>
      <c r="D270" s="174"/>
      <c r="E270" s="177"/>
      <c r="F270" s="177"/>
      <c r="G270" s="171"/>
      <c r="H270" s="177"/>
      <c r="I270" s="184"/>
      <c r="J270" s="185"/>
      <c r="K270" s="186"/>
      <c r="L270" s="193"/>
      <c r="M270" s="194"/>
      <c r="N270" s="194"/>
      <c r="O270" s="194"/>
      <c r="P270" s="194"/>
      <c r="Q270" s="195"/>
      <c r="R270" s="196"/>
      <c r="S270" s="197"/>
      <c r="T270" s="197"/>
      <c r="U270" s="197"/>
      <c r="V270" s="197"/>
      <c r="W270" s="198"/>
      <c r="X270" s="184"/>
      <c r="Y270" s="185"/>
      <c r="Z270" s="206"/>
      <c r="AA270" s="140"/>
      <c r="AB270" s="141"/>
      <c r="AC270" s="142"/>
      <c r="AD270" s="143"/>
      <c r="AE270" s="144"/>
      <c r="AF270" s="144"/>
      <c r="AG270" s="144"/>
      <c r="AH270" s="144"/>
      <c r="AI270" s="145"/>
      <c r="AJ270" s="60"/>
      <c r="AT270" s="31"/>
      <c r="AU270" s="31"/>
      <c r="AV270" s="31"/>
      <c r="AW270" s="31"/>
      <c r="AX270" s="31"/>
      <c r="AY270" s="31"/>
      <c r="AZ270" s="31"/>
      <c r="BA270" s="146"/>
      <c r="BB270" s="147"/>
      <c r="BC270" s="31"/>
      <c r="BD270" s="3"/>
      <c r="BE270" s="3"/>
      <c r="BF270" s="3"/>
    </row>
    <row r="271" spans="3:58" ht="10.9" customHeight="1" x14ac:dyDescent="0.15">
      <c r="C271" s="169">
        <v>6</v>
      </c>
      <c r="D271" s="172" t="s">
        <v>85</v>
      </c>
      <c r="E271" s="175">
        <v>29</v>
      </c>
      <c r="F271" s="175" t="s">
        <v>86</v>
      </c>
      <c r="G271" s="169" t="s">
        <v>88</v>
      </c>
      <c r="H271" s="175"/>
      <c r="I271" s="178" t="s">
        <v>120</v>
      </c>
      <c r="J271" s="179"/>
      <c r="K271" s="180"/>
      <c r="L271" s="187">
        <f>J$223</f>
        <v>150</v>
      </c>
      <c r="M271" s="188"/>
      <c r="N271" s="188"/>
      <c r="O271" s="188"/>
      <c r="P271" s="188"/>
      <c r="Q271" s="189"/>
      <c r="R271" s="196">
        <f t="shared" ref="R271" si="21">IF(AND(I271="○",BA271="●"),2+ROUNDDOWN(($L271-100)/100,0)*2,0)</f>
        <v>2</v>
      </c>
      <c r="S271" s="197"/>
      <c r="T271" s="197"/>
      <c r="U271" s="197"/>
      <c r="V271" s="197"/>
      <c r="W271" s="198"/>
      <c r="X271" s="199">
        <v>1</v>
      </c>
      <c r="Y271" s="200"/>
      <c r="Z271" s="201"/>
      <c r="AA271" s="137">
        <f t="shared" ref="AA271" si="22">IF(X271=1,$AL$32,IF(X271=2,$AL$53,IF(X271=3,$AL$72,IF(X271=4,$AL$91,IF(X271=5,$AL$110,IF(X271=6,$AL$129,IF(X271=7,$AL$148,IF(X271=8,$AL$167,IF(X271=9,$AL$186,IF(X271=10,$AL$205,0))))))))))</f>
        <v>0.154</v>
      </c>
      <c r="AB271" s="138"/>
      <c r="AC271" s="139"/>
      <c r="AD271" s="143">
        <f t="shared" ref="AD271" si="23">IF(I271="○",ROUNDUP(R271*AA271,1),0)</f>
        <v>0.4</v>
      </c>
      <c r="AE271" s="144"/>
      <c r="AF271" s="144"/>
      <c r="AG271" s="144"/>
      <c r="AH271" s="144"/>
      <c r="AI271" s="145"/>
      <c r="AJ271" s="60"/>
      <c r="AT271" s="31"/>
      <c r="AU271" s="31"/>
      <c r="AV271" s="31"/>
      <c r="AW271" s="31"/>
      <c r="AX271" s="31"/>
      <c r="AY271" s="31"/>
      <c r="AZ271" s="31"/>
      <c r="BA271" s="146" t="str">
        <f>IF(OR(I271="×",BA275="×"),"×","●")</f>
        <v>●</v>
      </c>
      <c r="BB271" s="147" t="str">
        <f>IF(BA271="●",IF(I271="定","-",I271),"-")</f>
        <v>○</v>
      </c>
      <c r="BC271" s="31"/>
      <c r="BD271" s="3"/>
      <c r="BE271" s="3"/>
      <c r="BF271" s="3"/>
    </row>
    <row r="272" spans="3:58" ht="10.9" customHeight="1" x14ac:dyDescent="0.15">
      <c r="C272" s="170"/>
      <c r="D272" s="173"/>
      <c r="E272" s="176"/>
      <c r="F272" s="176"/>
      <c r="G272" s="170"/>
      <c r="H272" s="176"/>
      <c r="I272" s="181"/>
      <c r="J272" s="182"/>
      <c r="K272" s="183"/>
      <c r="L272" s="190"/>
      <c r="M272" s="191"/>
      <c r="N272" s="191"/>
      <c r="O272" s="191"/>
      <c r="P272" s="191"/>
      <c r="Q272" s="192"/>
      <c r="R272" s="196"/>
      <c r="S272" s="197"/>
      <c r="T272" s="197"/>
      <c r="U272" s="197"/>
      <c r="V272" s="197"/>
      <c r="W272" s="198"/>
      <c r="X272" s="199"/>
      <c r="Y272" s="200"/>
      <c r="Z272" s="201"/>
      <c r="AA272" s="137"/>
      <c r="AB272" s="138"/>
      <c r="AC272" s="139"/>
      <c r="AD272" s="143"/>
      <c r="AE272" s="144"/>
      <c r="AF272" s="144"/>
      <c r="AG272" s="144"/>
      <c r="AH272" s="144"/>
      <c r="AI272" s="145"/>
      <c r="AJ272" s="60"/>
      <c r="AT272" s="31"/>
      <c r="AU272" s="31"/>
      <c r="AV272" s="31"/>
      <c r="AW272" s="31"/>
      <c r="AX272" s="31"/>
      <c r="AY272" s="31"/>
      <c r="AZ272" s="31"/>
      <c r="BA272" s="146"/>
      <c r="BB272" s="147"/>
      <c r="BC272" s="31"/>
      <c r="BD272" s="3"/>
      <c r="BE272" s="3"/>
      <c r="BF272" s="3"/>
    </row>
    <row r="273" spans="3:58" ht="10.9" customHeight="1" x14ac:dyDescent="0.15">
      <c r="C273" s="170"/>
      <c r="D273" s="173"/>
      <c r="E273" s="176"/>
      <c r="F273" s="176"/>
      <c r="G273" s="170"/>
      <c r="H273" s="176"/>
      <c r="I273" s="181"/>
      <c r="J273" s="182"/>
      <c r="K273" s="183"/>
      <c r="L273" s="190"/>
      <c r="M273" s="191"/>
      <c r="N273" s="191"/>
      <c r="O273" s="191"/>
      <c r="P273" s="191"/>
      <c r="Q273" s="192"/>
      <c r="R273" s="196"/>
      <c r="S273" s="197"/>
      <c r="T273" s="197"/>
      <c r="U273" s="197"/>
      <c r="V273" s="197"/>
      <c r="W273" s="198"/>
      <c r="X273" s="199"/>
      <c r="Y273" s="200"/>
      <c r="Z273" s="201"/>
      <c r="AA273" s="137"/>
      <c r="AB273" s="138"/>
      <c r="AC273" s="139"/>
      <c r="AD273" s="143"/>
      <c r="AE273" s="144"/>
      <c r="AF273" s="144"/>
      <c r="AG273" s="144"/>
      <c r="AH273" s="144"/>
      <c r="AI273" s="145"/>
      <c r="AJ273" s="60"/>
      <c r="AT273" s="31"/>
      <c r="AU273" s="31"/>
      <c r="AV273" s="31"/>
      <c r="AW273" s="31"/>
      <c r="AX273" s="31"/>
      <c r="AY273" s="31"/>
      <c r="AZ273" s="31"/>
      <c r="BA273" s="146"/>
      <c r="BB273" s="147"/>
      <c r="BC273" s="31"/>
      <c r="BD273" s="3"/>
      <c r="BE273" s="3"/>
      <c r="BF273" s="3"/>
    </row>
    <row r="274" spans="3:58" ht="10.9" customHeight="1" x14ac:dyDescent="0.15">
      <c r="C274" s="171"/>
      <c r="D274" s="174"/>
      <c r="E274" s="177"/>
      <c r="F274" s="177"/>
      <c r="G274" s="171"/>
      <c r="H274" s="177"/>
      <c r="I274" s="184"/>
      <c r="J274" s="185"/>
      <c r="K274" s="186"/>
      <c r="L274" s="193"/>
      <c r="M274" s="194"/>
      <c r="N274" s="194"/>
      <c r="O274" s="194"/>
      <c r="P274" s="194"/>
      <c r="Q274" s="195"/>
      <c r="R274" s="196"/>
      <c r="S274" s="197"/>
      <c r="T274" s="197"/>
      <c r="U274" s="197"/>
      <c r="V274" s="197"/>
      <c r="W274" s="198"/>
      <c r="X274" s="202"/>
      <c r="Y274" s="203"/>
      <c r="Z274" s="204"/>
      <c r="AA274" s="140"/>
      <c r="AB274" s="141"/>
      <c r="AC274" s="142"/>
      <c r="AD274" s="143"/>
      <c r="AE274" s="144"/>
      <c r="AF274" s="144"/>
      <c r="AG274" s="144"/>
      <c r="AH274" s="144"/>
      <c r="AI274" s="145"/>
      <c r="AJ274" s="60"/>
      <c r="AT274" s="31"/>
      <c r="AU274" s="31"/>
      <c r="AV274" s="31"/>
      <c r="AW274" s="31"/>
      <c r="AX274" s="31"/>
      <c r="AY274" s="31"/>
      <c r="AZ274" s="31"/>
      <c r="BA274" s="146"/>
      <c r="BB274" s="147"/>
      <c r="BC274" s="31"/>
      <c r="BD274" s="3"/>
      <c r="BE274" s="3"/>
      <c r="BF274" s="3"/>
    </row>
    <row r="275" spans="3:58" ht="10.9" customHeight="1" x14ac:dyDescent="0.15">
      <c r="C275" s="169">
        <v>6</v>
      </c>
      <c r="D275" s="172" t="s">
        <v>85</v>
      </c>
      <c r="E275" s="175">
        <v>30</v>
      </c>
      <c r="F275" s="175" t="s">
        <v>86</v>
      </c>
      <c r="G275" s="169" t="s">
        <v>89</v>
      </c>
      <c r="H275" s="175"/>
      <c r="I275" s="178" t="s">
        <v>120</v>
      </c>
      <c r="J275" s="179"/>
      <c r="K275" s="180"/>
      <c r="L275" s="187">
        <f>J$223</f>
        <v>150</v>
      </c>
      <c r="M275" s="188"/>
      <c r="N275" s="188"/>
      <c r="O275" s="188"/>
      <c r="P275" s="188"/>
      <c r="Q275" s="189"/>
      <c r="R275" s="196">
        <f t="shared" ref="R275" si="24">IF(AND(I275="○",BA275="●"),2+ROUNDDOWN(($L275-100)/100,0)*2,0)</f>
        <v>2</v>
      </c>
      <c r="S275" s="197"/>
      <c r="T275" s="197"/>
      <c r="U275" s="197"/>
      <c r="V275" s="197"/>
      <c r="W275" s="198"/>
      <c r="X275" s="199">
        <v>1</v>
      </c>
      <c r="Y275" s="200"/>
      <c r="Z275" s="201"/>
      <c r="AA275" s="137">
        <f t="shared" ref="AA275" si="25">IF(X275=1,$AL$32,IF(X275=2,$AL$53,IF(X275=3,$AL$72,IF(X275=4,$AL$91,IF(X275=5,$AL$110,IF(X275=6,$AL$129,IF(X275=7,$AL$148,IF(X275=8,$AL$167,IF(X275=9,$AL$186,IF(X275=10,$AL$205,0))))))))))</f>
        <v>0.154</v>
      </c>
      <c r="AB275" s="138"/>
      <c r="AC275" s="139"/>
      <c r="AD275" s="143">
        <f t="shared" ref="AD275" si="26">IF(I275="○",ROUNDUP(R275*AA275,1),0)</f>
        <v>0.4</v>
      </c>
      <c r="AE275" s="144"/>
      <c r="AF275" s="144"/>
      <c r="AG275" s="144"/>
      <c r="AH275" s="144"/>
      <c r="AI275" s="145"/>
      <c r="AJ275" s="60"/>
      <c r="AT275" s="31"/>
      <c r="AU275" s="31"/>
      <c r="AV275" s="31"/>
      <c r="AW275" s="31"/>
      <c r="AX275" s="31"/>
      <c r="AY275" s="31"/>
      <c r="AZ275" s="31"/>
      <c r="BA275" s="146" t="str">
        <f>IF(OR(I275="×",BA279="×"),"×","●")</f>
        <v>●</v>
      </c>
      <c r="BB275" s="147" t="str">
        <f>IF(BA275="●",IF(I275="定","-",I275),"-")</f>
        <v>○</v>
      </c>
      <c r="BC275" s="31"/>
      <c r="BD275" s="3"/>
      <c r="BE275" s="3"/>
      <c r="BF275" s="3"/>
    </row>
    <row r="276" spans="3:58" ht="10.9" customHeight="1" x14ac:dyDescent="0.15">
      <c r="C276" s="170"/>
      <c r="D276" s="173"/>
      <c r="E276" s="176"/>
      <c r="F276" s="176"/>
      <c r="G276" s="170"/>
      <c r="H276" s="176"/>
      <c r="I276" s="181"/>
      <c r="J276" s="182"/>
      <c r="K276" s="183"/>
      <c r="L276" s="190"/>
      <c r="M276" s="191"/>
      <c r="N276" s="191"/>
      <c r="O276" s="191"/>
      <c r="P276" s="191"/>
      <c r="Q276" s="192"/>
      <c r="R276" s="196"/>
      <c r="S276" s="197"/>
      <c r="T276" s="197"/>
      <c r="U276" s="197"/>
      <c r="V276" s="197"/>
      <c r="W276" s="198"/>
      <c r="X276" s="199"/>
      <c r="Y276" s="200"/>
      <c r="Z276" s="201"/>
      <c r="AA276" s="137"/>
      <c r="AB276" s="138"/>
      <c r="AC276" s="139"/>
      <c r="AD276" s="143"/>
      <c r="AE276" s="144"/>
      <c r="AF276" s="144"/>
      <c r="AG276" s="144"/>
      <c r="AH276" s="144"/>
      <c r="AI276" s="145"/>
      <c r="AJ276" s="60"/>
      <c r="AT276" s="31"/>
      <c r="AU276" s="31"/>
      <c r="AV276" s="31"/>
      <c r="AW276" s="31"/>
      <c r="AX276" s="31"/>
      <c r="AY276" s="31"/>
      <c r="AZ276" s="31"/>
      <c r="BA276" s="146"/>
      <c r="BB276" s="147"/>
      <c r="BC276" s="31"/>
      <c r="BD276" s="3"/>
      <c r="BE276" s="3"/>
      <c r="BF276" s="3"/>
    </row>
    <row r="277" spans="3:58" ht="10.9" customHeight="1" x14ac:dyDescent="0.15">
      <c r="C277" s="170"/>
      <c r="D277" s="173"/>
      <c r="E277" s="176"/>
      <c r="F277" s="176"/>
      <c r="G277" s="170"/>
      <c r="H277" s="176"/>
      <c r="I277" s="181"/>
      <c r="J277" s="182"/>
      <c r="K277" s="183"/>
      <c r="L277" s="190"/>
      <c r="M277" s="191"/>
      <c r="N277" s="191"/>
      <c r="O277" s="191"/>
      <c r="P277" s="191"/>
      <c r="Q277" s="192"/>
      <c r="R277" s="196"/>
      <c r="S277" s="197"/>
      <c r="T277" s="197"/>
      <c r="U277" s="197"/>
      <c r="V277" s="197"/>
      <c r="W277" s="198"/>
      <c r="X277" s="199"/>
      <c r="Y277" s="200"/>
      <c r="Z277" s="201"/>
      <c r="AA277" s="137"/>
      <c r="AB277" s="138"/>
      <c r="AC277" s="139"/>
      <c r="AD277" s="143"/>
      <c r="AE277" s="144"/>
      <c r="AF277" s="144"/>
      <c r="AG277" s="144"/>
      <c r="AH277" s="144"/>
      <c r="AI277" s="145"/>
      <c r="AJ277" s="60"/>
      <c r="AT277" s="31"/>
      <c r="AU277" s="31"/>
      <c r="AV277" s="31"/>
      <c r="AW277" s="31"/>
      <c r="AX277" s="31"/>
      <c r="AY277" s="31"/>
      <c r="AZ277" s="31"/>
      <c r="BA277" s="146"/>
      <c r="BB277" s="147"/>
      <c r="BC277" s="31"/>
      <c r="BD277" s="3"/>
      <c r="BE277" s="3"/>
      <c r="BF277" s="3"/>
    </row>
    <row r="278" spans="3:58" ht="10.9" customHeight="1" x14ac:dyDescent="0.15">
      <c r="C278" s="171"/>
      <c r="D278" s="174"/>
      <c r="E278" s="177"/>
      <c r="F278" s="177"/>
      <c r="G278" s="171"/>
      <c r="H278" s="177"/>
      <c r="I278" s="184"/>
      <c r="J278" s="185"/>
      <c r="K278" s="186"/>
      <c r="L278" s="193"/>
      <c r="M278" s="194"/>
      <c r="N278" s="194"/>
      <c r="O278" s="194"/>
      <c r="P278" s="194"/>
      <c r="Q278" s="195"/>
      <c r="R278" s="196"/>
      <c r="S278" s="197"/>
      <c r="T278" s="197"/>
      <c r="U278" s="197"/>
      <c r="V278" s="197"/>
      <c r="W278" s="198"/>
      <c r="X278" s="202"/>
      <c r="Y278" s="203"/>
      <c r="Z278" s="204"/>
      <c r="AA278" s="140"/>
      <c r="AB278" s="141"/>
      <c r="AC278" s="142"/>
      <c r="AD278" s="143"/>
      <c r="AE278" s="144"/>
      <c r="AF278" s="144"/>
      <c r="AG278" s="144"/>
      <c r="AH278" s="144"/>
      <c r="AI278" s="145"/>
      <c r="AJ278" s="60"/>
      <c r="AT278" s="31"/>
      <c r="AU278" s="31"/>
      <c r="AV278" s="31"/>
      <c r="AW278" s="31"/>
      <c r="AX278" s="31"/>
      <c r="AY278" s="31"/>
      <c r="AZ278" s="31"/>
      <c r="BA278" s="146"/>
      <c r="BB278" s="147"/>
      <c r="BC278" s="31"/>
      <c r="BD278" s="3"/>
      <c r="BE278" s="3"/>
      <c r="BF278" s="3"/>
    </row>
    <row r="279" spans="3:58" ht="10.9" customHeight="1" x14ac:dyDescent="0.15">
      <c r="C279" s="169">
        <v>7</v>
      </c>
      <c r="D279" s="172" t="s">
        <v>85</v>
      </c>
      <c r="E279" s="175">
        <v>1</v>
      </c>
      <c r="F279" s="175" t="s">
        <v>86</v>
      </c>
      <c r="G279" s="169" t="s">
        <v>90</v>
      </c>
      <c r="H279" s="175"/>
      <c r="I279" s="178" t="s">
        <v>120</v>
      </c>
      <c r="J279" s="179"/>
      <c r="K279" s="180"/>
      <c r="L279" s="187">
        <f>J$223</f>
        <v>150</v>
      </c>
      <c r="M279" s="188"/>
      <c r="N279" s="188"/>
      <c r="O279" s="188"/>
      <c r="P279" s="188"/>
      <c r="Q279" s="189"/>
      <c r="R279" s="196">
        <f t="shared" ref="R279" si="27">IF(AND(I279="○",BA279="●"),2+ROUNDDOWN(($L279-100)/100,0)*2,0)</f>
        <v>2</v>
      </c>
      <c r="S279" s="197"/>
      <c r="T279" s="197"/>
      <c r="U279" s="197"/>
      <c r="V279" s="197"/>
      <c r="W279" s="198"/>
      <c r="X279" s="199">
        <v>1</v>
      </c>
      <c r="Y279" s="200"/>
      <c r="Z279" s="201"/>
      <c r="AA279" s="137">
        <f t="shared" ref="AA279" si="28">IF(X279=1,$AL$32,IF(X279=2,$AL$53,IF(X279=3,$AL$72,IF(X279=4,$AL$91,IF(X279=5,$AL$110,IF(X279=6,$AL$129,IF(X279=7,$AL$148,IF(X279=8,$AL$167,IF(X279=9,$AL$186,IF(X279=10,$AL$205,0))))))))))</f>
        <v>0.154</v>
      </c>
      <c r="AB279" s="138"/>
      <c r="AC279" s="139"/>
      <c r="AD279" s="143">
        <f t="shared" ref="AD279" si="29">IF(I279="○",ROUNDUP(R279*AA279,1),0)</f>
        <v>0.4</v>
      </c>
      <c r="AE279" s="144"/>
      <c r="AF279" s="144"/>
      <c r="AG279" s="144"/>
      <c r="AH279" s="144"/>
      <c r="AI279" s="145"/>
      <c r="AJ279" s="60"/>
      <c r="AT279" s="31"/>
      <c r="AU279" s="31"/>
      <c r="AV279" s="31"/>
      <c r="AW279" s="31"/>
      <c r="AX279" s="31"/>
      <c r="AY279" s="31"/>
      <c r="AZ279" s="31"/>
      <c r="BA279" s="146" t="str">
        <f>IF(OR(I279="×",BA283="×"),"×","●")</f>
        <v>●</v>
      </c>
      <c r="BB279" s="147" t="str">
        <f>IF(BA279="●",IF(I279="定","-",I279),"-")</f>
        <v>○</v>
      </c>
      <c r="BC279" s="31"/>
      <c r="BD279" s="3"/>
      <c r="BE279" s="3"/>
      <c r="BF279" s="3"/>
    </row>
    <row r="280" spans="3:58" ht="10.9" customHeight="1" x14ac:dyDescent="0.15">
      <c r="C280" s="170"/>
      <c r="D280" s="173"/>
      <c r="E280" s="176"/>
      <c r="F280" s="176"/>
      <c r="G280" s="170"/>
      <c r="H280" s="176"/>
      <c r="I280" s="181"/>
      <c r="J280" s="182"/>
      <c r="K280" s="183"/>
      <c r="L280" s="190"/>
      <c r="M280" s="191"/>
      <c r="N280" s="191"/>
      <c r="O280" s="191"/>
      <c r="P280" s="191"/>
      <c r="Q280" s="192"/>
      <c r="R280" s="196"/>
      <c r="S280" s="197"/>
      <c r="T280" s="197"/>
      <c r="U280" s="197"/>
      <c r="V280" s="197"/>
      <c r="W280" s="198"/>
      <c r="X280" s="199"/>
      <c r="Y280" s="200"/>
      <c r="Z280" s="201"/>
      <c r="AA280" s="137"/>
      <c r="AB280" s="138"/>
      <c r="AC280" s="139"/>
      <c r="AD280" s="143"/>
      <c r="AE280" s="144"/>
      <c r="AF280" s="144"/>
      <c r="AG280" s="144"/>
      <c r="AH280" s="144"/>
      <c r="AI280" s="145"/>
      <c r="AJ280" s="60"/>
      <c r="AT280" s="31"/>
      <c r="AU280" s="31"/>
      <c r="AV280" s="31"/>
      <c r="AW280" s="31"/>
      <c r="AX280" s="31"/>
      <c r="AY280" s="31"/>
      <c r="AZ280" s="31"/>
      <c r="BA280" s="146"/>
      <c r="BB280" s="147"/>
      <c r="BC280" s="31"/>
      <c r="BD280" s="3"/>
      <c r="BE280" s="3"/>
      <c r="BF280" s="3"/>
    </row>
    <row r="281" spans="3:58" ht="10.9" customHeight="1" x14ac:dyDescent="0.15">
      <c r="C281" s="170"/>
      <c r="D281" s="173"/>
      <c r="E281" s="176"/>
      <c r="F281" s="176"/>
      <c r="G281" s="170"/>
      <c r="H281" s="176"/>
      <c r="I281" s="181"/>
      <c r="J281" s="182"/>
      <c r="K281" s="183"/>
      <c r="L281" s="190"/>
      <c r="M281" s="191"/>
      <c r="N281" s="191"/>
      <c r="O281" s="191"/>
      <c r="P281" s="191"/>
      <c r="Q281" s="192"/>
      <c r="R281" s="196"/>
      <c r="S281" s="197"/>
      <c r="T281" s="197"/>
      <c r="U281" s="197"/>
      <c r="V281" s="197"/>
      <c r="W281" s="198"/>
      <c r="X281" s="199"/>
      <c r="Y281" s="200"/>
      <c r="Z281" s="201"/>
      <c r="AA281" s="137"/>
      <c r="AB281" s="138"/>
      <c r="AC281" s="139"/>
      <c r="AD281" s="143"/>
      <c r="AE281" s="144"/>
      <c r="AF281" s="144"/>
      <c r="AG281" s="144"/>
      <c r="AH281" s="144"/>
      <c r="AI281" s="145"/>
      <c r="AJ281" s="60"/>
      <c r="AT281" s="31"/>
      <c r="AU281" s="31"/>
      <c r="AV281" s="31"/>
      <c r="AW281" s="31"/>
      <c r="AX281" s="31"/>
      <c r="AY281" s="31"/>
      <c r="AZ281" s="31"/>
      <c r="BA281" s="146"/>
      <c r="BB281" s="147"/>
      <c r="BC281" s="31"/>
      <c r="BD281" s="3"/>
      <c r="BE281" s="3"/>
      <c r="BF281" s="3"/>
    </row>
    <row r="282" spans="3:58" ht="10.9" customHeight="1" x14ac:dyDescent="0.15">
      <c r="C282" s="171"/>
      <c r="D282" s="174"/>
      <c r="E282" s="177"/>
      <c r="F282" s="177"/>
      <c r="G282" s="171"/>
      <c r="H282" s="177"/>
      <c r="I282" s="184"/>
      <c r="J282" s="185"/>
      <c r="K282" s="186"/>
      <c r="L282" s="193"/>
      <c r="M282" s="194"/>
      <c r="N282" s="194"/>
      <c r="O282" s="194"/>
      <c r="P282" s="194"/>
      <c r="Q282" s="195"/>
      <c r="R282" s="196"/>
      <c r="S282" s="197"/>
      <c r="T282" s="197"/>
      <c r="U282" s="197"/>
      <c r="V282" s="197"/>
      <c r="W282" s="198"/>
      <c r="X282" s="202"/>
      <c r="Y282" s="203"/>
      <c r="Z282" s="204"/>
      <c r="AA282" s="140"/>
      <c r="AB282" s="141"/>
      <c r="AC282" s="142"/>
      <c r="AD282" s="143"/>
      <c r="AE282" s="144"/>
      <c r="AF282" s="144"/>
      <c r="AG282" s="144"/>
      <c r="AH282" s="144"/>
      <c r="AI282" s="145"/>
      <c r="AJ282" s="60"/>
      <c r="AT282" s="31"/>
      <c r="AU282" s="31"/>
      <c r="AV282" s="31"/>
      <c r="AW282" s="31"/>
      <c r="AX282" s="31"/>
      <c r="AY282" s="31"/>
      <c r="AZ282" s="31"/>
      <c r="BA282" s="146"/>
      <c r="BB282" s="147"/>
      <c r="BC282" s="31"/>
      <c r="BD282" s="3"/>
      <c r="BE282" s="3"/>
      <c r="BF282" s="3"/>
    </row>
    <row r="283" spans="3:58" ht="10.9" customHeight="1" x14ac:dyDescent="0.15">
      <c r="C283" s="169">
        <v>7</v>
      </c>
      <c r="D283" s="172" t="s">
        <v>85</v>
      </c>
      <c r="E283" s="175">
        <v>2</v>
      </c>
      <c r="F283" s="175" t="s">
        <v>86</v>
      </c>
      <c r="G283" s="169" t="s">
        <v>91</v>
      </c>
      <c r="H283" s="175"/>
      <c r="I283" s="178" t="s">
        <v>120</v>
      </c>
      <c r="J283" s="179"/>
      <c r="K283" s="180"/>
      <c r="L283" s="187">
        <f>J$223</f>
        <v>150</v>
      </c>
      <c r="M283" s="188"/>
      <c r="N283" s="188"/>
      <c r="O283" s="188"/>
      <c r="P283" s="188"/>
      <c r="Q283" s="189"/>
      <c r="R283" s="196">
        <f t="shared" ref="R283" si="30">IF(AND(I283="○",BA283="●"),2+ROUNDDOWN(($L283-100)/100,0)*2,0)</f>
        <v>2</v>
      </c>
      <c r="S283" s="197"/>
      <c r="T283" s="197"/>
      <c r="U283" s="197"/>
      <c r="V283" s="197"/>
      <c r="W283" s="198"/>
      <c r="X283" s="199">
        <v>1</v>
      </c>
      <c r="Y283" s="200"/>
      <c r="Z283" s="201"/>
      <c r="AA283" s="137">
        <f t="shared" ref="AA283" si="31">IF(X283=1,$AL$32,IF(X283=2,$AL$53,IF(X283=3,$AL$72,IF(X283=4,$AL$91,IF(X283=5,$AL$110,IF(X283=6,$AL$129,IF(X283=7,$AL$148,IF(X283=8,$AL$167,IF(X283=9,$AL$186,IF(X283=10,$AL$205,0))))))))))</f>
        <v>0.154</v>
      </c>
      <c r="AB283" s="138"/>
      <c r="AC283" s="139"/>
      <c r="AD283" s="143">
        <f t="shared" ref="AD283" si="32">IF(I283="○",ROUNDUP(R283*AA283,1),0)</f>
        <v>0.4</v>
      </c>
      <c r="AE283" s="144"/>
      <c r="AF283" s="144"/>
      <c r="AG283" s="144"/>
      <c r="AH283" s="144"/>
      <c r="AI283" s="145"/>
      <c r="AJ283" s="60"/>
      <c r="AT283" s="31"/>
      <c r="AU283" s="31"/>
      <c r="AV283" s="31"/>
      <c r="AW283" s="31"/>
      <c r="AX283" s="31"/>
      <c r="AY283" s="31"/>
      <c r="AZ283" s="31"/>
      <c r="BA283" s="146" t="str">
        <f t="shared" ref="BA283" si="33">IF(OR(I283="×",BA287="×"),"×","●")</f>
        <v>●</v>
      </c>
      <c r="BB283" s="147" t="str">
        <f>IF(BA283="●",IF(I283="定","-",I283),"-")</f>
        <v>○</v>
      </c>
      <c r="BC283" s="31"/>
      <c r="BD283" s="3"/>
      <c r="BE283" s="3"/>
      <c r="BF283" s="3"/>
    </row>
    <row r="284" spans="3:58" ht="10.9" customHeight="1" x14ac:dyDescent="0.15">
      <c r="C284" s="170"/>
      <c r="D284" s="173"/>
      <c r="E284" s="176"/>
      <c r="F284" s="176"/>
      <c r="G284" s="170"/>
      <c r="H284" s="176"/>
      <c r="I284" s="181"/>
      <c r="J284" s="182"/>
      <c r="K284" s="183"/>
      <c r="L284" s="190"/>
      <c r="M284" s="191"/>
      <c r="N284" s="191"/>
      <c r="O284" s="191"/>
      <c r="P284" s="191"/>
      <c r="Q284" s="192"/>
      <c r="R284" s="196"/>
      <c r="S284" s="197"/>
      <c r="T284" s="197"/>
      <c r="U284" s="197"/>
      <c r="V284" s="197"/>
      <c r="W284" s="198"/>
      <c r="X284" s="199"/>
      <c r="Y284" s="200"/>
      <c r="Z284" s="201"/>
      <c r="AA284" s="137"/>
      <c r="AB284" s="138"/>
      <c r="AC284" s="139"/>
      <c r="AD284" s="143"/>
      <c r="AE284" s="144"/>
      <c r="AF284" s="144"/>
      <c r="AG284" s="144"/>
      <c r="AH284" s="144"/>
      <c r="AI284" s="145"/>
      <c r="AJ284" s="60"/>
      <c r="AT284" s="31"/>
      <c r="AU284" s="31"/>
      <c r="AV284" s="31"/>
      <c r="AW284" s="31"/>
      <c r="AX284" s="31"/>
      <c r="AY284" s="31"/>
      <c r="AZ284" s="31"/>
      <c r="BA284" s="146"/>
      <c r="BB284" s="147"/>
      <c r="BC284" s="31"/>
      <c r="BD284" s="3"/>
      <c r="BE284" s="3"/>
      <c r="BF284" s="3"/>
    </row>
    <row r="285" spans="3:58" ht="10.9" customHeight="1" x14ac:dyDescent="0.15">
      <c r="C285" s="170"/>
      <c r="D285" s="173"/>
      <c r="E285" s="176"/>
      <c r="F285" s="176"/>
      <c r="G285" s="170"/>
      <c r="H285" s="176"/>
      <c r="I285" s="181"/>
      <c r="J285" s="182"/>
      <c r="K285" s="183"/>
      <c r="L285" s="190"/>
      <c r="M285" s="191"/>
      <c r="N285" s="191"/>
      <c r="O285" s="191"/>
      <c r="P285" s="191"/>
      <c r="Q285" s="192"/>
      <c r="R285" s="196"/>
      <c r="S285" s="197"/>
      <c r="T285" s="197"/>
      <c r="U285" s="197"/>
      <c r="V285" s="197"/>
      <c r="W285" s="198"/>
      <c r="X285" s="199"/>
      <c r="Y285" s="200"/>
      <c r="Z285" s="201"/>
      <c r="AA285" s="137"/>
      <c r="AB285" s="138"/>
      <c r="AC285" s="139"/>
      <c r="AD285" s="143"/>
      <c r="AE285" s="144"/>
      <c r="AF285" s="144"/>
      <c r="AG285" s="144"/>
      <c r="AH285" s="144"/>
      <c r="AI285" s="145"/>
      <c r="AJ285" s="60"/>
      <c r="AT285" s="31"/>
      <c r="AU285" s="31"/>
      <c r="AV285" s="31"/>
      <c r="AW285" s="31"/>
      <c r="AX285" s="31"/>
      <c r="AY285" s="31"/>
      <c r="AZ285" s="31"/>
      <c r="BA285" s="146"/>
      <c r="BB285" s="147"/>
      <c r="BC285" s="31"/>
      <c r="BD285" s="3"/>
      <c r="BE285" s="3"/>
      <c r="BF285" s="3"/>
    </row>
    <row r="286" spans="3:58" ht="10.9" customHeight="1" x14ac:dyDescent="0.15">
      <c r="C286" s="171"/>
      <c r="D286" s="174"/>
      <c r="E286" s="177"/>
      <c r="F286" s="177"/>
      <c r="G286" s="171"/>
      <c r="H286" s="177"/>
      <c r="I286" s="184"/>
      <c r="J286" s="185"/>
      <c r="K286" s="186"/>
      <c r="L286" s="193"/>
      <c r="M286" s="194"/>
      <c r="N286" s="194"/>
      <c r="O286" s="194"/>
      <c r="P286" s="194"/>
      <c r="Q286" s="195"/>
      <c r="R286" s="196"/>
      <c r="S286" s="197"/>
      <c r="T286" s="197"/>
      <c r="U286" s="197"/>
      <c r="V286" s="197"/>
      <c r="W286" s="198"/>
      <c r="X286" s="202"/>
      <c r="Y286" s="203"/>
      <c r="Z286" s="204"/>
      <c r="AA286" s="140"/>
      <c r="AB286" s="141"/>
      <c r="AC286" s="142"/>
      <c r="AD286" s="143"/>
      <c r="AE286" s="144"/>
      <c r="AF286" s="144"/>
      <c r="AG286" s="144"/>
      <c r="AH286" s="144"/>
      <c r="AI286" s="145"/>
      <c r="AJ286" s="60"/>
      <c r="AT286" s="31"/>
      <c r="AU286" s="31"/>
      <c r="AV286" s="31"/>
      <c r="AW286" s="31"/>
      <c r="AX286" s="31"/>
      <c r="AY286" s="31"/>
      <c r="AZ286" s="31"/>
      <c r="BA286" s="146"/>
      <c r="BB286" s="147"/>
      <c r="BC286" s="31"/>
      <c r="BD286" s="3"/>
      <c r="BE286" s="3"/>
      <c r="BF286" s="3"/>
    </row>
    <row r="287" spans="3:58" ht="10.9" customHeight="1" x14ac:dyDescent="0.15">
      <c r="C287" s="169">
        <v>7</v>
      </c>
      <c r="D287" s="172" t="s">
        <v>85</v>
      </c>
      <c r="E287" s="175">
        <v>3</v>
      </c>
      <c r="F287" s="175" t="s">
        <v>86</v>
      </c>
      <c r="G287" s="169" t="s">
        <v>92</v>
      </c>
      <c r="H287" s="175"/>
      <c r="I287" s="178" t="s">
        <v>120</v>
      </c>
      <c r="J287" s="179"/>
      <c r="K287" s="180"/>
      <c r="L287" s="187">
        <f>J$223</f>
        <v>150</v>
      </c>
      <c r="M287" s="188"/>
      <c r="N287" s="188"/>
      <c r="O287" s="188"/>
      <c r="P287" s="188"/>
      <c r="Q287" s="189"/>
      <c r="R287" s="196">
        <f t="shared" ref="R287" si="34">IF(AND(I287="○",BA287="●"),2+ROUNDDOWN(($L287-100)/100,0)*2,0)</f>
        <v>2</v>
      </c>
      <c r="S287" s="197"/>
      <c r="T287" s="197"/>
      <c r="U287" s="197"/>
      <c r="V287" s="197"/>
      <c r="W287" s="198"/>
      <c r="X287" s="199">
        <v>1</v>
      </c>
      <c r="Y287" s="200"/>
      <c r="Z287" s="201"/>
      <c r="AA287" s="137">
        <f t="shared" ref="AA287" si="35">IF(X287=1,$AL$32,IF(X287=2,$AL$53,IF(X287=3,$AL$72,IF(X287=4,$AL$91,IF(X287=5,$AL$110,IF(X287=6,$AL$129,IF(X287=7,$AL$148,IF(X287=8,$AL$167,IF(X287=9,$AL$186,IF(X287=10,$AL$205,0))))))))))</f>
        <v>0.154</v>
      </c>
      <c r="AB287" s="138"/>
      <c r="AC287" s="139"/>
      <c r="AD287" s="143">
        <f t="shared" ref="AD287" si="36">IF(I287="○",ROUNDUP(R287*AA287,1),0)</f>
        <v>0.4</v>
      </c>
      <c r="AE287" s="144"/>
      <c r="AF287" s="144"/>
      <c r="AG287" s="144"/>
      <c r="AH287" s="144"/>
      <c r="AI287" s="145"/>
      <c r="AJ287" s="60"/>
      <c r="AT287" s="31"/>
      <c r="AU287" s="31"/>
      <c r="AV287" s="31"/>
      <c r="AW287" s="31"/>
      <c r="AX287" s="31"/>
      <c r="AY287" s="31"/>
      <c r="AZ287" s="31"/>
      <c r="BA287" s="146" t="str">
        <f t="shared" ref="BA287" si="37">IF(OR(I287="×",BA291="×"),"×","●")</f>
        <v>●</v>
      </c>
      <c r="BB287" s="147" t="str">
        <f>IF(BA287="●",IF(I287="定","-",I287),"-")</f>
        <v>○</v>
      </c>
      <c r="BC287" s="31"/>
      <c r="BD287" s="3"/>
      <c r="BE287" s="3"/>
      <c r="BF287" s="3"/>
    </row>
    <row r="288" spans="3:58" ht="10.9" customHeight="1" x14ac:dyDescent="0.15">
      <c r="C288" s="170"/>
      <c r="D288" s="173"/>
      <c r="E288" s="176"/>
      <c r="F288" s="176"/>
      <c r="G288" s="170"/>
      <c r="H288" s="176"/>
      <c r="I288" s="181"/>
      <c r="J288" s="182"/>
      <c r="K288" s="183"/>
      <c r="L288" s="190"/>
      <c r="M288" s="191"/>
      <c r="N288" s="191"/>
      <c r="O288" s="191"/>
      <c r="P288" s="191"/>
      <c r="Q288" s="192"/>
      <c r="R288" s="196"/>
      <c r="S288" s="197"/>
      <c r="T288" s="197"/>
      <c r="U288" s="197"/>
      <c r="V288" s="197"/>
      <c r="W288" s="198"/>
      <c r="X288" s="199"/>
      <c r="Y288" s="200"/>
      <c r="Z288" s="201"/>
      <c r="AA288" s="137"/>
      <c r="AB288" s="138"/>
      <c r="AC288" s="139"/>
      <c r="AD288" s="143"/>
      <c r="AE288" s="144"/>
      <c r="AF288" s="144"/>
      <c r="AG288" s="144"/>
      <c r="AH288" s="144"/>
      <c r="AI288" s="145"/>
      <c r="AJ288" s="60"/>
      <c r="AT288" s="31"/>
      <c r="AU288" s="31"/>
      <c r="AV288" s="31"/>
      <c r="AW288" s="31"/>
      <c r="AX288" s="31"/>
      <c r="AY288" s="31"/>
      <c r="AZ288" s="31"/>
      <c r="BA288" s="146"/>
      <c r="BB288" s="147"/>
      <c r="BC288" s="31"/>
      <c r="BD288" s="3"/>
      <c r="BE288" s="3"/>
      <c r="BF288" s="3"/>
    </row>
    <row r="289" spans="3:58" ht="10.9" customHeight="1" x14ac:dyDescent="0.15">
      <c r="C289" s="170"/>
      <c r="D289" s="173"/>
      <c r="E289" s="176"/>
      <c r="F289" s="176"/>
      <c r="G289" s="170"/>
      <c r="H289" s="176"/>
      <c r="I289" s="181"/>
      <c r="J289" s="182"/>
      <c r="K289" s="183"/>
      <c r="L289" s="190"/>
      <c r="M289" s="191"/>
      <c r="N289" s="191"/>
      <c r="O289" s="191"/>
      <c r="P289" s="191"/>
      <c r="Q289" s="192"/>
      <c r="R289" s="196"/>
      <c r="S289" s="197"/>
      <c r="T289" s="197"/>
      <c r="U289" s="197"/>
      <c r="V289" s="197"/>
      <c r="W289" s="198"/>
      <c r="X289" s="199"/>
      <c r="Y289" s="200"/>
      <c r="Z289" s="201"/>
      <c r="AA289" s="137"/>
      <c r="AB289" s="138"/>
      <c r="AC289" s="139"/>
      <c r="AD289" s="143"/>
      <c r="AE289" s="144"/>
      <c r="AF289" s="144"/>
      <c r="AG289" s="144"/>
      <c r="AH289" s="144"/>
      <c r="AI289" s="145"/>
      <c r="AJ289" s="60"/>
      <c r="AT289" s="31"/>
      <c r="AU289" s="31"/>
      <c r="AV289" s="31"/>
      <c r="AW289" s="31"/>
      <c r="AX289" s="31"/>
      <c r="AY289" s="31"/>
      <c r="AZ289" s="31"/>
      <c r="BA289" s="146"/>
      <c r="BB289" s="147"/>
      <c r="BC289" s="31"/>
      <c r="BD289" s="3"/>
      <c r="BE289" s="3"/>
      <c r="BF289" s="3"/>
    </row>
    <row r="290" spans="3:58" ht="10.5" customHeight="1" x14ac:dyDescent="0.15">
      <c r="C290" s="171"/>
      <c r="D290" s="174"/>
      <c r="E290" s="177"/>
      <c r="F290" s="177"/>
      <c r="G290" s="171"/>
      <c r="H290" s="177"/>
      <c r="I290" s="184"/>
      <c r="J290" s="185"/>
      <c r="K290" s="186"/>
      <c r="L290" s="193"/>
      <c r="M290" s="194"/>
      <c r="N290" s="194"/>
      <c r="O290" s="194"/>
      <c r="P290" s="194"/>
      <c r="Q290" s="195"/>
      <c r="R290" s="196"/>
      <c r="S290" s="197"/>
      <c r="T290" s="197"/>
      <c r="U290" s="197"/>
      <c r="V290" s="197"/>
      <c r="W290" s="198"/>
      <c r="X290" s="202"/>
      <c r="Y290" s="203"/>
      <c r="Z290" s="204"/>
      <c r="AA290" s="140"/>
      <c r="AB290" s="141"/>
      <c r="AC290" s="142"/>
      <c r="AD290" s="143"/>
      <c r="AE290" s="144"/>
      <c r="AF290" s="144"/>
      <c r="AG290" s="144"/>
      <c r="AH290" s="144"/>
      <c r="AI290" s="145"/>
      <c r="AJ290" s="60"/>
      <c r="AT290" s="31"/>
      <c r="AU290" s="31"/>
      <c r="AV290" s="31"/>
      <c r="AW290" s="31"/>
      <c r="AX290" s="31"/>
      <c r="AY290" s="31"/>
      <c r="AZ290" s="31"/>
      <c r="BA290" s="146"/>
      <c r="BB290" s="147"/>
      <c r="BC290" s="31"/>
      <c r="BD290" s="3"/>
      <c r="BE290" s="3"/>
      <c r="BF290" s="3"/>
    </row>
    <row r="291" spans="3:58" ht="10.9" customHeight="1" x14ac:dyDescent="0.15">
      <c r="C291" s="169">
        <v>7</v>
      </c>
      <c r="D291" s="172" t="s">
        <v>85</v>
      </c>
      <c r="E291" s="175">
        <v>4</v>
      </c>
      <c r="F291" s="175" t="s">
        <v>86</v>
      </c>
      <c r="G291" s="169" t="s">
        <v>93</v>
      </c>
      <c r="H291" s="175"/>
      <c r="I291" s="178" t="s">
        <v>120</v>
      </c>
      <c r="J291" s="179"/>
      <c r="K291" s="180"/>
      <c r="L291" s="187">
        <f>J$223</f>
        <v>150</v>
      </c>
      <c r="M291" s="188"/>
      <c r="N291" s="188"/>
      <c r="O291" s="188"/>
      <c r="P291" s="188"/>
      <c r="Q291" s="189"/>
      <c r="R291" s="196">
        <f t="shared" ref="R291" si="38">IF(AND(I291="○",BA291="●"),2+ROUNDDOWN(($L291-100)/100,0)*2,0)</f>
        <v>2</v>
      </c>
      <c r="S291" s="197"/>
      <c r="T291" s="197"/>
      <c r="U291" s="197"/>
      <c r="V291" s="197"/>
      <c r="W291" s="198"/>
      <c r="X291" s="199">
        <v>1</v>
      </c>
      <c r="Y291" s="200"/>
      <c r="Z291" s="201"/>
      <c r="AA291" s="137">
        <f t="shared" ref="AA291" si="39">IF(X291=1,$AL$32,IF(X291=2,$AL$53,IF(X291=3,$AL$72,IF(X291=4,$AL$91,IF(X291=5,$AL$110,IF(X291=6,$AL$129,IF(X291=7,$AL$148,IF(X291=8,$AL$167,IF(X291=9,$AL$186,IF(X291=10,$AL$205,0))))))))))</f>
        <v>0.154</v>
      </c>
      <c r="AB291" s="138"/>
      <c r="AC291" s="139"/>
      <c r="AD291" s="143">
        <f t="shared" ref="AD291" si="40">IF(I291="○",ROUNDUP(R291*AA291,1),0)</f>
        <v>0.4</v>
      </c>
      <c r="AE291" s="144"/>
      <c r="AF291" s="144"/>
      <c r="AG291" s="144"/>
      <c r="AH291" s="144"/>
      <c r="AI291" s="145"/>
      <c r="AJ291" s="60"/>
      <c r="AT291" s="31"/>
      <c r="AU291" s="31"/>
      <c r="AV291" s="31"/>
      <c r="AW291" s="31"/>
      <c r="AX291" s="31"/>
      <c r="AY291" s="31"/>
      <c r="AZ291" s="31"/>
      <c r="BA291" s="146" t="str">
        <f t="shared" ref="BA291" si="41">IF(OR(I291="×",BA295="×"),"×","●")</f>
        <v>●</v>
      </c>
      <c r="BB291" s="147" t="str">
        <f>IF(BA291="●",IF(I291="定","-",I291),"-")</f>
        <v>○</v>
      </c>
      <c r="BC291" s="31"/>
      <c r="BD291" s="3"/>
      <c r="BE291" s="3"/>
      <c r="BF291" s="3"/>
    </row>
    <row r="292" spans="3:58" ht="10.9" customHeight="1" x14ac:dyDescent="0.15">
      <c r="C292" s="170"/>
      <c r="D292" s="173"/>
      <c r="E292" s="176"/>
      <c r="F292" s="176"/>
      <c r="G292" s="170"/>
      <c r="H292" s="176"/>
      <c r="I292" s="181"/>
      <c r="J292" s="182"/>
      <c r="K292" s="183"/>
      <c r="L292" s="190"/>
      <c r="M292" s="191"/>
      <c r="N292" s="191"/>
      <c r="O292" s="191"/>
      <c r="P292" s="191"/>
      <c r="Q292" s="192"/>
      <c r="R292" s="196"/>
      <c r="S292" s="197"/>
      <c r="T292" s="197"/>
      <c r="U292" s="197"/>
      <c r="V292" s="197"/>
      <c r="W292" s="198"/>
      <c r="X292" s="199"/>
      <c r="Y292" s="200"/>
      <c r="Z292" s="201"/>
      <c r="AA292" s="137"/>
      <c r="AB292" s="138"/>
      <c r="AC292" s="139"/>
      <c r="AD292" s="143"/>
      <c r="AE292" s="144"/>
      <c r="AF292" s="144"/>
      <c r="AG292" s="144"/>
      <c r="AH292" s="144"/>
      <c r="AI292" s="145"/>
      <c r="AJ292" s="60"/>
      <c r="AT292" s="31"/>
      <c r="AU292" s="31"/>
      <c r="AV292" s="31"/>
      <c r="AW292" s="31"/>
      <c r="AX292" s="31"/>
      <c r="AY292" s="31"/>
      <c r="AZ292" s="31"/>
      <c r="BA292" s="146"/>
      <c r="BB292" s="147"/>
      <c r="BC292" s="31"/>
      <c r="BD292" s="3"/>
      <c r="BE292" s="3"/>
      <c r="BF292" s="3"/>
    </row>
    <row r="293" spans="3:58" ht="10.9" customHeight="1" x14ac:dyDescent="0.15">
      <c r="C293" s="170"/>
      <c r="D293" s="173"/>
      <c r="E293" s="176"/>
      <c r="F293" s="176"/>
      <c r="G293" s="170"/>
      <c r="H293" s="176"/>
      <c r="I293" s="181"/>
      <c r="J293" s="182"/>
      <c r="K293" s="183"/>
      <c r="L293" s="190"/>
      <c r="M293" s="191"/>
      <c r="N293" s="191"/>
      <c r="O293" s="191"/>
      <c r="P293" s="191"/>
      <c r="Q293" s="192"/>
      <c r="R293" s="196"/>
      <c r="S293" s="197"/>
      <c r="T293" s="197"/>
      <c r="U293" s="197"/>
      <c r="V293" s="197"/>
      <c r="W293" s="198"/>
      <c r="X293" s="199"/>
      <c r="Y293" s="200"/>
      <c r="Z293" s="201"/>
      <c r="AA293" s="137"/>
      <c r="AB293" s="138"/>
      <c r="AC293" s="139"/>
      <c r="AD293" s="143"/>
      <c r="AE293" s="144"/>
      <c r="AF293" s="144"/>
      <c r="AG293" s="144"/>
      <c r="AH293" s="144"/>
      <c r="AI293" s="145"/>
      <c r="AJ293" s="60"/>
      <c r="AT293" s="31"/>
      <c r="AU293" s="31"/>
      <c r="AV293" s="31"/>
      <c r="AW293" s="31"/>
      <c r="AX293" s="31"/>
      <c r="AY293" s="31"/>
      <c r="AZ293" s="31"/>
      <c r="BA293" s="146"/>
      <c r="BB293" s="147"/>
      <c r="BC293" s="31"/>
      <c r="BD293" s="3"/>
      <c r="BE293" s="3"/>
      <c r="BF293" s="3"/>
    </row>
    <row r="294" spans="3:58" ht="10.9" customHeight="1" x14ac:dyDescent="0.15">
      <c r="C294" s="171"/>
      <c r="D294" s="174"/>
      <c r="E294" s="177"/>
      <c r="F294" s="177"/>
      <c r="G294" s="171"/>
      <c r="H294" s="177"/>
      <c r="I294" s="184"/>
      <c r="J294" s="185"/>
      <c r="K294" s="186"/>
      <c r="L294" s="193"/>
      <c r="M294" s="194"/>
      <c r="N294" s="194"/>
      <c r="O294" s="194"/>
      <c r="P294" s="194"/>
      <c r="Q294" s="195"/>
      <c r="R294" s="196"/>
      <c r="S294" s="197"/>
      <c r="T294" s="197"/>
      <c r="U294" s="197"/>
      <c r="V294" s="197"/>
      <c r="W294" s="198"/>
      <c r="X294" s="202"/>
      <c r="Y294" s="203"/>
      <c r="Z294" s="204"/>
      <c r="AA294" s="140"/>
      <c r="AB294" s="141"/>
      <c r="AC294" s="142"/>
      <c r="AD294" s="143"/>
      <c r="AE294" s="144"/>
      <c r="AF294" s="144"/>
      <c r="AG294" s="144"/>
      <c r="AH294" s="144"/>
      <c r="AI294" s="145"/>
      <c r="AJ294" s="60"/>
      <c r="AT294" s="31"/>
      <c r="AU294" s="31"/>
      <c r="AV294" s="31"/>
      <c r="AW294" s="31"/>
      <c r="AX294" s="31"/>
      <c r="AY294" s="31"/>
      <c r="AZ294" s="31"/>
      <c r="BA294" s="146"/>
      <c r="BB294" s="147"/>
      <c r="BC294" s="31"/>
      <c r="BD294" s="3"/>
      <c r="BE294" s="3"/>
      <c r="BF294" s="3"/>
    </row>
    <row r="295" spans="3:58" ht="10.9" customHeight="1" x14ac:dyDescent="0.15">
      <c r="C295" s="169">
        <v>7</v>
      </c>
      <c r="D295" s="172" t="s">
        <v>85</v>
      </c>
      <c r="E295" s="175">
        <v>5</v>
      </c>
      <c r="F295" s="175" t="s">
        <v>86</v>
      </c>
      <c r="G295" s="169" t="s">
        <v>87</v>
      </c>
      <c r="H295" s="175"/>
      <c r="I295" s="178" t="s">
        <v>120</v>
      </c>
      <c r="J295" s="179"/>
      <c r="K295" s="180"/>
      <c r="L295" s="187">
        <f>J$223</f>
        <v>150</v>
      </c>
      <c r="M295" s="188"/>
      <c r="N295" s="188"/>
      <c r="O295" s="188"/>
      <c r="P295" s="188"/>
      <c r="Q295" s="189"/>
      <c r="R295" s="196">
        <f t="shared" ref="R295" si="42">IF(AND(I295="○",BA295="●"),2+ROUNDDOWN(($L295-100)/100,0)*2,0)</f>
        <v>2</v>
      </c>
      <c r="S295" s="197"/>
      <c r="T295" s="197"/>
      <c r="U295" s="197"/>
      <c r="V295" s="197"/>
      <c r="W295" s="198"/>
      <c r="X295" s="181">
        <v>2</v>
      </c>
      <c r="Y295" s="182"/>
      <c r="Z295" s="205"/>
      <c r="AA295" s="137">
        <f t="shared" ref="AA295" si="43">IF(X295=1,$AL$32,IF(X295=2,$AL$53,IF(X295=3,$AL$72,IF(X295=4,$AL$91,IF(X295=5,$AL$110,IF(X295=6,$AL$129,IF(X295=7,$AL$148,IF(X295=8,$AL$167,IF(X295=9,$AL$186,IF(X295=10,$AL$205,0))))))))))</f>
        <v>0.23100000000000001</v>
      </c>
      <c r="AB295" s="138"/>
      <c r="AC295" s="139"/>
      <c r="AD295" s="143">
        <f t="shared" ref="AD295" si="44">IF(I295="○",ROUNDUP(R295*AA295,1),0)</f>
        <v>0.5</v>
      </c>
      <c r="AE295" s="144"/>
      <c r="AF295" s="144"/>
      <c r="AG295" s="144"/>
      <c r="AH295" s="144"/>
      <c r="AI295" s="145"/>
      <c r="AJ295" s="60"/>
      <c r="AT295" s="31"/>
      <c r="AU295" s="31"/>
      <c r="AV295" s="31"/>
      <c r="AW295" s="31"/>
      <c r="AX295" s="31"/>
      <c r="AY295" s="31"/>
      <c r="AZ295" s="31"/>
      <c r="BA295" s="146" t="str">
        <f t="shared" ref="BA295" si="45">IF(OR(I295="×",BA299="×"),"×","●")</f>
        <v>●</v>
      </c>
      <c r="BB295" s="147" t="str">
        <f>IF(BA295="●",IF(I295="定","-",I295),"-")</f>
        <v>○</v>
      </c>
      <c r="BC295" s="31"/>
      <c r="BD295" s="3"/>
      <c r="BE295" s="3"/>
      <c r="BF295" s="3"/>
    </row>
    <row r="296" spans="3:58" ht="10.9" customHeight="1" x14ac:dyDescent="0.15">
      <c r="C296" s="170"/>
      <c r="D296" s="173"/>
      <c r="E296" s="176"/>
      <c r="F296" s="176"/>
      <c r="G296" s="170"/>
      <c r="H296" s="176"/>
      <c r="I296" s="181"/>
      <c r="J296" s="182"/>
      <c r="K296" s="183"/>
      <c r="L296" s="190"/>
      <c r="M296" s="191"/>
      <c r="N296" s="191"/>
      <c r="O296" s="191"/>
      <c r="P296" s="191"/>
      <c r="Q296" s="192"/>
      <c r="R296" s="196"/>
      <c r="S296" s="197"/>
      <c r="T296" s="197"/>
      <c r="U296" s="197"/>
      <c r="V296" s="197"/>
      <c r="W296" s="198"/>
      <c r="X296" s="181"/>
      <c r="Y296" s="182"/>
      <c r="Z296" s="205"/>
      <c r="AA296" s="137"/>
      <c r="AB296" s="138"/>
      <c r="AC296" s="139"/>
      <c r="AD296" s="143"/>
      <c r="AE296" s="144"/>
      <c r="AF296" s="144"/>
      <c r="AG296" s="144"/>
      <c r="AH296" s="144"/>
      <c r="AI296" s="145"/>
      <c r="AJ296" s="60"/>
      <c r="AT296" s="31"/>
      <c r="AU296" s="31"/>
      <c r="AV296" s="31"/>
      <c r="AW296" s="31"/>
      <c r="AX296" s="31"/>
      <c r="AY296" s="31"/>
      <c r="AZ296" s="31"/>
      <c r="BA296" s="146"/>
      <c r="BB296" s="147"/>
      <c r="BC296" s="31"/>
      <c r="BD296" s="3"/>
      <c r="BE296" s="3"/>
      <c r="BF296" s="3"/>
    </row>
    <row r="297" spans="3:58" ht="10.9" customHeight="1" x14ac:dyDescent="0.15">
      <c r="C297" s="170"/>
      <c r="D297" s="173"/>
      <c r="E297" s="176"/>
      <c r="F297" s="176"/>
      <c r="G297" s="170"/>
      <c r="H297" s="176"/>
      <c r="I297" s="181"/>
      <c r="J297" s="182"/>
      <c r="K297" s="183"/>
      <c r="L297" s="190"/>
      <c r="M297" s="191"/>
      <c r="N297" s="191"/>
      <c r="O297" s="191"/>
      <c r="P297" s="191"/>
      <c r="Q297" s="192"/>
      <c r="R297" s="196"/>
      <c r="S297" s="197"/>
      <c r="T297" s="197"/>
      <c r="U297" s="197"/>
      <c r="V297" s="197"/>
      <c r="W297" s="198"/>
      <c r="X297" s="181"/>
      <c r="Y297" s="182"/>
      <c r="Z297" s="205"/>
      <c r="AA297" s="137"/>
      <c r="AB297" s="138"/>
      <c r="AC297" s="139"/>
      <c r="AD297" s="143"/>
      <c r="AE297" s="144"/>
      <c r="AF297" s="144"/>
      <c r="AG297" s="144"/>
      <c r="AH297" s="144"/>
      <c r="AI297" s="145"/>
      <c r="AJ297" s="60"/>
      <c r="AT297" s="31"/>
      <c r="AU297" s="31"/>
      <c r="AV297" s="31"/>
      <c r="AW297" s="31"/>
      <c r="AX297" s="31"/>
      <c r="AY297" s="31"/>
      <c r="AZ297" s="31"/>
      <c r="BA297" s="146"/>
      <c r="BB297" s="147"/>
      <c r="BC297" s="31"/>
      <c r="BD297" s="3"/>
      <c r="BE297" s="3"/>
      <c r="BF297" s="3"/>
    </row>
    <row r="298" spans="3:58" ht="10.9" customHeight="1" x14ac:dyDescent="0.15">
      <c r="C298" s="171"/>
      <c r="D298" s="174"/>
      <c r="E298" s="177"/>
      <c r="F298" s="177"/>
      <c r="G298" s="171"/>
      <c r="H298" s="177"/>
      <c r="I298" s="184"/>
      <c r="J298" s="185"/>
      <c r="K298" s="186"/>
      <c r="L298" s="193"/>
      <c r="M298" s="194"/>
      <c r="N298" s="194"/>
      <c r="O298" s="194"/>
      <c r="P298" s="194"/>
      <c r="Q298" s="195"/>
      <c r="R298" s="196"/>
      <c r="S298" s="197"/>
      <c r="T298" s="197"/>
      <c r="U298" s="197"/>
      <c r="V298" s="197"/>
      <c r="W298" s="198"/>
      <c r="X298" s="184"/>
      <c r="Y298" s="185"/>
      <c r="Z298" s="206"/>
      <c r="AA298" s="140"/>
      <c r="AB298" s="141"/>
      <c r="AC298" s="142"/>
      <c r="AD298" s="143"/>
      <c r="AE298" s="144"/>
      <c r="AF298" s="144"/>
      <c r="AG298" s="144"/>
      <c r="AH298" s="144"/>
      <c r="AI298" s="145"/>
      <c r="AJ298" s="60"/>
      <c r="AT298" s="31"/>
      <c r="AU298" s="31"/>
      <c r="AV298" s="31"/>
      <c r="AW298" s="31"/>
      <c r="AX298" s="31"/>
      <c r="AY298" s="31"/>
      <c r="AZ298" s="31"/>
      <c r="BA298" s="146"/>
      <c r="BB298" s="147"/>
      <c r="BC298" s="31"/>
      <c r="BD298" s="3"/>
      <c r="BE298" s="3"/>
      <c r="BF298" s="3"/>
    </row>
    <row r="299" spans="3:58" ht="10.9" customHeight="1" x14ac:dyDescent="0.15">
      <c r="C299" s="169">
        <v>7</v>
      </c>
      <c r="D299" s="172" t="s">
        <v>85</v>
      </c>
      <c r="E299" s="175">
        <v>6</v>
      </c>
      <c r="F299" s="175" t="s">
        <v>86</v>
      </c>
      <c r="G299" s="169" t="s">
        <v>88</v>
      </c>
      <c r="H299" s="175"/>
      <c r="I299" s="178" t="s">
        <v>120</v>
      </c>
      <c r="J299" s="179"/>
      <c r="K299" s="180"/>
      <c r="L299" s="187">
        <f>J$223</f>
        <v>150</v>
      </c>
      <c r="M299" s="188"/>
      <c r="N299" s="188"/>
      <c r="O299" s="188"/>
      <c r="P299" s="188"/>
      <c r="Q299" s="189"/>
      <c r="R299" s="196">
        <f t="shared" ref="R299" si="46">IF(AND(I299="○",BA299="●"),2+ROUNDDOWN(($L299-100)/100,0)*2,0)</f>
        <v>2</v>
      </c>
      <c r="S299" s="197"/>
      <c r="T299" s="197"/>
      <c r="U299" s="197"/>
      <c r="V299" s="197"/>
      <c r="W299" s="198"/>
      <c r="X299" s="199">
        <v>1</v>
      </c>
      <c r="Y299" s="200"/>
      <c r="Z299" s="201"/>
      <c r="AA299" s="137">
        <f t="shared" ref="AA299" si="47">IF(X299=1,$AL$32,IF(X299=2,$AL$53,IF(X299=3,$AL$72,IF(X299=4,$AL$91,IF(X299=5,$AL$110,IF(X299=6,$AL$129,IF(X299=7,$AL$148,IF(X299=8,$AL$167,IF(X299=9,$AL$186,IF(X299=10,$AL$205,0))))))))))</f>
        <v>0.154</v>
      </c>
      <c r="AB299" s="138"/>
      <c r="AC299" s="139"/>
      <c r="AD299" s="143">
        <f t="shared" ref="AD299" si="48">IF(I299="○",ROUNDUP(R299*AA299,1),0)</f>
        <v>0.4</v>
      </c>
      <c r="AE299" s="144"/>
      <c r="AF299" s="144"/>
      <c r="AG299" s="144"/>
      <c r="AH299" s="144"/>
      <c r="AI299" s="145"/>
      <c r="AJ299" s="60"/>
      <c r="AT299" s="31"/>
      <c r="AU299" s="31"/>
      <c r="AV299" s="31"/>
      <c r="AW299" s="31"/>
      <c r="AX299" s="31"/>
      <c r="AY299" s="31"/>
      <c r="AZ299" s="31"/>
      <c r="BA299" s="146" t="str">
        <f t="shared" ref="BA299" si="49">IF(OR(I299="×",BA303="×"),"×","●")</f>
        <v>●</v>
      </c>
      <c r="BB299" s="147" t="str">
        <f>IF(BA299="●",IF(I299="定","-",I299),"-")</f>
        <v>○</v>
      </c>
      <c r="BC299" s="31"/>
      <c r="BD299" s="3"/>
      <c r="BE299" s="3"/>
      <c r="BF299" s="3"/>
    </row>
    <row r="300" spans="3:58" ht="10.9" customHeight="1" x14ac:dyDescent="0.15">
      <c r="C300" s="170"/>
      <c r="D300" s="173"/>
      <c r="E300" s="176"/>
      <c r="F300" s="176"/>
      <c r="G300" s="170"/>
      <c r="H300" s="176"/>
      <c r="I300" s="181"/>
      <c r="J300" s="182"/>
      <c r="K300" s="183"/>
      <c r="L300" s="190"/>
      <c r="M300" s="191"/>
      <c r="N300" s="191"/>
      <c r="O300" s="191"/>
      <c r="P300" s="191"/>
      <c r="Q300" s="192"/>
      <c r="R300" s="196"/>
      <c r="S300" s="197"/>
      <c r="T300" s="197"/>
      <c r="U300" s="197"/>
      <c r="V300" s="197"/>
      <c r="W300" s="198"/>
      <c r="X300" s="199"/>
      <c r="Y300" s="200"/>
      <c r="Z300" s="201"/>
      <c r="AA300" s="137"/>
      <c r="AB300" s="138"/>
      <c r="AC300" s="139"/>
      <c r="AD300" s="143"/>
      <c r="AE300" s="144"/>
      <c r="AF300" s="144"/>
      <c r="AG300" s="144"/>
      <c r="AH300" s="144"/>
      <c r="AI300" s="145"/>
      <c r="AJ300" s="60"/>
      <c r="AT300" s="31"/>
      <c r="AU300" s="31"/>
      <c r="AV300" s="31"/>
      <c r="AW300" s="31"/>
      <c r="AX300" s="31"/>
      <c r="AY300" s="31"/>
      <c r="AZ300" s="31"/>
      <c r="BA300" s="146"/>
      <c r="BB300" s="147"/>
      <c r="BC300" s="31"/>
      <c r="BD300" s="3"/>
      <c r="BE300" s="3"/>
      <c r="BF300" s="3"/>
    </row>
    <row r="301" spans="3:58" ht="10.9" customHeight="1" x14ac:dyDescent="0.15">
      <c r="C301" s="170"/>
      <c r="D301" s="173"/>
      <c r="E301" s="176"/>
      <c r="F301" s="176"/>
      <c r="G301" s="170"/>
      <c r="H301" s="176"/>
      <c r="I301" s="181"/>
      <c r="J301" s="182"/>
      <c r="K301" s="183"/>
      <c r="L301" s="190"/>
      <c r="M301" s="191"/>
      <c r="N301" s="191"/>
      <c r="O301" s="191"/>
      <c r="P301" s="191"/>
      <c r="Q301" s="192"/>
      <c r="R301" s="196"/>
      <c r="S301" s="197"/>
      <c r="T301" s="197"/>
      <c r="U301" s="197"/>
      <c r="V301" s="197"/>
      <c r="W301" s="198"/>
      <c r="X301" s="199"/>
      <c r="Y301" s="200"/>
      <c r="Z301" s="201"/>
      <c r="AA301" s="137"/>
      <c r="AB301" s="138"/>
      <c r="AC301" s="139"/>
      <c r="AD301" s="143"/>
      <c r="AE301" s="144"/>
      <c r="AF301" s="144"/>
      <c r="AG301" s="144"/>
      <c r="AH301" s="144"/>
      <c r="AI301" s="145"/>
      <c r="AJ301" s="60"/>
      <c r="AT301" s="31"/>
      <c r="AU301" s="31"/>
      <c r="AV301" s="31"/>
      <c r="AW301" s="31"/>
      <c r="AX301" s="31"/>
      <c r="AY301" s="31"/>
      <c r="AZ301" s="31"/>
      <c r="BA301" s="146"/>
      <c r="BB301" s="147"/>
      <c r="BC301" s="31"/>
      <c r="BD301" s="3"/>
      <c r="BE301" s="3"/>
      <c r="BF301" s="3"/>
    </row>
    <row r="302" spans="3:58" ht="10.9" customHeight="1" x14ac:dyDescent="0.15">
      <c r="C302" s="171"/>
      <c r="D302" s="174"/>
      <c r="E302" s="177"/>
      <c r="F302" s="177"/>
      <c r="G302" s="171"/>
      <c r="H302" s="177"/>
      <c r="I302" s="184"/>
      <c r="J302" s="185"/>
      <c r="K302" s="186"/>
      <c r="L302" s="193"/>
      <c r="M302" s="194"/>
      <c r="N302" s="194"/>
      <c r="O302" s="194"/>
      <c r="P302" s="194"/>
      <c r="Q302" s="195"/>
      <c r="R302" s="196"/>
      <c r="S302" s="197"/>
      <c r="T302" s="197"/>
      <c r="U302" s="197"/>
      <c r="V302" s="197"/>
      <c r="W302" s="198"/>
      <c r="X302" s="202"/>
      <c r="Y302" s="203"/>
      <c r="Z302" s="204"/>
      <c r="AA302" s="140"/>
      <c r="AB302" s="141"/>
      <c r="AC302" s="142"/>
      <c r="AD302" s="143"/>
      <c r="AE302" s="144"/>
      <c r="AF302" s="144"/>
      <c r="AG302" s="144"/>
      <c r="AH302" s="144"/>
      <c r="AI302" s="145"/>
      <c r="AJ302" s="60"/>
      <c r="AT302" s="31"/>
      <c r="AU302" s="31"/>
      <c r="AV302" s="31"/>
      <c r="AW302" s="31"/>
      <c r="AX302" s="31"/>
      <c r="AY302" s="31"/>
      <c r="AZ302" s="31"/>
      <c r="BA302" s="146"/>
      <c r="BB302" s="147"/>
      <c r="BC302" s="31"/>
      <c r="BD302" s="3"/>
      <c r="BE302" s="3"/>
      <c r="BF302" s="3"/>
    </row>
    <row r="303" spans="3:58" ht="10.9" customHeight="1" x14ac:dyDescent="0.15">
      <c r="C303" s="169">
        <v>7</v>
      </c>
      <c r="D303" s="172" t="s">
        <v>85</v>
      </c>
      <c r="E303" s="175">
        <v>7</v>
      </c>
      <c r="F303" s="175" t="s">
        <v>86</v>
      </c>
      <c r="G303" s="169" t="s">
        <v>89</v>
      </c>
      <c r="H303" s="175"/>
      <c r="I303" s="178" t="s">
        <v>120</v>
      </c>
      <c r="J303" s="179"/>
      <c r="K303" s="180"/>
      <c r="L303" s="187">
        <f>J$223</f>
        <v>150</v>
      </c>
      <c r="M303" s="188"/>
      <c r="N303" s="188"/>
      <c r="O303" s="188"/>
      <c r="P303" s="188"/>
      <c r="Q303" s="189"/>
      <c r="R303" s="196">
        <f t="shared" ref="R303" si="50">IF(AND(I303="○",BA303="●"),2+ROUNDDOWN(($L303-100)/100,0)*2,0)</f>
        <v>2</v>
      </c>
      <c r="S303" s="197"/>
      <c r="T303" s="197"/>
      <c r="U303" s="197"/>
      <c r="V303" s="197"/>
      <c r="W303" s="198"/>
      <c r="X303" s="199">
        <v>1</v>
      </c>
      <c r="Y303" s="200"/>
      <c r="Z303" s="201"/>
      <c r="AA303" s="137">
        <f t="shared" ref="AA303" si="51">IF(X303=1,$AL$32,IF(X303=2,$AL$53,IF(X303=3,$AL$72,IF(X303=4,$AL$91,IF(X303=5,$AL$110,IF(X303=6,$AL$129,IF(X303=7,$AL$148,IF(X303=8,$AL$167,IF(X303=9,$AL$186,IF(X303=10,$AL$205,0))))))))))</f>
        <v>0.154</v>
      </c>
      <c r="AB303" s="138"/>
      <c r="AC303" s="139"/>
      <c r="AD303" s="143">
        <f t="shared" ref="AD303" si="52">IF(I303="○",ROUNDUP(R303*AA303,1),0)</f>
        <v>0.4</v>
      </c>
      <c r="AE303" s="144"/>
      <c r="AF303" s="144"/>
      <c r="AG303" s="144"/>
      <c r="AH303" s="144"/>
      <c r="AI303" s="145"/>
      <c r="AJ303" s="60"/>
      <c r="AT303" s="31"/>
      <c r="AU303" s="31"/>
      <c r="AV303" s="31"/>
      <c r="AW303" s="31"/>
      <c r="AX303" s="31"/>
      <c r="AY303" s="31"/>
      <c r="AZ303" s="31"/>
      <c r="BA303" s="146" t="str">
        <f t="shared" ref="BA303" si="53">IF(OR(I303="×",BA307="×"),"×","●")</f>
        <v>●</v>
      </c>
      <c r="BB303" s="147" t="str">
        <f>IF(BA303="●",IF(I303="定","-",I303),"-")</f>
        <v>○</v>
      </c>
      <c r="BC303" s="31"/>
      <c r="BD303" s="3"/>
      <c r="BE303" s="3"/>
      <c r="BF303" s="3"/>
    </row>
    <row r="304" spans="3:58" ht="10.9" customHeight="1" x14ac:dyDescent="0.15">
      <c r="C304" s="170"/>
      <c r="D304" s="173"/>
      <c r="E304" s="176"/>
      <c r="F304" s="176"/>
      <c r="G304" s="170"/>
      <c r="H304" s="176"/>
      <c r="I304" s="181"/>
      <c r="J304" s="182"/>
      <c r="K304" s="183"/>
      <c r="L304" s="190"/>
      <c r="M304" s="191"/>
      <c r="N304" s="191"/>
      <c r="O304" s="191"/>
      <c r="P304" s="191"/>
      <c r="Q304" s="192"/>
      <c r="R304" s="196"/>
      <c r="S304" s="197"/>
      <c r="T304" s="197"/>
      <c r="U304" s="197"/>
      <c r="V304" s="197"/>
      <c r="W304" s="198"/>
      <c r="X304" s="199"/>
      <c r="Y304" s="200"/>
      <c r="Z304" s="201"/>
      <c r="AA304" s="137"/>
      <c r="AB304" s="138"/>
      <c r="AC304" s="139"/>
      <c r="AD304" s="143"/>
      <c r="AE304" s="144"/>
      <c r="AF304" s="144"/>
      <c r="AG304" s="144"/>
      <c r="AH304" s="144"/>
      <c r="AI304" s="145"/>
      <c r="AJ304" s="60"/>
      <c r="AT304" s="31"/>
      <c r="AU304" s="31"/>
      <c r="AV304" s="31"/>
      <c r="AW304" s="31"/>
      <c r="AX304" s="31"/>
      <c r="AY304" s="31"/>
      <c r="AZ304" s="31"/>
      <c r="BA304" s="146"/>
      <c r="BB304" s="147"/>
      <c r="BC304" s="31"/>
      <c r="BD304" s="3"/>
      <c r="BE304" s="3"/>
      <c r="BF304" s="3"/>
    </row>
    <row r="305" spans="3:58" ht="10.9" customHeight="1" x14ac:dyDescent="0.15">
      <c r="C305" s="170"/>
      <c r="D305" s="173"/>
      <c r="E305" s="176"/>
      <c r="F305" s="176"/>
      <c r="G305" s="170"/>
      <c r="H305" s="176"/>
      <c r="I305" s="181"/>
      <c r="J305" s="182"/>
      <c r="K305" s="183"/>
      <c r="L305" s="190"/>
      <c r="M305" s="191"/>
      <c r="N305" s="191"/>
      <c r="O305" s="191"/>
      <c r="P305" s="191"/>
      <c r="Q305" s="192"/>
      <c r="R305" s="196"/>
      <c r="S305" s="197"/>
      <c r="T305" s="197"/>
      <c r="U305" s="197"/>
      <c r="V305" s="197"/>
      <c r="W305" s="198"/>
      <c r="X305" s="199"/>
      <c r="Y305" s="200"/>
      <c r="Z305" s="201"/>
      <c r="AA305" s="137"/>
      <c r="AB305" s="138"/>
      <c r="AC305" s="139"/>
      <c r="AD305" s="143"/>
      <c r="AE305" s="144"/>
      <c r="AF305" s="144"/>
      <c r="AG305" s="144"/>
      <c r="AH305" s="144"/>
      <c r="AI305" s="145"/>
      <c r="AJ305" s="60"/>
      <c r="AT305" s="31"/>
      <c r="AU305" s="31"/>
      <c r="AV305" s="31"/>
      <c r="AW305" s="31"/>
      <c r="AX305" s="31"/>
      <c r="AY305" s="31"/>
      <c r="AZ305" s="31"/>
      <c r="BA305" s="146"/>
      <c r="BB305" s="147"/>
      <c r="BC305" s="31"/>
      <c r="BD305" s="3"/>
      <c r="BE305" s="3"/>
      <c r="BF305" s="3"/>
    </row>
    <row r="306" spans="3:58" ht="10.9" customHeight="1" x14ac:dyDescent="0.15">
      <c r="C306" s="171"/>
      <c r="D306" s="174"/>
      <c r="E306" s="177"/>
      <c r="F306" s="177"/>
      <c r="G306" s="171"/>
      <c r="H306" s="177"/>
      <c r="I306" s="184"/>
      <c r="J306" s="185"/>
      <c r="K306" s="186"/>
      <c r="L306" s="193"/>
      <c r="M306" s="194"/>
      <c r="N306" s="194"/>
      <c r="O306" s="194"/>
      <c r="P306" s="194"/>
      <c r="Q306" s="195"/>
      <c r="R306" s="196"/>
      <c r="S306" s="197"/>
      <c r="T306" s="197"/>
      <c r="U306" s="197"/>
      <c r="V306" s="197"/>
      <c r="W306" s="198"/>
      <c r="X306" s="202"/>
      <c r="Y306" s="203"/>
      <c r="Z306" s="204"/>
      <c r="AA306" s="140"/>
      <c r="AB306" s="141"/>
      <c r="AC306" s="142"/>
      <c r="AD306" s="143"/>
      <c r="AE306" s="144"/>
      <c r="AF306" s="144"/>
      <c r="AG306" s="144"/>
      <c r="AH306" s="144"/>
      <c r="AI306" s="145"/>
      <c r="AJ306" s="60"/>
      <c r="AT306" s="31"/>
      <c r="AU306" s="31"/>
      <c r="AV306" s="31"/>
      <c r="AW306" s="31"/>
      <c r="AX306" s="31"/>
      <c r="AY306" s="31"/>
      <c r="AZ306" s="31"/>
      <c r="BA306" s="146"/>
      <c r="BB306" s="147"/>
      <c r="BC306" s="31"/>
      <c r="BD306" s="3"/>
      <c r="BE306" s="3"/>
      <c r="BF306" s="3"/>
    </row>
    <row r="307" spans="3:58" ht="10.9" customHeight="1" x14ac:dyDescent="0.15">
      <c r="C307" s="169">
        <v>7</v>
      </c>
      <c r="D307" s="172" t="s">
        <v>85</v>
      </c>
      <c r="E307" s="175">
        <v>8</v>
      </c>
      <c r="F307" s="175" t="s">
        <v>86</v>
      </c>
      <c r="G307" s="169" t="s">
        <v>90</v>
      </c>
      <c r="H307" s="175"/>
      <c r="I307" s="178" t="s">
        <v>120</v>
      </c>
      <c r="J307" s="179"/>
      <c r="K307" s="180"/>
      <c r="L307" s="187">
        <f>J$223</f>
        <v>150</v>
      </c>
      <c r="M307" s="188"/>
      <c r="N307" s="188"/>
      <c r="O307" s="188"/>
      <c r="P307" s="188"/>
      <c r="Q307" s="189"/>
      <c r="R307" s="196">
        <f t="shared" ref="R307" si="54">IF(AND(I307="○",BA307="●"),2+ROUNDDOWN(($L307-100)/100,0)*2,0)</f>
        <v>2</v>
      </c>
      <c r="S307" s="197"/>
      <c r="T307" s="197"/>
      <c r="U307" s="197"/>
      <c r="V307" s="197"/>
      <c r="W307" s="198"/>
      <c r="X307" s="199">
        <v>1</v>
      </c>
      <c r="Y307" s="200"/>
      <c r="Z307" s="201"/>
      <c r="AA307" s="137">
        <f t="shared" ref="AA307" si="55">IF(X307=1,$AL$32,IF(X307=2,$AL$53,IF(X307=3,$AL$72,IF(X307=4,$AL$91,IF(X307=5,$AL$110,IF(X307=6,$AL$129,IF(X307=7,$AL$148,IF(X307=8,$AL$167,IF(X307=9,$AL$186,IF(X307=10,$AL$205,0))))))))))</f>
        <v>0.154</v>
      </c>
      <c r="AB307" s="138"/>
      <c r="AC307" s="139"/>
      <c r="AD307" s="143">
        <f t="shared" ref="AD307" si="56">IF(I307="○",ROUNDUP(R307*AA307,1),0)</f>
        <v>0.4</v>
      </c>
      <c r="AE307" s="144"/>
      <c r="AF307" s="144"/>
      <c r="AG307" s="144"/>
      <c r="AH307" s="144"/>
      <c r="AI307" s="145"/>
      <c r="AJ307" s="60"/>
      <c r="AT307" s="31"/>
      <c r="AU307" s="31"/>
      <c r="AV307" s="31"/>
      <c r="AW307" s="31"/>
      <c r="AX307" s="31"/>
      <c r="AY307" s="31"/>
      <c r="AZ307" s="31"/>
      <c r="BA307" s="146" t="str">
        <f t="shared" ref="BA307" si="57">IF(OR(I307="×",BA311="×"),"×","●")</f>
        <v>●</v>
      </c>
      <c r="BB307" s="147" t="str">
        <f>IF(BA307="●",IF(I307="定","-",I307),"-")</f>
        <v>○</v>
      </c>
      <c r="BC307" s="31"/>
      <c r="BD307" s="3"/>
      <c r="BE307" s="3"/>
      <c r="BF307" s="3"/>
    </row>
    <row r="308" spans="3:58" ht="10.9" customHeight="1" x14ac:dyDescent="0.15">
      <c r="C308" s="170"/>
      <c r="D308" s="173"/>
      <c r="E308" s="176"/>
      <c r="F308" s="176"/>
      <c r="G308" s="170"/>
      <c r="H308" s="176"/>
      <c r="I308" s="181"/>
      <c r="J308" s="182"/>
      <c r="K308" s="183"/>
      <c r="L308" s="190"/>
      <c r="M308" s="191"/>
      <c r="N308" s="191"/>
      <c r="O308" s="191"/>
      <c r="P308" s="191"/>
      <c r="Q308" s="192"/>
      <c r="R308" s="196"/>
      <c r="S308" s="197"/>
      <c r="T308" s="197"/>
      <c r="U308" s="197"/>
      <c r="V308" s="197"/>
      <c r="W308" s="198"/>
      <c r="X308" s="199"/>
      <c r="Y308" s="200"/>
      <c r="Z308" s="201"/>
      <c r="AA308" s="137"/>
      <c r="AB308" s="138"/>
      <c r="AC308" s="139"/>
      <c r="AD308" s="143"/>
      <c r="AE308" s="144"/>
      <c r="AF308" s="144"/>
      <c r="AG308" s="144"/>
      <c r="AH308" s="144"/>
      <c r="AI308" s="145"/>
      <c r="AJ308" s="60"/>
      <c r="AT308" s="31"/>
      <c r="AU308" s="31"/>
      <c r="AV308" s="31"/>
      <c r="AW308" s="31"/>
      <c r="AX308" s="31"/>
      <c r="AY308" s="31"/>
      <c r="AZ308" s="31"/>
      <c r="BA308" s="146"/>
      <c r="BB308" s="147"/>
      <c r="BC308" s="31"/>
      <c r="BD308" s="3"/>
      <c r="BE308" s="3"/>
      <c r="BF308" s="3"/>
    </row>
    <row r="309" spans="3:58" ht="10.9" customHeight="1" x14ac:dyDescent="0.15">
      <c r="C309" s="170"/>
      <c r="D309" s="173"/>
      <c r="E309" s="176"/>
      <c r="F309" s="176"/>
      <c r="G309" s="170"/>
      <c r="H309" s="176"/>
      <c r="I309" s="181"/>
      <c r="J309" s="182"/>
      <c r="K309" s="183"/>
      <c r="L309" s="190"/>
      <c r="M309" s="191"/>
      <c r="N309" s="191"/>
      <c r="O309" s="191"/>
      <c r="P309" s="191"/>
      <c r="Q309" s="192"/>
      <c r="R309" s="196"/>
      <c r="S309" s="197"/>
      <c r="T309" s="197"/>
      <c r="U309" s="197"/>
      <c r="V309" s="197"/>
      <c r="W309" s="198"/>
      <c r="X309" s="199"/>
      <c r="Y309" s="200"/>
      <c r="Z309" s="201"/>
      <c r="AA309" s="137"/>
      <c r="AB309" s="138"/>
      <c r="AC309" s="139"/>
      <c r="AD309" s="143"/>
      <c r="AE309" s="144"/>
      <c r="AF309" s="144"/>
      <c r="AG309" s="144"/>
      <c r="AH309" s="144"/>
      <c r="AI309" s="145"/>
      <c r="AJ309" s="60"/>
      <c r="AT309" s="31"/>
      <c r="AU309" s="31"/>
      <c r="AV309" s="31"/>
      <c r="AW309" s="31"/>
      <c r="AX309" s="31"/>
      <c r="AY309" s="31"/>
      <c r="AZ309" s="31"/>
      <c r="BA309" s="146"/>
      <c r="BB309" s="147"/>
      <c r="BC309" s="31"/>
      <c r="BD309" s="3"/>
      <c r="BE309" s="3"/>
      <c r="BF309" s="3"/>
    </row>
    <row r="310" spans="3:58" ht="10.9" customHeight="1" x14ac:dyDescent="0.15">
      <c r="C310" s="171"/>
      <c r="D310" s="174"/>
      <c r="E310" s="177"/>
      <c r="F310" s="177"/>
      <c r="G310" s="171"/>
      <c r="H310" s="177"/>
      <c r="I310" s="184"/>
      <c r="J310" s="185"/>
      <c r="K310" s="186"/>
      <c r="L310" s="193"/>
      <c r="M310" s="194"/>
      <c r="N310" s="194"/>
      <c r="O310" s="194"/>
      <c r="P310" s="194"/>
      <c r="Q310" s="195"/>
      <c r="R310" s="196"/>
      <c r="S310" s="197"/>
      <c r="T310" s="197"/>
      <c r="U310" s="197"/>
      <c r="V310" s="197"/>
      <c r="W310" s="198"/>
      <c r="X310" s="202"/>
      <c r="Y310" s="203"/>
      <c r="Z310" s="204"/>
      <c r="AA310" s="140"/>
      <c r="AB310" s="141"/>
      <c r="AC310" s="142"/>
      <c r="AD310" s="143"/>
      <c r="AE310" s="144"/>
      <c r="AF310" s="144"/>
      <c r="AG310" s="144"/>
      <c r="AH310" s="144"/>
      <c r="AI310" s="145"/>
      <c r="AJ310" s="60"/>
      <c r="AT310" s="31"/>
      <c r="AU310" s="31"/>
      <c r="AV310" s="31"/>
      <c r="AW310" s="31"/>
      <c r="AX310" s="31"/>
      <c r="AY310" s="31"/>
      <c r="AZ310" s="31"/>
      <c r="BA310" s="146"/>
      <c r="BB310" s="147"/>
      <c r="BC310" s="31"/>
      <c r="BD310" s="3"/>
      <c r="BE310" s="3"/>
      <c r="BF310" s="3"/>
    </row>
    <row r="311" spans="3:58" ht="10.9" customHeight="1" x14ac:dyDescent="0.15">
      <c r="C311" s="169">
        <v>7</v>
      </c>
      <c r="D311" s="172" t="s">
        <v>85</v>
      </c>
      <c r="E311" s="175">
        <v>9</v>
      </c>
      <c r="F311" s="175" t="s">
        <v>86</v>
      </c>
      <c r="G311" s="169" t="s">
        <v>91</v>
      </c>
      <c r="H311" s="175"/>
      <c r="I311" s="178" t="s">
        <v>120</v>
      </c>
      <c r="J311" s="179"/>
      <c r="K311" s="180"/>
      <c r="L311" s="187">
        <f>J$223</f>
        <v>150</v>
      </c>
      <c r="M311" s="188"/>
      <c r="N311" s="188"/>
      <c r="O311" s="188"/>
      <c r="P311" s="188"/>
      <c r="Q311" s="189"/>
      <c r="R311" s="196">
        <f t="shared" ref="R311" si="58">IF(AND(I311="○",BA311="●"),2+ROUNDDOWN(($L311-100)/100,0)*2,0)</f>
        <v>2</v>
      </c>
      <c r="S311" s="197"/>
      <c r="T311" s="197"/>
      <c r="U311" s="197"/>
      <c r="V311" s="197"/>
      <c r="W311" s="198"/>
      <c r="X311" s="199">
        <v>1</v>
      </c>
      <c r="Y311" s="200"/>
      <c r="Z311" s="201"/>
      <c r="AA311" s="137">
        <f t="shared" ref="AA311" si="59">IF(X311=1,$AL$32,IF(X311=2,$AL$53,IF(X311=3,$AL$72,IF(X311=4,$AL$91,IF(X311=5,$AL$110,IF(X311=6,$AL$129,IF(X311=7,$AL$148,IF(X311=8,$AL$167,IF(X311=9,$AL$186,IF(X311=10,$AL$205,0))))))))))</f>
        <v>0.154</v>
      </c>
      <c r="AB311" s="138"/>
      <c r="AC311" s="139"/>
      <c r="AD311" s="143">
        <f t="shared" ref="AD311" si="60">IF(I311="○",ROUNDUP(R311*AA311,1),0)</f>
        <v>0.4</v>
      </c>
      <c r="AE311" s="144"/>
      <c r="AF311" s="144"/>
      <c r="AG311" s="144"/>
      <c r="AH311" s="144"/>
      <c r="AI311" s="145"/>
      <c r="AJ311" s="60"/>
      <c r="AT311" s="31"/>
      <c r="AU311" s="31"/>
      <c r="AV311" s="31"/>
      <c r="AW311" s="31"/>
      <c r="AX311" s="31"/>
      <c r="AY311" s="31"/>
      <c r="AZ311" s="31"/>
      <c r="BA311" s="146" t="str">
        <f t="shared" ref="BA311" si="61">IF(OR(I311="×",BA315="×"),"×","●")</f>
        <v>●</v>
      </c>
      <c r="BB311" s="147" t="str">
        <f>IF(BA311="●",IF(I311="定","-",I311),"-")</f>
        <v>○</v>
      </c>
      <c r="BC311" s="31"/>
      <c r="BD311" s="3"/>
      <c r="BE311" s="3"/>
      <c r="BF311" s="3"/>
    </row>
    <row r="312" spans="3:58" ht="10.9" customHeight="1" x14ac:dyDescent="0.15">
      <c r="C312" s="170"/>
      <c r="D312" s="173"/>
      <c r="E312" s="176"/>
      <c r="F312" s="176"/>
      <c r="G312" s="170"/>
      <c r="H312" s="176"/>
      <c r="I312" s="181"/>
      <c r="J312" s="182"/>
      <c r="K312" s="183"/>
      <c r="L312" s="190"/>
      <c r="M312" s="191"/>
      <c r="N312" s="191"/>
      <c r="O312" s="191"/>
      <c r="P312" s="191"/>
      <c r="Q312" s="192"/>
      <c r="R312" s="196"/>
      <c r="S312" s="197"/>
      <c r="T312" s="197"/>
      <c r="U312" s="197"/>
      <c r="V312" s="197"/>
      <c r="W312" s="198"/>
      <c r="X312" s="199"/>
      <c r="Y312" s="200"/>
      <c r="Z312" s="201"/>
      <c r="AA312" s="137"/>
      <c r="AB312" s="138"/>
      <c r="AC312" s="139"/>
      <c r="AD312" s="143"/>
      <c r="AE312" s="144"/>
      <c r="AF312" s="144"/>
      <c r="AG312" s="144"/>
      <c r="AH312" s="144"/>
      <c r="AI312" s="145"/>
      <c r="AJ312" s="60"/>
      <c r="AT312" s="31"/>
      <c r="AU312" s="31"/>
      <c r="AV312" s="31"/>
      <c r="AW312" s="31"/>
      <c r="AX312" s="31"/>
      <c r="AY312" s="31"/>
      <c r="AZ312" s="31"/>
      <c r="BA312" s="146"/>
      <c r="BB312" s="147"/>
      <c r="BC312" s="31"/>
      <c r="BD312" s="3"/>
      <c r="BE312" s="3"/>
      <c r="BF312" s="3"/>
    </row>
    <row r="313" spans="3:58" ht="10.9" customHeight="1" x14ac:dyDescent="0.15">
      <c r="C313" s="170"/>
      <c r="D313" s="173"/>
      <c r="E313" s="176"/>
      <c r="F313" s="176"/>
      <c r="G313" s="170"/>
      <c r="H313" s="176"/>
      <c r="I313" s="181"/>
      <c r="J313" s="182"/>
      <c r="K313" s="183"/>
      <c r="L313" s="190"/>
      <c r="M313" s="191"/>
      <c r="N313" s="191"/>
      <c r="O313" s="191"/>
      <c r="P313" s="191"/>
      <c r="Q313" s="192"/>
      <c r="R313" s="196"/>
      <c r="S313" s="197"/>
      <c r="T313" s="197"/>
      <c r="U313" s="197"/>
      <c r="V313" s="197"/>
      <c r="W313" s="198"/>
      <c r="X313" s="199"/>
      <c r="Y313" s="200"/>
      <c r="Z313" s="201"/>
      <c r="AA313" s="137"/>
      <c r="AB313" s="138"/>
      <c r="AC313" s="139"/>
      <c r="AD313" s="143"/>
      <c r="AE313" s="144"/>
      <c r="AF313" s="144"/>
      <c r="AG313" s="144"/>
      <c r="AH313" s="144"/>
      <c r="AI313" s="145"/>
      <c r="AJ313" s="60"/>
      <c r="AT313" s="31"/>
      <c r="AU313" s="31"/>
      <c r="AV313" s="31"/>
      <c r="AW313" s="31"/>
      <c r="AX313" s="31"/>
      <c r="AY313" s="31"/>
      <c r="AZ313" s="31"/>
      <c r="BA313" s="146"/>
      <c r="BB313" s="147"/>
      <c r="BC313" s="31"/>
      <c r="BD313" s="3"/>
      <c r="BE313" s="3"/>
      <c r="BF313" s="3"/>
    </row>
    <row r="314" spans="3:58" ht="10.9" customHeight="1" x14ac:dyDescent="0.15">
      <c r="C314" s="171"/>
      <c r="D314" s="174"/>
      <c r="E314" s="177"/>
      <c r="F314" s="177"/>
      <c r="G314" s="171"/>
      <c r="H314" s="177"/>
      <c r="I314" s="184"/>
      <c r="J314" s="185"/>
      <c r="K314" s="186"/>
      <c r="L314" s="193"/>
      <c r="M314" s="194"/>
      <c r="N314" s="194"/>
      <c r="O314" s="194"/>
      <c r="P314" s="194"/>
      <c r="Q314" s="195"/>
      <c r="R314" s="196"/>
      <c r="S314" s="197"/>
      <c r="T314" s="197"/>
      <c r="U314" s="197"/>
      <c r="V314" s="197"/>
      <c r="W314" s="198"/>
      <c r="X314" s="202"/>
      <c r="Y314" s="203"/>
      <c r="Z314" s="204"/>
      <c r="AA314" s="140"/>
      <c r="AB314" s="141"/>
      <c r="AC314" s="142"/>
      <c r="AD314" s="143"/>
      <c r="AE314" s="144"/>
      <c r="AF314" s="144"/>
      <c r="AG314" s="144"/>
      <c r="AH314" s="144"/>
      <c r="AI314" s="145"/>
      <c r="AJ314" s="60"/>
      <c r="AT314" s="31"/>
      <c r="AU314" s="31"/>
      <c r="AV314" s="31"/>
      <c r="AW314" s="31"/>
      <c r="AX314" s="31"/>
      <c r="AY314" s="31"/>
      <c r="AZ314" s="31"/>
      <c r="BA314" s="146"/>
      <c r="BB314" s="147"/>
      <c r="BC314" s="31"/>
      <c r="BD314" s="3"/>
      <c r="BE314" s="3"/>
      <c r="BF314" s="3"/>
    </row>
    <row r="315" spans="3:58" ht="10.9" customHeight="1" x14ac:dyDescent="0.15">
      <c r="C315" s="169">
        <v>7</v>
      </c>
      <c r="D315" s="172" t="s">
        <v>85</v>
      </c>
      <c r="E315" s="175">
        <v>10</v>
      </c>
      <c r="F315" s="175" t="s">
        <v>86</v>
      </c>
      <c r="G315" s="169" t="s">
        <v>92</v>
      </c>
      <c r="H315" s="175"/>
      <c r="I315" s="178" t="s">
        <v>120</v>
      </c>
      <c r="J315" s="179"/>
      <c r="K315" s="180"/>
      <c r="L315" s="187">
        <f>J$223</f>
        <v>150</v>
      </c>
      <c r="M315" s="188"/>
      <c r="N315" s="188"/>
      <c r="O315" s="188"/>
      <c r="P315" s="188"/>
      <c r="Q315" s="189"/>
      <c r="R315" s="196">
        <f t="shared" ref="R315" si="62">IF(AND(I315="○",BA315="●"),2+ROUNDDOWN(($L315-100)/100,0)*2,0)</f>
        <v>2</v>
      </c>
      <c r="S315" s="197"/>
      <c r="T315" s="197"/>
      <c r="U315" s="197"/>
      <c r="V315" s="197"/>
      <c r="W315" s="198"/>
      <c r="X315" s="199">
        <v>1</v>
      </c>
      <c r="Y315" s="200"/>
      <c r="Z315" s="201"/>
      <c r="AA315" s="137">
        <f t="shared" ref="AA315" si="63">IF(X315=1,$AL$32,IF(X315=2,$AL$53,IF(X315=3,$AL$72,IF(X315=4,$AL$91,IF(X315=5,$AL$110,IF(X315=6,$AL$129,IF(X315=7,$AL$148,IF(X315=8,$AL$167,IF(X315=9,$AL$186,IF(X315=10,$AL$205,0))))))))))</f>
        <v>0.154</v>
      </c>
      <c r="AB315" s="138"/>
      <c r="AC315" s="139"/>
      <c r="AD315" s="143">
        <f t="shared" ref="AD315" si="64">IF(I315="○",ROUNDUP(R315*AA315,1),0)</f>
        <v>0.4</v>
      </c>
      <c r="AE315" s="144"/>
      <c r="AF315" s="144"/>
      <c r="AG315" s="144"/>
      <c r="AH315" s="144"/>
      <c r="AI315" s="145"/>
      <c r="AJ315" s="60"/>
      <c r="AT315" s="31"/>
      <c r="AU315" s="31"/>
      <c r="AV315" s="31"/>
      <c r="AW315" s="31"/>
      <c r="AX315" s="31"/>
      <c r="AY315" s="31"/>
      <c r="AZ315" s="31"/>
      <c r="BA315" s="146" t="str">
        <f t="shared" ref="BA315" si="65">IF(OR(I315="×",BA319="×"),"×","●")</f>
        <v>●</v>
      </c>
      <c r="BB315" s="147" t="str">
        <f>IF(BA315="●",IF(I315="定","-",I315),"-")</f>
        <v>○</v>
      </c>
      <c r="BC315" s="31"/>
      <c r="BD315" s="3"/>
      <c r="BE315" s="3"/>
      <c r="BF315" s="3"/>
    </row>
    <row r="316" spans="3:58" ht="10.9" customHeight="1" x14ac:dyDescent="0.15">
      <c r="C316" s="170"/>
      <c r="D316" s="173"/>
      <c r="E316" s="176"/>
      <c r="F316" s="176"/>
      <c r="G316" s="170"/>
      <c r="H316" s="176"/>
      <c r="I316" s="181"/>
      <c r="J316" s="182"/>
      <c r="K316" s="183"/>
      <c r="L316" s="190"/>
      <c r="M316" s="191"/>
      <c r="N316" s="191"/>
      <c r="O316" s="191"/>
      <c r="P316" s="191"/>
      <c r="Q316" s="192"/>
      <c r="R316" s="196"/>
      <c r="S316" s="197"/>
      <c r="T316" s="197"/>
      <c r="U316" s="197"/>
      <c r="V316" s="197"/>
      <c r="W316" s="198"/>
      <c r="X316" s="199"/>
      <c r="Y316" s="200"/>
      <c r="Z316" s="201"/>
      <c r="AA316" s="137"/>
      <c r="AB316" s="138"/>
      <c r="AC316" s="139"/>
      <c r="AD316" s="143"/>
      <c r="AE316" s="144"/>
      <c r="AF316" s="144"/>
      <c r="AG316" s="144"/>
      <c r="AH316" s="144"/>
      <c r="AI316" s="145"/>
      <c r="AJ316" s="60"/>
      <c r="AT316" s="31"/>
      <c r="AU316" s="31"/>
      <c r="AV316" s="31"/>
      <c r="AW316" s="31"/>
      <c r="AX316" s="31"/>
      <c r="AY316" s="31"/>
      <c r="AZ316" s="31"/>
      <c r="BA316" s="146"/>
      <c r="BB316" s="147"/>
      <c r="BC316" s="31"/>
      <c r="BD316" s="3"/>
      <c r="BE316" s="3"/>
      <c r="BF316" s="3"/>
    </row>
    <row r="317" spans="3:58" ht="10.9" customHeight="1" x14ac:dyDescent="0.15">
      <c r="C317" s="170"/>
      <c r="D317" s="173"/>
      <c r="E317" s="176"/>
      <c r="F317" s="176"/>
      <c r="G317" s="170"/>
      <c r="H317" s="176"/>
      <c r="I317" s="181"/>
      <c r="J317" s="182"/>
      <c r="K317" s="183"/>
      <c r="L317" s="190"/>
      <c r="M317" s="191"/>
      <c r="N317" s="191"/>
      <c r="O317" s="191"/>
      <c r="P317" s="191"/>
      <c r="Q317" s="192"/>
      <c r="R317" s="196"/>
      <c r="S317" s="197"/>
      <c r="T317" s="197"/>
      <c r="U317" s="197"/>
      <c r="V317" s="197"/>
      <c r="W317" s="198"/>
      <c r="X317" s="199"/>
      <c r="Y317" s="200"/>
      <c r="Z317" s="201"/>
      <c r="AA317" s="137"/>
      <c r="AB317" s="138"/>
      <c r="AC317" s="139"/>
      <c r="AD317" s="143"/>
      <c r="AE317" s="144"/>
      <c r="AF317" s="144"/>
      <c r="AG317" s="144"/>
      <c r="AH317" s="144"/>
      <c r="AI317" s="145"/>
      <c r="AJ317" s="60"/>
      <c r="AT317" s="31"/>
      <c r="AU317" s="31"/>
      <c r="AV317" s="31"/>
      <c r="AW317" s="31"/>
      <c r="AX317" s="31"/>
      <c r="AY317" s="31"/>
      <c r="AZ317" s="31"/>
      <c r="BA317" s="146"/>
      <c r="BB317" s="147"/>
      <c r="BC317" s="31"/>
      <c r="BD317" s="3"/>
      <c r="BE317" s="3"/>
      <c r="BF317" s="3"/>
    </row>
    <row r="318" spans="3:58" ht="10.9" customHeight="1" x14ac:dyDescent="0.15">
      <c r="C318" s="171"/>
      <c r="D318" s="174"/>
      <c r="E318" s="177"/>
      <c r="F318" s="177"/>
      <c r="G318" s="171"/>
      <c r="H318" s="177"/>
      <c r="I318" s="184"/>
      <c r="J318" s="185"/>
      <c r="K318" s="186"/>
      <c r="L318" s="193"/>
      <c r="M318" s="194"/>
      <c r="N318" s="194"/>
      <c r="O318" s="194"/>
      <c r="P318" s="194"/>
      <c r="Q318" s="195"/>
      <c r="R318" s="196"/>
      <c r="S318" s="197"/>
      <c r="T318" s="197"/>
      <c r="U318" s="197"/>
      <c r="V318" s="197"/>
      <c r="W318" s="198"/>
      <c r="X318" s="202"/>
      <c r="Y318" s="203"/>
      <c r="Z318" s="204"/>
      <c r="AA318" s="140"/>
      <c r="AB318" s="141"/>
      <c r="AC318" s="142"/>
      <c r="AD318" s="143"/>
      <c r="AE318" s="144"/>
      <c r="AF318" s="144"/>
      <c r="AG318" s="144"/>
      <c r="AH318" s="144"/>
      <c r="AI318" s="145"/>
      <c r="AJ318" s="60"/>
      <c r="AT318" s="31"/>
      <c r="AU318" s="31"/>
      <c r="AV318" s="31"/>
      <c r="AW318" s="31"/>
      <c r="AX318" s="31"/>
      <c r="AY318" s="31"/>
      <c r="AZ318" s="31"/>
      <c r="BA318" s="146"/>
      <c r="BB318" s="147"/>
      <c r="BC318" s="31"/>
      <c r="BD318" s="3"/>
      <c r="BE318" s="3"/>
      <c r="BF318" s="3"/>
    </row>
    <row r="319" spans="3:58" ht="10.9" customHeight="1" x14ac:dyDescent="0.15">
      <c r="C319" s="169">
        <v>7</v>
      </c>
      <c r="D319" s="172" t="s">
        <v>85</v>
      </c>
      <c r="E319" s="175">
        <v>11</v>
      </c>
      <c r="F319" s="175" t="s">
        <v>86</v>
      </c>
      <c r="G319" s="169" t="s">
        <v>93</v>
      </c>
      <c r="H319" s="175"/>
      <c r="I319" s="178" t="s">
        <v>120</v>
      </c>
      <c r="J319" s="179"/>
      <c r="K319" s="180"/>
      <c r="L319" s="187">
        <f>J$223</f>
        <v>150</v>
      </c>
      <c r="M319" s="188"/>
      <c r="N319" s="188"/>
      <c r="O319" s="188"/>
      <c r="P319" s="188"/>
      <c r="Q319" s="189"/>
      <c r="R319" s="196">
        <f t="shared" ref="R319" si="66">IF(AND(I319="○",BA319="●"),2+ROUNDDOWN(($L319-100)/100,0)*2,0)</f>
        <v>2</v>
      </c>
      <c r="S319" s="197"/>
      <c r="T319" s="197"/>
      <c r="U319" s="197"/>
      <c r="V319" s="197"/>
      <c r="W319" s="198"/>
      <c r="X319" s="199">
        <v>1</v>
      </c>
      <c r="Y319" s="200"/>
      <c r="Z319" s="201"/>
      <c r="AA319" s="137">
        <f t="shared" ref="AA319" si="67">IF(X319=1,$AL$32,IF(X319=2,$AL$53,IF(X319=3,$AL$72,IF(X319=4,$AL$91,IF(X319=5,$AL$110,IF(X319=6,$AL$129,IF(X319=7,$AL$148,IF(X319=8,$AL$167,IF(X319=9,$AL$186,IF(X319=10,$AL$205,0))))))))))</f>
        <v>0.154</v>
      </c>
      <c r="AB319" s="138"/>
      <c r="AC319" s="139"/>
      <c r="AD319" s="143">
        <f t="shared" ref="AD319" si="68">IF(I319="○",ROUNDUP(R319*AA319,1),0)</f>
        <v>0.4</v>
      </c>
      <c r="AE319" s="144"/>
      <c r="AF319" s="144"/>
      <c r="AG319" s="144"/>
      <c r="AH319" s="144"/>
      <c r="AI319" s="145"/>
      <c r="AJ319" s="60"/>
      <c r="AT319" s="31"/>
      <c r="AU319" s="31"/>
      <c r="AV319" s="31"/>
      <c r="AW319" s="31"/>
      <c r="AX319" s="31"/>
      <c r="AY319" s="31"/>
      <c r="AZ319" s="31"/>
      <c r="BA319" s="146" t="str">
        <f t="shared" ref="BA319" si="69">IF(OR(I319="×",BA323="×"),"×","●")</f>
        <v>●</v>
      </c>
      <c r="BB319" s="147" t="str">
        <f>IF(BA319="●",IF(I319="定","-",I319),"-")</f>
        <v>○</v>
      </c>
      <c r="BC319" s="31"/>
      <c r="BD319" s="3"/>
      <c r="BE319" s="3"/>
      <c r="BF319" s="3"/>
    </row>
    <row r="320" spans="3:58" ht="10.9" customHeight="1" x14ac:dyDescent="0.15">
      <c r="C320" s="170"/>
      <c r="D320" s="173"/>
      <c r="E320" s="176"/>
      <c r="F320" s="176"/>
      <c r="G320" s="170"/>
      <c r="H320" s="176"/>
      <c r="I320" s="181"/>
      <c r="J320" s="182"/>
      <c r="K320" s="183"/>
      <c r="L320" s="190"/>
      <c r="M320" s="191"/>
      <c r="N320" s="191"/>
      <c r="O320" s="191"/>
      <c r="P320" s="191"/>
      <c r="Q320" s="192"/>
      <c r="R320" s="196"/>
      <c r="S320" s="197"/>
      <c r="T320" s="197"/>
      <c r="U320" s="197"/>
      <c r="V320" s="197"/>
      <c r="W320" s="198"/>
      <c r="X320" s="199"/>
      <c r="Y320" s="200"/>
      <c r="Z320" s="201"/>
      <c r="AA320" s="137"/>
      <c r="AB320" s="138"/>
      <c r="AC320" s="139"/>
      <c r="AD320" s="143"/>
      <c r="AE320" s="144"/>
      <c r="AF320" s="144"/>
      <c r="AG320" s="144"/>
      <c r="AH320" s="144"/>
      <c r="AI320" s="145"/>
      <c r="AJ320" s="60"/>
      <c r="AT320" s="31"/>
      <c r="AU320" s="31"/>
      <c r="AV320" s="31"/>
      <c r="AW320" s="31"/>
      <c r="AX320" s="31"/>
      <c r="AY320" s="31"/>
      <c r="AZ320" s="31"/>
      <c r="BA320" s="146"/>
      <c r="BB320" s="147"/>
      <c r="BC320" s="31"/>
      <c r="BD320" s="3"/>
      <c r="BE320" s="3"/>
      <c r="BF320" s="3"/>
    </row>
    <row r="321" spans="3:58" ht="10.9" customHeight="1" x14ac:dyDescent="0.15">
      <c r="C321" s="170"/>
      <c r="D321" s="173"/>
      <c r="E321" s="176"/>
      <c r="F321" s="176"/>
      <c r="G321" s="170"/>
      <c r="H321" s="176"/>
      <c r="I321" s="181"/>
      <c r="J321" s="182"/>
      <c r="K321" s="183"/>
      <c r="L321" s="190"/>
      <c r="M321" s="191"/>
      <c r="N321" s="191"/>
      <c r="O321" s="191"/>
      <c r="P321" s="191"/>
      <c r="Q321" s="192"/>
      <c r="R321" s="196"/>
      <c r="S321" s="197"/>
      <c r="T321" s="197"/>
      <c r="U321" s="197"/>
      <c r="V321" s="197"/>
      <c r="W321" s="198"/>
      <c r="X321" s="199"/>
      <c r="Y321" s="200"/>
      <c r="Z321" s="201"/>
      <c r="AA321" s="137"/>
      <c r="AB321" s="138"/>
      <c r="AC321" s="139"/>
      <c r="AD321" s="143"/>
      <c r="AE321" s="144"/>
      <c r="AF321" s="144"/>
      <c r="AG321" s="144"/>
      <c r="AH321" s="144"/>
      <c r="AI321" s="145"/>
      <c r="AJ321" s="60"/>
      <c r="AT321" s="31"/>
      <c r="AU321" s="31"/>
      <c r="AV321" s="31"/>
      <c r="AW321" s="31"/>
      <c r="AX321" s="31"/>
      <c r="AY321" s="31"/>
      <c r="AZ321" s="31"/>
      <c r="BA321" s="146"/>
      <c r="BB321" s="147"/>
      <c r="BC321" s="31"/>
      <c r="BD321" s="3"/>
      <c r="BE321" s="3"/>
      <c r="BF321" s="3"/>
    </row>
    <row r="322" spans="3:58" ht="10.9" customHeight="1" thickBot="1" x14ac:dyDescent="0.2">
      <c r="C322" s="171"/>
      <c r="D322" s="174"/>
      <c r="E322" s="177"/>
      <c r="F322" s="177"/>
      <c r="G322" s="171"/>
      <c r="H322" s="177"/>
      <c r="I322" s="184"/>
      <c r="J322" s="185"/>
      <c r="K322" s="186"/>
      <c r="L322" s="193"/>
      <c r="M322" s="194"/>
      <c r="N322" s="194"/>
      <c r="O322" s="194"/>
      <c r="P322" s="194"/>
      <c r="Q322" s="195"/>
      <c r="R322" s="196"/>
      <c r="S322" s="197"/>
      <c r="T322" s="197"/>
      <c r="U322" s="197"/>
      <c r="V322" s="197"/>
      <c r="W322" s="198"/>
      <c r="X322" s="202"/>
      <c r="Y322" s="203"/>
      <c r="Z322" s="204"/>
      <c r="AA322" s="140"/>
      <c r="AB322" s="141"/>
      <c r="AC322" s="142"/>
      <c r="AD322" s="143"/>
      <c r="AE322" s="144"/>
      <c r="AF322" s="144"/>
      <c r="AG322" s="144"/>
      <c r="AH322" s="144"/>
      <c r="AI322" s="145"/>
      <c r="AJ322" s="60"/>
      <c r="AT322" s="31"/>
      <c r="AU322" s="31"/>
      <c r="AV322" s="31"/>
      <c r="AW322" s="31"/>
      <c r="AX322" s="31"/>
      <c r="AY322" s="31"/>
      <c r="AZ322" s="31"/>
      <c r="BA322" s="146"/>
      <c r="BB322" s="147"/>
      <c r="BC322" s="31"/>
      <c r="BD322" s="3"/>
      <c r="BE322" s="3"/>
      <c r="BF322" s="3"/>
    </row>
    <row r="323" spans="3:58" ht="14.1" customHeight="1" thickTop="1" x14ac:dyDescent="0.15">
      <c r="C323" s="148" t="s">
        <v>111</v>
      </c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  <c r="Z323" s="149"/>
      <c r="AA323" s="150"/>
      <c r="AB323" s="157">
        <f>SUM(AD239:AI322)</f>
        <v>8.7000000000000028</v>
      </c>
      <c r="AC323" s="158"/>
      <c r="AD323" s="158"/>
      <c r="AE323" s="158"/>
      <c r="AF323" s="158"/>
      <c r="AG323" s="163" t="s">
        <v>94</v>
      </c>
      <c r="AH323" s="163"/>
      <c r="AI323" s="164"/>
      <c r="AJ323" s="60"/>
      <c r="AK323" s="60"/>
      <c r="AL323" s="60"/>
      <c r="AM323" s="19"/>
      <c r="AN323" s="19"/>
      <c r="AO323" s="19"/>
      <c r="AP323" s="19"/>
      <c r="AT323" s="31"/>
      <c r="AU323" s="31"/>
      <c r="AV323" s="31"/>
      <c r="AW323" s="31"/>
      <c r="AX323" s="31"/>
      <c r="AY323" s="31"/>
      <c r="AZ323" s="31"/>
      <c r="BA323" s="147"/>
      <c r="BB323" s="147"/>
      <c r="BC323" s="31"/>
      <c r="BD323" s="135"/>
      <c r="BE323" s="135"/>
      <c r="BF323" s="136"/>
    </row>
    <row r="324" spans="3:58" ht="14.1" customHeight="1" x14ac:dyDescent="0.15">
      <c r="C324" s="151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  <c r="AA324" s="153"/>
      <c r="AB324" s="159"/>
      <c r="AC324" s="160"/>
      <c r="AD324" s="160"/>
      <c r="AE324" s="160"/>
      <c r="AF324" s="160"/>
      <c r="AG324" s="165"/>
      <c r="AH324" s="165"/>
      <c r="AI324" s="166"/>
      <c r="AJ324" s="60"/>
      <c r="AK324" s="60"/>
      <c r="AL324" s="60"/>
      <c r="AM324" s="19"/>
      <c r="AN324" s="19"/>
      <c r="AO324" s="19"/>
      <c r="AP324" s="19"/>
      <c r="AT324" s="31"/>
      <c r="AU324" s="31"/>
      <c r="AV324" s="31"/>
      <c r="AW324" s="31"/>
      <c r="AX324" s="31"/>
      <c r="AY324" s="31"/>
      <c r="AZ324" s="31"/>
      <c r="BA324" s="147"/>
      <c r="BB324" s="147"/>
      <c r="BC324" s="31"/>
      <c r="BD324" s="135"/>
      <c r="BE324" s="135"/>
      <c r="BF324" s="136"/>
    </row>
    <row r="325" spans="3:58" ht="14.1" customHeight="1" x14ac:dyDescent="0.15">
      <c r="C325" s="151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3"/>
      <c r="AB325" s="159"/>
      <c r="AC325" s="160"/>
      <c r="AD325" s="160"/>
      <c r="AE325" s="160"/>
      <c r="AF325" s="160"/>
      <c r="AG325" s="165"/>
      <c r="AH325" s="165"/>
      <c r="AI325" s="166"/>
      <c r="AM325" s="19"/>
      <c r="AN325" s="19"/>
      <c r="AO325" s="19"/>
      <c r="AP325" s="19"/>
      <c r="AT325" s="31"/>
      <c r="AU325" s="31"/>
      <c r="AV325" s="31"/>
      <c r="AW325" s="31"/>
      <c r="AX325" s="31"/>
      <c r="AY325" s="31"/>
      <c r="AZ325" s="31"/>
      <c r="BA325" s="147"/>
      <c r="BB325" s="147"/>
      <c r="BC325" s="31"/>
      <c r="BD325" s="135"/>
      <c r="BE325" s="135"/>
      <c r="BF325" s="136"/>
    </row>
    <row r="326" spans="3:58" ht="14.1" customHeight="1" thickBot="1" x14ac:dyDescent="0.2">
      <c r="C326" s="154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6"/>
      <c r="AB326" s="161"/>
      <c r="AC326" s="162"/>
      <c r="AD326" s="162"/>
      <c r="AE326" s="162"/>
      <c r="AF326" s="162"/>
      <c r="AG326" s="167"/>
      <c r="AH326" s="167"/>
      <c r="AI326" s="168"/>
      <c r="AM326" s="19"/>
      <c r="AN326" s="19"/>
      <c r="AO326" s="19"/>
      <c r="AP326" s="19"/>
      <c r="AT326" s="31"/>
      <c r="AU326" s="31"/>
      <c r="AV326" s="31"/>
      <c r="AW326" s="31"/>
      <c r="AX326" s="31"/>
      <c r="AY326" s="31"/>
      <c r="AZ326" s="31"/>
      <c r="BA326" s="147"/>
      <c r="BB326" s="147"/>
      <c r="BC326" s="31"/>
      <c r="BD326" s="135"/>
      <c r="BE326" s="135"/>
      <c r="BF326" s="136"/>
    </row>
    <row r="327" spans="3:58" ht="19.5" thickTop="1" x14ac:dyDescent="0.15">
      <c r="AR327" s="114"/>
    </row>
  </sheetData>
  <sheetProtection algorithmName="SHA-512" hashValue="lZJrsWDJoEgCQfiV6fPld7h47842Qdmd8V4YWtzOcPXIGnCmqOqf5dGlrmHofK4byqjd8qPpeCI1OvlLirGYbA==" saltValue="ErWakHoK8O9KIISWFC/7gA==" spinCount="100000" sheet="1" formatRows="0"/>
  <mergeCells count="901">
    <mergeCell ref="A2:H2"/>
    <mergeCell ref="I2:AJ2"/>
    <mergeCell ref="AK2:AS2"/>
    <mergeCell ref="A3:AS3"/>
    <mergeCell ref="C5:P6"/>
    <mergeCell ref="Q5:AB6"/>
    <mergeCell ref="AC5:AQ6"/>
    <mergeCell ref="B22:E23"/>
    <mergeCell ref="F22:G23"/>
    <mergeCell ref="H22:I23"/>
    <mergeCell ref="J22:K23"/>
    <mergeCell ref="L22:M23"/>
    <mergeCell ref="N22:O23"/>
    <mergeCell ref="C7:P8"/>
    <mergeCell ref="Q7:AB8"/>
    <mergeCell ref="AC7:AQ8"/>
    <mergeCell ref="C9:AQ9"/>
    <mergeCell ref="B16:AS16"/>
    <mergeCell ref="A19:I20"/>
    <mergeCell ref="X27:Y28"/>
    <mergeCell ref="Z27:AA28"/>
    <mergeCell ref="AU22:AU23"/>
    <mergeCell ref="AV22:AV23"/>
    <mergeCell ref="AX22:AX23"/>
    <mergeCell ref="AY22:AY23"/>
    <mergeCell ref="B27:E28"/>
    <mergeCell ref="F27:G28"/>
    <mergeCell ref="H27:I28"/>
    <mergeCell ref="J27:K28"/>
    <mergeCell ref="L27:M28"/>
    <mergeCell ref="N27:O28"/>
    <mergeCell ref="AE22:AI23"/>
    <mergeCell ref="AJ22:AK23"/>
    <mergeCell ref="AL22:AM23"/>
    <mergeCell ref="AN22:AO23"/>
    <mergeCell ref="AP22:AQ23"/>
    <mergeCell ref="AT22:AT23"/>
    <mergeCell ref="P22:Q23"/>
    <mergeCell ref="R22:S23"/>
    <mergeCell ref="T22:U23"/>
    <mergeCell ref="V22:W23"/>
    <mergeCell ref="X22:Y23"/>
    <mergeCell ref="Z22:AA23"/>
    <mergeCell ref="BB27:BB28"/>
    <mergeCell ref="C30:AB35"/>
    <mergeCell ref="AE32:AK33"/>
    <mergeCell ref="AL32:AQ33"/>
    <mergeCell ref="AU32:AU33"/>
    <mergeCell ref="AV32:AV33"/>
    <mergeCell ref="AW32:AX33"/>
    <mergeCell ref="AT33:AT34"/>
    <mergeCell ref="AV27:AV28"/>
    <mergeCell ref="AW27:AW28"/>
    <mergeCell ref="AX27:AX28"/>
    <mergeCell ref="AY27:AY28"/>
    <mergeCell ref="AZ27:AZ28"/>
    <mergeCell ref="BA27:BA28"/>
    <mergeCell ref="AE27:AI28"/>
    <mergeCell ref="AJ27:AK28"/>
    <mergeCell ref="AL27:AM28"/>
    <mergeCell ref="AN27:AO28"/>
    <mergeCell ref="AP27:AQ28"/>
    <mergeCell ref="AU27:AU28"/>
    <mergeCell ref="P27:Q28"/>
    <mergeCell ref="R27:S28"/>
    <mergeCell ref="T27:U28"/>
    <mergeCell ref="V27:W28"/>
    <mergeCell ref="C36:D36"/>
    <mergeCell ref="E36:AB36"/>
    <mergeCell ref="A40:I41"/>
    <mergeCell ref="B43:E44"/>
    <mergeCell ref="F43:G44"/>
    <mergeCell ref="H43:I44"/>
    <mergeCell ref="J43:K44"/>
    <mergeCell ref="L43:M44"/>
    <mergeCell ref="N43:O44"/>
    <mergeCell ref="P43:Q44"/>
    <mergeCell ref="AV43:AV44"/>
    <mergeCell ref="AX43:AX44"/>
    <mergeCell ref="AY43:AY44"/>
    <mergeCell ref="B48:E49"/>
    <mergeCell ref="F48:G49"/>
    <mergeCell ref="H48:I49"/>
    <mergeCell ref="J48:K49"/>
    <mergeCell ref="L48:M49"/>
    <mergeCell ref="N48:O49"/>
    <mergeCell ref="P48:Q49"/>
    <mergeCell ref="AJ43:AK44"/>
    <mergeCell ref="AL43:AM44"/>
    <mergeCell ref="AN43:AO44"/>
    <mergeCell ref="AP43:AQ44"/>
    <mergeCell ref="AT43:AT44"/>
    <mergeCell ref="AU43:AU44"/>
    <mergeCell ref="R43:S44"/>
    <mergeCell ref="T43:U44"/>
    <mergeCell ref="V43:W44"/>
    <mergeCell ref="X43:Y44"/>
    <mergeCell ref="Z43:AA44"/>
    <mergeCell ref="AE43:AI44"/>
    <mergeCell ref="AY48:AY49"/>
    <mergeCell ref="AZ48:AZ49"/>
    <mergeCell ref="BA48:BA49"/>
    <mergeCell ref="BB48:BB49"/>
    <mergeCell ref="AJ48:AK49"/>
    <mergeCell ref="AL48:AM49"/>
    <mergeCell ref="AN48:AO49"/>
    <mergeCell ref="AP48:AQ49"/>
    <mergeCell ref="AU48:AU49"/>
    <mergeCell ref="AV48:AV49"/>
    <mergeCell ref="C51:AB56"/>
    <mergeCell ref="AE53:AK54"/>
    <mergeCell ref="AL53:AQ54"/>
    <mergeCell ref="AU53:AU54"/>
    <mergeCell ref="AV53:AV54"/>
    <mergeCell ref="AW53:AX54"/>
    <mergeCell ref="AT54:AT55"/>
    <mergeCell ref="AW48:AW49"/>
    <mergeCell ref="AX48:AX49"/>
    <mergeCell ref="R48:S49"/>
    <mergeCell ref="T48:U49"/>
    <mergeCell ref="V48:W49"/>
    <mergeCell ref="X48:Y49"/>
    <mergeCell ref="Z48:AA49"/>
    <mergeCell ref="AE48:AI49"/>
    <mergeCell ref="C57:D57"/>
    <mergeCell ref="E57:AB57"/>
    <mergeCell ref="A59:I60"/>
    <mergeCell ref="B62:E63"/>
    <mergeCell ref="F62:G63"/>
    <mergeCell ref="H62:I63"/>
    <mergeCell ref="J62:K63"/>
    <mergeCell ref="L62:M63"/>
    <mergeCell ref="N62:O63"/>
    <mergeCell ref="P62:Q63"/>
    <mergeCell ref="AW62:AW63"/>
    <mergeCell ref="AY62:AY63"/>
    <mergeCell ref="AZ62:AZ63"/>
    <mergeCell ref="B67:E68"/>
    <mergeCell ref="F67:G68"/>
    <mergeCell ref="H67:I68"/>
    <mergeCell ref="J67:K68"/>
    <mergeCell ref="L67:M68"/>
    <mergeCell ref="N67:O68"/>
    <mergeCell ref="P67:Q68"/>
    <mergeCell ref="AJ62:AK63"/>
    <mergeCell ref="AL62:AM63"/>
    <mergeCell ref="AN62:AO63"/>
    <mergeCell ref="AP62:AQ63"/>
    <mergeCell ref="AU62:AU63"/>
    <mergeCell ref="AV62:AV63"/>
    <mergeCell ref="R62:S63"/>
    <mergeCell ref="T62:U63"/>
    <mergeCell ref="V62:W63"/>
    <mergeCell ref="X62:Y63"/>
    <mergeCell ref="Z62:AA63"/>
    <mergeCell ref="AE62:AI63"/>
    <mergeCell ref="AZ67:AZ68"/>
    <mergeCell ref="BA67:BA68"/>
    <mergeCell ref="BB67:BB68"/>
    <mergeCell ref="BC67:BC68"/>
    <mergeCell ref="AJ67:AK68"/>
    <mergeCell ref="AL67:AM68"/>
    <mergeCell ref="AN67:AO68"/>
    <mergeCell ref="AP67:AQ68"/>
    <mergeCell ref="AV67:AV68"/>
    <mergeCell ref="AW67:AW68"/>
    <mergeCell ref="C70:AB75"/>
    <mergeCell ref="AE72:AK73"/>
    <mergeCell ref="AL72:AQ73"/>
    <mergeCell ref="AV72:AV73"/>
    <mergeCell ref="AW72:AW73"/>
    <mergeCell ref="AX72:AY73"/>
    <mergeCell ref="AU73:AU74"/>
    <mergeCell ref="AX67:AX68"/>
    <mergeCell ref="AY67:AY68"/>
    <mergeCell ref="R67:S68"/>
    <mergeCell ref="T67:U68"/>
    <mergeCell ref="V67:W68"/>
    <mergeCell ref="X67:Y68"/>
    <mergeCell ref="Z67:AA68"/>
    <mergeCell ref="AE67:AI68"/>
    <mergeCell ref="C76:D76"/>
    <mergeCell ref="E76:AB76"/>
    <mergeCell ref="A78:I79"/>
    <mergeCell ref="B81:E82"/>
    <mergeCell ref="F81:G82"/>
    <mergeCell ref="H81:I82"/>
    <mergeCell ref="J81:K82"/>
    <mergeCell ref="L81:M82"/>
    <mergeCell ref="N81:O82"/>
    <mergeCell ref="P81:Q82"/>
    <mergeCell ref="AW81:AW82"/>
    <mergeCell ref="AY81:AY82"/>
    <mergeCell ref="AZ81:AZ82"/>
    <mergeCell ref="B86:E87"/>
    <mergeCell ref="F86:G87"/>
    <mergeCell ref="H86:I87"/>
    <mergeCell ref="J86:K87"/>
    <mergeCell ref="L86:M87"/>
    <mergeCell ref="N86:O87"/>
    <mergeCell ref="P86:Q87"/>
    <mergeCell ref="AJ81:AK82"/>
    <mergeCell ref="AL81:AM82"/>
    <mergeCell ref="AN81:AO82"/>
    <mergeCell ref="AP81:AQ82"/>
    <mergeCell ref="AU81:AU82"/>
    <mergeCell ref="AV81:AV82"/>
    <mergeCell ref="R81:S82"/>
    <mergeCell ref="T81:U82"/>
    <mergeCell ref="V81:W82"/>
    <mergeCell ref="X81:Y82"/>
    <mergeCell ref="Z81:AA82"/>
    <mergeCell ref="AE81:AI82"/>
    <mergeCell ref="AZ86:AZ87"/>
    <mergeCell ref="BA86:BA87"/>
    <mergeCell ref="BB86:BB87"/>
    <mergeCell ref="BC86:BC87"/>
    <mergeCell ref="AJ86:AK87"/>
    <mergeCell ref="AL86:AM87"/>
    <mergeCell ref="AN86:AO87"/>
    <mergeCell ref="AP86:AQ87"/>
    <mergeCell ref="AV86:AV87"/>
    <mergeCell ref="AW86:AW87"/>
    <mergeCell ref="C89:AB94"/>
    <mergeCell ref="AE91:AK92"/>
    <mergeCell ref="AL91:AQ92"/>
    <mergeCell ref="AV91:AV92"/>
    <mergeCell ref="AW91:AW92"/>
    <mergeCell ref="AX91:AY92"/>
    <mergeCell ref="AU92:AU93"/>
    <mergeCell ref="AX86:AX87"/>
    <mergeCell ref="AY86:AY87"/>
    <mergeCell ref="R86:S87"/>
    <mergeCell ref="T86:U87"/>
    <mergeCell ref="V86:W87"/>
    <mergeCell ref="X86:Y87"/>
    <mergeCell ref="Z86:AA87"/>
    <mergeCell ref="AE86:AI87"/>
    <mergeCell ref="C95:D95"/>
    <mergeCell ref="E95:AB95"/>
    <mergeCell ref="A97:I98"/>
    <mergeCell ref="B100:E101"/>
    <mergeCell ref="F100:G101"/>
    <mergeCell ref="H100:I101"/>
    <mergeCell ref="J100:K101"/>
    <mergeCell ref="L100:M101"/>
    <mergeCell ref="N100:O101"/>
    <mergeCell ref="P100:Q101"/>
    <mergeCell ref="AW100:AW101"/>
    <mergeCell ref="AY100:AY101"/>
    <mergeCell ref="AZ100:AZ101"/>
    <mergeCell ref="B105:E106"/>
    <mergeCell ref="F105:G106"/>
    <mergeCell ref="H105:I106"/>
    <mergeCell ref="J105:K106"/>
    <mergeCell ref="L105:M106"/>
    <mergeCell ref="N105:O106"/>
    <mergeCell ref="P105:Q106"/>
    <mergeCell ref="AJ100:AK101"/>
    <mergeCell ref="AL100:AM101"/>
    <mergeCell ref="AN100:AO101"/>
    <mergeCell ref="AP100:AQ101"/>
    <mergeCell ref="AU100:AU101"/>
    <mergeCell ref="AV100:AV101"/>
    <mergeCell ref="R100:S101"/>
    <mergeCell ref="T100:U101"/>
    <mergeCell ref="V100:W101"/>
    <mergeCell ref="X100:Y101"/>
    <mergeCell ref="Z100:AA101"/>
    <mergeCell ref="AE100:AI101"/>
    <mergeCell ref="AZ105:AZ106"/>
    <mergeCell ref="BA105:BA106"/>
    <mergeCell ref="BB105:BB106"/>
    <mergeCell ref="BC105:BC106"/>
    <mergeCell ref="AJ105:AK106"/>
    <mergeCell ref="AL105:AM106"/>
    <mergeCell ref="AN105:AO106"/>
    <mergeCell ref="AP105:AQ106"/>
    <mergeCell ref="AV105:AV106"/>
    <mergeCell ref="AW105:AW106"/>
    <mergeCell ref="C108:AB113"/>
    <mergeCell ref="AE110:AK111"/>
    <mergeCell ref="AL110:AQ111"/>
    <mergeCell ref="AV110:AV111"/>
    <mergeCell ref="AW110:AW111"/>
    <mergeCell ref="AX110:AY111"/>
    <mergeCell ref="AU111:AU112"/>
    <mergeCell ref="AX105:AX106"/>
    <mergeCell ref="AY105:AY106"/>
    <mergeCell ref="R105:S106"/>
    <mergeCell ref="T105:U106"/>
    <mergeCell ref="V105:W106"/>
    <mergeCell ref="X105:Y106"/>
    <mergeCell ref="Z105:AA106"/>
    <mergeCell ref="AE105:AI106"/>
    <mergeCell ref="C114:D114"/>
    <mergeCell ref="E114:AB114"/>
    <mergeCell ref="A116:I117"/>
    <mergeCell ref="B119:E120"/>
    <mergeCell ref="F119:G120"/>
    <mergeCell ref="H119:I120"/>
    <mergeCell ref="J119:K120"/>
    <mergeCell ref="L119:M120"/>
    <mergeCell ref="N119:O120"/>
    <mergeCell ref="P119:Q120"/>
    <mergeCell ref="AW119:AW120"/>
    <mergeCell ref="AY119:AY120"/>
    <mergeCell ref="AZ119:AZ120"/>
    <mergeCell ref="B124:E125"/>
    <mergeCell ref="F124:G125"/>
    <mergeCell ref="H124:I125"/>
    <mergeCell ref="J124:K125"/>
    <mergeCell ref="L124:M125"/>
    <mergeCell ref="N124:O125"/>
    <mergeCell ref="P124:Q125"/>
    <mergeCell ref="AJ119:AK120"/>
    <mergeCell ref="AL119:AM120"/>
    <mergeCell ref="AN119:AO120"/>
    <mergeCell ref="AP119:AQ120"/>
    <mergeCell ref="AU119:AU120"/>
    <mergeCell ref="AV119:AV120"/>
    <mergeCell ref="R119:S120"/>
    <mergeCell ref="T119:U120"/>
    <mergeCell ref="V119:W120"/>
    <mergeCell ref="X119:Y120"/>
    <mergeCell ref="Z119:AA120"/>
    <mergeCell ref="AE119:AI120"/>
    <mergeCell ref="AZ124:AZ125"/>
    <mergeCell ref="BA124:BA125"/>
    <mergeCell ref="BB124:BB125"/>
    <mergeCell ref="BC124:BC125"/>
    <mergeCell ref="AJ124:AK125"/>
    <mergeCell ref="AL124:AM125"/>
    <mergeCell ref="AN124:AO125"/>
    <mergeCell ref="AP124:AQ125"/>
    <mergeCell ref="AV124:AV125"/>
    <mergeCell ref="AW124:AW125"/>
    <mergeCell ref="C127:AB132"/>
    <mergeCell ref="AE129:AK130"/>
    <mergeCell ref="AL129:AQ130"/>
    <mergeCell ref="AV129:AV130"/>
    <mergeCell ref="AW129:AW130"/>
    <mergeCell ref="AX129:AY130"/>
    <mergeCell ref="AU130:AU131"/>
    <mergeCell ref="AX124:AX125"/>
    <mergeCell ref="AY124:AY125"/>
    <mergeCell ref="R124:S125"/>
    <mergeCell ref="T124:U125"/>
    <mergeCell ref="V124:W125"/>
    <mergeCell ref="X124:Y125"/>
    <mergeCell ref="Z124:AA125"/>
    <mergeCell ref="AE124:AI125"/>
    <mergeCell ref="C133:D133"/>
    <mergeCell ref="E133:AB133"/>
    <mergeCell ref="A135:I136"/>
    <mergeCell ref="B138:E139"/>
    <mergeCell ref="F138:G139"/>
    <mergeCell ref="H138:I139"/>
    <mergeCell ref="J138:K139"/>
    <mergeCell ref="L138:M139"/>
    <mergeCell ref="N138:O139"/>
    <mergeCell ref="P138:Q139"/>
    <mergeCell ref="AW138:AW139"/>
    <mergeCell ref="AY138:AY139"/>
    <mergeCell ref="AZ138:AZ139"/>
    <mergeCell ref="B143:E144"/>
    <mergeCell ref="F143:G144"/>
    <mergeCell ref="H143:I144"/>
    <mergeCell ref="J143:K144"/>
    <mergeCell ref="L143:M144"/>
    <mergeCell ref="N143:O144"/>
    <mergeCell ref="P143:Q144"/>
    <mergeCell ref="AJ138:AK139"/>
    <mergeCell ref="AL138:AM139"/>
    <mergeCell ref="AN138:AO139"/>
    <mergeCell ref="AP138:AQ139"/>
    <mergeCell ref="AU138:AU139"/>
    <mergeCell ref="AV138:AV139"/>
    <mergeCell ref="R138:S139"/>
    <mergeCell ref="T138:U139"/>
    <mergeCell ref="V138:W139"/>
    <mergeCell ref="X138:Y139"/>
    <mergeCell ref="Z138:AA139"/>
    <mergeCell ref="AE138:AI139"/>
    <mergeCell ref="AZ143:AZ144"/>
    <mergeCell ref="BA143:BA144"/>
    <mergeCell ref="BB143:BB144"/>
    <mergeCell ref="BC143:BC144"/>
    <mergeCell ref="AJ143:AK144"/>
    <mergeCell ref="AL143:AM144"/>
    <mergeCell ref="AN143:AO144"/>
    <mergeCell ref="AP143:AQ144"/>
    <mergeCell ref="AV143:AV144"/>
    <mergeCell ref="AW143:AW144"/>
    <mergeCell ref="C146:AB151"/>
    <mergeCell ref="AE148:AK149"/>
    <mergeCell ref="AL148:AQ149"/>
    <mergeCell ref="AV148:AV149"/>
    <mergeCell ref="AW148:AW149"/>
    <mergeCell ref="AX148:AY149"/>
    <mergeCell ref="AU149:AU150"/>
    <mergeCell ref="AX143:AX144"/>
    <mergeCell ref="AY143:AY144"/>
    <mergeCell ref="R143:S144"/>
    <mergeCell ref="T143:U144"/>
    <mergeCell ref="V143:W144"/>
    <mergeCell ref="X143:Y144"/>
    <mergeCell ref="Z143:AA144"/>
    <mergeCell ref="AE143:AI144"/>
    <mergeCell ref="C152:D152"/>
    <mergeCell ref="E152:AB152"/>
    <mergeCell ref="A154:I155"/>
    <mergeCell ref="B157:E158"/>
    <mergeCell ref="F157:G158"/>
    <mergeCell ref="H157:I158"/>
    <mergeCell ref="J157:K158"/>
    <mergeCell ref="L157:M158"/>
    <mergeCell ref="N157:O158"/>
    <mergeCell ref="P157:Q158"/>
    <mergeCell ref="AW157:AW158"/>
    <mergeCell ref="AY157:AY158"/>
    <mergeCell ref="AZ157:AZ158"/>
    <mergeCell ref="B162:E163"/>
    <mergeCell ref="F162:G163"/>
    <mergeCell ref="H162:I163"/>
    <mergeCell ref="J162:K163"/>
    <mergeCell ref="L162:M163"/>
    <mergeCell ref="N162:O163"/>
    <mergeCell ref="P162:Q163"/>
    <mergeCell ref="AJ157:AK158"/>
    <mergeCell ref="AL157:AM158"/>
    <mergeCell ref="AN157:AO158"/>
    <mergeCell ref="AP157:AQ158"/>
    <mergeCell ref="AU157:AU158"/>
    <mergeCell ref="AV157:AV158"/>
    <mergeCell ref="R157:S158"/>
    <mergeCell ref="T157:U158"/>
    <mergeCell ref="V157:W158"/>
    <mergeCell ref="X157:Y158"/>
    <mergeCell ref="Z157:AA158"/>
    <mergeCell ref="AE157:AI158"/>
    <mergeCell ref="AZ162:AZ163"/>
    <mergeCell ref="BA162:BA163"/>
    <mergeCell ref="BB162:BB163"/>
    <mergeCell ref="BC162:BC163"/>
    <mergeCell ref="AJ162:AK163"/>
    <mergeCell ref="AL162:AM163"/>
    <mergeCell ref="AN162:AO163"/>
    <mergeCell ref="AP162:AQ163"/>
    <mergeCell ref="AV162:AV163"/>
    <mergeCell ref="AW162:AW163"/>
    <mergeCell ref="C165:AB170"/>
    <mergeCell ref="AE167:AK168"/>
    <mergeCell ref="AL167:AQ168"/>
    <mergeCell ref="AV167:AV168"/>
    <mergeCell ref="AW167:AW168"/>
    <mergeCell ref="AX167:AY168"/>
    <mergeCell ref="AU168:AU169"/>
    <mergeCell ref="AX162:AX163"/>
    <mergeCell ref="AY162:AY163"/>
    <mergeCell ref="R162:S163"/>
    <mergeCell ref="T162:U163"/>
    <mergeCell ref="V162:W163"/>
    <mergeCell ref="X162:Y163"/>
    <mergeCell ref="Z162:AA163"/>
    <mergeCell ref="AE162:AI163"/>
    <mergeCell ref="C171:D171"/>
    <mergeCell ref="E171:AB171"/>
    <mergeCell ref="A173:I174"/>
    <mergeCell ref="B176:E177"/>
    <mergeCell ref="F176:G177"/>
    <mergeCell ref="H176:I177"/>
    <mergeCell ref="J176:K177"/>
    <mergeCell ref="L176:M177"/>
    <mergeCell ref="N176:O177"/>
    <mergeCell ref="P176:Q177"/>
    <mergeCell ref="AW176:AW177"/>
    <mergeCell ref="AY176:AY177"/>
    <mergeCell ref="AZ176:AZ177"/>
    <mergeCell ref="B181:E182"/>
    <mergeCell ref="F181:G182"/>
    <mergeCell ref="H181:I182"/>
    <mergeCell ref="J181:K182"/>
    <mergeCell ref="L181:M182"/>
    <mergeCell ref="N181:O182"/>
    <mergeCell ref="P181:Q182"/>
    <mergeCell ref="AJ176:AK177"/>
    <mergeCell ref="AL176:AM177"/>
    <mergeCell ref="AN176:AO177"/>
    <mergeCell ref="AP176:AQ177"/>
    <mergeCell ref="AU176:AU177"/>
    <mergeCell ref="AV176:AV177"/>
    <mergeCell ref="R176:S177"/>
    <mergeCell ref="T176:U177"/>
    <mergeCell ref="V176:W177"/>
    <mergeCell ref="X176:Y177"/>
    <mergeCell ref="Z176:AA177"/>
    <mergeCell ref="AE176:AI177"/>
    <mergeCell ref="AZ181:AZ182"/>
    <mergeCell ref="BA181:BA182"/>
    <mergeCell ref="BB181:BB182"/>
    <mergeCell ref="BC181:BC182"/>
    <mergeCell ref="AJ181:AK182"/>
    <mergeCell ref="AL181:AM182"/>
    <mergeCell ref="AN181:AO182"/>
    <mergeCell ref="AP181:AQ182"/>
    <mergeCell ref="AV181:AV182"/>
    <mergeCell ref="AW181:AW182"/>
    <mergeCell ref="C184:AB189"/>
    <mergeCell ref="AE186:AK187"/>
    <mergeCell ref="AL186:AQ187"/>
    <mergeCell ref="AV186:AV187"/>
    <mergeCell ref="AW186:AW187"/>
    <mergeCell ref="AX186:AY187"/>
    <mergeCell ref="AU187:AU188"/>
    <mergeCell ref="AX181:AX182"/>
    <mergeCell ref="AY181:AY182"/>
    <mergeCell ref="R181:S182"/>
    <mergeCell ref="T181:U182"/>
    <mergeCell ref="V181:W182"/>
    <mergeCell ref="X181:Y182"/>
    <mergeCell ref="Z181:AA182"/>
    <mergeCell ref="AE181:AI182"/>
    <mergeCell ref="C190:D190"/>
    <mergeCell ref="E190:AB190"/>
    <mergeCell ref="A192:I193"/>
    <mergeCell ref="B195:E196"/>
    <mergeCell ref="F195:G196"/>
    <mergeCell ref="H195:I196"/>
    <mergeCell ref="J195:K196"/>
    <mergeCell ref="L195:M196"/>
    <mergeCell ref="N195:O196"/>
    <mergeCell ref="P195:Q196"/>
    <mergeCell ref="AW195:AW196"/>
    <mergeCell ref="AY195:AY196"/>
    <mergeCell ref="AZ195:AZ196"/>
    <mergeCell ref="B200:E201"/>
    <mergeCell ref="F200:G201"/>
    <mergeCell ref="H200:I201"/>
    <mergeCell ref="J200:K201"/>
    <mergeCell ref="L200:M201"/>
    <mergeCell ref="N200:O201"/>
    <mergeCell ref="P200:Q201"/>
    <mergeCell ref="AJ195:AK196"/>
    <mergeCell ref="AL195:AM196"/>
    <mergeCell ref="AN195:AO196"/>
    <mergeCell ref="AP195:AQ196"/>
    <mergeCell ref="AU195:AU196"/>
    <mergeCell ref="AV195:AV196"/>
    <mergeCell ref="R195:S196"/>
    <mergeCell ref="T195:U196"/>
    <mergeCell ref="V195:W196"/>
    <mergeCell ref="X195:Y196"/>
    <mergeCell ref="Z195:AA196"/>
    <mergeCell ref="AE195:AI196"/>
    <mergeCell ref="AZ200:AZ201"/>
    <mergeCell ref="BA200:BA201"/>
    <mergeCell ref="BB200:BB201"/>
    <mergeCell ref="BC200:BC201"/>
    <mergeCell ref="AJ200:AK201"/>
    <mergeCell ref="AL200:AM201"/>
    <mergeCell ref="AN200:AO201"/>
    <mergeCell ref="AP200:AQ201"/>
    <mergeCell ref="AV200:AV201"/>
    <mergeCell ref="AW200:AW201"/>
    <mergeCell ref="C203:AB208"/>
    <mergeCell ref="AE205:AK206"/>
    <mergeCell ref="AL205:AQ206"/>
    <mergeCell ref="AV205:AV206"/>
    <mergeCell ref="AW205:AW206"/>
    <mergeCell ref="AX205:AY206"/>
    <mergeCell ref="AU206:AU207"/>
    <mergeCell ref="AX200:AX201"/>
    <mergeCell ref="AY200:AY201"/>
    <mergeCell ref="R200:S201"/>
    <mergeCell ref="T200:U201"/>
    <mergeCell ref="V200:W201"/>
    <mergeCell ref="X200:Y201"/>
    <mergeCell ref="Z200:AA201"/>
    <mergeCell ref="AE200:AI201"/>
    <mergeCell ref="C215:I218"/>
    <mergeCell ref="AG215:AO218"/>
    <mergeCell ref="C221:D224"/>
    <mergeCell ref="E221:I222"/>
    <mergeCell ref="J221:R222"/>
    <mergeCell ref="S221:AR224"/>
    <mergeCell ref="C209:D209"/>
    <mergeCell ref="E209:AB209"/>
    <mergeCell ref="B210:AP210"/>
    <mergeCell ref="C213:I214"/>
    <mergeCell ref="J213:AF214"/>
    <mergeCell ref="AG213:AO214"/>
    <mergeCell ref="BB221:BB222"/>
    <mergeCell ref="E223:I224"/>
    <mergeCell ref="J223:P224"/>
    <mergeCell ref="Q223:R224"/>
    <mergeCell ref="AV223:AV224"/>
    <mergeCell ref="AW223:AW224"/>
    <mergeCell ref="AX223:AX224"/>
    <mergeCell ref="AY223:AY224"/>
    <mergeCell ref="AZ223:AZ224"/>
    <mergeCell ref="BA223:BA224"/>
    <mergeCell ref="AV221:AV222"/>
    <mergeCell ref="AW221:AW222"/>
    <mergeCell ref="AX221:AX222"/>
    <mergeCell ref="AY221:AY222"/>
    <mergeCell ref="AZ221:AZ222"/>
    <mergeCell ref="BA221:BA222"/>
    <mergeCell ref="C239:C242"/>
    <mergeCell ref="D239:D242"/>
    <mergeCell ref="E239:E242"/>
    <mergeCell ref="F239:F242"/>
    <mergeCell ref="G239:H242"/>
    <mergeCell ref="I239:K242"/>
    <mergeCell ref="L239:Q242"/>
    <mergeCell ref="BB223:BB224"/>
    <mergeCell ref="D229:AR229"/>
    <mergeCell ref="D231:AR231"/>
    <mergeCell ref="C235:H238"/>
    <mergeCell ref="I235:K238"/>
    <mergeCell ref="L235:Q238"/>
    <mergeCell ref="R235:W238"/>
    <mergeCell ref="X235:AC235"/>
    <mergeCell ref="AD235:AI238"/>
    <mergeCell ref="BA235:BA238"/>
    <mergeCell ref="R239:W242"/>
    <mergeCell ref="X239:Z242"/>
    <mergeCell ref="AA239:AC242"/>
    <mergeCell ref="AD239:AI242"/>
    <mergeCell ref="BA239:BA242"/>
    <mergeCell ref="BB239:BB242"/>
    <mergeCell ref="BB235:BB238"/>
    <mergeCell ref="X236:Z238"/>
    <mergeCell ref="AA236:AC238"/>
    <mergeCell ref="BB243:BB246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X247:Z250"/>
    <mergeCell ref="L243:Q246"/>
    <mergeCell ref="R243:W246"/>
    <mergeCell ref="X243:Z246"/>
    <mergeCell ref="AA243:AC246"/>
    <mergeCell ref="AD243:AI246"/>
    <mergeCell ref="BA243:BA246"/>
    <mergeCell ref="C243:C246"/>
    <mergeCell ref="D243:D246"/>
    <mergeCell ref="E243:E246"/>
    <mergeCell ref="F243:F246"/>
    <mergeCell ref="G243:H246"/>
    <mergeCell ref="I243:K246"/>
    <mergeCell ref="AA247:AC250"/>
    <mergeCell ref="AD247:AI250"/>
    <mergeCell ref="BA247:BA250"/>
    <mergeCell ref="BB247:BB250"/>
    <mergeCell ref="C251:C254"/>
    <mergeCell ref="D251:D254"/>
    <mergeCell ref="E251:E254"/>
    <mergeCell ref="F251:F254"/>
    <mergeCell ref="G251:H254"/>
    <mergeCell ref="I251:K254"/>
    <mergeCell ref="BB251:BB254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X255:Z258"/>
    <mergeCell ref="L251:Q254"/>
    <mergeCell ref="R251:W254"/>
    <mergeCell ref="X251:Z254"/>
    <mergeCell ref="AA251:AC254"/>
    <mergeCell ref="AD251:AI254"/>
    <mergeCell ref="BA251:BA254"/>
    <mergeCell ref="AA255:AC258"/>
    <mergeCell ref="AD255:AI258"/>
    <mergeCell ref="BA255:BA258"/>
    <mergeCell ref="BB255:BB258"/>
    <mergeCell ref="C259:C262"/>
    <mergeCell ref="D259:D262"/>
    <mergeCell ref="E259:E262"/>
    <mergeCell ref="F259:F262"/>
    <mergeCell ref="G259:H262"/>
    <mergeCell ref="I259:K262"/>
    <mergeCell ref="BB259:BB262"/>
    <mergeCell ref="C263:C266"/>
    <mergeCell ref="D263:D266"/>
    <mergeCell ref="E263:E266"/>
    <mergeCell ref="F263:F266"/>
    <mergeCell ref="G263:H266"/>
    <mergeCell ref="I263:K266"/>
    <mergeCell ref="L263:Q266"/>
    <mergeCell ref="R263:W266"/>
    <mergeCell ref="X263:Z266"/>
    <mergeCell ref="L259:Q262"/>
    <mergeCell ref="R259:W262"/>
    <mergeCell ref="X259:Z262"/>
    <mergeCell ref="AA259:AC262"/>
    <mergeCell ref="AD259:AI262"/>
    <mergeCell ref="BA259:BA262"/>
    <mergeCell ref="AA263:AC266"/>
    <mergeCell ref="AD263:AI266"/>
    <mergeCell ref="BA263:BA266"/>
    <mergeCell ref="BB263:BB266"/>
    <mergeCell ref="C267:C270"/>
    <mergeCell ref="D267:D270"/>
    <mergeCell ref="E267:E270"/>
    <mergeCell ref="F267:F270"/>
    <mergeCell ref="G267:H270"/>
    <mergeCell ref="I267:K270"/>
    <mergeCell ref="BB267:BB270"/>
    <mergeCell ref="C271:C274"/>
    <mergeCell ref="D271:D274"/>
    <mergeCell ref="E271:E274"/>
    <mergeCell ref="F271:F274"/>
    <mergeCell ref="G271:H274"/>
    <mergeCell ref="I271:K274"/>
    <mergeCell ref="L271:Q274"/>
    <mergeCell ref="R271:W274"/>
    <mergeCell ref="X271:Z274"/>
    <mergeCell ref="L267:Q270"/>
    <mergeCell ref="R267:W270"/>
    <mergeCell ref="X267:Z270"/>
    <mergeCell ref="AA267:AC270"/>
    <mergeCell ref="AD267:AI270"/>
    <mergeCell ref="BA267:BA270"/>
    <mergeCell ref="AA271:AC274"/>
    <mergeCell ref="AD271:AI274"/>
    <mergeCell ref="BA271:BA274"/>
    <mergeCell ref="BB271:BB274"/>
    <mergeCell ref="C275:C278"/>
    <mergeCell ref="D275:D278"/>
    <mergeCell ref="E275:E278"/>
    <mergeCell ref="F275:F278"/>
    <mergeCell ref="G275:H278"/>
    <mergeCell ref="I275:K278"/>
    <mergeCell ref="BB275:BB278"/>
    <mergeCell ref="C279:C282"/>
    <mergeCell ref="D279:D282"/>
    <mergeCell ref="E279:E282"/>
    <mergeCell ref="F279:F282"/>
    <mergeCell ref="G279:H282"/>
    <mergeCell ref="I279:K282"/>
    <mergeCell ref="L279:Q282"/>
    <mergeCell ref="R279:W282"/>
    <mergeCell ref="X279:Z282"/>
    <mergeCell ref="L275:Q278"/>
    <mergeCell ref="R275:W278"/>
    <mergeCell ref="X275:Z278"/>
    <mergeCell ref="AA275:AC278"/>
    <mergeCell ref="AD275:AI278"/>
    <mergeCell ref="BA275:BA278"/>
    <mergeCell ref="AA279:AC282"/>
    <mergeCell ref="AD279:AI282"/>
    <mergeCell ref="BA279:BA282"/>
    <mergeCell ref="BB279:BB282"/>
    <mergeCell ref="C283:C286"/>
    <mergeCell ref="D283:D286"/>
    <mergeCell ref="E283:E286"/>
    <mergeCell ref="F283:F286"/>
    <mergeCell ref="G283:H286"/>
    <mergeCell ref="I283:K286"/>
    <mergeCell ref="BB283:BB286"/>
    <mergeCell ref="C287:C290"/>
    <mergeCell ref="D287:D290"/>
    <mergeCell ref="E287:E290"/>
    <mergeCell ref="F287:F290"/>
    <mergeCell ref="G287:H290"/>
    <mergeCell ref="I287:K290"/>
    <mergeCell ref="L287:Q290"/>
    <mergeCell ref="R287:W290"/>
    <mergeCell ref="X287:Z290"/>
    <mergeCell ref="L283:Q286"/>
    <mergeCell ref="R283:W286"/>
    <mergeCell ref="X283:Z286"/>
    <mergeCell ref="AA283:AC286"/>
    <mergeCell ref="AD283:AI286"/>
    <mergeCell ref="BA283:BA286"/>
    <mergeCell ref="AA287:AC290"/>
    <mergeCell ref="AD287:AI290"/>
    <mergeCell ref="BA287:BA290"/>
    <mergeCell ref="BB287:BB290"/>
    <mergeCell ref="C291:C294"/>
    <mergeCell ref="D291:D294"/>
    <mergeCell ref="E291:E294"/>
    <mergeCell ref="F291:F294"/>
    <mergeCell ref="G291:H294"/>
    <mergeCell ref="I291:K294"/>
    <mergeCell ref="BB291:BB294"/>
    <mergeCell ref="C295:C298"/>
    <mergeCell ref="D295:D298"/>
    <mergeCell ref="E295:E298"/>
    <mergeCell ref="F295:F298"/>
    <mergeCell ref="G295:H298"/>
    <mergeCell ref="I295:K298"/>
    <mergeCell ref="L295:Q298"/>
    <mergeCell ref="R295:W298"/>
    <mergeCell ref="X295:Z298"/>
    <mergeCell ref="L291:Q294"/>
    <mergeCell ref="R291:W294"/>
    <mergeCell ref="X291:Z294"/>
    <mergeCell ref="AA291:AC294"/>
    <mergeCell ref="AD291:AI294"/>
    <mergeCell ref="BA291:BA294"/>
    <mergeCell ref="AA295:AC298"/>
    <mergeCell ref="AD295:AI298"/>
    <mergeCell ref="BA295:BA298"/>
    <mergeCell ref="BB295:BB298"/>
    <mergeCell ref="C299:C302"/>
    <mergeCell ref="D299:D302"/>
    <mergeCell ref="E299:E302"/>
    <mergeCell ref="F299:F302"/>
    <mergeCell ref="G299:H302"/>
    <mergeCell ref="I299:K302"/>
    <mergeCell ref="BB299:BB302"/>
    <mergeCell ref="C303:C306"/>
    <mergeCell ref="D303:D306"/>
    <mergeCell ref="E303:E306"/>
    <mergeCell ref="F303:F306"/>
    <mergeCell ref="G303:H306"/>
    <mergeCell ref="I303:K306"/>
    <mergeCell ref="L303:Q306"/>
    <mergeCell ref="R303:W306"/>
    <mergeCell ref="X303:Z306"/>
    <mergeCell ref="L299:Q302"/>
    <mergeCell ref="R299:W302"/>
    <mergeCell ref="X299:Z302"/>
    <mergeCell ref="AA299:AC302"/>
    <mergeCell ref="AD299:AI302"/>
    <mergeCell ref="BA299:BA302"/>
    <mergeCell ref="AA303:AC306"/>
    <mergeCell ref="AD303:AI306"/>
    <mergeCell ref="BA303:BA306"/>
    <mergeCell ref="BB303:BB306"/>
    <mergeCell ref="C307:C310"/>
    <mergeCell ref="D307:D310"/>
    <mergeCell ref="E307:E310"/>
    <mergeCell ref="F307:F310"/>
    <mergeCell ref="G307:H310"/>
    <mergeCell ref="I307:K310"/>
    <mergeCell ref="BB307:BB310"/>
    <mergeCell ref="C311:C314"/>
    <mergeCell ref="D311:D314"/>
    <mergeCell ref="E311:E314"/>
    <mergeCell ref="F311:F314"/>
    <mergeCell ref="G311:H314"/>
    <mergeCell ref="I311:K314"/>
    <mergeCell ref="L311:Q314"/>
    <mergeCell ref="R311:W314"/>
    <mergeCell ref="X311:Z314"/>
    <mergeCell ref="L307:Q310"/>
    <mergeCell ref="R307:W310"/>
    <mergeCell ref="X307:Z310"/>
    <mergeCell ref="AA307:AC310"/>
    <mergeCell ref="AD307:AI310"/>
    <mergeCell ref="BA307:BA310"/>
    <mergeCell ref="AA311:AC314"/>
    <mergeCell ref="AD311:AI314"/>
    <mergeCell ref="BA311:BA314"/>
    <mergeCell ref="BB311:BB314"/>
    <mergeCell ref="C315:C318"/>
    <mergeCell ref="D315:D318"/>
    <mergeCell ref="E315:E318"/>
    <mergeCell ref="F315:F318"/>
    <mergeCell ref="G315:H318"/>
    <mergeCell ref="I315:K318"/>
    <mergeCell ref="BB315:BB318"/>
    <mergeCell ref="C319:C322"/>
    <mergeCell ref="D319:D322"/>
    <mergeCell ref="E319:E322"/>
    <mergeCell ref="F319:F322"/>
    <mergeCell ref="G319:H322"/>
    <mergeCell ref="I319:K322"/>
    <mergeCell ref="L319:Q322"/>
    <mergeCell ref="R319:W322"/>
    <mergeCell ref="X319:Z322"/>
    <mergeCell ref="L315:Q318"/>
    <mergeCell ref="R315:W318"/>
    <mergeCell ref="X315:Z318"/>
    <mergeCell ref="AA315:AC318"/>
    <mergeCell ref="AD315:AI318"/>
    <mergeCell ref="BA315:BA318"/>
    <mergeCell ref="BD323:BE326"/>
    <mergeCell ref="BF323:BF326"/>
    <mergeCell ref="AA319:AC322"/>
    <mergeCell ref="AD319:AI322"/>
    <mergeCell ref="BA319:BA322"/>
    <mergeCell ref="BB319:BB322"/>
    <mergeCell ref="C323:AA326"/>
    <mergeCell ref="AB323:AF326"/>
    <mergeCell ref="AG323:AI326"/>
    <mergeCell ref="BA323:BA326"/>
    <mergeCell ref="BB323:BB326"/>
  </mergeCells>
  <phoneticPr fontId="3"/>
  <conditionalFormatting sqref="R239">
    <cfRule type="expression" dxfId="23" priority="10">
      <formula>IF(R239="定",TRUE)</formula>
    </cfRule>
    <cfRule type="expression" dxfId="22" priority="11">
      <formula>IF(#REF!="×",TRUE)</formula>
    </cfRule>
    <cfRule type="expression" dxfId="21" priority="12">
      <formula>IF(R239=0,TRUE)</formula>
    </cfRule>
  </conditionalFormatting>
  <conditionalFormatting sqref="AD239">
    <cfRule type="expression" dxfId="20" priority="7">
      <formula>IF(AD239="定",TRUE)</formula>
    </cfRule>
    <cfRule type="expression" dxfId="19" priority="8">
      <formula>IF(CB239="×",TRUE)</formula>
    </cfRule>
    <cfRule type="expression" dxfId="18" priority="9">
      <formula>IF(AD239=0,TRUE)</formula>
    </cfRule>
  </conditionalFormatting>
  <conditionalFormatting sqref="R243 R247 R251 R255 R259 R263 R267 R271 R275 R279 R283 R287 R291 R295 R299 R303 R307 R311 R315 R319">
    <cfRule type="expression" dxfId="17" priority="4">
      <formula>IF(R243="定",TRUE)</formula>
    </cfRule>
    <cfRule type="expression" dxfId="16" priority="5">
      <formula>IF(#REF!="×",TRUE)</formula>
    </cfRule>
    <cfRule type="expression" dxfId="15" priority="6">
      <formula>IF(R243=0,TRUE)</formula>
    </cfRule>
  </conditionalFormatting>
  <conditionalFormatting sqref="AD243 AD247 AD251 AD255 AD259 AD263 AD267 AD271 AD275 AD279 AD283 AD287 AD291 AD295 AD299 AD303 AD307 AD311 AD315 AD319">
    <cfRule type="expression" dxfId="14" priority="1">
      <formula>IF(AD243="定",TRUE)</formula>
    </cfRule>
    <cfRule type="expression" dxfId="13" priority="2">
      <formula>IF(CB243="×",TRUE)</formula>
    </cfRule>
    <cfRule type="expression" dxfId="12" priority="3">
      <formula>IF(AD243=0,TRUE)</formula>
    </cfRule>
  </conditionalFormatting>
  <dataValidations count="6">
    <dataValidation type="whole" allowBlank="1" showInputMessage="1" showErrorMessage="1" sqref="H195:I196 H200:I201 H176:I177 H181:I182 H62:I63 H67:I68 H81:I82 H86:I87 H100:I101 H105:I106 H119:I120 H124:I125 H138:I139 H143:I144 H157:I158 H162:I163" xr:uid="{249DA08A-745E-40D7-8DCA-1A72B8DCA6F7}">
      <formula1>5</formula1>
      <formula2>28</formula2>
    </dataValidation>
    <dataValidation type="decimal" operator="greaterThan" allowBlank="1" showInputMessage="1" showErrorMessage="1" sqref="J223:P224" xr:uid="{3F76A5DD-96D1-45C8-A935-749E6F886741}">
      <formula1>0</formula1>
    </dataValidation>
    <dataValidation type="list" allowBlank="1" showInputMessage="1" showErrorMessage="1" sqref="C36:D36 C57:D57 C76:D76 C95:D95 C114:D114 C133:D133 C152:D152 C171:D171 C190:D190 C209:D209" xr:uid="{765D9BA7-F4B7-4083-BE88-C3708BFC1386}">
      <formula1>"☑,□"</formula1>
    </dataValidation>
    <dataValidation type="whole" allowBlank="1" showInputMessage="1" showErrorMessage="1" sqref="L200:M201 X200:Y201 AN200:AO201 AN195:AO196 AN27:AO28 AN22:AO23 L22:M23 X22:Y23 L27:M28 X27:Y28 AN48:AO49 AN43:AO44 L62:M63 X62:Y63 L67:M68 X67:Y68 AN67:AO68 AN62:AO63 L81:M82 X81:Y82 L86:M87 X86:Y87 AN86:AO87 AN81:AO82 L100:M101 X100:Y101 L105:M106 X105:Y106 AN105:AO106 AN100:AO101 L119:M120 X119:Y120 L124:M125 X124:Y125 AN124:AO125 AN119:AO120 L138:M139 X138:Y139 L143:M144 X143:Y144 AN143:AO144 AN138:AO139 L157:M158 X157:Y158 L162:M163 X162:Y163 AN162:AO163 AN157:AO158 L176:M177 X176:Y177 L181:M182 X181:Y182 AN181:AO182 AN176:AO177 L195:M196 X195:Y196 L43:M44 X43:Y44 L48:M49 X48:Y49" xr:uid="{5E0C029E-1C51-45A1-8C46-60A5B173F8C9}">
      <formula1>0</formula1>
      <formula2>59</formula2>
    </dataValidation>
    <dataValidation type="list" allowBlank="1" showInputMessage="1" showErrorMessage="1" sqref="I239:K322" xr:uid="{06946DA7-005F-4851-B477-AC95CB716889}">
      <formula1>"○,定,×,－"</formula1>
    </dataValidation>
    <dataValidation type="whole" allowBlank="1" showInputMessage="1" showErrorMessage="1" sqref="X239:Z322" xr:uid="{557A657B-29F9-4CB5-99FA-B26CE4028DCC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8" max="44" man="1"/>
    <brk id="226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3CA5-E7D0-4DC8-B793-63596A27716F}">
  <sheetPr>
    <pageSetUpPr fitToPage="1"/>
  </sheetPr>
  <dimension ref="A1:BG327"/>
  <sheetViews>
    <sheetView showZeros="0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90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"/>
      <c r="BE1" s="3"/>
      <c r="BF1" s="3"/>
    </row>
    <row r="2" spans="1:59" ht="35.1" customHeight="1" x14ac:dyDescent="0.15">
      <c r="A2" s="370" t="s">
        <v>112</v>
      </c>
      <c r="B2" s="370"/>
      <c r="C2" s="370"/>
      <c r="D2" s="370"/>
      <c r="E2" s="370"/>
      <c r="F2" s="370"/>
      <c r="G2" s="370"/>
      <c r="H2" s="370"/>
      <c r="I2" s="371" t="s">
        <v>96</v>
      </c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2">
        <v>2</v>
      </c>
      <c r="AL2" s="372"/>
      <c r="AM2" s="372"/>
      <c r="AN2" s="372"/>
      <c r="AO2" s="372"/>
      <c r="AP2" s="372"/>
      <c r="AQ2" s="372"/>
      <c r="AR2" s="372"/>
      <c r="AS2" s="372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371" t="s">
        <v>97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5"/>
      <c r="AT4" s="124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59" ht="27.75" customHeight="1" x14ac:dyDescent="0.15">
      <c r="A5" s="118"/>
      <c r="B5" s="118"/>
      <c r="C5" s="373" t="s">
        <v>99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7" t="s">
        <v>100</v>
      </c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 t="s">
        <v>101</v>
      </c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9"/>
      <c r="AR5" s="117"/>
      <c r="AS5" s="117"/>
      <c r="AT5" s="124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</row>
    <row r="6" spans="1:59" ht="27.75" customHeight="1" x14ac:dyDescent="0.15">
      <c r="A6" s="118"/>
      <c r="B6" s="118"/>
      <c r="C6" s="375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80"/>
      <c r="AR6" s="117"/>
      <c r="AS6" s="117"/>
      <c r="AT6" s="124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</row>
    <row r="7" spans="1:59" ht="27.75" customHeight="1" x14ac:dyDescent="0.15">
      <c r="A7" s="120"/>
      <c r="B7" s="120"/>
      <c r="C7" s="390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6"/>
      <c r="AR7" s="121"/>
      <c r="AS7" s="121"/>
      <c r="AT7" s="124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</row>
    <row r="8" spans="1:59" ht="27.75" customHeight="1" thickBot="1" x14ac:dyDescent="0.2">
      <c r="A8" s="120"/>
      <c r="B8" s="120"/>
      <c r="C8" s="392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5"/>
      <c r="AQ8" s="397"/>
      <c r="AR8" s="121"/>
      <c r="AS8" s="121"/>
      <c r="AT8" s="124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</row>
    <row r="9" spans="1:59" ht="27.75" customHeight="1" x14ac:dyDescent="0.15">
      <c r="A9" s="116"/>
      <c r="B9" s="119"/>
      <c r="C9" s="369" t="s">
        <v>118</v>
      </c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119"/>
      <c r="AS9" s="119"/>
      <c r="AT9" s="124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</row>
    <row r="10" spans="1:59" s="10" customFormat="1" ht="28.5" customHeight="1" x14ac:dyDescent="0.15">
      <c r="A10" s="5" t="s">
        <v>95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9"/>
      <c r="BE10" s="9"/>
      <c r="BF10" s="9"/>
    </row>
    <row r="11" spans="1:59" s="11" customFormat="1" ht="15" customHeight="1" x14ac:dyDescent="0.15">
      <c r="D11" s="12"/>
      <c r="U11" s="10"/>
      <c r="V11" s="10"/>
      <c r="W11" s="10"/>
      <c r="X11" s="13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14"/>
      <c r="BE11" s="14"/>
      <c r="BF11" s="14"/>
    </row>
    <row r="12" spans="1:59" s="17" customFormat="1" ht="4.5" customHeight="1" x14ac:dyDescent="0.15">
      <c r="A12" s="15"/>
      <c r="B12" s="15"/>
      <c r="C12" s="16"/>
      <c r="F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U12" s="38"/>
      <c r="AV12" s="38"/>
      <c r="AW12" s="38"/>
      <c r="AX12" s="38"/>
      <c r="AY12" s="38"/>
      <c r="AZ12" s="38"/>
      <c r="BA12" s="38"/>
      <c r="BB12" s="38"/>
      <c r="BC12" s="38"/>
      <c r="BD12" s="9"/>
      <c r="BE12" s="9"/>
      <c r="BF12" s="9"/>
    </row>
    <row r="13" spans="1:59" s="10" customFormat="1" ht="28.5" customHeight="1" x14ac:dyDescent="0.15">
      <c r="A13" s="18"/>
      <c r="B13" s="19" t="s">
        <v>1</v>
      </c>
      <c r="D13" s="20"/>
      <c r="X13" s="13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2</v>
      </c>
      <c r="D14" s="20"/>
      <c r="X14" s="13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21"/>
      <c r="BE14" s="21"/>
      <c r="BF14" s="21"/>
    </row>
    <row r="15" spans="1:59" s="10" customFormat="1" ht="28.5" customHeight="1" x14ac:dyDescent="0.15">
      <c r="A15" s="18"/>
      <c r="B15" s="19" t="s">
        <v>3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39" customHeight="1" x14ac:dyDescent="0.15">
      <c r="A16" s="18"/>
      <c r="B16" s="287" t="s">
        <v>4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28.5" customHeight="1" x14ac:dyDescent="0.15">
      <c r="A17" s="18"/>
      <c r="B17" s="19"/>
      <c r="D17" s="20"/>
      <c r="X17" s="13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ht="25.5" customHeight="1" x14ac:dyDescent="0.15">
      <c r="A19" s="349" t="s">
        <v>5</v>
      </c>
      <c r="B19" s="350"/>
      <c r="C19" s="350"/>
      <c r="D19" s="350"/>
      <c r="E19" s="350"/>
      <c r="F19" s="350"/>
      <c r="G19" s="350"/>
      <c r="H19" s="350"/>
      <c r="I19" s="351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31"/>
      <c r="AU19" s="31" t="s">
        <v>6</v>
      </c>
      <c r="AV19" s="34"/>
      <c r="AW19" s="34"/>
      <c r="AX19" s="34"/>
      <c r="AY19" s="34"/>
      <c r="AZ19" s="31"/>
      <c r="BA19" s="34"/>
      <c r="BB19" s="34"/>
      <c r="BC19" s="34"/>
      <c r="BD19" s="21"/>
      <c r="BE19" s="21"/>
      <c r="BF19" s="21"/>
    </row>
    <row r="20" spans="1:58" ht="17.25" customHeight="1" x14ac:dyDescent="0.15">
      <c r="A20" s="352"/>
      <c r="B20" s="353"/>
      <c r="C20" s="353"/>
      <c r="D20" s="353"/>
      <c r="E20" s="353"/>
      <c r="F20" s="353"/>
      <c r="G20" s="353"/>
      <c r="H20" s="353"/>
      <c r="I20" s="35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7"/>
      <c r="AQ20" s="27"/>
      <c r="AR20" s="27"/>
      <c r="AS20" s="27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"/>
      <c r="BE20" s="3"/>
      <c r="BF20" s="3"/>
    </row>
    <row r="21" spans="1:58" ht="28.5" customHeight="1" x14ac:dyDescent="0.15">
      <c r="A21" s="28"/>
      <c r="B21" s="29" t="s">
        <v>7</v>
      </c>
      <c r="C21" s="30"/>
      <c r="D21" s="30"/>
      <c r="E21" s="30"/>
      <c r="F21" s="31"/>
      <c r="G21" s="32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4"/>
      <c r="AC21" s="34"/>
      <c r="AD21" s="34"/>
      <c r="AE21" s="29" t="s">
        <v>8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1"/>
      <c r="AU21" s="31"/>
      <c r="AV21" s="31" t="s">
        <v>9</v>
      </c>
      <c r="AW21" s="31"/>
      <c r="AX21" s="31"/>
      <c r="AY21" s="31" t="s">
        <v>10</v>
      </c>
      <c r="AZ21" s="31"/>
      <c r="BA21" s="31"/>
      <c r="BB21" s="31"/>
      <c r="BC21" s="31"/>
      <c r="BD21" s="3"/>
      <c r="BE21" s="3"/>
      <c r="BF21" s="3"/>
    </row>
    <row r="22" spans="1:58" ht="25.5" customHeight="1" x14ac:dyDescent="0.15">
      <c r="A22" s="28"/>
      <c r="B22" s="217" t="s">
        <v>11</v>
      </c>
      <c r="C22" s="337"/>
      <c r="D22" s="337"/>
      <c r="E22" s="338"/>
      <c r="F22" s="342" t="s">
        <v>12</v>
      </c>
      <c r="G22" s="342"/>
      <c r="H22" s="332"/>
      <c r="I22" s="332"/>
      <c r="J22" s="325" t="s">
        <v>13</v>
      </c>
      <c r="K22" s="325"/>
      <c r="L22" s="332"/>
      <c r="M22" s="332"/>
      <c r="N22" s="325" t="s">
        <v>14</v>
      </c>
      <c r="O22" s="327"/>
      <c r="P22" s="343" t="s">
        <v>15</v>
      </c>
      <c r="Q22" s="327"/>
      <c r="R22" s="329" t="s">
        <v>16</v>
      </c>
      <c r="S22" s="329"/>
      <c r="T22" s="332"/>
      <c r="U22" s="332"/>
      <c r="V22" s="325" t="s">
        <v>13</v>
      </c>
      <c r="W22" s="325"/>
      <c r="X22" s="332"/>
      <c r="Y22" s="332"/>
      <c r="Z22" s="325" t="s">
        <v>14</v>
      </c>
      <c r="AA22" s="327"/>
      <c r="AB22" s="31"/>
      <c r="AC22" s="31"/>
      <c r="AD22" s="31"/>
      <c r="AE22" s="305" t="s">
        <v>17</v>
      </c>
      <c r="AF22" s="344"/>
      <c r="AG22" s="344"/>
      <c r="AH22" s="344"/>
      <c r="AI22" s="346"/>
      <c r="AJ22" s="322">
        <f>ROUNDDOWN(AY22/60,0)</f>
        <v>0</v>
      </c>
      <c r="AK22" s="322"/>
      <c r="AL22" s="344" t="s">
        <v>18</v>
      </c>
      <c r="AM22" s="344"/>
      <c r="AN22" s="322">
        <f>AY22-AJ22*60</f>
        <v>0</v>
      </c>
      <c r="AO22" s="322"/>
      <c r="AP22" s="325" t="s">
        <v>14</v>
      </c>
      <c r="AQ22" s="327"/>
      <c r="AR22" s="34"/>
      <c r="AS22" s="31"/>
      <c r="AT22" s="317"/>
      <c r="AU22" s="317" t="s">
        <v>19</v>
      </c>
      <c r="AV22" s="320">
        <f>T22*60+X22</f>
        <v>0</v>
      </c>
      <c r="AW22" s="31"/>
      <c r="AX22" s="317" t="s">
        <v>20</v>
      </c>
      <c r="AY22" s="320">
        <f>(T22*60+X22)-(H22*60+L22)</f>
        <v>0</v>
      </c>
      <c r="AZ22" s="31"/>
      <c r="BA22" s="31"/>
      <c r="BB22" s="31"/>
      <c r="BC22" s="31"/>
      <c r="BD22" s="3"/>
      <c r="BE22" s="3"/>
      <c r="BF22" s="3"/>
    </row>
    <row r="23" spans="1:58" ht="35.25" customHeight="1" x14ac:dyDescent="0.15">
      <c r="A23" s="28"/>
      <c r="B23" s="339"/>
      <c r="C23" s="340"/>
      <c r="D23" s="340"/>
      <c r="E23" s="341"/>
      <c r="F23" s="342"/>
      <c r="G23" s="342"/>
      <c r="H23" s="334"/>
      <c r="I23" s="334"/>
      <c r="J23" s="326"/>
      <c r="K23" s="326"/>
      <c r="L23" s="334"/>
      <c r="M23" s="334"/>
      <c r="N23" s="326"/>
      <c r="O23" s="328"/>
      <c r="P23" s="336"/>
      <c r="Q23" s="328"/>
      <c r="R23" s="330"/>
      <c r="S23" s="330"/>
      <c r="T23" s="334"/>
      <c r="U23" s="334"/>
      <c r="V23" s="326"/>
      <c r="W23" s="326"/>
      <c r="X23" s="334"/>
      <c r="Y23" s="334"/>
      <c r="Z23" s="326"/>
      <c r="AA23" s="328"/>
      <c r="AB23" s="31"/>
      <c r="AC23" s="31"/>
      <c r="AD23" s="31"/>
      <c r="AE23" s="347"/>
      <c r="AF23" s="345"/>
      <c r="AG23" s="345"/>
      <c r="AH23" s="345"/>
      <c r="AI23" s="348"/>
      <c r="AJ23" s="324"/>
      <c r="AK23" s="324"/>
      <c r="AL23" s="345"/>
      <c r="AM23" s="345"/>
      <c r="AN23" s="324"/>
      <c r="AO23" s="324"/>
      <c r="AP23" s="326"/>
      <c r="AQ23" s="328"/>
      <c r="AR23" s="34"/>
      <c r="AS23" s="31"/>
      <c r="AT23" s="317"/>
      <c r="AU23" s="317"/>
      <c r="AV23" s="320"/>
      <c r="AW23" s="31"/>
      <c r="AX23" s="317"/>
      <c r="AY23" s="320"/>
      <c r="AZ23" s="31"/>
      <c r="BA23" s="31"/>
      <c r="BB23" s="31"/>
      <c r="BC23" s="31"/>
      <c r="BD23" s="3"/>
      <c r="BE23" s="3"/>
      <c r="BF23" s="3"/>
    </row>
    <row r="24" spans="1:58" ht="17.25" customHeight="1" x14ac:dyDescent="0.15">
      <c r="A24" s="28"/>
      <c r="B24" s="35"/>
      <c r="C24" s="35"/>
      <c r="D24" s="35"/>
      <c r="E24" s="35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4"/>
      <c r="Y24" s="34"/>
      <c r="Z24" s="32"/>
      <c r="AA24" s="33"/>
      <c r="AB24" s="34"/>
      <c r="AC24" s="34"/>
      <c r="AD24" s="34"/>
      <c r="AE24" s="38"/>
      <c r="AF24" s="38"/>
      <c r="AG24" s="38"/>
      <c r="AH24" s="38"/>
      <c r="AI24" s="38"/>
      <c r="AJ24" s="39" t="s">
        <v>21</v>
      </c>
      <c r="AK24" s="38"/>
      <c r="AL24" s="38"/>
      <c r="AM24" s="38"/>
      <c r="AN24" s="38"/>
      <c r="AO24" s="38"/>
      <c r="AP24" s="38"/>
      <c r="AQ24" s="38"/>
      <c r="AR24" s="34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"/>
      <c r="BE24" s="3"/>
      <c r="BF24" s="3"/>
    </row>
    <row r="25" spans="1:58" s="31" customFormat="1" ht="25.5" customHeight="1" x14ac:dyDescent="0.15">
      <c r="A25" s="28"/>
      <c r="B25" s="29"/>
      <c r="C25" s="30"/>
      <c r="D25" s="30"/>
      <c r="E25" s="3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V25" s="43" t="s">
        <v>22</v>
      </c>
      <c r="AY25" s="31" t="s">
        <v>23</v>
      </c>
      <c r="BB25" s="31" t="s">
        <v>24</v>
      </c>
      <c r="BD25" s="3"/>
      <c r="BE25" s="3"/>
      <c r="BF25" s="3"/>
    </row>
    <row r="26" spans="1:58" s="48" customFormat="1" ht="25.5" customHeight="1" x14ac:dyDescent="0.15">
      <c r="A26" s="41"/>
      <c r="B26" s="42" t="s">
        <v>113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2"/>
      <c r="R26" s="42"/>
      <c r="S26" s="42"/>
      <c r="T26" s="42"/>
      <c r="U26" s="13"/>
      <c r="V26" s="42"/>
      <c r="W26" s="42"/>
      <c r="X26" s="34"/>
      <c r="Y26" s="34"/>
      <c r="Z26" s="32"/>
      <c r="AA26" s="33"/>
      <c r="AB26" s="34"/>
      <c r="AC26" s="34"/>
      <c r="AD26" s="34"/>
      <c r="AE26" s="44" t="s">
        <v>25</v>
      </c>
      <c r="AF26" s="45"/>
      <c r="AG26" s="46"/>
      <c r="AH26" s="46"/>
      <c r="AI26" s="46"/>
      <c r="AJ26" s="46"/>
      <c r="AK26" s="46"/>
      <c r="AL26" s="46"/>
      <c r="AM26" s="46"/>
      <c r="AN26" s="38"/>
      <c r="AO26" s="38"/>
      <c r="AP26" s="38"/>
      <c r="AQ26" s="47"/>
      <c r="AR26" s="34"/>
      <c r="AS26" s="31"/>
      <c r="AT26" s="43"/>
      <c r="AU26" s="43"/>
      <c r="AV26" s="43" t="s">
        <v>26</v>
      </c>
      <c r="AW26" s="43"/>
      <c r="AX26" s="43"/>
      <c r="AY26" s="31" t="s">
        <v>27</v>
      </c>
      <c r="AZ26" s="43"/>
      <c r="BA26" s="31"/>
      <c r="BB26" s="31" t="s">
        <v>28</v>
      </c>
      <c r="BC26" s="43"/>
      <c r="BD26" s="3"/>
      <c r="BE26" s="40"/>
      <c r="BF26" s="40"/>
    </row>
    <row r="27" spans="1:58" ht="25.5" customHeight="1" x14ac:dyDescent="0.15">
      <c r="A27" s="28"/>
      <c r="B27" s="217" t="s">
        <v>11</v>
      </c>
      <c r="C27" s="337"/>
      <c r="D27" s="337"/>
      <c r="E27" s="338"/>
      <c r="F27" s="342" t="s">
        <v>12</v>
      </c>
      <c r="G27" s="342"/>
      <c r="H27" s="332"/>
      <c r="I27" s="332"/>
      <c r="J27" s="325" t="s">
        <v>13</v>
      </c>
      <c r="K27" s="325"/>
      <c r="L27" s="332"/>
      <c r="M27" s="332"/>
      <c r="N27" s="325" t="s">
        <v>14</v>
      </c>
      <c r="O27" s="327"/>
      <c r="P27" s="343" t="s">
        <v>15</v>
      </c>
      <c r="Q27" s="327"/>
      <c r="R27" s="329" t="s">
        <v>16</v>
      </c>
      <c r="S27" s="329"/>
      <c r="T27" s="331"/>
      <c r="U27" s="332"/>
      <c r="V27" s="325" t="s">
        <v>13</v>
      </c>
      <c r="W27" s="325"/>
      <c r="X27" s="332"/>
      <c r="Y27" s="332"/>
      <c r="Z27" s="325" t="s">
        <v>14</v>
      </c>
      <c r="AA27" s="327"/>
      <c r="AB27" s="34"/>
      <c r="AC27" s="34"/>
      <c r="AD27" s="34"/>
      <c r="AE27" s="335" t="s">
        <v>29</v>
      </c>
      <c r="AF27" s="325"/>
      <c r="AG27" s="325"/>
      <c r="AH27" s="325"/>
      <c r="AI27" s="327"/>
      <c r="AJ27" s="321">
        <f>ROUNDDOWN(AV32/60,0)</f>
        <v>0</v>
      </c>
      <c r="AK27" s="322"/>
      <c r="AL27" s="325" t="s">
        <v>13</v>
      </c>
      <c r="AM27" s="325"/>
      <c r="AN27" s="322">
        <f>AV32-AJ27*60</f>
        <v>0</v>
      </c>
      <c r="AO27" s="322"/>
      <c r="AP27" s="325" t="s">
        <v>14</v>
      </c>
      <c r="AQ27" s="327"/>
      <c r="AR27" s="34"/>
      <c r="AS27" s="49"/>
      <c r="AT27" s="31"/>
      <c r="AU27" s="317" t="s">
        <v>30</v>
      </c>
      <c r="AV27" s="320">
        <f>IF(AY27&lt;=BB27,BB27,AV22)</f>
        <v>1260</v>
      </c>
      <c r="AW27" s="146"/>
      <c r="AX27" s="317" t="s">
        <v>31</v>
      </c>
      <c r="AY27" s="320">
        <f>T27*60+X27</f>
        <v>0</v>
      </c>
      <c r="AZ27" s="146"/>
      <c r="BA27" s="317" t="s">
        <v>32</v>
      </c>
      <c r="BB27" s="320">
        <f>IF(C36="☑",21*60,20*60)</f>
        <v>1260</v>
      </c>
      <c r="BC27" s="31"/>
      <c r="BD27" s="3"/>
      <c r="BE27" s="3"/>
      <c r="BF27" s="3"/>
    </row>
    <row r="28" spans="1:58" ht="35.25" customHeight="1" x14ac:dyDescent="0.15">
      <c r="A28" s="28"/>
      <c r="B28" s="339"/>
      <c r="C28" s="340"/>
      <c r="D28" s="340"/>
      <c r="E28" s="341"/>
      <c r="F28" s="342"/>
      <c r="G28" s="342"/>
      <c r="H28" s="334"/>
      <c r="I28" s="334"/>
      <c r="J28" s="326"/>
      <c r="K28" s="326"/>
      <c r="L28" s="334"/>
      <c r="M28" s="334"/>
      <c r="N28" s="326"/>
      <c r="O28" s="328"/>
      <c r="P28" s="336"/>
      <c r="Q28" s="328"/>
      <c r="R28" s="330"/>
      <c r="S28" s="330"/>
      <c r="T28" s="333"/>
      <c r="U28" s="334"/>
      <c r="V28" s="326"/>
      <c r="W28" s="326"/>
      <c r="X28" s="334"/>
      <c r="Y28" s="334"/>
      <c r="Z28" s="326"/>
      <c r="AA28" s="328"/>
      <c r="AB28" s="31"/>
      <c r="AC28" s="31"/>
      <c r="AD28" s="31"/>
      <c r="AE28" s="336"/>
      <c r="AF28" s="326"/>
      <c r="AG28" s="326"/>
      <c r="AH28" s="326"/>
      <c r="AI28" s="328"/>
      <c r="AJ28" s="323"/>
      <c r="AK28" s="324"/>
      <c r="AL28" s="326"/>
      <c r="AM28" s="326"/>
      <c r="AN28" s="324"/>
      <c r="AO28" s="324"/>
      <c r="AP28" s="326"/>
      <c r="AQ28" s="328"/>
      <c r="AR28" s="34"/>
      <c r="AS28" s="49"/>
      <c r="AT28" s="31"/>
      <c r="AU28" s="317"/>
      <c r="AV28" s="320"/>
      <c r="AW28" s="146"/>
      <c r="AX28" s="317"/>
      <c r="AY28" s="320"/>
      <c r="AZ28" s="146"/>
      <c r="BA28" s="317"/>
      <c r="BB28" s="320"/>
      <c r="BC28" s="31"/>
      <c r="BD28" s="3"/>
      <c r="BE28" s="3"/>
      <c r="BF28" s="3"/>
    </row>
    <row r="29" spans="1:58" ht="17.25" customHeight="1" x14ac:dyDescent="0.15">
      <c r="A29" s="50"/>
      <c r="B29" s="35"/>
      <c r="C29" s="35"/>
      <c r="D29" s="35"/>
      <c r="E29" s="35"/>
      <c r="F29" s="31"/>
      <c r="G29" s="35"/>
      <c r="H29" s="37"/>
      <c r="I29" s="35"/>
      <c r="J29" s="35"/>
      <c r="K29" s="35"/>
      <c r="L29" s="35"/>
      <c r="M29" s="35"/>
      <c r="N29" s="35"/>
      <c r="O29" s="35"/>
      <c r="P29" s="51"/>
      <c r="Q29" s="35"/>
      <c r="R29" s="35"/>
      <c r="S29" s="35"/>
      <c r="T29" s="35"/>
      <c r="U29" s="35"/>
      <c r="V29" s="35"/>
      <c r="W29" s="35"/>
      <c r="X29" s="34"/>
      <c r="Y29" s="34"/>
      <c r="Z29" s="32"/>
      <c r="AA29" s="31"/>
      <c r="AB29" s="31"/>
      <c r="AC29" s="31"/>
      <c r="AD29" s="31"/>
      <c r="AE29" s="47"/>
      <c r="AF29" s="47"/>
      <c r="AG29" s="47"/>
      <c r="AH29" s="47"/>
      <c r="AI29" s="47"/>
      <c r="AJ29" s="39" t="s">
        <v>21</v>
      </c>
      <c r="AK29" s="47"/>
      <c r="AL29" s="47"/>
      <c r="AM29" s="47"/>
      <c r="AN29" s="47"/>
      <c r="AO29" s="47"/>
      <c r="AP29" s="47"/>
      <c r="AQ29" s="47"/>
      <c r="AR29" s="31"/>
      <c r="AS29" s="31"/>
      <c r="AT29" s="31"/>
      <c r="AU29" s="31"/>
      <c r="AV29" s="31"/>
      <c r="AW29" s="31"/>
      <c r="AX29" s="31"/>
      <c r="AY29" s="60" t="s">
        <v>33</v>
      </c>
      <c r="AZ29" s="31"/>
      <c r="BA29" s="31"/>
      <c r="BB29" s="31"/>
      <c r="BC29" s="31"/>
      <c r="BD29" s="3"/>
      <c r="BE29" s="3"/>
      <c r="BF29" s="3"/>
    </row>
    <row r="30" spans="1:58" ht="25.5" customHeight="1" x14ac:dyDescent="0.2">
      <c r="A30" s="50"/>
      <c r="B30" s="31"/>
      <c r="C30" s="299" t="s">
        <v>106</v>
      </c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1"/>
      <c r="AD30" s="31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31"/>
      <c r="AS30" s="31"/>
      <c r="AT30" s="31"/>
      <c r="AU30" s="31"/>
      <c r="AV30" s="31"/>
      <c r="AW30" s="31"/>
      <c r="AX30" s="31"/>
      <c r="AY30" s="125" t="s">
        <v>34</v>
      </c>
      <c r="AZ30" s="31"/>
      <c r="BA30" s="31"/>
      <c r="BB30" s="31"/>
      <c r="BC30" s="31"/>
      <c r="BD30" s="3"/>
      <c r="BE30" s="3"/>
      <c r="BF30" s="3"/>
    </row>
    <row r="31" spans="1:58" ht="25.5" customHeight="1" x14ac:dyDescent="0.15">
      <c r="A31" s="50"/>
      <c r="B31" s="31"/>
      <c r="C31" s="302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4"/>
      <c r="AD31" s="31"/>
      <c r="AE31" s="44" t="s">
        <v>35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T31" s="31"/>
      <c r="AU31" s="31"/>
      <c r="AV31" s="31" t="s">
        <v>36</v>
      </c>
      <c r="AW31" s="31"/>
      <c r="AX31" s="31"/>
      <c r="AY31" s="31" t="s">
        <v>37</v>
      </c>
      <c r="AZ31" s="126"/>
      <c r="BA31" s="31"/>
      <c r="BB31" s="31"/>
      <c r="BC31" s="31"/>
      <c r="BD31" s="3"/>
      <c r="BE31" s="3"/>
      <c r="BF31" s="3"/>
    </row>
    <row r="32" spans="1:58" s="48" customFormat="1" ht="25.5" customHeight="1" x14ac:dyDescent="0.15">
      <c r="A32" s="50"/>
      <c r="B32" s="31"/>
      <c r="C32" s="302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4"/>
      <c r="AC32" s="1"/>
      <c r="AD32" s="31"/>
      <c r="AE32" s="305" t="s">
        <v>38</v>
      </c>
      <c r="AF32" s="306"/>
      <c r="AG32" s="306"/>
      <c r="AH32" s="306"/>
      <c r="AI32" s="306"/>
      <c r="AJ32" s="306"/>
      <c r="AK32" s="307"/>
      <c r="AL32" s="311">
        <f>IF(AY22=0,0,ROUNDUP(AV32/AY22,3))</f>
        <v>0</v>
      </c>
      <c r="AM32" s="312"/>
      <c r="AN32" s="312"/>
      <c r="AO32" s="312"/>
      <c r="AP32" s="312"/>
      <c r="AQ32" s="313"/>
      <c r="AR32" s="31"/>
      <c r="AS32" s="31"/>
      <c r="AT32" s="43"/>
      <c r="AU32" s="317" t="s">
        <v>39</v>
      </c>
      <c r="AV32" s="318">
        <f>IF(AV22-AV27&gt;0,IF(AV22-AV27&gt;AY22,AY22,AV22-AV27),0)</f>
        <v>0</v>
      </c>
      <c r="AW32" s="319" t="s">
        <v>40</v>
      </c>
      <c r="AX32" s="319"/>
      <c r="AY32" s="126"/>
      <c r="AZ32" s="126"/>
      <c r="BA32" s="43"/>
      <c r="BB32" s="43"/>
      <c r="BC32" s="43"/>
      <c r="BD32" s="40"/>
      <c r="BE32" s="40"/>
      <c r="BF32" s="40"/>
    </row>
    <row r="33" spans="1:58" ht="35.25" customHeight="1" x14ac:dyDescent="0.15">
      <c r="A33" s="50"/>
      <c r="B33" s="31"/>
      <c r="C33" s="302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4"/>
      <c r="AD33" s="31"/>
      <c r="AE33" s="308"/>
      <c r="AF33" s="309"/>
      <c r="AG33" s="309"/>
      <c r="AH33" s="309"/>
      <c r="AI33" s="309"/>
      <c r="AJ33" s="309"/>
      <c r="AK33" s="310"/>
      <c r="AL33" s="314"/>
      <c r="AM33" s="315"/>
      <c r="AN33" s="315"/>
      <c r="AO33" s="315"/>
      <c r="AP33" s="315"/>
      <c r="AQ33" s="316"/>
      <c r="AR33" s="31"/>
      <c r="AS33" s="31"/>
      <c r="AT33" s="317"/>
      <c r="AU33" s="317"/>
      <c r="AV33" s="318"/>
      <c r="AW33" s="319"/>
      <c r="AX33" s="319"/>
      <c r="AY33" s="31"/>
      <c r="AZ33" s="31"/>
      <c r="BA33" s="31"/>
      <c r="BB33" s="31"/>
      <c r="BC33" s="31"/>
      <c r="BD33" s="3"/>
      <c r="BE33" s="3"/>
      <c r="BF33" s="3"/>
    </row>
    <row r="34" spans="1:58" ht="25.5" customHeight="1" x14ac:dyDescent="0.15">
      <c r="A34" s="50"/>
      <c r="B34" s="31"/>
      <c r="C34" s="302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4"/>
      <c r="AD34" s="31"/>
      <c r="AE34" s="31"/>
      <c r="AF34" s="31"/>
      <c r="AG34" s="31"/>
      <c r="AH34" s="31"/>
      <c r="AI34" s="31"/>
      <c r="AJ34" s="31"/>
      <c r="AK34" s="52" t="s">
        <v>21</v>
      </c>
      <c r="AL34" s="31"/>
      <c r="AM34" s="34"/>
      <c r="AN34" s="34"/>
      <c r="AO34" s="34"/>
      <c r="AP34" s="31"/>
      <c r="AQ34" s="31"/>
      <c r="AR34" s="31"/>
      <c r="AS34" s="31"/>
      <c r="AT34" s="317"/>
      <c r="AU34" s="31"/>
      <c r="AV34" s="31"/>
      <c r="AW34" s="31"/>
      <c r="AX34" s="31"/>
      <c r="AY34" s="31"/>
      <c r="AZ34" s="31"/>
      <c r="BA34" s="31"/>
      <c r="BB34" s="31"/>
      <c r="BC34" s="31"/>
      <c r="BD34" s="3"/>
      <c r="BE34" s="3"/>
      <c r="BF34" s="3"/>
    </row>
    <row r="35" spans="1:58" ht="25.5" customHeight="1" x14ac:dyDescent="0.15">
      <c r="A35" s="50"/>
      <c r="B35" s="31"/>
      <c r="C35" s="302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4"/>
      <c r="AD35" s="31"/>
      <c r="AE35" s="31"/>
      <c r="AF35" s="31"/>
      <c r="AG35" s="31"/>
      <c r="AH35" s="31"/>
      <c r="AI35" s="31"/>
      <c r="AJ35" s="31"/>
      <c r="AK35" s="53" t="s">
        <v>41</v>
      </c>
      <c r="AL35" s="31"/>
      <c r="AM35" s="34"/>
      <c r="AN35" s="34"/>
      <c r="AO35" s="34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"/>
      <c r="BE35" s="3"/>
      <c r="BF35" s="3"/>
    </row>
    <row r="36" spans="1:58" ht="25.5" customHeight="1" x14ac:dyDescent="0.15">
      <c r="A36" s="50"/>
      <c r="B36" s="31"/>
      <c r="C36" s="292" t="s">
        <v>42</v>
      </c>
      <c r="D36" s="293"/>
      <c r="E36" s="294" t="s">
        <v>43</v>
      </c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5"/>
      <c r="AD36" s="31"/>
      <c r="AE36" s="31"/>
      <c r="AF36" s="31"/>
      <c r="AG36" s="31"/>
      <c r="AJ36" s="31"/>
      <c r="AK36" s="53"/>
      <c r="AL36" s="31"/>
      <c r="AM36" s="34"/>
      <c r="AN36" s="34"/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"/>
      <c r="BE36" s="3"/>
      <c r="BF36" s="3"/>
    </row>
    <row r="37" spans="1:58" ht="17.25" customHeight="1" x14ac:dyDescent="0.15">
      <c r="A37" s="54"/>
      <c r="B37" s="55"/>
      <c r="C37" s="55"/>
      <c r="D37" s="55"/>
      <c r="E37" s="55"/>
      <c r="F37" s="56"/>
      <c r="G37" s="55"/>
      <c r="H37" s="55"/>
      <c r="I37" s="55"/>
      <c r="J37" s="55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7"/>
      <c r="AM37" s="59"/>
      <c r="AN37" s="59"/>
      <c r="AO37" s="59"/>
      <c r="AP37" s="57"/>
      <c r="AQ37" s="57"/>
      <c r="AR37" s="57"/>
      <c r="AS37" s="57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"/>
      <c r="BE37" s="3"/>
      <c r="BF37" s="3"/>
    </row>
    <row r="38" spans="1:58" ht="17.25" customHeight="1" x14ac:dyDescent="0.15">
      <c r="A38" s="36"/>
      <c r="B38" s="36"/>
      <c r="C38" s="36"/>
      <c r="D38" s="36"/>
      <c r="E38" s="36"/>
      <c r="F38" s="60"/>
      <c r="G38" s="36"/>
      <c r="H38" s="36"/>
      <c r="I38" s="36"/>
      <c r="J38" s="3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53"/>
      <c r="AL38" s="31"/>
      <c r="AM38" s="34"/>
      <c r="AN38" s="34"/>
      <c r="AO38" s="34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"/>
      <c r="BE38" s="3"/>
      <c r="BF38" s="3"/>
    </row>
    <row r="39" spans="1:58" ht="17.25" customHeight="1" x14ac:dyDescent="0.15">
      <c r="A39" s="36"/>
      <c r="B39" s="36"/>
      <c r="C39" s="36"/>
      <c r="D39" s="36"/>
      <c r="E39" s="36"/>
      <c r="F39" s="60"/>
      <c r="G39" s="36"/>
      <c r="H39" s="36"/>
      <c r="I39" s="36"/>
      <c r="J39" s="36"/>
      <c r="AK39" s="61"/>
      <c r="AM39" s="10"/>
      <c r="AN39" s="10"/>
      <c r="AO39" s="10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"/>
      <c r="BE39" s="3"/>
      <c r="BF39" s="3"/>
    </row>
    <row r="40" spans="1:58" ht="25.5" customHeight="1" x14ac:dyDescent="0.15">
      <c r="A40" s="349" t="s">
        <v>44</v>
      </c>
      <c r="B40" s="350"/>
      <c r="C40" s="350"/>
      <c r="D40" s="350"/>
      <c r="E40" s="350"/>
      <c r="F40" s="350"/>
      <c r="G40" s="350"/>
      <c r="H40" s="350"/>
      <c r="I40" s="351"/>
      <c r="J40" s="23"/>
      <c r="K40" s="62" t="s">
        <v>45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23"/>
      <c r="AP40" s="23"/>
      <c r="AQ40" s="23"/>
      <c r="AR40" s="23"/>
      <c r="AS40" s="23"/>
      <c r="AT40" s="31"/>
      <c r="AU40" s="31" t="s">
        <v>6</v>
      </c>
      <c r="AV40" s="34"/>
      <c r="AW40" s="34"/>
      <c r="AX40" s="34"/>
      <c r="AY40" s="34"/>
      <c r="AZ40" s="31"/>
      <c r="BA40" s="34"/>
      <c r="BB40" s="34"/>
      <c r="BC40" s="34"/>
      <c r="BD40" s="21"/>
      <c r="BE40" s="21"/>
      <c r="BF40" s="21"/>
    </row>
    <row r="41" spans="1:58" ht="17.25" customHeight="1" x14ac:dyDescent="0.15">
      <c r="A41" s="352"/>
      <c r="B41" s="353"/>
      <c r="C41" s="353"/>
      <c r="D41" s="353"/>
      <c r="E41" s="353"/>
      <c r="F41" s="353"/>
      <c r="G41" s="353"/>
      <c r="H41" s="353"/>
      <c r="I41" s="35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5"/>
      <c r="AC41" s="25"/>
      <c r="AD41" s="25"/>
      <c r="AE41" s="26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7"/>
      <c r="AQ41" s="27"/>
      <c r="AR41" s="27"/>
      <c r="AS41" s="27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"/>
      <c r="BE41" s="3"/>
      <c r="BF41" s="3"/>
    </row>
    <row r="42" spans="1:58" ht="28.5" customHeight="1" x14ac:dyDescent="0.15">
      <c r="A42" s="28"/>
      <c r="B42" s="29" t="s">
        <v>7</v>
      </c>
      <c r="C42" s="30"/>
      <c r="D42" s="30"/>
      <c r="E42" s="30"/>
      <c r="F42" s="31"/>
      <c r="G42" s="32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4"/>
      <c r="AC42" s="34"/>
      <c r="AD42" s="34"/>
      <c r="AE42" s="29" t="s">
        <v>8</v>
      </c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1"/>
      <c r="AU42" s="31"/>
      <c r="AV42" s="31" t="s">
        <v>9</v>
      </c>
      <c r="AW42" s="31"/>
      <c r="AX42" s="31"/>
      <c r="AY42" s="31" t="s">
        <v>10</v>
      </c>
      <c r="AZ42" s="31"/>
      <c r="BA42" s="31"/>
      <c r="BB42" s="31"/>
      <c r="BC42" s="31"/>
      <c r="BD42" s="3"/>
      <c r="BE42" s="3"/>
      <c r="BF42" s="3"/>
    </row>
    <row r="43" spans="1:58" ht="25.5" customHeight="1" x14ac:dyDescent="0.15">
      <c r="A43" s="28"/>
      <c r="B43" s="217" t="s">
        <v>11</v>
      </c>
      <c r="C43" s="337"/>
      <c r="D43" s="337"/>
      <c r="E43" s="338"/>
      <c r="F43" s="342" t="s">
        <v>12</v>
      </c>
      <c r="G43" s="342"/>
      <c r="H43" s="332"/>
      <c r="I43" s="332"/>
      <c r="J43" s="325" t="s">
        <v>13</v>
      </c>
      <c r="K43" s="325"/>
      <c r="L43" s="332"/>
      <c r="M43" s="332"/>
      <c r="N43" s="325" t="s">
        <v>14</v>
      </c>
      <c r="O43" s="327"/>
      <c r="P43" s="343" t="s">
        <v>15</v>
      </c>
      <c r="Q43" s="327"/>
      <c r="R43" s="329" t="s">
        <v>16</v>
      </c>
      <c r="S43" s="329"/>
      <c r="T43" s="332"/>
      <c r="U43" s="332"/>
      <c r="V43" s="325" t="s">
        <v>13</v>
      </c>
      <c r="W43" s="325"/>
      <c r="X43" s="332"/>
      <c r="Y43" s="332"/>
      <c r="Z43" s="325" t="s">
        <v>14</v>
      </c>
      <c r="AA43" s="327"/>
      <c r="AB43" s="31"/>
      <c r="AC43" s="31"/>
      <c r="AD43" s="31"/>
      <c r="AE43" s="305" t="s">
        <v>46</v>
      </c>
      <c r="AF43" s="344"/>
      <c r="AG43" s="344"/>
      <c r="AH43" s="344"/>
      <c r="AI43" s="346"/>
      <c r="AJ43" s="322">
        <f>ROUNDDOWN(AY43/60,0)</f>
        <v>0</v>
      </c>
      <c r="AK43" s="322"/>
      <c r="AL43" s="344" t="s">
        <v>18</v>
      </c>
      <c r="AM43" s="344"/>
      <c r="AN43" s="322">
        <f>AY43-AJ43*60</f>
        <v>0</v>
      </c>
      <c r="AO43" s="322"/>
      <c r="AP43" s="325" t="s">
        <v>14</v>
      </c>
      <c r="AQ43" s="327"/>
      <c r="AR43" s="34"/>
      <c r="AS43" s="31"/>
      <c r="AT43" s="317"/>
      <c r="AU43" s="317" t="s">
        <v>19</v>
      </c>
      <c r="AV43" s="320">
        <f>T43*60+X43</f>
        <v>0</v>
      </c>
      <c r="AW43" s="31"/>
      <c r="AX43" s="317" t="s">
        <v>20</v>
      </c>
      <c r="AY43" s="320">
        <f>(T43*60+X43)-(H43*60+L43)</f>
        <v>0</v>
      </c>
      <c r="AZ43" s="31"/>
      <c r="BA43" s="31"/>
      <c r="BB43" s="31"/>
      <c r="BC43" s="31"/>
      <c r="BD43" s="3"/>
      <c r="BE43" s="3"/>
      <c r="BF43" s="3"/>
    </row>
    <row r="44" spans="1:58" ht="35.25" customHeight="1" x14ac:dyDescent="0.15">
      <c r="A44" s="28"/>
      <c r="B44" s="339"/>
      <c r="C44" s="340"/>
      <c r="D44" s="340"/>
      <c r="E44" s="341"/>
      <c r="F44" s="342"/>
      <c r="G44" s="342"/>
      <c r="H44" s="334"/>
      <c r="I44" s="334"/>
      <c r="J44" s="326"/>
      <c r="K44" s="326"/>
      <c r="L44" s="334"/>
      <c r="M44" s="334"/>
      <c r="N44" s="326"/>
      <c r="O44" s="328"/>
      <c r="P44" s="336"/>
      <c r="Q44" s="328"/>
      <c r="R44" s="330"/>
      <c r="S44" s="330"/>
      <c r="T44" s="334"/>
      <c r="U44" s="334"/>
      <c r="V44" s="326"/>
      <c r="W44" s="326"/>
      <c r="X44" s="334"/>
      <c r="Y44" s="334"/>
      <c r="Z44" s="326"/>
      <c r="AA44" s="328"/>
      <c r="AB44" s="31"/>
      <c r="AC44" s="31"/>
      <c r="AD44" s="31"/>
      <c r="AE44" s="347"/>
      <c r="AF44" s="345"/>
      <c r="AG44" s="345"/>
      <c r="AH44" s="345"/>
      <c r="AI44" s="348"/>
      <c r="AJ44" s="324"/>
      <c r="AK44" s="324"/>
      <c r="AL44" s="345"/>
      <c r="AM44" s="345"/>
      <c r="AN44" s="324"/>
      <c r="AO44" s="324"/>
      <c r="AP44" s="326"/>
      <c r="AQ44" s="328"/>
      <c r="AR44" s="34"/>
      <c r="AS44" s="31"/>
      <c r="AT44" s="317"/>
      <c r="AU44" s="317"/>
      <c r="AV44" s="320"/>
      <c r="AW44" s="31"/>
      <c r="AX44" s="317"/>
      <c r="AY44" s="320"/>
      <c r="AZ44" s="31"/>
      <c r="BA44" s="31"/>
      <c r="BB44" s="31"/>
      <c r="BC44" s="31"/>
      <c r="BD44" s="3"/>
      <c r="BE44" s="3"/>
      <c r="BF44" s="3"/>
    </row>
    <row r="45" spans="1:58" ht="17.25" customHeight="1" x14ac:dyDescent="0.15">
      <c r="A45" s="28"/>
      <c r="B45" s="35"/>
      <c r="C45" s="35"/>
      <c r="D45" s="35"/>
      <c r="E45" s="35"/>
      <c r="F45" s="36"/>
      <c r="G45" s="36"/>
      <c r="H45" s="37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9" t="s">
        <v>21</v>
      </c>
      <c r="AK45" s="38"/>
      <c r="AL45" s="38"/>
      <c r="AM45" s="38"/>
      <c r="AN45" s="38"/>
      <c r="AO45" s="38"/>
      <c r="AP45" s="38"/>
      <c r="AQ45" s="38"/>
      <c r="AR45" s="34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"/>
      <c r="BE45" s="3"/>
      <c r="BF45" s="3"/>
    </row>
    <row r="46" spans="1:58" s="31" customFormat="1" ht="25.5" customHeight="1" x14ac:dyDescent="0.15">
      <c r="A46" s="28"/>
      <c r="B46" s="29"/>
      <c r="C46" s="30"/>
      <c r="D46" s="30"/>
      <c r="E46" s="3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/>
      <c r="X46" s="34"/>
      <c r="Y46" s="34"/>
      <c r="Z46" s="32"/>
      <c r="AA46" s="33"/>
      <c r="AB46" s="34"/>
      <c r="AC46" s="34"/>
      <c r="AD46" s="34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4"/>
      <c r="AV46" s="43" t="s">
        <v>22</v>
      </c>
      <c r="AY46" s="31" t="s">
        <v>23</v>
      </c>
      <c r="BB46" s="31" t="s">
        <v>24</v>
      </c>
      <c r="BD46" s="3"/>
      <c r="BE46" s="3"/>
      <c r="BF46" s="3"/>
    </row>
    <row r="47" spans="1:58" s="48" customFormat="1" ht="25.5" customHeight="1" x14ac:dyDescent="0.15">
      <c r="A47" s="41"/>
      <c r="B47" s="42" t="s">
        <v>113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2"/>
      <c r="Q47" s="42"/>
      <c r="R47" s="42"/>
      <c r="S47" s="42"/>
      <c r="T47" s="42"/>
      <c r="U47" s="13"/>
      <c r="V47" s="42"/>
      <c r="W47" s="42"/>
      <c r="X47" s="34"/>
      <c r="Y47" s="34"/>
      <c r="Z47" s="32"/>
      <c r="AA47" s="33"/>
      <c r="AB47" s="34"/>
      <c r="AC47" s="34"/>
      <c r="AD47" s="34"/>
      <c r="AE47" s="44" t="s">
        <v>25</v>
      </c>
      <c r="AF47" s="45"/>
      <c r="AG47" s="46"/>
      <c r="AH47" s="46"/>
      <c r="AI47" s="46"/>
      <c r="AJ47" s="46"/>
      <c r="AK47" s="46"/>
      <c r="AL47" s="46"/>
      <c r="AM47" s="46"/>
      <c r="AN47" s="38"/>
      <c r="AO47" s="38"/>
      <c r="AP47" s="38"/>
      <c r="AQ47" s="47"/>
      <c r="AR47" s="34"/>
      <c r="AS47" s="31"/>
      <c r="AT47" s="43"/>
      <c r="AU47" s="43"/>
      <c r="AV47" s="43" t="s">
        <v>26</v>
      </c>
      <c r="AW47" s="43"/>
      <c r="AX47" s="43"/>
      <c r="AY47" s="31" t="s">
        <v>27</v>
      </c>
      <c r="AZ47" s="43"/>
      <c r="BA47" s="31"/>
      <c r="BB47" s="31" t="s">
        <v>28</v>
      </c>
      <c r="BC47" s="43"/>
      <c r="BD47" s="3"/>
      <c r="BE47" s="40"/>
      <c r="BF47" s="40"/>
    </row>
    <row r="48" spans="1:58" ht="25.5" customHeight="1" x14ac:dyDescent="0.15">
      <c r="A48" s="28"/>
      <c r="B48" s="217" t="s">
        <v>11</v>
      </c>
      <c r="C48" s="337"/>
      <c r="D48" s="337"/>
      <c r="E48" s="338"/>
      <c r="F48" s="342" t="s">
        <v>12</v>
      </c>
      <c r="G48" s="342"/>
      <c r="H48" s="332"/>
      <c r="I48" s="332"/>
      <c r="J48" s="325" t="s">
        <v>13</v>
      </c>
      <c r="K48" s="325"/>
      <c r="L48" s="332"/>
      <c r="M48" s="332"/>
      <c r="N48" s="325" t="s">
        <v>14</v>
      </c>
      <c r="O48" s="327"/>
      <c r="P48" s="343" t="s">
        <v>15</v>
      </c>
      <c r="Q48" s="327"/>
      <c r="R48" s="329" t="s">
        <v>16</v>
      </c>
      <c r="S48" s="329"/>
      <c r="T48" s="331"/>
      <c r="U48" s="332"/>
      <c r="V48" s="325" t="s">
        <v>13</v>
      </c>
      <c r="W48" s="325"/>
      <c r="X48" s="332"/>
      <c r="Y48" s="332"/>
      <c r="Z48" s="325" t="s">
        <v>14</v>
      </c>
      <c r="AA48" s="327"/>
      <c r="AB48" s="34"/>
      <c r="AC48" s="34"/>
      <c r="AD48" s="34"/>
      <c r="AE48" s="335" t="s">
        <v>47</v>
      </c>
      <c r="AF48" s="325"/>
      <c r="AG48" s="325"/>
      <c r="AH48" s="325"/>
      <c r="AI48" s="327"/>
      <c r="AJ48" s="321">
        <f>ROUNDDOWN(AV53/60,0)</f>
        <v>0</v>
      </c>
      <c r="AK48" s="322"/>
      <c r="AL48" s="325" t="s">
        <v>13</v>
      </c>
      <c r="AM48" s="325"/>
      <c r="AN48" s="322">
        <f>AV53-AJ48*60</f>
        <v>0</v>
      </c>
      <c r="AO48" s="322"/>
      <c r="AP48" s="325" t="s">
        <v>14</v>
      </c>
      <c r="AQ48" s="327"/>
      <c r="AR48" s="34"/>
      <c r="AS48" s="49"/>
      <c r="AT48" s="31"/>
      <c r="AU48" s="317" t="s">
        <v>30</v>
      </c>
      <c r="AV48" s="320">
        <f>IF(AY48&lt;=BB48,BB48,AV43)</f>
        <v>1260</v>
      </c>
      <c r="AW48" s="146"/>
      <c r="AX48" s="317" t="s">
        <v>31</v>
      </c>
      <c r="AY48" s="320">
        <f>T48*60+X48</f>
        <v>0</v>
      </c>
      <c r="AZ48" s="146"/>
      <c r="BA48" s="317" t="s">
        <v>32</v>
      </c>
      <c r="BB48" s="320">
        <f>IF(C57="☑",21*60,20*60)</f>
        <v>1260</v>
      </c>
      <c r="BC48" s="31"/>
      <c r="BD48" s="3"/>
      <c r="BE48" s="3"/>
      <c r="BF48" s="3"/>
    </row>
    <row r="49" spans="1:59" ht="35.25" customHeight="1" x14ac:dyDescent="0.15">
      <c r="A49" s="28"/>
      <c r="B49" s="339"/>
      <c r="C49" s="340"/>
      <c r="D49" s="340"/>
      <c r="E49" s="341"/>
      <c r="F49" s="342"/>
      <c r="G49" s="342"/>
      <c r="H49" s="334"/>
      <c r="I49" s="334"/>
      <c r="J49" s="326"/>
      <c r="K49" s="326"/>
      <c r="L49" s="334"/>
      <c r="M49" s="334"/>
      <c r="N49" s="326"/>
      <c r="O49" s="328"/>
      <c r="P49" s="336"/>
      <c r="Q49" s="328"/>
      <c r="R49" s="330"/>
      <c r="S49" s="330"/>
      <c r="T49" s="333"/>
      <c r="U49" s="334"/>
      <c r="V49" s="326"/>
      <c r="W49" s="326"/>
      <c r="X49" s="334"/>
      <c r="Y49" s="334"/>
      <c r="Z49" s="326"/>
      <c r="AA49" s="328"/>
      <c r="AB49" s="31"/>
      <c r="AC49" s="31"/>
      <c r="AD49" s="31"/>
      <c r="AE49" s="336"/>
      <c r="AF49" s="326"/>
      <c r="AG49" s="326"/>
      <c r="AH49" s="326"/>
      <c r="AI49" s="328"/>
      <c r="AJ49" s="323"/>
      <c r="AK49" s="324"/>
      <c r="AL49" s="326"/>
      <c r="AM49" s="326"/>
      <c r="AN49" s="324"/>
      <c r="AO49" s="324"/>
      <c r="AP49" s="326"/>
      <c r="AQ49" s="328"/>
      <c r="AR49" s="34"/>
      <c r="AS49" s="49"/>
      <c r="AT49" s="31"/>
      <c r="AU49" s="317"/>
      <c r="AV49" s="320"/>
      <c r="AW49" s="146"/>
      <c r="AX49" s="317"/>
      <c r="AY49" s="320"/>
      <c r="AZ49" s="146"/>
      <c r="BA49" s="317"/>
      <c r="BB49" s="320"/>
      <c r="BC49" s="31"/>
      <c r="BD49" s="3"/>
      <c r="BE49" s="3"/>
      <c r="BF49" s="3"/>
    </row>
    <row r="50" spans="1:59" ht="17.25" customHeight="1" x14ac:dyDescent="0.15">
      <c r="A50" s="50"/>
      <c r="B50" s="35"/>
      <c r="C50" s="35"/>
      <c r="D50" s="35"/>
      <c r="E50" s="35"/>
      <c r="F50" s="31"/>
      <c r="G50" s="35"/>
      <c r="H50" s="37"/>
      <c r="I50" s="35"/>
      <c r="J50" s="35"/>
      <c r="K50" s="35"/>
      <c r="L50" s="35"/>
      <c r="M50" s="35"/>
      <c r="N50" s="35"/>
      <c r="O50" s="35"/>
      <c r="P50" s="51"/>
      <c r="Q50" s="35"/>
      <c r="R50" s="35"/>
      <c r="S50" s="35"/>
      <c r="T50" s="35"/>
      <c r="U50" s="35"/>
      <c r="V50" s="35"/>
      <c r="W50" s="35"/>
      <c r="X50" s="34"/>
      <c r="Y50" s="34"/>
      <c r="Z50" s="32"/>
      <c r="AA50" s="31"/>
      <c r="AB50" s="31"/>
      <c r="AC50" s="31"/>
      <c r="AD50" s="31"/>
      <c r="AE50" s="47"/>
      <c r="AF50" s="47"/>
      <c r="AG50" s="47"/>
      <c r="AH50" s="47"/>
      <c r="AI50" s="47"/>
      <c r="AJ50" s="39" t="s">
        <v>21</v>
      </c>
      <c r="AK50" s="47"/>
      <c r="AL50" s="47"/>
      <c r="AM50" s="47"/>
      <c r="AN50" s="47"/>
      <c r="AO50" s="47"/>
      <c r="AP50" s="47"/>
      <c r="AQ50" s="47"/>
      <c r="AR50" s="31"/>
      <c r="AS50" s="31"/>
      <c r="AT50" s="31"/>
      <c r="AU50" s="31"/>
      <c r="AV50" s="31"/>
      <c r="AW50" s="31"/>
      <c r="AX50" s="31"/>
      <c r="AY50" s="60" t="s">
        <v>33</v>
      </c>
      <c r="AZ50" s="31"/>
      <c r="BA50" s="31"/>
      <c r="BB50" s="31"/>
      <c r="BC50" s="31"/>
      <c r="BD50" s="3"/>
      <c r="BE50" s="3"/>
      <c r="BF50" s="3"/>
    </row>
    <row r="51" spans="1:59" ht="25.5" customHeight="1" x14ac:dyDescent="0.2">
      <c r="A51" s="50"/>
      <c r="B51" s="31"/>
      <c r="C51" s="299" t="s">
        <v>106</v>
      </c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1"/>
      <c r="AC51" s="31"/>
      <c r="AD51" s="31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T51" s="31"/>
      <c r="AU51" s="31"/>
      <c r="AV51" s="31"/>
      <c r="AW51" s="31"/>
      <c r="AX51" s="31"/>
      <c r="AY51" s="125" t="s">
        <v>34</v>
      </c>
      <c r="AZ51" s="31"/>
      <c r="BA51" s="31"/>
      <c r="BB51" s="31"/>
      <c r="BC51" s="31"/>
      <c r="BD51" s="3"/>
      <c r="BE51" s="3"/>
      <c r="BF51" s="3"/>
    </row>
    <row r="52" spans="1:59" ht="25.5" customHeight="1" x14ac:dyDescent="0.15">
      <c r="A52" s="50"/>
      <c r="B52" s="31"/>
      <c r="C52" s="302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4"/>
      <c r="AC52" s="31"/>
      <c r="AD52" s="31"/>
      <c r="AE52" s="44" t="s">
        <v>35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31"/>
      <c r="AS52" s="31"/>
      <c r="AT52" s="31"/>
      <c r="AU52" s="31"/>
      <c r="AV52" s="31" t="s">
        <v>36</v>
      </c>
      <c r="AW52" s="31"/>
      <c r="AX52" s="31"/>
      <c r="AY52" s="31" t="s">
        <v>37</v>
      </c>
      <c r="AZ52" s="126"/>
      <c r="BA52" s="31"/>
      <c r="BB52" s="31"/>
      <c r="BC52" s="31"/>
      <c r="BD52" s="3"/>
      <c r="BE52" s="3"/>
      <c r="BF52" s="3"/>
    </row>
    <row r="53" spans="1:59" s="48" customFormat="1" ht="25.5" customHeight="1" x14ac:dyDescent="0.15">
      <c r="A53" s="50"/>
      <c r="B53" s="31"/>
      <c r="C53" s="302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4"/>
      <c r="AC53" s="34"/>
      <c r="AD53" s="34"/>
      <c r="AE53" s="305" t="s">
        <v>48</v>
      </c>
      <c r="AF53" s="306"/>
      <c r="AG53" s="306"/>
      <c r="AH53" s="306"/>
      <c r="AI53" s="306"/>
      <c r="AJ53" s="306"/>
      <c r="AK53" s="307"/>
      <c r="AL53" s="311">
        <f>IF(AY43=0,0,ROUNDUP(AV53/AY43,3))</f>
        <v>0</v>
      </c>
      <c r="AM53" s="312"/>
      <c r="AN53" s="312"/>
      <c r="AO53" s="312"/>
      <c r="AP53" s="312"/>
      <c r="AQ53" s="313"/>
      <c r="AR53" s="31"/>
      <c r="AS53" s="31"/>
      <c r="AT53" s="43"/>
      <c r="AU53" s="317" t="s">
        <v>39</v>
      </c>
      <c r="AV53" s="318">
        <f>IF(AV43-AV48&gt;0,IF(AV43-AV48&gt;AY43,AY43,AV43-AV48),0)</f>
        <v>0</v>
      </c>
      <c r="AW53" s="319" t="s">
        <v>40</v>
      </c>
      <c r="AX53" s="319"/>
      <c r="AY53" s="126"/>
      <c r="AZ53" s="126"/>
      <c r="BA53" s="43"/>
      <c r="BB53" s="43"/>
      <c r="BC53" s="43"/>
      <c r="BD53" s="40"/>
      <c r="BE53" s="40"/>
      <c r="BF53" s="40"/>
    </row>
    <row r="54" spans="1:59" ht="35.25" customHeight="1" x14ac:dyDescent="0.15">
      <c r="A54" s="63"/>
      <c r="B54" s="31"/>
      <c r="C54" s="302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4"/>
      <c r="AC54" s="31"/>
      <c r="AD54" s="31"/>
      <c r="AE54" s="308"/>
      <c r="AF54" s="309"/>
      <c r="AG54" s="309"/>
      <c r="AH54" s="309"/>
      <c r="AI54" s="309"/>
      <c r="AJ54" s="309"/>
      <c r="AK54" s="310"/>
      <c r="AL54" s="314"/>
      <c r="AM54" s="315"/>
      <c r="AN54" s="315"/>
      <c r="AO54" s="315"/>
      <c r="AP54" s="315"/>
      <c r="AQ54" s="316"/>
      <c r="AR54" s="31"/>
      <c r="AS54" s="31"/>
      <c r="AT54" s="317"/>
      <c r="AU54" s="317"/>
      <c r="AV54" s="318"/>
      <c r="AW54" s="319"/>
      <c r="AX54" s="319"/>
      <c r="AY54" s="31"/>
      <c r="AZ54" s="31"/>
      <c r="BA54" s="31"/>
      <c r="BB54" s="31"/>
      <c r="BC54" s="31"/>
      <c r="BD54" s="3"/>
      <c r="BE54" s="3"/>
      <c r="BF54" s="3"/>
    </row>
    <row r="55" spans="1:59" ht="25.5" customHeight="1" x14ac:dyDescent="0.15">
      <c r="A55" s="63"/>
      <c r="B55" s="31"/>
      <c r="C55" s="302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4"/>
      <c r="AC55" s="31"/>
      <c r="AD55" s="31"/>
      <c r="AE55" s="31"/>
      <c r="AF55" s="31"/>
      <c r="AG55" s="31"/>
      <c r="AH55" s="31"/>
      <c r="AI55" s="31"/>
      <c r="AJ55" s="31"/>
      <c r="AK55" s="52" t="s">
        <v>21</v>
      </c>
      <c r="AL55" s="31"/>
      <c r="AM55" s="34"/>
      <c r="AN55" s="34"/>
      <c r="AO55" s="34"/>
      <c r="AP55" s="31"/>
      <c r="AQ55" s="31"/>
      <c r="AR55" s="31"/>
      <c r="AS55" s="31"/>
      <c r="AT55" s="317"/>
      <c r="AU55" s="31"/>
      <c r="AV55" s="31"/>
      <c r="AW55" s="31"/>
      <c r="AX55" s="31"/>
      <c r="AY55" s="31"/>
      <c r="AZ55" s="31"/>
      <c r="BA55" s="31"/>
      <c r="BB55" s="31"/>
      <c r="BC55" s="31"/>
      <c r="BD55" s="3"/>
      <c r="BE55" s="3"/>
      <c r="BF55" s="3"/>
    </row>
    <row r="56" spans="1:59" ht="25.5" customHeight="1" x14ac:dyDescent="0.15">
      <c r="A56" s="50"/>
      <c r="B56" s="30"/>
      <c r="C56" s="302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4"/>
      <c r="AC56" s="31"/>
      <c r="AD56" s="31"/>
      <c r="AE56" s="31"/>
      <c r="AF56" s="31"/>
      <c r="AG56" s="31"/>
      <c r="AH56" s="31"/>
      <c r="AI56" s="31"/>
      <c r="AJ56" s="31"/>
      <c r="AK56" s="53" t="s">
        <v>41</v>
      </c>
      <c r="AL56" s="31"/>
      <c r="AM56" s="34"/>
      <c r="AN56" s="34"/>
      <c r="AO56" s="34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"/>
      <c r="BE56" s="3"/>
      <c r="BF56" s="3"/>
    </row>
    <row r="57" spans="1:59" ht="25.5" customHeight="1" x14ac:dyDescent="0.15">
      <c r="A57" s="50"/>
      <c r="B57" s="30"/>
      <c r="C57" s="292" t="s">
        <v>42</v>
      </c>
      <c r="D57" s="293"/>
      <c r="E57" s="294" t="s">
        <v>43</v>
      </c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5"/>
      <c r="AC57" s="31"/>
      <c r="AD57" s="31"/>
      <c r="AE57" s="31"/>
      <c r="AF57" s="31"/>
      <c r="AG57" s="31"/>
      <c r="AH57" s="31"/>
      <c r="AI57" s="31"/>
      <c r="AJ57" s="31"/>
      <c r="AK57" s="53"/>
      <c r="AL57" s="31"/>
      <c r="AM57" s="34"/>
      <c r="AN57" s="34"/>
      <c r="AO57" s="34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"/>
      <c r="BE57" s="3"/>
      <c r="BF57" s="3"/>
    </row>
    <row r="58" spans="1:59" ht="17.25" customHeight="1" x14ac:dyDescent="0.15">
      <c r="A58" s="54"/>
      <c r="B58" s="55"/>
      <c r="C58" s="55"/>
      <c r="D58" s="55"/>
      <c r="E58" s="55"/>
      <c r="F58" s="56"/>
      <c r="G58" s="55"/>
      <c r="H58" s="55"/>
      <c r="I58" s="55"/>
      <c r="J58" s="55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8"/>
      <c r="AL58" s="57"/>
      <c r="AM58" s="59"/>
      <c r="AN58" s="59"/>
      <c r="AO58" s="59"/>
      <c r="AP58" s="57"/>
      <c r="AQ58" s="57"/>
      <c r="AR58" s="57"/>
      <c r="AS58" s="57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"/>
      <c r="BE58" s="3"/>
      <c r="BF58" s="3"/>
    </row>
    <row r="59" spans="1:59" ht="25.5" customHeight="1" x14ac:dyDescent="0.15">
      <c r="A59" s="349" t="s">
        <v>49</v>
      </c>
      <c r="B59" s="350"/>
      <c r="C59" s="350"/>
      <c r="D59" s="350"/>
      <c r="E59" s="350"/>
      <c r="F59" s="350"/>
      <c r="G59" s="350"/>
      <c r="H59" s="350"/>
      <c r="I59" s="351"/>
      <c r="J59" s="23"/>
      <c r="K59" s="62" t="s">
        <v>50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23"/>
      <c r="AP59" s="23"/>
      <c r="AQ59" s="23"/>
      <c r="AR59" s="23"/>
      <c r="AS59" s="23"/>
      <c r="AT59" s="23"/>
      <c r="AU59" s="31"/>
      <c r="AV59" s="31" t="s">
        <v>6</v>
      </c>
      <c r="AW59" s="34"/>
      <c r="AX59" s="34"/>
      <c r="AY59" s="34"/>
      <c r="AZ59" s="34"/>
      <c r="BA59" s="31"/>
      <c r="BB59" s="34"/>
      <c r="BC59" s="34"/>
      <c r="BD59" s="21"/>
      <c r="BE59" s="21"/>
      <c r="BF59" s="21"/>
      <c r="BG59" s="10"/>
    </row>
    <row r="60" spans="1:59" ht="17.25" customHeight="1" x14ac:dyDescent="0.15">
      <c r="A60" s="352"/>
      <c r="B60" s="353"/>
      <c r="C60" s="353"/>
      <c r="D60" s="353"/>
      <c r="E60" s="353"/>
      <c r="F60" s="353"/>
      <c r="G60" s="353"/>
      <c r="H60" s="353"/>
      <c r="I60" s="35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5"/>
      <c r="Y60" s="25"/>
      <c r="Z60" s="25"/>
      <c r="AA60" s="25"/>
      <c r="AB60" s="25"/>
      <c r="AC60" s="25"/>
      <c r="AD60" s="25"/>
      <c r="AE60" s="26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7"/>
      <c r="AQ60" s="27"/>
      <c r="AR60" s="27"/>
      <c r="AS60" s="27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"/>
      <c r="BE60" s="3"/>
      <c r="BF60" s="3"/>
      <c r="BG60" s="31"/>
    </row>
    <row r="61" spans="1:59" ht="28.5" customHeight="1" x14ac:dyDescent="0.15">
      <c r="A61" s="28"/>
      <c r="B61" s="29" t="s">
        <v>7</v>
      </c>
      <c r="C61" s="30"/>
      <c r="D61" s="30"/>
      <c r="E61" s="30"/>
      <c r="F61" s="31"/>
      <c r="G61" s="32"/>
      <c r="H61" s="31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3"/>
      <c r="AB61" s="34"/>
      <c r="AC61" s="34"/>
      <c r="AD61" s="34"/>
      <c r="AE61" s="29" t="s">
        <v>8</v>
      </c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1"/>
      <c r="AV61" s="31"/>
      <c r="AW61" s="31" t="s">
        <v>9</v>
      </c>
      <c r="AX61" s="31"/>
      <c r="AY61" s="31"/>
      <c r="AZ61" s="31" t="s">
        <v>10</v>
      </c>
      <c r="BA61" s="31"/>
      <c r="BB61" s="31"/>
      <c r="BC61" s="31"/>
      <c r="BD61" s="3"/>
      <c r="BE61" s="3"/>
      <c r="BF61" s="3"/>
      <c r="BG61" s="31"/>
    </row>
    <row r="62" spans="1:59" ht="25.5" customHeight="1" x14ac:dyDescent="0.15">
      <c r="A62" s="28"/>
      <c r="B62" s="217" t="s">
        <v>11</v>
      </c>
      <c r="C62" s="337"/>
      <c r="D62" s="337"/>
      <c r="E62" s="338"/>
      <c r="F62" s="342" t="s">
        <v>12</v>
      </c>
      <c r="G62" s="342"/>
      <c r="H62" s="332"/>
      <c r="I62" s="332"/>
      <c r="J62" s="325" t="s">
        <v>13</v>
      </c>
      <c r="K62" s="325"/>
      <c r="L62" s="332"/>
      <c r="M62" s="332"/>
      <c r="N62" s="325" t="s">
        <v>14</v>
      </c>
      <c r="O62" s="327"/>
      <c r="P62" s="343" t="s">
        <v>15</v>
      </c>
      <c r="Q62" s="327"/>
      <c r="R62" s="329" t="s">
        <v>16</v>
      </c>
      <c r="S62" s="329"/>
      <c r="T62" s="332"/>
      <c r="U62" s="332"/>
      <c r="V62" s="325" t="s">
        <v>13</v>
      </c>
      <c r="W62" s="325"/>
      <c r="X62" s="332"/>
      <c r="Y62" s="332"/>
      <c r="Z62" s="325" t="s">
        <v>14</v>
      </c>
      <c r="AA62" s="327"/>
      <c r="AB62" s="31"/>
      <c r="AC62" s="31"/>
      <c r="AD62" s="31"/>
      <c r="AE62" s="305" t="s">
        <v>46</v>
      </c>
      <c r="AF62" s="344"/>
      <c r="AG62" s="344"/>
      <c r="AH62" s="344"/>
      <c r="AI62" s="346"/>
      <c r="AJ62" s="322">
        <f>ROUNDDOWN(AZ62/60,0)</f>
        <v>0</v>
      </c>
      <c r="AK62" s="322"/>
      <c r="AL62" s="344" t="s">
        <v>18</v>
      </c>
      <c r="AM62" s="344"/>
      <c r="AN62" s="322">
        <f>AZ62-AJ62*60</f>
        <v>0</v>
      </c>
      <c r="AO62" s="322"/>
      <c r="AP62" s="325" t="s">
        <v>14</v>
      </c>
      <c r="AQ62" s="327"/>
      <c r="AR62" s="34"/>
      <c r="AS62" s="31"/>
      <c r="AT62" s="31"/>
      <c r="AU62" s="317"/>
      <c r="AV62" s="317" t="s">
        <v>19</v>
      </c>
      <c r="AW62" s="320">
        <f>T62*60+X62</f>
        <v>0</v>
      </c>
      <c r="AX62" s="31"/>
      <c r="AY62" s="317" t="s">
        <v>20</v>
      </c>
      <c r="AZ62" s="320">
        <f>(T62*60+X62)-(H62*60+L62)</f>
        <v>0</v>
      </c>
      <c r="BA62" s="31"/>
      <c r="BB62" s="31"/>
      <c r="BC62" s="31"/>
      <c r="BD62" s="3"/>
      <c r="BE62" s="3"/>
      <c r="BF62" s="3"/>
      <c r="BG62" s="31"/>
    </row>
    <row r="63" spans="1:59" ht="35.25" customHeight="1" x14ac:dyDescent="0.15">
      <c r="A63" s="28"/>
      <c r="B63" s="339"/>
      <c r="C63" s="340"/>
      <c r="D63" s="340"/>
      <c r="E63" s="341"/>
      <c r="F63" s="342"/>
      <c r="G63" s="342"/>
      <c r="H63" s="334"/>
      <c r="I63" s="334"/>
      <c r="J63" s="326"/>
      <c r="K63" s="326"/>
      <c r="L63" s="334"/>
      <c r="M63" s="334"/>
      <c r="N63" s="326"/>
      <c r="O63" s="328"/>
      <c r="P63" s="336"/>
      <c r="Q63" s="328"/>
      <c r="R63" s="330"/>
      <c r="S63" s="330"/>
      <c r="T63" s="334"/>
      <c r="U63" s="334"/>
      <c r="V63" s="326"/>
      <c r="W63" s="326"/>
      <c r="X63" s="334"/>
      <c r="Y63" s="334"/>
      <c r="Z63" s="326"/>
      <c r="AA63" s="328"/>
      <c r="AB63" s="31"/>
      <c r="AC63" s="31"/>
      <c r="AD63" s="31"/>
      <c r="AE63" s="347"/>
      <c r="AF63" s="345"/>
      <c r="AG63" s="345"/>
      <c r="AH63" s="345"/>
      <c r="AI63" s="348"/>
      <c r="AJ63" s="324"/>
      <c r="AK63" s="324"/>
      <c r="AL63" s="345"/>
      <c r="AM63" s="345"/>
      <c r="AN63" s="324"/>
      <c r="AO63" s="324"/>
      <c r="AP63" s="326"/>
      <c r="AQ63" s="328"/>
      <c r="AR63" s="34"/>
      <c r="AS63" s="31"/>
      <c r="AT63" s="31"/>
      <c r="AU63" s="317"/>
      <c r="AV63" s="317"/>
      <c r="AW63" s="320"/>
      <c r="AX63" s="31"/>
      <c r="AY63" s="317"/>
      <c r="AZ63" s="320"/>
      <c r="BA63" s="31"/>
      <c r="BB63" s="31"/>
      <c r="BC63" s="31"/>
      <c r="BD63" s="3"/>
      <c r="BE63" s="3"/>
      <c r="BF63" s="3"/>
      <c r="BG63" s="31"/>
    </row>
    <row r="64" spans="1:59" ht="17.25" customHeight="1" x14ac:dyDescent="0.15">
      <c r="A64" s="28"/>
      <c r="B64" s="35"/>
      <c r="C64" s="35"/>
      <c r="D64" s="35"/>
      <c r="E64" s="35"/>
      <c r="F64" s="36"/>
      <c r="G64" s="36"/>
      <c r="H64" s="37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4"/>
      <c r="Y64" s="34"/>
      <c r="Z64" s="32"/>
      <c r="AA64" s="33"/>
      <c r="AB64" s="34"/>
      <c r="AC64" s="34"/>
      <c r="AD64" s="34"/>
      <c r="AE64" s="38"/>
      <c r="AF64" s="38"/>
      <c r="AG64" s="38"/>
      <c r="AH64" s="38"/>
      <c r="AI64" s="38"/>
      <c r="AJ64" s="39" t="s">
        <v>21</v>
      </c>
      <c r="AK64" s="38"/>
      <c r="AL64" s="38"/>
      <c r="AM64" s="38"/>
      <c r="AN64" s="38"/>
      <c r="AO64" s="38"/>
      <c r="AP64" s="38"/>
      <c r="AQ64" s="38"/>
      <c r="AR64" s="34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"/>
      <c r="BE64" s="3"/>
      <c r="BF64" s="3"/>
      <c r="BG64" s="31"/>
    </row>
    <row r="65" spans="1:59" s="31" customFormat="1" ht="25.5" customHeight="1" x14ac:dyDescent="0.15">
      <c r="A65" s="28"/>
      <c r="B65" s="29"/>
      <c r="C65" s="30"/>
      <c r="D65" s="30"/>
      <c r="E65" s="3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3"/>
      <c r="X65" s="34"/>
      <c r="Y65" s="34"/>
      <c r="Z65" s="32"/>
      <c r="AA65" s="33"/>
      <c r="AB65" s="34"/>
      <c r="AC65" s="34"/>
      <c r="AD65" s="34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4"/>
      <c r="AW65" s="43" t="s">
        <v>22</v>
      </c>
      <c r="AZ65" s="31" t="s">
        <v>23</v>
      </c>
      <c r="BC65" s="31" t="s">
        <v>24</v>
      </c>
      <c r="BD65" s="3"/>
      <c r="BE65" s="3"/>
      <c r="BF65" s="3"/>
    </row>
    <row r="66" spans="1:59" s="48" customFormat="1" ht="25.5" customHeight="1" x14ac:dyDescent="0.15">
      <c r="A66" s="41"/>
      <c r="B66" s="42" t="s">
        <v>113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42"/>
      <c r="Q66" s="42"/>
      <c r="R66" s="42"/>
      <c r="S66" s="42"/>
      <c r="T66" s="42"/>
      <c r="U66" s="13"/>
      <c r="V66" s="42"/>
      <c r="W66" s="42"/>
      <c r="X66" s="34"/>
      <c r="Y66" s="34"/>
      <c r="Z66" s="32"/>
      <c r="AA66" s="33"/>
      <c r="AB66" s="34"/>
      <c r="AC66" s="34"/>
      <c r="AD66" s="34"/>
      <c r="AE66" s="44" t="s">
        <v>25</v>
      </c>
      <c r="AF66" s="45"/>
      <c r="AG66" s="46"/>
      <c r="AH66" s="46"/>
      <c r="AI66" s="46"/>
      <c r="AJ66" s="46"/>
      <c r="AK66" s="46"/>
      <c r="AL66" s="46"/>
      <c r="AM66" s="46"/>
      <c r="AN66" s="38"/>
      <c r="AO66" s="38"/>
      <c r="AP66" s="38"/>
      <c r="AQ66" s="47"/>
      <c r="AR66" s="34"/>
      <c r="AS66" s="31"/>
      <c r="AT66" s="31"/>
      <c r="AU66" s="43"/>
      <c r="AV66" s="43"/>
      <c r="AW66" s="43" t="s">
        <v>26</v>
      </c>
      <c r="AX66" s="43"/>
      <c r="AY66" s="43"/>
      <c r="AZ66" s="31" t="s">
        <v>27</v>
      </c>
      <c r="BA66" s="43"/>
      <c r="BB66" s="31"/>
      <c r="BC66" s="31" t="s">
        <v>28</v>
      </c>
      <c r="BD66" s="40"/>
      <c r="BE66" s="3"/>
      <c r="BF66" s="40"/>
      <c r="BG66" s="43"/>
    </row>
    <row r="67" spans="1:59" ht="25.5" customHeight="1" x14ac:dyDescent="0.15">
      <c r="A67" s="28"/>
      <c r="B67" s="217" t="s">
        <v>51</v>
      </c>
      <c r="C67" s="337"/>
      <c r="D67" s="337"/>
      <c r="E67" s="338"/>
      <c r="F67" s="342" t="s">
        <v>12</v>
      </c>
      <c r="G67" s="342"/>
      <c r="H67" s="332"/>
      <c r="I67" s="332"/>
      <c r="J67" s="325" t="s">
        <v>13</v>
      </c>
      <c r="K67" s="325"/>
      <c r="L67" s="332"/>
      <c r="M67" s="332"/>
      <c r="N67" s="325" t="s">
        <v>14</v>
      </c>
      <c r="O67" s="327"/>
      <c r="P67" s="343" t="s">
        <v>15</v>
      </c>
      <c r="Q67" s="327"/>
      <c r="R67" s="329" t="s">
        <v>16</v>
      </c>
      <c r="S67" s="329"/>
      <c r="T67" s="331"/>
      <c r="U67" s="332"/>
      <c r="V67" s="325" t="s">
        <v>13</v>
      </c>
      <c r="W67" s="325"/>
      <c r="X67" s="332"/>
      <c r="Y67" s="332"/>
      <c r="Z67" s="325" t="s">
        <v>14</v>
      </c>
      <c r="AA67" s="327"/>
      <c r="AB67" s="34"/>
      <c r="AC67" s="34"/>
      <c r="AD67" s="34"/>
      <c r="AE67" s="335" t="s">
        <v>52</v>
      </c>
      <c r="AF67" s="325"/>
      <c r="AG67" s="325"/>
      <c r="AH67" s="325"/>
      <c r="AI67" s="327"/>
      <c r="AJ67" s="321">
        <f>ROUNDDOWN(AW72/60,0)</f>
        <v>0</v>
      </c>
      <c r="AK67" s="322"/>
      <c r="AL67" s="325" t="s">
        <v>13</v>
      </c>
      <c r="AM67" s="325"/>
      <c r="AN67" s="322">
        <f>AW72-AJ67*60</f>
        <v>0</v>
      </c>
      <c r="AO67" s="322"/>
      <c r="AP67" s="325" t="s">
        <v>14</v>
      </c>
      <c r="AQ67" s="327"/>
      <c r="AR67" s="34"/>
      <c r="AS67" s="49"/>
      <c r="AT67" s="49"/>
      <c r="AU67" s="31"/>
      <c r="AV67" s="317" t="s">
        <v>30</v>
      </c>
      <c r="AW67" s="320">
        <f>IF(AZ67&lt;=BC67,BC67,AW62)</f>
        <v>1260</v>
      </c>
      <c r="AX67" s="146"/>
      <c r="AY67" s="317" t="s">
        <v>31</v>
      </c>
      <c r="AZ67" s="320">
        <f>T67*60+X67</f>
        <v>0</v>
      </c>
      <c r="BA67" s="146"/>
      <c r="BB67" s="317" t="s">
        <v>32</v>
      </c>
      <c r="BC67" s="320">
        <f>IF(C76="☑",21*60,20*60)</f>
        <v>1260</v>
      </c>
      <c r="BD67" s="3"/>
      <c r="BE67" s="3"/>
      <c r="BF67" s="3"/>
      <c r="BG67" s="31"/>
    </row>
    <row r="68" spans="1:59" ht="35.25" customHeight="1" x14ac:dyDescent="0.15">
      <c r="A68" s="28"/>
      <c r="B68" s="339"/>
      <c r="C68" s="340"/>
      <c r="D68" s="340"/>
      <c r="E68" s="341"/>
      <c r="F68" s="342"/>
      <c r="G68" s="342"/>
      <c r="H68" s="334"/>
      <c r="I68" s="334"/>
      <c r="J68" s="326"/>
      <c r="K68" s="326"/>
      <c r="L68" s="334"/>
      <c r="M68" s="334"/>
      <c r="N68" s="326"/>
      <c r="O68" s="328"/>
      <c r="P68" s="336"/>
      <c r="Q68" s="328"/>
      <c r="R68" s="330"/>
      <c r="S68" s="330"/>
      <c r="T68" s="333"/>
      <c r="U68" s="334"/>
      <c r="V68" s="326"/>
      <c r="W68" s="326"/>
      <c r="X68" s="334"/>
      <c r="Y68" s="334"/>
      <c r="Z68" s="326"/>
      <c r="AA68" s="328"/>
      <c r="AB68" s="31"/>
      <c r="AC68" s="31"/>
      <c r="AD68" s="31"/>
      <c r="AE68" s="336"/>
      <c r="AF68" s="326"/>
      <c r="AG68" s="326"/>
      <c r="AH68" s="326"/>
      <c r="AI68" s="328"/>
      <c r="AJ68" s="323"/>
      <c r="AK68" s="324"/>
      <c r="AL68" s="326"/>
      <c r="AM68" s="326"/>
      <c r="AN68" s="324"/>
      <c r="AO68" s="324"/>
      <c r="AP68" s="326"/>
      <c r="AQ68" s="328"/>
      <c r="AR68" s="34"/>
      <c r="AS68" s="49"/>
      <c r="AT68" s="49"/>
      <c r="AU68" s="31"/>
      <c r="AV68" s="317"/>
      <c r="AW68" s="320"/>
      <c r="AX68" s="146"/>
      <c r="AY68" s="317"/>
      <c r="AZ68" s="320"/>
      <c r="BA68" s="146"/>
      <c r="BB68" s="317"/>
      <c r="BC68" s="320"/>
      <c r="BD68" s="3"/>
      <c r="BE68" s="3"/>
      <c r="BF68" s="3"/>
      <c r="BG68" s="31"/>
    </row>
    <row r="69" spans="1:59" ht="17.25" customHeight="1" x14ac:dyDescent="0.15">
      <c r="A69" s="50"/>
      <c r="B69" s="35"/>
      <c r="C69" s="35"/>
      <c r="D69" s="35"/>
      <c r="E69" s="35"/>
      <c r="F69" s="31"/>
      <c r="G69" s="35"/>
      <c r="H69" s="37"/>
      <c r="I69" s="35"/>
      <c r="J69" s="35"/>
      <c r="K69" s="35"/>
      <c r="L69" s="35"/>
      <c r="M69" s="35"/>
      <c r="N69" s="35"/>
      <c r="O69" s="35"/>
      <c r="P69" s="51"/>
      <c r="Q69" s="35"/>
      <c r="R69" s="35"/>
      <c r="S69" s="35"/>
      <c r="T69" s="35"/>
      <c r="U69" s="35"/>
      <c r="V69" s="35"/>
      <c r="W69" s="35"/>
      <c r="X69" s="34"/>
      <c r="Y69" s="34"/>
      <c r="Z69" s="32"/>
      <c r="AA69" s="31"/>
      <c r="AB69" s="31"/>
      <c r="AC69" s="31"/>
      <c r="AD69" s="31"/>
      <c r="AE69" s="47"/>
      <c r="AF69" s="47"/>
      <c r="AG69" s="47"/>
      <c r="AH69" s="47"/>
      <c r="AI69" s="47"/>
      <c r="AJ69" s="39" t="s">
        <v>21</v>
      </c>
      <c r="AK69" s="47"/>
      <c r="AL69" s="47"/>
      <c r="AM69" s="47"/>
      <c r="AN69" s="47"/>
      <c r="AO69" s="47"/>
      <c r="AP69" s="47"/>
      <c r="AQ69" s="47"/>
      <c r="AR69" s="31"/>
      <c r="AS69" s="31"/>
      <c r="AT69" s="31"/>
      <c r="AU69" s="31"/>
      <c r="AV69" s="31"/>
      <c r="AW69" s="31"/>
      <c r="AX69" s="31"/>
      <c r="AY69" s="31"/>
      <c r="AZ69" s="60" t="s">
        <v>33</v>
      </c>
      <c r="BA69" s="31"/>
      <c r="BB69" s="31"/>
      <c r="BC69" s="31"/>
      <c r="BD69" s="3"/>
      <c r="BE69" s="3"/>
      <c r="BF69" s="3"/>
      <c r="BG69" s="31"/>
    </row>
    <row r="70" spans="1:59" ht="25.5" customHeight="1" x14ac:dyDescent="0.2">
      <c r="A70" s="50"/>
      <c r="B70" s="31"/>
      <c r="C70" s="299" t="s">
        <v>106</v>
      </c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1"/>
      <c r="AC70" s="31"/>
      <c r="AD70" s="31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31"/>
      <c r="AS70" s="31"/>
      <c r="AT70" s="31"/>
      <c r="AU70" s="31"/>
      <c r="AV70" s="31"/>
      <c r="AW70" s="31"/>
      <c r="AX70" s="31"/>
      <c r="AY70" s="31"/>
      <c r="AZ70" s="125" t="s">
        <v>34</v>
      </c>
      <c r="BA70" s="31"/>
      <c r="BB70" s="31"/>
      <c r="BC70" s="31"/>
      <c r="BD70" s="3"/>
      <c r="BE70" s="3"/>
      <c r="BF70" s="3"/>
      <c r="BG70" s="31"/>
    </row>
    <row r="71" spans="1:59" ht="25.5" customHeight="1" x14ac:dyDescent="0.15">
      <c r="A71" s="50"/>
      <c r="B71" s="31"/>
      <c r="C71" s="302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4"/>
      <c r="AC71" s="31"/>
      <c r="AD71" s="31"/>
      <c r="AE71" s="44" t="s">
        <v>35</v>
      </c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31"/>
      <c r="AS71" s="31"/>
      <c r="AT71" s="31"/>
      <c r="AU71" s="31"/>
      <c r="AV71" s="31"/>
      <c r="AW71" s="31" t="s">
        <v>36</v>
      </c>
      <c r="AX71" s="31"/>
      <c r="AY71" s="31"/>
      <c r="AZ71" s="31" t="s">
        <v>37</v>
      </c>
      <c r="BA71" s="126"/>
      <c r="BB71" s="31"/>
      <c r="BC71" s="31"/>
      <c r="BD71" s="3"/>
      <c r="BE71" s="3"/>
      <c r="BF71" s="3"/>
      <c r="BG71" s="31"/>
    </row>
    <row r="72" spans="1:59" s="48" customFormat="1" ht="25.5" customHeight="1" x14ac:dyDescent="0.15">
      <c r="A72" s="50"/>
      <c r="B72" s="31"/>
      <c r="C72" s="302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4"/>
      <c r="AC72" s="34"/>
      <c r="AD72" s="34"/>
      <c r="AE72" s="305" t="s">
        <v>48</v>
      </c>
      <c r="AF72" s="306"/>
      <c r="AG72" s="306"/>
      <c r="AH72" s="306"/>
      <c r="AI72" s="306"/>
      <c r="AJ72" s="306"/>
      <c r="AK72" s="307"/>
      <c r="AL72" s="311">
        <f>IF(AZ62=0,0,ROUNDUP(AW72/AZ62,3))</f>
        <v>0</v>
      </c>
      <c r="AM72" s="312"/>
      <c r="AN72" s="312"/>
      <c r="AO72" s="312"/>
      <c r="AP72" s="312"/>
      <c r="AQ72" s="313"/>
      <c r="AR72" s="31"/>
      <c r="AS72" s="31"/>
      <c r="AT72" s="31"/>
      <c r="AU72" s="43"/>
      <c r="AV72" s="317" t="s">
        <v>39</v>
      </c>
      <c r="AW72" s="318">
        <f>IF(AW62-AW67&gt;0,IF(AW62-AW67&gt;AZ62,AZ62,AW62-AW67),0)</f>
        <v>0</v>
      </c>
      <c r="AX72" s="319" t="s">
        <v>40</v>
      </c>
      <c r="AY72" s="319"/>
      <c r="AZ72" s="126"/>
      <c r="BA72" s="126"/>
      <c r="BB72" s="43"/>
      <c r="BC72" s="43"/>
      <c r="BD72" s="40"/>
      <c r="BE72" s="40"/>
      <c r="BF72" s="40"/>
      <c r="BG72" s="43"/>
    </row>
    <row r="73" spans="1:59" ht="35.25" customHeight="1" x14ac:dyDescent="0.15">
      <c r="A73" s="63"/>
      <c r="B73" s="31"/>
      <c r="C73" s="302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4"/>
      <c r="AC73" s="31"/>
      <c r="AD73" s="31"/>
      <c r="AE73" s="308"/>
      <c r="AF73" s="309"/>
      <c r="AG73" s="309"/>
      <c r="AH73" s="309"/>
      <c r="AI73" s="309"/>
      <c r="AJ73" s="309"/>
      <c r="AK73" s="310"/>
      <c r="AL73" s="314"/>
      <c r="AM73" s="315"/>
      <c r="AN73" s="315"/>
      <c r="AO73" s="315"/>
      <c r="AP73" s="315"/>
      <c r="AQ73" s="316"/>
      <c r="AR73" s="31"/>
      <c r="AS73" s="31"/>
      <c r="AT73" s="31"/>
      <c r="AU73" s="317"/>
      <c r="AV73" s="317"/>
      <c r="AW73" s="318"/>
      <c r="AX73" s="319"/>
      <c r="AY73" s="319"/>
      <c r="AZ73" s="31"/>
      <c r="BA73" s="31"/>
      <c r="BB73" s="31"/>
      <c r="BC73" s="31"/>
      <c r="BD73" s="3"/>
      <c r="BE73" s="3"/>
      <c r="BF73" s="3"/>
      <c r="BG73" s="31"/>
    </row>
    <row r="74" spans="1:59" ht="25.5" customHeight="1" x14ac:dyDescent="0.15">
      <c r="A74" s="63"/>
      <c r="B74" s="31"/>
      <c r="C74" s="302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4"/>
      <c r="AC74" s="31"/>
      <c r="AD74" s="31"/>
      <c r="AE74" s="31"/>
      <c r="AF74" s="31"/>
      <c r="AG74" s="31"/>
      <c r="AH74" s="31"/>
      <c r="AI74" s="31"/>
      <c r="AJ74" s="31"/>
      <c r="AK74" s="52" t="s">
        <v>21</v>
      </c>
      <c r="AL74" s="31"/>
      <c r="AM74" s="34"/>
      <c r="AN74" s="34"/>
      <c r="AO74" s="34"/>
      <c r="AP74" s="31"/>
      <c r="AQ74" s="31"/>
      <c r="AR74" s="31"/>
      <c r="AS74" s="31"/>
      <c r="AT74" s="31"/>
      <c r="AU74" s="317"/>
      <c r="AV74" s="31"/>
      <c r="AW74" s="31"/>
      <c r="AX74" s="31"/>
      <c r="AY74" s="31"/>
      <c r="AZ74" s="31"/>
      <c r="BA74" s="31"/>
      <c r="BB74" s="31"/>
      <c r="BC74" s="31"/>
      <c r="BD74" s="3"/>
      <c r="BE74" s="3"/>
      <c r="BF74" s="3"/>
      <c r="BG74" s="31"/>
    </row>
    <row r="75" spans="1:59" ht="25.5" customHeight="1" x14ac:dyDescent="0.15">
      <c r="A75" s="50"/>
      <c r="B75" s="30"/>
      <c r="C75" s="302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4"/>
      <c r="AC75" s="31"/>
      <c r="AD75" s="31"/>
      <c r="AE75" s="31"/>
      <c r="AF75" s="31"/>
      <c r="AG75" s="31"/>
      <c r="AH75" s="31"/>
      <c r="AI75" s="31"/>
      <c r="AJ75" s="31"/>
      <c r="AK75" s="53" t="s">
        <v>41</v>
      </c>
      <c r="AL75" s="31"/>
      <c r="AM75" s="34"/>
      <c r="AN75" s="34"/>
      <c r="AO75" s="34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"/>
      <c r="BE75" s="3"/>
      <c r="BF75" s="3"/>
    </row>
    <row r="76" spans="1:59" ht="25.5" customHeight="1" x14ac:dyDescent="0.15">
      <c r="A76" s="50"/>
      <c r="B76" s="30"/>
      <c r="C76" s="292" t="s">
        <v>42</v>
      </c>
      <c r="D76" s="293"/>
      <c r="E76" s="294" t="s">
        <v>53</v>
      </c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  <c r="AC76" s="31"/>
      <c r="AD76" s="31"/>
      <c r="AE76" s="31"/>
      <c r="AF76" s="31"/>
      <c r="AG76" s="31"/>
      <c r="AH76" s="31"/>
      <c r="AI76" s="31"/>
      <c r="AJ76" s="31"/>
      <c r="AK76" s="53"/>
      <c r="AL76" s="31"/>
      <c r="AM76" s="34"/>
      <c r="AN76" s="34"/>
      <c r="AO76" s="34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"/>
      <c r="BE76" s="3"/>
      <c r="BF76" s="3"/>
    </row>
    <row r="77" spans="1:59" ht="17.25" customHeight="1" x14ac:dyDescent="0.15">
      <c r="A77" s="54"/>
      <c r="B77" s="55"/>
      <c r="C77" s="55"/>
      <c r="D77" s="55"/>
      <c r="E77" s="55"/>
      <c r="F77" s="56"/>
      <c r="G77" s="55"/>
      <c r="H77" s="55"/>
      <c r="I77" s="55"/>
      <c r="J77" s="5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8"/>
      <c r="AL77" s="57"/>
      <c r="AM77" s="59"/>
      <c r="AN77" s="59"/>
      <c r="AO77" s="59"/>
      <c r="AP77" s="57"/>
      <c r="AQ77" s="57"/>
      <c r="AR77" s="57"/>
      <c r="AS77" s="57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"/>
      <c r="BE77" s="3"/>
      <c r="BF77" s="3"/>
    </row>
    <row r="78" spans="1:59" ht="25.5" hidden="1" customHeight="1" x14ac:dyDescent="0.15">
      <c r="A78" s="349" t="s">
        <v>54</v>
      </c>
      <c r="B78" s="350"/>
      <c r="C78" s="350"/>
      <c r="D78" s="350"/>
      <c r="E78" s="350"/>
      <c r="F78" s="350"/>
      <c r="G78" s="350"/>
      <c r="H78" s="350"/>
      <c r="I78" s="351"/>
      <c r="J78" s="23"/>
      <c r="K78" s="62" t="s">
        <v>50</v>
      </c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23"/>
      <c r="AP78" s="23"/>
      <c r="AQ78" s="23"/>
      <c r="AR78" s="23"/>
      <c r="AS78" s="23"/>
      <c r="AT78" s="23"/>
      <c r="AU78" s="31"/>
      <c r="AV78" s="31" t="s">
        <v>6</v>
      </c>
      <c r="AW78" s="34"/>
      <c r="AX78" s="34"/>
      <c r="AY78" s="34"/>
      <c r="AZ78" s="34"/>
      <c r="BA78" s="31"/>
      <c r="BB78" s="34"/>
      <c r="BC78" s="34"/>
      <c r="BD78" s="21"/>
      <c r="BE78" s="21"/>
      <c r="BF78" s="21"/>
      <c r="BG78" s="10"/>
    </row>
    <row r="79" spans="1:59" ht="17.25" hidden="1" customHeight="1" x14ac:dyDescent="0.15">
      <c r="A79" s="352"/>
      <c r="B79" s="353"/>
      <c r="C79" s="353"/>
      <c r="D79" s="353"/>
      <c r="E79" s="353"/>
      <c r="F79" s="353"/>
      <c r="G79" s="353"/>
      <c r="H79" s="353"/>
      <c r="I79" s="35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5"/>
      <c r="Y79" s="25"/>
      <c r="Z79" s="25"/>
      <c r="AA79" s="25"/>
      <c r="AB79" s="25"/>
      <c r="AC79" s="25"/>
      <c r="AD79" s="25"/>
      <c r="AE79" s="26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7"/>
      <c r="AQ79" s="27"/>
      <c r="AR79" s="27"/>
      <c r="AS79" s="27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"/>
      <c r="BE79" s="3"/>
      <c r="BF79" s="3"/>
      <c r="BG79" s="31"/>
    </row>
    <row r="80" spans="1:59" ht="28.5" hidden="1" customHeight="1" x14ac:dyDescent="0.15">
      <c r="A80" s="28"/>
      <c r="B80" s="29" t="s">
        <v>7</v>
      </c>
      <c r="C80" s="30"/>
      <c r="D80" s="30"/>
      <c r="E80" s="30"/>
      <c r="F80" s="31"/>
      <c r="G80" s="32"/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3"/>
      <c r="AB80" s="34"/>
      <c r="AC80" s="34"/>
      <c r="AD80" s="34"/>
      <c r="AE80" s="29" t="s">
        <v>8</v>
      </c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1"/>
      <c r="AV80" s="31"/>
      <c r="AW80" s="31" t="s">
        <v>9</v>
      </c>
      <c r="AX80" s="31"/>
      <c r="AY80" s="31"/>
      <c r="AZ80" s="31" t="s">
        <v>10</v>
      </c>
      <c r="BA80" s="31"/>
      <c r="BB80" s="31"/>
      <c r="BC80" s="31"/>
      <c r="BD80" s="3"/>
      <c r="BE80" s="3"/>
      <c r="BF80" s="3"/>
      <c r="BG80" s="31"/>
    </row>
    <row r="81" spans="1:59" ht="25.5" hidden="1" customHeight="1" x14ac:dyDescent="0.15">
      <c r="A81" s="28"/>
      <c r="B81" s="217" t="s">
        <v>11</v>
      </c>
      <c r="C81" s="337"/>
      <c r="D81" s="337"/>
      <c r="E81" s="338"/>
      <c r="F81" s="342" t="s">
        <v>12</v>
      </c>
      <c r="G81" s="342"/>
      <c r="H81" s="332"/>
      <c r="I81" s="332"/>
      <c r="J81" s="325" t="s">
        <v>13</v>
      </c>
      <c r="K81" s="325"/>
      <c r="L81" s="332"/>
      <c r="M81" s="332"/>
      <c r="N81" s="325" t="s">
        <v>14</v>
      </c>
      <c r="O81" s="327"/>
      <c r="P81" s="343" t="s">
        <v>15</v>
      </c>
      <c r="Q81" s="327"/>
      <c r="R81" s="329" t="s">
        <v>16</v>
      </c>
      <c r="S81" s="329"/>
      <c r="T81" s="332"/>
      <c r="U81" s="332"/>
      <c r="V81" s="325" t="s">
        <v>13</v>
      </c>
      <c r="W81" s="325"/>
      <c r="X81" s="332"/>
      <c r="Y81" s="332"/>
      <c r="Z81" s="325" t="s">
        <v>14</v>
      </c>
      <c r="AA81" s="327"/>
      <c r="AB81" s="31"/>
      <c r="AC81" s="31"/>
      <c r="AD81" s="31"/>
      <c r="AE81" s="305" t="s">
        <v>46</v>
      </c>
      <c r="AF81" s="344"/>
      <c r="AG81" s="344"/>
      <c r="AH81" s="344"/>
      <c r="AI81" s="346"/>
      <c r="AJ81" s="322">
        <f>ROUNDDOWN(AZ81/60,0)</f>
        <v>0</v>
      </c>
      <c r="AK81" s="322"/>
      <c r="AL81" s="344" t="s">
        <v>18</v>
      </c>
      <c r="AM81" s="344"/>
      <c r="AN81" s="322">
        <f>AZ81-AJ81*60</f>
        <v>0</v>
      </c>
      <c r="AO81" s="322"/>
      <c r="AP81" s="325" t="s">
        <v>14</v>
      </c>
      <c r="AQ81" s="327"/>
      <c r="AR81" s="34"/>
      <c r="AS81" s="31"/>
      <c r="AT81" s="31"/>
      <c r="AU81" s="317"/>
      <c r="AV81" s="317" t="s">
        <v>19</v>
      </c>
      <c r="AW81" s="320">
        <f>T81*60+X81</f>
        <v>0</v>
      </c>
      <c r="AX81" s="31"/>
      <c r="AY81" s="317" t="s">
        <v>20</v>
      </c>
      <c r="AZ81" s="320">
        <f>(T81*60+X81)-(H81*60+L81)</f>
        <v>0</v>
      </c>
      <c r="BA81" s="31"/>
      <c r="BB81" s="31"/>
      <c r="BC81" s="31"/>
      <c r="BD81" s="3"/>
      <c r="BE81" s="3"/>
      <c r="BF81" s="3"/>
      <c r="BG81" s="31"/>
    </row>
    <row r="82" spans="1:59" ht="35.25" hidden="1" customHeight="1" x14ac:dyDescent="0.15">
      <c r="A82" s="28"/>
      <c r="B82" s="339"/>
      <c r="C82" s="340"/>
      <c r="D82" s="340"/>
      <c r="E82" s="341"/>
      <c r="F82" s="342"/>
      <c r="G82" s="342"/>
      <c r="H82" s="334"/>
      <c r="I82" s="334"/>
      <c r="J82" s="326"/>
      <c r="K82" s="326"/>
      <c r="L82" s="334"/>
      <c r="M82" s="334"/>
      <c r="N82" s="326"/>
      <c r="O82" s="328"/>
      <c r="P82" s="336"/>
      <c r="Q82" s="328"/>
      <c r="R82" s="330"/>
      <c r="S82" s="330"/>
      <c r="T82" s="334"/>
      <c r="U82" s="334"/>
      <c r="V82" s="326"/>
      <c r="W82" s="326"/>
      <c r="X82" s="334"/>
      <c r="Y82" s="334"/>
      <c r="Z82" s="326"/>
      <c r="AA82" s="328"/>
      <c r="AB82" s="31"/>
      <c r="AC82" s="31"/>
      <c r="AD82" s="31"/>
      <c r="AE82" s="347"/>
      <c r="AF82" s="345"/>
      <c r="AG82" s="345"/>
      <c r="AH82" s="345"/>
      <c r="AI82" s="348"/>
      <c r="AJ82" s="324"/>
      <c r="AK82" s="324"/>
      <c r="AL82" s="345"/>
      <c r="AM82" s="345"/>
      <c r="AN82" s="324"/>
      <c r="AO82" s="324"/>
      <c r="AP82" s="326"/>
      <c r="AQ82" s="328"/>
      <c r="AR82" s="34"/>
      <c r="AS82" s="31"/>
      <c r="AT82" s="31"/>
      <c r="AU82" s="317"/>
      <c r="AV82" s="317"/>
      <c r="AW82" s="320"/>
      <c r="AX82" s="31"/>
      <c r="AY82" s="317"/>
      <c r="AZ82" s="320"/>
      <c r="BA82" s="31"/>
      <c r="BB82" s="31"/>
      <c r="BC82" s="31"/>
      <c r="BD82" s="3"/>
      <c r="BE82" s="3"/>
      <c r="BF82" s="3"/>
      <c r="BG82" s="31"/>
    </row>
    <row r="83" spans="1:59" ht="17.25" hidden="1" customHeight="1" x14ac:dyDescent="0.15">
      <c r="A83" s="28"/>
      <c r="B83" s="35"/>
      <c r="C83" s="35"/>
      <c r="D83" s="35"/>
      <c r="E83" s="35"/>
      <c r="F83" s="36"/>
      <c r="G83" s="36"/>
      <c r="H83" s="37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4"/>
      <c r="Y83" s="34"/>
      <c r="Z83" s="32"/>
      <c r="AA83" s="33"/>
      <c r="AB83" s="34"/>
      <c r="AC83" s="34"/>
      <c r="AD83" s="34"/>
      <c r="AE83" s="38"/>
      <c r="AF83" s="38"/>
      <c r="AG83" s="38"/>
      <c r="AH83" s="38"/>
      <c r="AI83" s="38"/>
      <c r="AJ83" s="39" t="s">
        <v>21</v>
      </c>
      <c r="AK83" s="38"/>
      <c r="AL83" s="38"/>
      <c r="AM83" s="38"/>
      <c r="AN83" s="38"/>
      <c r="AO83" s="38"/>
      <c r="AP83" s="38"/>
      <c r="AQ83" s="38"/>
      <c r="AR83" s="34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"/>
      <c r="BE83" s="3"/>
      <c r="BF83" s="3"/>
      <c r="BG83" s="31"/>
    </row>
    <row r="84" spans="1:59" s="31" customFormat="1" ht="25.5" hidden="1" customHeight="1" x14ac:dyDescent="0.15">
      <c r="A84" s="28"/>
      <c r="B84" s="29"/>
      <c r="C84" s="30"/>
      <c r="D84" s="30"/>
      <c r="E84" s="30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3"/>
      <c r="X84" s="34"/>
      <c r="Y84" s="34"/>
      <c r="Z84" s="32"/>
      <c r="AA84" s="33"/>
      <c r="AB84" s="34"/>
      <c r="AC84" s="34"/>
      <c r="AD84" s="34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4"/>
      <c r="AW84" s="43" t="s">
        <v>22</v>
      </c>
      <c r="AZ84" s="31" t="s">
        <v>23</v>
      </c>
      <c r="BC84" s="31" t="s">
        <v>24</v>
      </c>
      <c r="BD84" s="3"/>
      <c r="BE84" s="3"/>
      <c r="BF84" s="3"/>
    </row>
    <row r="85" spans="1:59" s="48" customFormat="1" ht="25.5" hidden="1" customHeight="1" x14ac:dyDescent="0.15">
      <c r="A85" s="41"/>
      <c r="B85" s="42" t="s">
        <v>113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P85" s="42"/>
      <c r="Q85" s="42"/>
      <c r="R85" s="42"/>
      <c r="S85" s="42"/>
      <c r="T85" s="42"/>
      <c r="U85" s="13"/>
      <c r="V85" s="42"/>
      <c r="W85" s="42"/>
      <c r="X85" s="34"/>
      <c r="Y85" s="34"/>
      <c r="Z85" s="32"/>
      <c r="AA85" s="33"/>
      <c r="AB85" s="34"/>
      <c r="AC85" s="34"/>
      <c r="AD85" s="34"/>
      <c r="AE85" s="44" t="s">
        <v>25</v>
      </c>
      <c r="AF85" s="45"/>
      <c r="AG85" s="46"/>
      <c r="AH85" s="46"/>
      <c r="AI85" s="46"/>
      <c r="AJ85" s="46"/>
      <c r="AK85" s="46"/>
      <c r="AL85" s="46"/>
      <c r="AM85" s="46"/>
      <c r="AN85" s="38"/>
      <c r="AO85" s="38"/>
      <c r="AP85" s="38"/>
      <c r="AQ85" s="47"/>
      <c r="AR85" s="34"/>
      <c r="AS85" s="31"/>
      <c r="AT85" s="31"/>
      <c r="AU85" s="43"/>
      <c r="AV85" s="43"/>
      <c r="AW85" s="43" t="s">
        <v>26</v>
      </c>
      <c r="AX85" s="43"/>
      <c r="AY85" s="43"/>
      <c r="AZ85" s="31" t="s">
        <v>27</v>
      </c>
      <c r="BA85" s="43"/>
      <c r="BB85" s="31"/>
      <c r="BC85" s="31" t="s">
        <v>28</v>
      </c>
      <c r="BD85" s="40"/>
      <c r="BE85" s="3"/>
      <c r="BF85" s="40"/>
      <c r="BG85" s="43"/>
    </row>
    <row r="86" spans="1:59" ht="25.5" hidden="1" customHeight="1" x14ac:dyDescent="0.15">
      <c r="A86" s="28"/>
      <c r="B86" s="217" t="s">
        <v>51</v>
      </c>
      <c r="C86" s="337"/>
      <c r="D86" s="337"/>
      <c r="E86" s="338"/>
      <c r="F86" s="342" t="s">
        <v>12</v>
      </c>
      <c r="G86" s="342"/>
      <c r="H86" s="332"/>
      <c r="I86" s="332"/>
      <c r="J86" s="325" t="s">
        <v>13</v>
      </c>
      <c r="K86" s="325"/>
      <c r="L86" s="332"/>
      <c r="M86" s="332"/>
      <c r="N86" s="325" t="s">
        <v>14</v>
      </c>
      <c r="O86" s="327"/>
      <c r="P86" s="343" t="s">
        <v>15</v>
      </c>
      <c r="Q86" s="327"/>
      <c r="R86" s="329" t="s">
        <v>16</v>
      </c>
      <c r="S86" s="329"/>
      <c r="T86" s="331"/>
      <c r="U86" s="332"/>
      <c r="V86" s="325" t="s">
        <v>13</v>
      </c>
      <c r="W86" s="325"/>
      <c r="X86" s="332"/>
      <c r="Y86" s="332"/>
      <c r="Z86" s="325" t="s">
        <v>14</v>
      </c>
      <c r="AA86" s="327"/>
      <c r="AB86" s="34"/>
      <c r="AC86" s="34"/>
      <c r="AD86" s="34"/>
      <c r="AE86" s="335" t="s">
        <v>52</v>
      </c>
      <c r="AF86" s="325"/>
      <c r="AG86" s="325"/>
      <c r="AH86" s="325"/>
      <c r="AI86" s="327"/>
      <c r="AJ86" s="321">
        <f>ROUNDDOWN(AW91/60,0)</f>
        <v>0</v>
      </c>
      <c r="AK86" s="322"/>
      <c r="AL86" s="325" t="s">
        <v>13</v>
      </c>
      <c r="AM86" s="325"/>
      <c r="AN86" s="322">
        <f>AW91-AJ86*60</f>
        <v>0</v>
      </c>
      <c r="AO86" s="322"/>
      <c r="AP86" s="325" t="s">
        <v>14</v>
      </c>
      <c r="AQ86" s="327"/>
      <c r="AR86" s="34"/>
      <c r="AS86" s="49"/>
      <c r="AT86" s="49"/>
      <c r="AU86" s="31"/>
      <c r="AV86" s="317" t="s">
        <v>30</v>
      </c>
      <c r="AW86" s="320">
        <f>IF(AZ86&lt;=BC86,BC86,AW81)</f>
        <v>1260</v>
      </c>
      <c r="AX86" s="146"/>
      <c r="AY86" s="317" t="s">
        <v>31</v>
      </c>
      <c r="AZ86" s="320">
        <f>T86*60+X86</f>
        <v>0</v>
      </c>
      <c r="BA86" s="146"/>
      <c r="BB86" s="317" t="s">
        <v>32</v>
      </c>
      <c r="BC86" s="320">
        <f>IF(C95="☑",21*60,20*60)</f>
        <v>1260</v>
      </c>
      <c r="BD86" s="3"/>
      <c r="BE86" s="3"/>
      <c r="BF86" s="3"/>
      <c r="BG86" s="31"/>
    </row>
    <row r="87" spans="1:59" ht="35.25" hidden="1" customHeight="1" x14ac:dyDescent="0.15">
      <c r="A87" s="28"/>
      <c r="B87" s="339"/>
      <c r="C87" s="340"/>
      <c r="D87" s="340"/>
      <c r="E87" s="341"/>
      <c r="F87" s="342"/>
      <c r="G87" s="342"/>
      <c r="H87" s="334"/>
      <c r="I87" s="334"/>
      <c r="J87" s="326"/>
      <c r="K87" s="326"/>
      <c r="L87" s="334"/>
      <c r="M87" s="334"/>
      <c r="N87" s="326"/>
      <c r="O87" s="328"/>
      <c r="P87" s="336"/>
      <c r="Q87" s="328"/>
      <c r="R87" s="330"/>
      <c r="S87" s="330"/>
      <c r="T87" s="333"/>
      <c r="U87" s="334"/>
      <c r="V87" s="326"/>
      <c r="W87" s="326"/>
      <c r="X87" s="334"/>
      <c r="Y87" s="334"/>
      <c r="Z87" s="326"/>
      <c r="AA87" s="328"/>
      <c r="AB87" s="31"/>
      <c r="AC87" s="31"/>
      <c r="AD87" s="31"/>
      <c r="AE87" s="336"/>
      <c r="AF87" s="326"/>
      <c r="AG87" s="326"/>
      <c r="AH87" s="326"/>
      <c r="AI87" s="328"/>
      <c r="AJ87" s="323"/>
      <c r="AK87" s="324"/>
      <c r="AL87" s="326"/>
      <c r="AM87" s="326"/>
      <c r="AN87" s="324"/>
      <c r="AO87" s="324"/>
      <c r="AP87" s="326"/>
      <c r="AQ87" s="328"/>
      <c r="AR87" s="34"/>
      <c r="AS87" s="49"/>
      <c r="AT87" s="49"/>
      <c r="AU87" s="31"/>
      <c r="AV87" s="317"/>
      <c r="AW87" s="320"/>
      <c r="AX87" s="146"/>
      <c r="AY87" s="317"/>
      <c r="AZ87" s="320"/>
      <c r="BA87" s="146"/>
      <c r="BB87" s="317"/>
      <c r="BC87" s="320"/>
      <c r="BD87" s="3"/>
      <c r="BE87" s="3"/>
      <c r="BF87" s="3"/>
      <c r="BG87" s="31"/>
    </row>
    <row r="88" spans="1:59" ht="17.25" hidden="1" customHeight="1" x14ac:dyDescent="0.15">
      <c r="A88" s="50"/>
      <c r="B88" s="35"/>
      <c r="C88" s="35"/>
      <c r="D88" s="35"/>
      <c r="E88" s="35"/>
      <c r="F88" s="31"/>
      <c r="G88" s="35"/>
      <c r="H88" s="37"/>
      <c r="I88" s="35"/>
      <c r="J88" s="35"/>
      <c r="K88" s="35"/>
      <c r="L88" s="35"/>
      <c r="M88" s="35"/>
      <c r="N88" s="35"/>
      <c r="O88" s="35"/>
      <c r="P88" s="51"/>
      <c r="Q88" s="35"/>
      <c r="R88" s="35"/>
      <c r="S88" s="35"/>
      <c r="T88" s="35"/>
      <c r="U88" s="35"/>
      <c r="V88" s="35"/>
      <c r="W88" s="35"/>
      <c r="X88" s="34"/>
      <c r="Y88" s="34"/>
      <c r="Z88" s="32"/>
      <c r="AA88" s="31"/>
      <c r="AB88" s="31"/>
      <c r="AC88" s="31"/>
      <c r="AD88" s="31"/>
      <c r="AE88" s="47"/>
      <c r="AF88" s="47"/>
      <c r="AG88" s="47"/>
      <c r="AH88" s="47"/>
      <c r="AI88" s="47"/>
      <c r="AJ88" s="39" t="s">
        <v>21</v>
      </c>
      <c r="AK88" s="47"/>
      <c r="AL88" s="47"/>
      <c r="AM88" s="47"/>
      <c r="AN88" s="47"/>
      <c r="AO88" s="47"/>
      <c r="AP88" s="47"/>
      <c r="AQ88" s="47"/>
      <c r="AR88" s="31"/>
      <c r="AS88" s="31"/>
      <c r="AT88" s="31"/>
      <c r="AU88" s="31"/>
      <c r="AV88" s="31"/>
      <c r="AW88" s="31"/>
      <c r="AX88" s="31"/>
      <c r="AY88" s="31"/>
      <c r="AZ88" s="60" t="s">
        <v>33</v>
      </c>
      <c r="BA88" s="31"/>
      <c r="BB88" s="31"/>
      <c r="BC88" s="31"/>
      <c r="BD88" s="3"/>
      <c r="BE88" s="3"/>
      <c r="BF88" s="3"/>
      <c r="BG88" s="31"/>
    </row>
    <row r="89" spans="1:59" ht="25.5" hidden="1" customHeight="1" x14ac:dyDescent="0.2">
      <c r="A89" s="50"/>
      <c r="B89" s="31"/>
      <c r="C89" s="299" t="s">
        <v>106</v>
      </c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0"/>
      <c r="Y89" s="300"/>
      <c r="Z89" s="300"/>
      <c r="AA89" s="300"/>
      <c r="AB89" s="301"/>
      <c r="AC89" s="31"/>
      <c r="AD89" s="31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31"/>
      <c r="AS89" s="31"/>
      <c r="AT89" s="31"/>
      <c r="AU89" s="31"/>
      <c r="AV89" s="31"/>
      <c r="AW89" s="31"/>
      <c r="AX89" s="31"/>
      <c r="AY89" s="31"/>
      <c r="AZ89" s="125" t="s">
        <v>34</v>
      </c>
      <c r="BA89" s="31"/>
      <c r="BB89" s="31"/>
      <c r="BC89" s="31"/>
      <c r="BD89" s="3"/>
      <c r="BE89" s="3"/>
      <c r="BF89" s="3"/>
      <c r="BG89" s="31"/>
    </row>
    <row r="90" spans="1:59" ht="25.5" hidden="1" customHeight="1" x14ac:dyDescent="0.15">
      <c r="A90" s="50"/>
      <c r="B90" s="31"/>
      <c r="C90" s="302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4"/>
      <c r="AC90" s="31"/>
      <c r="AD90" s="31"/>
      <c r="AE90" s="44" t="s">
        <v>35</v>
      </c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31"/>
      <c r="AS90" s="31"/>
      <c r="AT90" s="31"/>
      <c r="AU90" s="31"/>
      <c r="AV90" s="31"/>
      <c r="AW90" s="31" t="s">
        <v>36</v>
      </c>
      <c r="AX90" s="31"/>
      <c r="AY90" s="31"/>
      <c r="AZ90" s="31" t="s">
        <v>37</v>
      </c>
      <c r="BA90" s="126"/>
      <c r="BB90" s="31"/>
      <c r="BC90" s="31"/>
      <c r="BD90" s="3"/>
      <c r="BE90" s="3"/>
      <c r="BF90" s="3"/>
      <c r="BG90" s="31"/>
    </row>
    <row r="91" spans="1:59" s="48" customFormat="1" ht="25.5" hidden="1" customHeight="1" x14ac:dyDescent="0.15">
      <c r="A91" s="50"/>
      <c r="B91" s="31"/>
      <c r="C91" s="302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4"/>
      <c r="AC91" s="34"/>
      <c r="AD91" s="34"/>
      <c r="AE91" s="305" t="s">
        <v>48</v>
      </c>
      <c r="AF91" s="306"/>
      <c r="AG91" s="306"/>
      <c r="AH91" s="306"/>
      <c r="AI91" s="306"/>
      <c r="AJ91" s="306"/>
      <c r="AK91" s="307"/>
      <c r="AL91" s="311">
        <f>IF(AZ81=0,0,ROUNDUP(AW91/AZ81,3))</f>
        <v>0</v>
      </c>
      <c r="AM91" s="312"/>
      <c r="AN91" s="312"/>
      <c r="AO91" s="312"/>
      <c r="AP91" s="312"/>
      <c r="AQ91" s="313"/>
      <c r="AR91" s="31"/>
      <c r="AS91" s="31"/>
      <c r="AT91" s="31"/>
      <c r="AU91" s="43"/>
      <c r="AV91" s="317" t="s">
        <v>39</v>
      </c>
      <c r="AW91" s="318">
        <f>IF(AW81-AW86&gt;0,IF(AW81-AW86&gt;AZ81,AZ81,AW81-AW86),0)</f>
        <v>0</v>
      </c>
      <c r="AX91" s="319" t="s">
        <v>40</v>
      </c>
      <c r="AY91" s="319"/>
      <c r="AZ91" s="126"/>
      <c r="BA91" s="126"/>
      <c r="BB91" s="43"/>
      <c r="BC91" s="43"/>
      <c r="BD91" s="40"/>
      <c r="BE91" s="40"/>
      <c r="BF91" s="40"/>
      <c r="BG91" s="43"/>
    </row>
    <row r="92" spans="1:59" ht="35.25" hidden="1" customHeight="1" x14ac:dyDescent="0.15">
      <c r="A92" s="63"/>
      <c r="B92" s="31"/>
      <c r="C92" s="302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4"/>
      <c r="AC92" s="31"/>
      <c r="AD92" s="31"/>
      <c r="AE92" s="308"/>
      <c r="AF92" s="309"/>
      <c r="AG92" s="309"/>
      <c r="AH92" s="309"/>
      <c r="AI92" s="309"/>
      <c r="AJ92" s="309"/>
      <c r="AK92" s="310"/>
      <c r="AL92" s="314"/>
      <c r="AM92" s="315"/>
      <c r="AN92" s="315"/>
      <c r="AO92" s="315"/>
      <c r="AP92" s="315"/>
      <c r="AQ92" s="316"/>
      <c r="AR92" s="31"/>
      <c r="AS92" s="31"/>
      <c r="AT92" s="31"/>
      <c r="AU92" s="317"/>
      <c r="AV92" s="317"/>
      <c r="AW92" s="318"/>
      <c r="AX92" s="319"/>
      <c r="AY92" s="319"/>
      <c r="AZ92" s="31"/>
      <c r="BA92" s="31"/>
      <c r="BB92" s="31"/>
      <c r="BC92" s="31"/>
      <c r="BD92" s="3"/>
      <c r="BE92" s="3"/>
      <c r="BF92" s="3"/>
      <c r="BG92" s="31"/>
    </row>
    <row r="93" spans="1:59" ht="25.5" hidden="1" customHeight="1" x14ac:dyDescent="0.15">
      <c r="A93" s="63"/>
      <c r="B93" s="31"/>
      <c r="C93" s="302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4"/>
      <c r="AC93" s="31"/>
      <c r="AD93" s="31"/>
      <c r="AE93" s="31"/>
      <c r="AF93" s="31"/>
      <c r="AG93" s="31"/>
      <c r="AH93" s="31"/>
      <c r="AI93" s="31"/>
      <c r="AJ93" s="31"/>
      <c r="AK93" s="52" t="s">
        <v>21</v>
      </c>
      <c r="AL93" s="31"/>
      <c r="AM93" s="34"/>
      <c r="AN93" s="34"/>
      <c r="AO93" s="34"/>
      <c r="AP93" s="31"/>
      <c r="AQ93" s="31"/>
      <c r="AR93" s="31"/>
      <c r="AS93" s="31"/>
      <c r="AT93" s="31"/>
      <c r="AU93" s="317"/>
      <c r="AV93" s="31"/>
      <c r="AW93" s="31"/>
      <c r="AX93" s="31"/>
      <c r="AY93" s="31"/>
      <c r="AZ93" s="31"/>
      <c r="BA93" s="31"/>
      <c r="BB93" s="31"/>
      <c r="BC93" s="31"/>
      <c r="BD93" s="3"/>
      <c r="BE93" s="3"/>
      <c r="BF93" s="3"/>
      <c r="BG93" s="31"/>
    </row>
    <row r="94" spans="1:59" ht="25.5" hidden="1" customHeight="1" x14ac:dyDescent="0.15">
      <c r="A94" s="50"/>
      <c r="B94" s="30"/>
      <c r="C94" s="302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4"/>
      <c r="AC94" s="31"/>
      <c r="AD94" s="31"/>
      <c r="AE94" s="31"/>
      <c r="AF94" s="31"/>
      <c r="AG94" s="31"/>
      <c r="AH94" s="31"/>
      <c r="AI94" s="31"/>
      <c r="AJ94" s="31"/>
      <c r="AK94" s="53" t="s">
        <v>41</v>
      </c>
      <c r="AL94" s="31"/>
      <c r="AM94" s="34"/>
      <c r="AN94" s="34"/>
      <c r="AO94" s="34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"/>
      <c r="BE94" s="3"/>
      <c r="BF94" s="3"/>
    </row>
    <row r="95" spans="1:59" ht="25.5" hidden="1" customHeight="1" x14ac:dyDescent="0.15">
      <c r="A95" s="50"/>
      <c r="B95" s="30"/>
      <c r="C95" s="292" t="s">
        <v>42</v>
      </c>
      <c r="D95" s="293"/>
      <c r="E95" s="294" t="s">
        <v>53</v>
      </c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5"/>
      <c r="AC95" s="31"/>
      <c r="AD95" s="31"/>
      <c r="AE95" s="31"/>
      <c r="AF95" s="31"/>
      <c r="AG95" s="31"/>
      <c r="AH95" s="31"/>
      <c r="AI95" s="31"/>
      <c r="AJ95" s="31"/>
      <c r="AK95" s="53"/>
      <c r="AL95" s="31"/>
      <c r="AM95" s="34"/>
      <c r="AN95" s="34"/>
      <c r="AO95" s="34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"/>
      <c r="BE95" s="3"/>
      <c r="BF95" s="3"/>
    </row>
    <row r="96" spans="1:59" ht="17.25" hidden="1" customHeight="1" x14ac:dyDescent="0.15">
      <c r="A96" s="54"/>
      <c r="B96" s="55"/>
      <c r="C96" s="55"/>
      <c r="D96" s="55"/>
      <c r="E96" s="55"/>
      <c r="F96" s="56"/>
      <c r="G96" s="55"/>
      <c r="H96" s="55"/>
      <c r="I96" s="55"/>
      <c r="J96" s="55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8"/>
      <c r="AL96" s="57"/>
      <c r="AM96" s="59"/>
      <c r="AN96" s="59"/>
      <c r="AO96" s="59"/>
      <c r="AP96" s="57"/>
      <c r="AQ96" s="57"/>
      <c r="AR96" s="57"/>
      <c r="AS96" s="57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"/>
      <c r="BE96" s="3"/>
      <c r="BF96" s="3"/>
    </row>
    <row r="97" spans="1:59" ht="25.5" hidden="1" customHeight="1" x14ac:dyDescent="0.15">
      <c r="A97" s="349" t="s">
        <v>55</v>
      </c>
      <c r="B97" s="350"/>
      <c r="C97" s="350"/>
      <c r="D97" s="350"/>
      <c r="E97" s="350"/>
      <c r="F97" s="350"/>
      <c r="G97" s="350"/>
      <c r="H97" s="350"/>
      <c r="I97" s="351"/>
      <c r="J97" s="23"/>
      <c r="K97" s="62" t="s">
        <v>50</v>
      </c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23"/>
      <c r="AP97" s="23"/>
      <c r="AQ97" s="23"/>
      <c r="AR97" s="23"/>
      <c r="AS97" s="23"/>
      <c r="AT97" s="23"/>
      <c r="AU97" s="31"/>
      <c r="AV97" s="31" t="s">
        <v>6</v>
      </c>
      <c r="AW97" s="34"/>
      <c r="AX97" s="34"/>
      <c r="AY97" s="34"/>
      <c r="AZ97" s="34"/>
      <c r="BA97" s="31"/>
      <c r="BB97" s="34"/>
      <c r="BC97" s="34"/>
      <c r="BD97" s="21"/>
      <c r="BE97" s="21"/>
      <c r="BF97" s="21"/>
      <c r="BG97" s="10"/>
    </row>
    <row r="98" spans="1:59" ht="17.25" hidden="1" customHeight="1" x14ac:dyDescent="0.15">
      <c r="A98" s="352"/>
      <c r="B98" s="353"/>
      <c r="C98" s="353"/>
      <c r="D98" s="353"/>
      <c r="E98" s="353"/>
      <c r="F98" s="353"/>
      <c r="G98" s="353"/>
      <c r="H98" s="353"/>
      <c r="I98" s="35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5"/>
      <c r="Y98" s="25"/>
      <c r="Z98" s="25"/>
      <c r="AA98" s="25"/>
      <c r="AB98" s="25"/>
      <c r="AC98" s="25"/>
      <c r="AD98" s="25"/>
      <c r="AE98" s="26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7"/>
      <c r="AQ98" s="27"/>
      <c r="AR98" s="27"/>
      <c r="AS98" s="27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"/>
      <c r="BE98" s="3"/>
      <c r="BF98" s="3"/>
      <c r="BG98" s="31"/>
    </row>
    <row r="99" spans="1:59" ht="28.5" hidden="1" customHeight="1" x14ac:dyDescent="0.15">
      <c r="A99" s="28"/>
      <c r="B99" s="29" t="s">
        <v>7</v>
      </c>
      <c r="C99" s="30"/>
      <c r="D99" s="30"/>
      <c r="E99" s="30"/>
      <c r="F99" s="31"/>
      <c r="G99" s="32"/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3"/>
      <c r="AB99" s="34"/>
      <c r="AC99" s="34"/>
      <c r="AD99" s="34"/>
      <c r="AE99" s="29" t="s">
        <v>8</v>
      </c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1"/>
      <c r="AV99" s="31"/>
      <c r="AW99" s="31" t="s">
        <v>9</v>
      </c>
      <c r="AX99" s="31"/>
      <c r="AY99" s="31"/>
      <c r="AZ99" s="31" t="s">
        <v>10</v>
      </c>
      <c r="BA99" s="31"/>
      <c r="BB99" s="31"/>
      <c r="BC99" s="31"/>
      <c r="BD99" s="3"/>
      <c r="BE99" s="3"/>
      <c r="BF99" s="3"/>
      <c r="BG99" s="31"/>
    </row>
    <row r="100" spans="1:59" ht="25.5" hidden="1" customHeight="1" x14ac:dyDescent="0.15">
      <c r="A100" s="28"/>
      <c r="B100" s="217" t="s">
        <v>11</v>
      </c>
      <c r="C100" s="337"/>
      <c r="D100" s="337"/>
      <c r="E100" s="338"/>
      <c r="F100" s="342" t="s">
        <v>12</v>
      </c>
      <c r="G100" s="342"/>
      <c r="H100" s="332"/>
      <c r="I100" s="332"/>
      <c r="J100" s="325" t="s">
        <v>13</v>
      </c>
      <c r="K100" s="325"/>
      <c r="L100" s="332"/>
      <c r="M100" s="332"/>
      <c r="N100" s="325" t="s">
        <v>14</v>
      </c>
      <c r="O100" s="327"/>
      <c r="P100" s="343" t="s">
        <v>15</v>
      </c>
      <c r="Q100" s="327"/>
      <c r="R100" s="329" t="s">
        <v>16</v>
      </c>
      <c r="S100" s="329"/>
      <c r="T100" s="332"/>
      <c r="U100" s="332"/>
      <c r="V100" s="325" t="s">
        <v>13</v>
      </c>
      <c r="W100" s="325"/>
      <c r="X100" s="332"/>
      <c r="Y100" s="332"/>
      <c r="Z100" s="325" t="s">
        <v>14</v>
      </c>
      <c r="AA100" s="327"/>
      <c r="AB100" s="31"/>
      <c r="AC100" s="31"/>
      <c r="AD100" s="31"/>
      <c r="AE100" s="305" t="s">
        <v>46</v>
      </c>
      <c r="AF100" s="344"/>
      <c r="AG100" s="344"/>
      <c r="AH100" s="344"/>
      <c r="AI100" s="346"/>
      <c r="AJ100" s="322">
        <f>ROUNDDOWN(AZ100/60,0)</f>
        <v>0</v>
      </c>
      <c r="AK100" s="322"/>
      <c r="AL100" s="344" t="s">
        <v>18</v>
      </c>
      <c r="AM100" s="344"/>
      <c r="AN100" s="322">
        <f>AZ100-AJ100*60</f>
        <v>0</v>
      </c>
      <c r="AO100" s="322"/>
      <c r="AP100" s="325" t="s">
        <v>14</v>
      </c>
      <c r="AQ100" s="327"/>
      <c r="AR100" s="34"/>
      <c r="AS100" s="31"/>
      <c r="AT100" s="31"/>
      <c r="AU100" s="317"/>
      <c r="AV100" s="317" t="s">
        <v>19</v>
      </c>
      <c r="AW100" s="320">
        <f>T100*60+X100</f>
        <v>0</v>
      </c>
      <c r="AX100" s="31"/>
      <c r="AY100" s="317" t="s">
        <v>20</v>
      </c>
      <c r="AZ100" s="320">
        <f>(T100*60+X100)-(H100*60+L100)</f>
        <v>0</v>
      </c>
      <c r="BA100" s="31"/>
      <c r="BB100" s="31"/>
      <c r="BC100" s="31"/>
      <c r="BD100" s="3"/>
      <c r="BE100" s="3"/>
      <c r="BF100" s="3"/>
      <c r="BG100" s="31"/>
    </row>
    <row r="101" spans="1:59" ht="35.25" hidden="1" customHeight="1" x14ac:dyDescent="0.15">
      <c r="A101" s="28"/>
      <c r="B101" s="339"/>
      <c r="C101" s="340"/>
      <c r="D101" s="340"/>
      <c r="E101" s="341"/>
      <c r="F101" s="342"/>
      <c r="G101" s="342"/>
      <c r="H101" s="334"/>
      <c r="I101" s="334"/>
      <c r="J101" s="326"/>
      <c r="K101" s="326"/>
      <c r="L101" s="334"/>
      <c r="M101" s="334"/>
      <c r="N101" s="326"/>
      <c r="O101" s="328"/>
      <c r="P101" s="336"/>
      <c r="Q101" s="328"/>
      <c r="R101" s="330"/>
      <c r="S101" s="330"/>
      <c r="T101" s="334"/>
      <c r="U101" s="334"/>
      <c r="V101" s="326"/>
      <c r="W101" s="326"/>
      <c r="X101" s="334"/>
      <c r="Y101" s="334"/>
      <c r="Z101" s="326"/>
      <c r="AA101" s="328"/>
      <c r="AB101" s="31"/>
      <c r="AC101" s="31"/>
      <c r="AD101" s="31"/>
      <c r="AE101" s="347"/>
      <c r="AF101" s="345"/>
      <c r="AG101" s="345"/>
      <c r="AH101" s="345"/>
      <c r="AI101" s="348"/>
      <c r="AJ101" s="324"/>
      <c r="AK101" s="324"/>
      <c r="AL101" s="345"/>
      <c r="AM101" s="345"/>
      <c r="AN101" s="324"/>
      <c r="AO101" s="324"/>
      <c r="AP101" s="326"/>
      <c r="AQ101" s="328"/>
      <c r="AR101" s="34"/>
      <c r="AS101" s="31"/>
      <c r="AT101" s="31"/>
      <c r="AU101" s="317"/>
      <c r="AV101" s="317"/>
      <c r="AW101" s="320"/>
      <c r="AX101" s="31"/>
      <c r="AY101" s="317"/>
      <c r="AZ101" s="320"/>
      <c r="BA101" s="31"/>
      <c r="BB101" s="31"/>
      <c r="BC101" s="31"/>
      <c r="BD101" s="3"/>
      <c r="BE101" s="3"/>
      <c r="BF101" s="3"/>
      <c r="BG101" s="31"/>
    </row>
    <row r="102" spans="1:59" ht="17.25" hidden="1" customHeight="1" x14ac:dyDescent="0.15">
      <c r="A102" s="28"/>
      <c r="B102" s="35"/>
      <c r="C102" s="35"/>
      <c r="D102" s="35"/>
      <c r="E102" s="35"/>
      <c r="F102" s="36"/>
      <c r="G102" s="36"/>
      <c r="H102" s="37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4"/>
      <c r="Y102" s="34"/>
      <c r="Z102" s="32"/>
      <c r="AA102" s="33"/>
      <c r="AB102" s="34"/>
      <c r="AC102" s="34"/>
      <c r="AD102" s="34"/>
      <c r="AE102" s="38"/>
      <c r="AF102" s="38"/>
      <c r="AG102" s="38"/>
      <c r="AH102" s="38"/>
      <c r="AI102" s="38"/>
      <c r="AJ102" s="39" t="s">
        <v>21</v>
      </c>
      <c r="AK102" s="38"/>
      <c r="AL102" s="38"/>
      <c r="AM102" s="38"/>
      <c r="AN102" s="38"/>
      <c r="AO102" s="38"/>
      <c r="AP102" s="38"/>
      <c r="AQ102" s="38"/>
      <c r="AR102" s="34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"/>
      <c r="BE102" s="3"/>
      <c r="BF102" s="3"/>
      <c r="BG102" s="31"/>
    </row>
    <row r="103" spans="1:59" s="31" customFormat="1" ht="25.5" hidden="1" customHeight="1" x14ac:dyDescent="0.15">
      <c r="A103" s="28"/>
      <c r="B103" s="29"/>
      <c r="C103" s="30"/>
      <c r="D103" s="30"/>
      <c r="E103" s="30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3"/>
      <c r="X103" s="34"/>
      <c r="Y103" s="34"/>
      <c r="Z103" s="32"/>
      <c r="AA103" s="33"/>
      <c r="AB103" s="34"/>
      <c r="AC103" s="34"/>
      <c r="AD103" s="34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4"/>
      <c r="AW103" s="43" t="s">
        <v>22</v>
      </c>
      <c r="AZ103" s="31" t="s">
        <v>23</v>
      </c>
      <c r="BC103" s="31" t="s">
        <v>24</v>
      </c>
      <c r="BD103" s="3"/>
      <c r="BE103" s="3"/>
      <c r="BF103" s="3"/>
    </row>
    <row r="104" spans="1:59" s="48" customFormat="1" ht="25.5" hidden="1" customHeight="1" x14ac:dyDescent="0.15">
      <c r="A104" s="41"/>
      <c r="B104" s="42" t="s">
        <v>113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3"/>
      <c r="P104" s="42"/>
      <c r="Q104" s="42"/>
      <c r="R104" s="42"/>
      <c r="S104" s="42"/>
      <c r="T104" s="42"/>
      <c r="U104" s="13"/>
      <c r="V104" s="42"/>
      <c r="W104" s="42"/>
      <c r="X104" s="34"/>
      <c r="Y104" s="34"/>
      <c r="Z104" s="32"/>
      <c r="AA104" s="33"/>
      <c r="AB104" s="34"/>
      <c r="AC104" s="34"/>
      <c r="AD104" s="34"/>
      <c r="AE104" s="44" t="s">
        <v>25</v>
      </c>
      <c r="AF104" s="45"/>
      <c r="AG104" s="46"/>
      <c r="AH104" s="46"/>
      <c r="AI104" s="46"/>
      <c r="AJ104" s="46"/>
      <c r="AK104" s="46"/>
      <c r="AL104" s="46"/>
      <c r="AM104" s="46"/>
      <c r="AN104" s="38"/>
      <c r="AO104" s="38"/>
      <c r="AP104" s="38"/>
      <c r="AQ104" s="47"/>
      <c r="AR104" s="34"/>
      <c r="AS104" s="31"/>
      <c r="AT104" s="31"/>
      <c r="AU104" s="43"/>
      <c r="AV104" s="43"/>
      <c r="AW104" s="43" t="s">
        <v>26</v>
      </c>
      <c r="AX104" s="43"/>
      <c r="AY104" s="43"/>
      <c r="AZ104" s="31" t="s">
        <v>27</v>
      </c>
      <c r="BA104" s="43"/>
      <c r="BB104" s="31"/>
      <c r="BC104" s="31" t="s">
        <v>28</v>
      </c>
      <c r="BD104" s="40"/>
      <c r="BE104" s="3"/>
      <c r="BF104" s="40"/>
      <c r="BG104" s="43"/>
    </row>
    <row r="105" spans="1:59" ht="25.5" hidden="1" customHeight="1" x14ac:dyDescent="0.15">
      <c r="A105" s="28"/>
      <c r="B105" s="217" t="s">
        <v>51</v>
      </c>
      <c r="C105" s="337"/>
      <c r="D105" s="337"/>
      <c r="E105" s="338"/>
      <c r="F105" s="342" t="s">
        <v>12</v>
      </c>
      <c r="G105" s="342"/>
      <c r="H105" s="332"/>
      <c r="I105" s="332"/>
      <c r="J105" s="325" t="s">
        <v>13</v>
      </c>
      <c r="K105" s="325"/>
      <c r="L105" s="332"/>
      <c r="M105" s="332"/>
      <c r="N105" s="325" t="s">
        <v>14</v>
      </c>
      <c r="O105" s="327"/>
      <c r="P105" s="343" t="s">
        <v>15</v>
      </c>
      <c r="Q105" s="327"/>
      <c r="R105" s="329" t="s">
        <v>16</v>
      </c>
      <c r="S105" s="329"/>
      <c r="T105" s="331"/>
      <c r="U105" s="332"/>
      <c r="V105" s="325" t="s">
        <v>13</v>
      </c>
      <c r="W105" s="325"/>
      <c r="X105" s="332"/>
      <c r="Y105" s="332"/>
      <c r="Z105" s="325" t="s">
        <v>14</v>
      </c>
      <c r="AA105" s="327"/>
      <c r="AB105" s="34"/>
      <c r="AC105" s="34"/>
      <c r="AD105" s="34"/>
      <c r="AE105" s="335" t="s">
        <v>52</v>
      </c>
      <c r="AF105" s="325"/>
      <c r="AG105" s="325"/>
      <c r="AH105" s="325"/>
      <c r="AI105" s="327"/>
      <c r="AJ105" s="321">
        <f>ROUNDDOWN(AW110/60,0)</f>
        <v>0</v>
      </c>
      <c r="AK105" s="322"/>
      <c r="AL105" s="325" t="s">
        <v>13</v>
      </c>
      <c r="AM105" s="325"/>
      <c r="AN105" s="322">
        <f>AW110-AJ105*60</f>
        <v>0</v>
      </c>
      <c r="AO105" s="322"/>
      <c r="AP105" s="325" t="s">
        <v>14</v>
      </c>
      <c r="AQ105" s="327"/>
      <c r="AR105" s="34"/>
      <c r="AS105" s="49"/>
      <c r="AT105" s="49"/>
      <c r="AU105" s="31"/>
      <c r="AV105" s="317" t="s">
        <v>30</v>
      </c>
      <c r="AW105" s="320">
        <f>IF(AZ105&lt;=BC105,BC105,AW100)</f>
        <v>1260</v>
      </c>
      <c r="AX105" s="146"/>
      <c r="AY105" s="317" t="s">
        <v>31</v>
      </c>
      <c r="AZ105" s="320">
        <f>T105*60+X105</f>
        <v>0</v>
      </c>
      <c r="BA105" s="146"/>
      <c r="BB105" s="317" t="s">
        <v>32</v>
      </c>
      <c r="BC105" s="320">
        <f>IF(C114="☑",21*60,20*60)</f>
        <v>1260</v>
      </c>
      <c r="BD105" s="3"/>
      <c r="BE105" s="3"/>
      <c r="BF105" s="3"/>
      <c r="BG105" s="31"/>
    </row>
    <row r="106" spans="1:59" ht="35.25" hidden="1" customHeight="1" x14ac:dyDescent="0.15">
      <c r="A106" s="28"/>
      <c r="B106" s="339"/>
      <c r="C106" s="340"/>
      <c r="D106" s="340"/>
      <c r="E106" s="341"/>
      <c r="F106" s="342"/>
      <c r="G106" s="342"/>
      <c r="H106" s="334"/>
      <c r="I106" s="334"/>
      <c r="J106" s="326"/>
      <c r="K106" s="326"/>
      <c r="L106" s="334"/>
      <c r="M106" s="334"/>
      <c r="N106" s="326"/>
      <c r="O106" s="328"/>
      <c r="P106" s="336"/>
      <c r="Q106" s="328"/>
      <c r="R106" s="330"/>
      <c r="S106" s="330"/>
      <c r="T106" s="333"/>
      <c r="U106" s="334"/>
      <c r="V106" s="326"/>
      <c r="W106" s="326"/>
      <c r="X106" s="334"/>
      <c r="Y106" s="334"/>
      <c r="Z106" s="326"/>
      <c r="AA106" s="328"/>
      <c r="AB106" s="31"/>
      <c r="AC106" s="31"/>
      <c r="AD106" s="31"/>
      <c r="AE106" s="336"/>
      <c r="AF106" s="326"/>
      <c r="AG106" s="326"/>
      <c r="AH106" s="326"/>
      <c r="AI106" s="328"/>
      <c r="AJ106" s="323"/>
      <c r="AK106" s="324"/>
      <c r="AL106" s="326"/>
      <c r="AM106" s="326"/>
      <c r="AN106" s="324"/>
      <c r="AO106" s="324"/>
      <c r="AP106" s="326"/>
      <c r="AQ106" s="328"/>
      <c r="AR106" s="34"/>
      <c r="AS106" s="49"/>
      <c r="AT106" s="49"/>
      <c r="AU106" s="31"/>
      <c r="AV106" s="317"/>
      <c r="AW106" s="320"/>
      <c r="AX106" s="146"/>
      <c r="AY106" s="317"/>
      <c r="AZ106" s="320"/>
      <c r="BA106" s="146"/>
      <c r="BB106" s="317"/>
      <c r="BC106" s="320"/>
      <c r="BD106" s="3"/>
      <c r="BE106" s="3"/>
      <c r="BF106" s="3"/>
      <c r="BG106" s="31"/>
    </row>
    <row r="107" spans="1:59" ht="17.25" hidden="1" customHeight="1" x14ac:dyDescent="0.15">
      <c r="A107" s="50"/>
      <c r="B107" s="35"/>
      <c r="C107" s="35"/>
      <c r="D107" s="35"/>
      <c r="E107" s="35"/>
      <c r="F107" s="31"/>
      <c r="G107" s="35"/>
      <c r="H107" s="37"/>
      <c r="I107" s="35"/>
      <c r="J107" s="35"/>
      <c r="K107" s="35"/>
      <c r="L107" s="35"/>
      <c r="M107" s="35"/>
      <c r="N107" s="35"/>
      <c r="O107" s="35"/>
      <c r="P107" s="51"/>
      <c r="Q107" s="35"/>
      <c r="R107" s="35"/>
      <c r="S107" s="35"/>
      <c r="T107" s="35"/>
      <c r="U107" s="35"/>
      <c r="V107" s="35"/>
      <c r="W107" s="35"/>
      <c r="X107" s="34"/>
      <c r="Y107" s="34"/>
      <c r="Z107" s="32"/>
      <c r="AA107" s="31"/>
      <c r="AB107" s="31"/>
      <c r="AC107" s="31"/>
      <c r="AD107" s="31"/>
      <c r="AE107" s="47"/>
      <c r="AF107" s="47"/>
      <c r="AG107" s="47"/>
      <c r="AH107" s="47"/>
      <c r="AI107" s="47"/>
      <c r="AJ107" s="39" t="s">
        <v>21</v>
      </c>
      <c r="AK107" s="47"/>
      <c r="AL107" s="47"/>
      <c r="AM107" s="47"/>
      <c r="AN107" s="47"/>
      <c r="AO107" s="47"/>
      <c r="AP107" s="47"/>
      <c r="AQ107" s="47"/>
      <c r="AR107" s="31"/>
      <c r="AS107" s="31"/>
      <c r="AT107" s="31"/>
      <c r="AU107" s="31"/>
      <c r="AV107" s="31"/>
      <c r="AW107" s="31"/>
      <c r="AX107" s="31"/>
      <c r="AY107" s="31"/>
      <c r="AZ107" s="60" t="s">
        <v>33</v>
      </c>
      <c r="BA107" s="31"/>
      <c r="BB107" s="31"/>
      <c r="BC107" s="31"/>
      <c r="BD107" s="3"/>
      <c r="BE107" s="3"/>
      <c r="BF107" s="3"/>
      <c r="BG107" s="31"/>
    </row>
    <row r="108" spans="1:59" ht="25.5" hidden="1" customHeight="1" x14ac:dyDescent="0.2">
      <c r="A108" s="50"/>
      <c r="B108" s="31"/>
      <c r="C108" s="299" t="s">
        <v>106</v>
      </c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  <c r="AA108" s="300"/>
      <c r="AB108" s="301"/>
      <c r="AC108" s="31"/>
      <c r="AD108" s="3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31"/>
      <c r="AS108" s="31"/>
      <c r="AT108" s="31"/>
      <c r="AU108" s="31"/>
      <c r="AV108" s="31"/>
      <c r="AW108" s="31"/>
      <c r="AX108" s="31"/>
      <c r="AY108" s="31"/>
      <c r="AZ108" s="125" t="s">
        <v>34</v>
      </c>
      <c r="BA108" s="31"/>
      <c r="BB108" s="31"/>
      <c r="BC108" s="31"/>
      <c r="BD108" s="3"/>
      <c r="BE108" s="3"/>
      <c r="BF108" s="3"/>
      <c r="BG108" s="31"/>
    </row>
    <row r="109" spans="1:59" ht="25.5" hidden="1" customHeight="1" x14ac:dyDescent="0.15">
      <c r="A109" s="50"/>
      <c r="B109" s="31"/>
      <c r="C109" s="302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4"/>
      <c r="AC109" s="31"/>
      <c r="AD109" s="31"/>
      <c r="AE109" s="44" t="s">
        <v>35</v>
      </c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1"/>
      <c r="AS109" s="31"/>
      <c r="AT109" s="31"/>
      <c r="AU109" s="31"/>
      <c r="AV109" s="31"/>
      <c r="AW109" s="31" t="s">
        <v>36</v>
      </c>
      <c r="AX109" s="31"/>
      <c r="AY109" s="31"/>
      <c r="AZ109" s="31" t="s">
        <v>37</v>
      </c>
      <c r="BA109" s="126"/>
      <c r="BB109" s="31"/>
      <c r="BC109" s="31"/>
      <c r="BD109" s="3"/>
      <c r="BE109" s="3"/>
      <c r="BF109" s="3"/>
      <c r="BG109" s="31"/>
    </row>
    <row r="110" spans="1:59" s="48" customFormat="1" ht="25.5" hidden="1" customHeight="1" x14ac:dyDescent="0.15">
      <c r="A110" s="50"/>
      <c r="B110" s="31"/>
      <c r="C110" s="302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4"/>
      <c r="AC110" s="34"/>
      <c r="AD110" s="34"/>
      <c r="AE110" s="305" t="s">
        <v>48</v>
      </c>
      <c r="AF110" s="306"/>
      <c r="AG110" s="306"/>
      <c r="AH110" s="306"/>
      <c r="AI110" s="306"/>
      <c r="AJ110" s="306"/>
      <c r="AK110" s="307"/>
      <c r="AL110" s="311">
        <f>IF(AZ100=0,0,ROUNDUP(AW110/AZ100,3))</f>
        <v>0</v>
      </c>
      <c r="AM110" s="312"/>
      <c r="AN110" s="312"/>
      <c r="AO110" s="312"/>
      <c r="AP110" s="312"/>
      <c r="AQ110" s="313"/>
      <c r="AR110" s="31"/>
      <c r="AS110" s="31"/>
      <c r="AT110" s="31"/>
      <c r="AU110" s="43"/>
      <c r="AV110" s="317" t="s">
        <v>39</v>
      </c>
      <c r="AW110" s="318">
        <f>IF(AW100-AW105&gt;0,IF(AW100-AW105&gt;AZ100,AZ100,AW100-AW105),0)</f>
        <v>0</v>
      </c>
      <c r="AX110" s="319" t="s">
        <v>40</v>
      </c>
      <c r="AY110" s="319"/>
      <c r="AZ110" s="126"/>
      <c r="BA110" s="126"/>
      <c r="BB110" s="43"/>
      <c r="BC110" s="43"/>
      <c r="BD110" s="40"/>
      <c r="BE110" s="40"/>
      <c r="BF110" s="40"/>
      <c r="BG110" s="43"/>
    </row>
    <row r="111" spans="1:59" ht="35.25" hidden="1" customHeight="1" x14ac:dyDescent="0.15">
      <c r="A111" s="63"/>
      <c r="B111" s="31"/>
      <c r="C111" s="302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4"/>
      <c r="AC111" s="31"/>
      <c r="AD111" s="31"/>
      <c r="AE111" s="308"/>
      <c r="AF111" s="309"/>
      <c r="AG111" s="309"/>
      <c r="AH111" s="309"/>
      <c r="AI111" s="309"/>
      <c r="AJ111" s="309"/>
      <c r="AK111" s="310"/>
      <c r="AL111" s="314"/>
      <c r="AM111" s="315"/>
      <c r="AN111" s="315"/>
      <c r="AO111" s="315"/>
      <c r="AP111" s="315"/>
      <c r="AQ111" s="316"/>
      <c r="AR111" s="31"/>
      <c r="AS111" s="31"/>
      <c r="AT111" s="31"/>
      <c r="AU111" s="317"/>
      <c r="AV111" s="317"/>
      <c r="AW111" s="318"/>
      <c r="AX111" s="319"/>
      <c r="AY111" s="319"/>
      <c r="AZ111" s="31"/>
      <c r="BA111" s="31"/>
      <c r="BB111" s="31"/>
      <c r="BC111" s="31"/>
      <c r="BD111" s="3"/>
      <c r="BE111" s="3"/>
      <c r="BF111" s="3"/>
      <c r="BG111" s="31"/>
    </row>
    <row r="112" spans="1:59" ht="25.5" hidden="1" customHeight="1" x14ac:dyDescent="0.15">
      <c r="A112" s="63"/>
      <c r="B112" s="31"/>
      <c r="C112" s="302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4"/>
      <c r="AC112" s="31"/>
      <c r="AD112" s="31"/>
      <c r="AE112" s="31"/>
      <c r="AF112" s="31"/>
      <c r="AG112" s="31"/>
      <c r="AH112" s="31"/>
      <c r="AI112" s="31"/>
      <c r="AJ112" s="31"/>
      <c r="AK112" s="52" t="s">
        <v>21</v>
      </c>
      <c r="AL112" s="31"/>
      <c r="AM112" s="34"/>
      <c r="AN112" s="34"/>
      <c r="AO112" s="34"/>
      <c r="AP112" s="31"/>
      <c r="AQ112" s="31"/>
      <c r="AR112" s="31"/>
      <c r="AS112" s="31"/>
      <c r="AT112" s="31"/>
      <c r="AU112" s="317"/>
      <c r="AV112" s="31"/>
      <c r="AW112" s="31"/>
      <c r="AX112" s="31"/>
      <c r="AY112" s="31"/>
      <c r="AZ112" s="31"/>
      <c r="BA112" s="31"/>
      <c r="BB112" s="31"/>
      <c r="BC112" s="31"/>
      <c r="BD112" s="3"/>
      <c r="BE112" s="3"/>
      <c r="BF112" s="3"/>
      <c r="BG112" s="31"/>
    </row>
    <row r="113" spans="1:59" ht="25.5" hidden="1" customHeight="1" x14ac:dyDescent="0.15">
      <c r="A113" s="50"/>
      <c r="B113" s="30"/>
      <c r="C113" s="302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4"/>
      <c r="AC113" s="31"/>
      <c r="AD113" s="31"/>
      <c r="AE113" s="31"/>
      <c r="AF113" s="31"/>
      <c r="AG113" s="31"/>
      <c r="AH113" s="31"/>
      <c r="AI113" s="31"/>
      <c r="AJ113" s="31"/>
      <c r="AK113" s="53" t="s">
        <v>41</v>
      </c>
      <c r="AL113" s="31"/>
      <c r="AM113" s="34"/>
      <c r="AN113" s="34"/>
      <c r="AO113" s="34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"/>
      <c r="BE113" s="3"/>
      <c r="BF113" s="3"/>
    </row>
    <row r="114" spans="1:59" ht="25.5" hidden="1" customHeight="1" x14ac:dyDescent="0.15">
      <c r="A114" s="50"/>
      <c r="B114" s="30"/>
      <c r="C114" s="292" t="s">
        <v>42</v>
      </c>
      <c r="D114" s="293"/>
      <c r="E114" s="294" t="s">
        <v>53</v>
      </c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5"/>
      <c r="AC114" s="31"/>
      <c r="AD114" s="31"/>
      <c r="AE114" s="31"/>
      <c r="AF114" s="31"/>
      <c r="AG114" s="31"/>
      <c r="AH114" s="31"/>
      <c r="AI114" s="31"/>
      <c r="AJ114" s="31"/>
      <c r="AK114" s="53"/>
      <c r="AL114" s="31"/>
      <c r="AM114" s="34"/>
      <c r="AN114" s="34"/>
      <c r="AO114" s="34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"/>
      <c r="BE114" s="3"/>
      <c r="BF114" s="3"/>
    </row>
    <row r="115" spans="1:59" ht="17.25" hidden="1" customHeight="1" x14ac:dyDescent="0.15">
      <c r="A115" s="54"/>
      <c r="B115" s="55"/>
      <c r="C115" s="55"/>
      <c r="D115" s="55"/>
      <c r="E115" s="55"/>
      <c r="F115" s="56"/>
      <c r="G115" s="55"/>
      <c r="H115" s="55"/>
      <c r="I115" s="55"/>
      <c r="J115" s="55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8"/>
      <c r="AL115" s="57"/>
      <c r="AM115" s="59"/>
      <c r="AN115" s="59"/>
      <c r="AO115" s="59"/>
      <c r="AP115" s="57"/>
      <c r="AQ115" s="57"/>
      <c r="AR115" s="57"/>
      <c r="AS115" s="57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"/>
      <c r="BE115" s="3"/>
      <c r="BF115" s="3"/>
    </row>
    <row r="116" spans="1:59" ht="25.5" hidden="1" customHeight="1" x14ac:dyDescent="0.15">
      <c r="A116" s="349" t="s">
        <v>56</v>
      </c>
      <c r="B116" s="350"/>
      <c r="C116" s="350"/>
      <c r="D116" s="350"/>
      <c r="E116" s="350"/>
      <c r="F116" s="350"/>
      <c r="G116" s="350"/>
      <c r="H116" s="350"/>
      <c r="I116" s="351"/>
      <c r="J116" s="23"/>
      <c r="K116" s="62" t="s">
        <v>50</v>
      </c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23"/>
      <c r="AP116" s="23"/>
      <c r="AQ116" s="23"/>
      <c r="AR116" s="23"/>
      <c r="AS116" s="23"/>
      <c r="AT116" s="23"/>
      <c r="AU116" s="31"/>
      <c r="AV116" s="31" t="s">
        <v>6</v>
      </c>
      <c r="AW116" s="34"/>
      <c r="AX116" s="34"/>
      <c r="AY116" s="34"/>
      <c r="AZ116" s="34"/>
      <c r="BA116" s="31"/>
      <c r="BB116" s="34"/>
      <c r="BC116" s="34"/>
      <c r="BD116" s="21"/>
      <c r="BE116" s="21"/>
      <c r="BF116" s="21"/>
      <c r="BG116" s="10"/>
    </row>
    <row r="117" spans="1:59" ht="17.25" hidden="1" customHeight="1" x14ac:dyDescent="0.15">
      <c r="A117" s="352"/>
      <c r="B117" s="353"/>
      <c r="C117" s="353"/>
      <c r="D117" s="353"/>
      <c r="E117" s="353"/>
      <c r="F117" s="353"/>
      <c r="G117" s="353"/>
      <c r="H117" s="353"/>
      <c r="I117" s="35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5"/>
      <c r="Y117" s="25"/>
      <c r="Z117" s="25"/>
      <c r="AA117" s="25"/>
      <c r="AB117" s="25"/>
      <c r="AC117" s="25"/>
      <c r="AD117" s="25"/>
      <c r="AE117" s="26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7"/>
      <c r="AQ117" s="27"/>
      <c r="AR117" s="27"/>
      <c r="AS117" s="27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"/>
      <c r="BE117" s="3"/>
      <c r="BF117" s="3"/>
      <c r="BG117" s="31"/>
    </row>
    <row r="118" spans="1:59" ht="28.5" hidden="1" customHeight="1" x14ac:dyDescent="0.15">
      <c r="A118" s="28"/>
      <c r="B118" s="29" t="s">
        <v>7</v>
      </c>
      <c r="C118" s="30"/>
      <c r="D118" s="30"/>
      <c r="E118" s="30"/>
      <c r="F118" s="31"/>
      <c r="G118" s="32"/>
      <c r="H118" s="31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3"/>
      <c r="AB118" s="34"/>
      <c r="AC118" s="34"/>
      <c r="AD118" s="34"/>
      <c r="AE118" s="29" t="s">
        <v>8</v>
      </c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1"/>
      <c r="AV118" s="31"/>
      <c r="AW118" s="31" t="s">
        <v>9</v>
      </c>
      <c r="AX118" s="31"/>
      <c r="AY118" s="31"/>
      <c r="AZ118" s="31" t="s">
        <v>10</v>
      </c>
      <c r="BA118" s="31"/>
      <c r="BB118" s="31"/>
      <c r="BC118" s="31"/>
      <c r="BD118" s="3"/>
      <c r="BE118" s="3"/>
      <c r="BF118" s="3"/>
      <c r="BG118" s="31"/>
    </row>
    <row r="119" spans="1:59" ht="25.5" hidden="1" customHeight="1" x14ac:dyDescent="0.15">
      <c r="A119" s="28"/>
      <c r="B119" s="217" t="s">
        <v>11</v>
      </c>
      <c r="C119" s="337"/>
      <c r="D119" s="337"/>
      <c r="E119" s="338"/>
      <c r="F119" s="342" t="s">
        <v>12</v>
      </c>
      <c r="G119" s="342"/>
      <c r="H119" s="332"/>
      <c r="I119" s="332"/>
      <c r="J119" s="325" t="s">
        <v>13</v>
      </c>
      <c r="K119" s="325"/>
      <c r="L119" s="332"/>
      <c r="M119" s="332"/>
      <c r="N119" s="325" t="s">
        <v>14</v>
      </c>
      <c r="O119" s="327"/>
      <c r="P119" s="343" t="s">
        <v>15</v>
      </c>
      <c r="Q119" s="327"/>
      <c r="R119" s="329" t="s">
        <v>16</v>
      </c>
      <c r="S119" s="329"/>
      <c r="T119" s="332"/>
      <c r="U119" s="332"/>
      <c r="V119" s="325" t="s">
        <v>13</v>
      </c>
      <c r="W119" s="325"/>
      <c r="X119" s="332"/>
      <c r="Y119" s="332"/>
      <c r="Z119" s="325" t="s">
        <v>14</v>
      </c>
      <c r="AA119" s="327"/>
      <c r="AB119" s="31"/>
      <c r="AC119" s="31"/>
      <c r="AD119" s="31"/>
      <c r="AE119" s="305" t="s">
        <v>46</v>
      </c>
      <c r="AF119" s="344"/>
      <c r="AG119" s="344"/>
      <c r="AH119" s="344"/>
      <c r="AI119" s="346"/>
      <c r="AJ119" s="322">
        <f>ROUNDDOWN(AZ119/60,0)</f>
        <v>0</v>
      </c>
      <c r="AK119" s="322"/>
      <c r="AL119" s="344" t="s">
        <v>18</v>
      </c>
      <c r="AM119" s="344"/>
      <c r="AN119" s="322">
        <f>AZ119-AJ119*60</f>
        <v>0</v>
      </c>
      <c r="AO119" s="322"/>
      <c r="AP119" s="325" t="s">
        <v>14</v>
      </c>
      <c r="AQ119" s="327"/>
      <c r="AR119" s="34"/>
      <c r="AS119" s="31"/>
      <c r="AT119" s="31"/>
      <c r="AU119" s="317"/>
      <c r="AV119" s="317" t="s">
        <v>19</v>
      </c>
      <c r="AW119" s="320">
        <f>T119*60+X119</f>
        <v>0</v>
      </c>
      <c r="AX119" s="31"/>
      <c r="AY119" s="317" t="s">
        <v>20</v>
      </c>
      <c r="AZ119" s="320">
        <f>(T119*60+X119)-(H119*60+L119)</f>
        <v>0</v>
      </c>
      <c r="BA119" s="31"/>
      <c r="BB119" s="31"/>
      <c r="BC119" s="31"/>
      <c r="BD119" s="3"/>
      <c r="BE119" s="3"/>
      <c r="BF119" s="3"/>
      <c r="BG119" s="31"/>
    </row>
    <row r="120" spans="1:59" ht="35.25" hidden="1" customHeight="1" x14ac:dyDescent="0.15">
      <c r="A120" s="28"/>
      <c r="B120" s="339"/>
      <c r="C120" s="340"/>
      <c r="D120" s="340"/>
      <c r="E120" s="341"/>
      <c r="F120" s="342"/>
      <c r="G120" s="342"/>
      <c r="H120" s="334"/>
      <c r="I120" s="334"/>
      <c r="J120" s="326"/>
      <c r="K120" s="326"/>
      <c r="L120" s="334"/>
      <c r="M120" s="334"/>
      <c r="N120" s="326"/>
      <c r="O120" s="328"/>
      <c r="P120" s="336"/>
      <c r="Q120" s="328"/>
      <c r="R120" s="330"/>
      <c r="S120" s="330"/>
      <c r="T120" s="334"/>
      <c r="U120" s="334"/>
      <c r="V120" s="326"/>
      <c r="W120" s="326"/>
      <c r="X120" s="334"/>
      <c r="Y120" s="334"/>
      <c r="Z120" s="326"/>
      <c r="AA120" s="328"/>
      <c r="AB120" s="31"/>
      <c r="AC120" s="31"/>
      <c r="AD120" s="31"/>
      <c r="AE120" s="347"/>
      <c r="AF120" s="345"/>
      <c r="AG120" s="345"/>
      <c r="AH120" s="345"/>
      <c r="AI120" s="348"/>
      <c r="AJ120" s="324"/>
      <c r="AK120" s="324"/>
      <c r="AL120" s="345"/>
      <c r="AM120" s="345"/>
      <c r="AN120" s="324"/>
      <c r="AO120" s="324"/>
      <c r="AP120" s="326"/>
      <c r="AQ120" s="328"/>
      <c r="AR120" s="34"/>
      <c r="AS120" s="31"/>
      <c r="AT120" s="31"/>
      <c r="AU120" s="317"/>
      <c r="AV120" s="317"/>
      <c r="AW120" s="320"/>
      <c r="AX120" s="31"/>
      <c r="AY120" s="317"/>
      <c r="AZ120" s="320"/>
      <c r="BA120" s="31"/>
      <c r="BB120" s="31"/>
      <c r="BC120" s="31"/>
      <c r="BD120" s="3"/>
      <c r="BE120" s="3"/>
      <c r="BF120" s="3"/>
      <c r="BG120" s="31"/>
    </row>
    <row r="121" spans="1:59" ht="17.25" hidden="1" customHeight="1" x14ac:dyDescent="0.15">
      <c r="A121" s="28"/>
      <c r="B121" s="35"/>
      <c r="C121" s="35"/>
      <c r="D121" s="35"/>
      <c r="E121" s="35"/>
      <c r="F121" s="36"/>
      <c r="G121" s="36"/>
      <c r="H121" s="37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9" t="s">
        <v>21</v>
      </c>
      <c r="AK121" s="38"/>
      <c r="AL121" s="38"/>
      <c r="AM121" s="38"/>
      <c r="AN121" s="38"/>
      <c r="AO121" s="38"/>
      <c r="AP121" s="38"/>
      <c r="AQ121" s="38"/>
      <c r="AR121" s="34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"/>
      <c r="BE121" s="3"/>
      <c r="BF121" s="3"/>
      <c r="BG121" s="31"/>
    </row>
    <row r="122" spans="1:59" s="31" customFormat="1" ht="25.5" hidden="1" customHeight="1" x14ac:dyDescent="0.15">
      <c r="A122" s="28"/>
      <c r="B122" s="29"/>
      <c r="C122" s="30"/>
      <c r="D122" s="30"/>
      <c r="E122" s="30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3"/>
      <c r="X122" s="34"/>
      <c r="Y122" s="34"/>
      <c r="Z122" s="32"/>
      <c r="AA122" s="33"/>
      <c r="AB122" s="34"/>
      <c r="AC122" s="34"/>
      <c r="AD122" s="34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4"/>
      <c r="AW122" s="43" t="s">
        <v>22</v>
      </c>
      <c r="AZ122" s="31" t="s">
        <v>23</v>
      </c>
      <c r="BC122" s="31" t="s">
        <v>24</v>
      </c>
      <c r="BD122" s="3"/>
      <c r="BE122" s="3"/>
      <c r="BF122" s="3"/>
    </row>
    <row r="123" spans="1:59" s="48" customFormat="1" ht="25.5" hidden="1" customHeight="1" x14ac:dyDescent="0.15">
      <c r="A123" s="41"/>
      <c r="B123" s="42" t="s">
        <v>113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  <c r="P123" s="42"/>
      <c r="Q123" s="42"/>
      <c r="R123" s="42"/>
      <c r="S123" s="42"/>
      <c r="T123" s="42"/>
      <c r="U123" s="13"/>
      <c r="V123" s="42"/>
      <c r="W123" s="42"/>
      <c r="X123" s="34"/>
      <c r="Y123" s="34"/>
      <c r="Z123" s="32"/>
      <c r="AA123" s="33"/>
      <c r="AB123" s="34"/>
      <c r="AC123" s="34"/>
      <c r="AD123" s="34"/>
      <c r="AE123" s="44" t="s">
        <v>25</v>
      </c>
      <c r="AF123" s="45"/>
      <c r="AG123" s="46"/>
      <c r="AH123" s="46"/>
      <c r="AI123" s="46"/>
      <c r="AJ123" s="46"/>
      <c r="AK123" s="46"/>
      <c r="AL123" s="46"/>
      <c r="AM123" s="46"/>
      <c r="AN123" s="38"/>
      <c r="AO123" s="38"/>
      <c r="AP123" s="38"/>
      <c r="AQ123" s="47"/>
      <c r="AR123" s="34"/>
      <c r="AS123" s="31"/>
      <c r="AT123" s="31"/>
      <c r="AU123" s="43"/>
      <c r="AV123" s="43"/>
      <c r="AW123" s="43" t="s">
        <v>26</v>
      </c>
      <c r="AX123" s="43"/>
      <c r="AY123" s="43"/>
      <c r="AZ123" s="31" t="s">
        <v>27</v>
      </c>
      <c r="BA123" s="43"/>
      <c r="BB123" s="31"/>
      <c r="BC123" s="31" t="s">
        <v>28</v>
      </c>
      <c r="BD123" s="40"/>
      <c r="BE123" s="3"/>
      <c r="BF123" s="40"/>
      <c r="BG123" s="43"/>
    </row>
    <row r="124" spans="1:59" ht="25.5" hidden="1" customHeight="1" x14ac:dyDescent="0.15">
      <c r="A124" s="28"/>
      <c r="B124" s="217" t="s">
        <v>51</v>
      </c>
      <c r="C124" s="337"/>
      <c r="D124" s="337"/>
      <c r="E124" s="338"/>
      <c r="F124" s="342" t="s">
        <v>12</v>
      </c>
      <c r="G124" s="342"/>
      <c r="H124" s="332"/>
      <c r="I124" s="332"/>
      <c r="J124" s="325" t="s">
        <v>13</v>
      </c>
      <c r="K124" s="325"/>
      <c r="L124" s="332"/>
      <c r="M124" s="332"/>
      <c r="N124" s="325" t="s">
        <v>14</v>
      </c>
      <c r="O124" s="327"/>
      <c r="P124" s="343" t="s">
        <v>15</v>
      </c>
      <c r="Q124" s="327"/>
      <c r="R124" s="329" t="s">
        <v>16</v>
      </c>
      <c r="S124" s="329"/>
      <c r="T124" s="331"/>
      <c r="U124" s="332"/>
      <c r="V124" s="325" t="s">
        <v>13</v>
      </c>
      <c r="W124" s="325"/>
      <c r="X124" s="332"/>
      <c r="Y124" s="332"/>
      <c r="Z124" s="325" t="s">
        <v>14</v>
      </c>
      <c r="AA124" s="327"/>
      <c r="AB124" s="34"/>
      <c r="AC124" s="34"/>
      <c r="AD124" s="34"/>
      <c r="AE124" s="335" t="s">
        <v>52</v>
      </c>
      <c r="AF124" s="325"/>
      <c r="AG124" s="325"/>
      <c r="AH124" s="325"/>
      <c r="AI124" s="327"/>
      <c r="AJ124" s="321">
        <f>ROUNDDOWN(AW129/60,0)</f>
        <v>0</v>
      </c>
      <c r="AK124" s="322"/>
      <c r="AL124" s="325" t="s">
        <v>13</v>
      </c>
      <c r="AM124" s="325"/>
      <c r="AN124" s="322">
        <f>AW129-AJ124*60</f>
        <v>0</v>
      </c>
      <c r="AO124" s="322"/>
      <c r="AP124" s="325" t="s">
        <v>14</v>
      </c>
      <c r="AQ124" s="327"/>
      <c r="AR124" s="34"/>
      <c r="AS124" s="49"/>
      <c r="AT124" s="49"/>
      <c r="AU124" s="31"/>
      <c r="AV124" s="317" t="s">
        <v>30</v>
      </c>
      <c r="AW124" s="320">
        <f>IF(AZ124&lt;=BC124,BC124,AW119)</f>
        <v>1260</v>
      </c>
      <c r="AX124" s="146"/>
      <c r="AY124" s="317" t="s">
        <v>31</v>
      </c>
      <c r="AZ124" s="320">
        <f>T124*60+X124</f>
        <v>0</v>
      </c>
      <c r="BA124" s="146"/>
      <c r="BB124" s="317" t="s">
        <v>32</v>
      </c>
      <c r="BC124" s="320">
        <f>IF(C133="☑",21*60,20*60)</f>
        <v>1260</v>
      </c>
      <c r="BD124" s="3"/>
      <c r="BE124" s="3"/>
      <c r="BF124" s="3"/>
      <c r="BG124" s="31"/>
    </row>
    <row r="125" spans="1:59" ht="35.25" hidden="1" customHeight="1" x14ac:dyDescent="0.15">
      <c r="A125" s="28"/>
      <c r="B125" s="339"/>
      <c r="C125" s="340"/>
      <c r="D125" s="340"/>
      <c r="E125" s="341"/>
      <c r="F125" s="342"/>
      <c r="G125" s="342"/>
      <c r="H125" s="334"/>
      <c r="I125" s="334"/>
      <c r="J125" s="326"/>
      <c r="K125" s="326"/>
      <c r="L125" s="334"/>
      <c r="M125" s="334"/>
      <c r="N125" s="326"/>
      <c r="O125" s="328"/>
      <c r="P125" s="336"/>
      <c r="Q125" s="328"/>
      <c r="R125" s="330"/>
      <c r="S125" s="330"/>
      <c r="T125" s="333"/>
      <c r="U125" s="334"/>
      <c r="V125" s="326"/>
      <c r="W125" s="326"/>
      <c r="X125" s="334"/>
      <c r="Y125" s="334"/>
      <c r="Z125" s="326"/>
      <c r="AA125" s="328"/>
      <c r="AB125" s="31"/>
      <c r="AC125" s="31"/>
      <c r="AD125" s="31"/>
      <c r="AE125" s="336"/>
      <c r="AF125" s="326"/>
      <c r="AG125" s="326"/>
      <c r="AH125" s="326"/>
      <c r="AI125" s="328"/>
      <c r="AJ125" s="323"/>
      <c r="AK125" s="324"/>
      <c r="AL125" s="326"/>
      <c r="AM125" s="326"/>
      <c r="AN125" s="324"/>
      <c r="AO125" s="324"/>
      <c r="AP125" s="326"/>
      <c r="AQ125" s="328"/>
      <c r="AR125" s="34"/>
      <c r="AS125" s="49"/>
      <c r="AT125" s="49"/>
      <c r="AU125" s="31"/>
      <c r="AV125" s="317"/>
      <c r="AW125" s="320"/>
      <c r="AX125" s="146"/>
      <c r="AY125" s="317"/>
      <c r="AZ125" s="320"/>
      <c r="BA125" s="146"/>
      <c r="BB125" s="317"/>
      <c r="BC125" s="320"/>
      <c r="BD125" s="3"/>
      <c r="BE125" s="3"/>
      <c r="BF125" s="3"/>
      <c r="BG125" s="31"/>
    </row>
    <row r="126" spans="1:59" ht="17.25" hidden="1" customHeight="1" x14ac:dyDescent="0.15">
      <c r="A126" s="50"/>
      <c r="B126" s="35"/>
      <c r="C126" s="35"/>
      <c r="D126" s="35"/>
      <c r="E126" s="35"/>
      <c r="F126" s="31"/>
      <c r="G126" s="35"/>
      <c r="H126" s="37"/>
      <c r="I126" s="35"/>
      <c r="J126" s="35"/>
      <c r="K126" s="35"/>
      <c r="L126" s="35"/>
      <c r="M126" s="35"/>
      <c r="N126" s="35"/>
      <c r="O126" s="35"/>
      <c r="P126" s="51"/>
      <c r="Q126" s="35"/>
      <c r="R126" s="35"/>
      <c r="S126" s="35"/>
      <c r="T126" s="35"/>
      <c r="U126" s="35"/>
      <c r="V126" s="35"/>
      <c r="W126" s="35"/>
      <c r="X126" s="34"/>
      <c r="Y126" s="34"/>
      <c r="Z126" s="32"/>
      <c r="AA126" s="31"/>
      <c r="AB126" s="31"/>
      <c r="AC126" s="31"/>
      <c r="AD126" s="31"/>
      <c r="AE126" s="47"/>
      <c r="AF126" s="47"/>
      <c r="AG126" s="47"/>
      <c r="AH126" s="47"/>
      <c r="AI126" s="47"/>
      <c r="AJ126" s="39" t="s">
        <v>21</v>
      </c>
      <c r="AK126" s="47"/>
      <c r="AL126" s="47"/>
      <c r="AM126" s="47"/>
      <c r="AN126" s="47"/>
      <c r="AO126" s="47"/>
      <c r="AP126" s="47"/>
      <c r="AQ126" s="47"/>
      <c r="AR126" s="31"/>
      <c r="AS126" s="31"/>
      <c r="AT126" s="31"/>
      <c r="AU126" s="31"/>
      <c r="AV126" s="31"/>
      <c r="AW126" s="31"/>
      <c r="AX126" s="31"/>
      <c r="AY126" s="31"/>
      <c r="AZ126" s="60" t="s">
        <v>33</v>
      </c>
      <c r="BA126" s="31"/>
      <c r="BB126" s="31"/>
      <c r="BC126" s="31"/>
      <c r="BD126" s="3"/>
      <c r="BE126" s="3"/>
      <c r="BF126" s="3"/>
      <c r="BG126" s="31"/>
    </row>
    <row r="127" spans="1:59" ht="25.5" hidden="1" customHeight="1" x14ac:dyDescent="0.2">
      <c r="A127" s="50"/>
      <c r="B127" s="31"/>
      <c r="C127" s="299" t="s">
        <v>106</v>
      </c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  <c r="S127" s="300"/>
      <c r="T127" s="300"/>
      <c r="U127" s="300"/>
      <c r="V127" s="300"/>
      <c r="W127" s="300"/>
      <c r="X127" s="300"/>
      <c r="Y127" s="300"/>
      <c r="Z127" s="300"/>
      <c r="AA127" s="300"/>
      <c r="AB127" s="301"/>
      <c r="AC127" s="31"/>
      <c r="AD127" s="3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T127" s="31"/>
      <c r="AU127" s="31"/>
      <c r="AV127" s="31"/>
      <c r="AW127" s="31"/>
      <c r="AX127" s="31"/>
      <c r="AY127" s="31"/>
      <c r="AZ127" s="125" t="s">
        <v>34</v>
      </c>
      <c r="BA127" s="31"/>
      <c r="BB127" s="31"/>
      <c r="BC127" s="31"/>
      <c r="BD127" s="3"/>
      <c r="BE127" s="3"/>
      <c r="BF127" s="3"/>
      <c r="BG127" s="31"/>
    </row>
    <row r="128" spans="1:59" ht="25.5" hidden="1" customHeight="1" x14ac:dyDescent="0.15">
      <c r="A128" s="50"/>
      <c r="B128" s="31"/>
      <c r="C128" s="302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4"/>
      <c r="AC128" s="31"/>
      <c r="AD128" s="31"/>
      <c r="AE128" s="44" t="s">
        <v>35</v>
      </c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31"/>
      <c r="AS128" s="31"/>
      <c r="AT128" s="31"/>
      <c r="AU128" s="31"/>
      <c r="AV128" s="31"/>
      <c r="AW128" s="31" t="s">
        <v>36</v>
      </c>
      <c r="AX128" s="31"/>
      <c r="AY128" s="31"/>
      <c r="AZ128" s="31" t="s">
        <v>37</v>
      </c>
      <c r="BA128" s="126"/>
      <c r="BB128" s="31"/>
      <c r="BC128" s="31"/>
      <c r="BD128" s="3"/>
      <c r="BE128" s="3"/>
      <c r="BF128" s="3"/>
      <c r="BG128" s="31"/>
    </row>
    <row r="129" spans="1:59" s="48" customFormat="1" ht="25.5" hidden="1" customHeight="1" x14ac:dyDescent="0.15">
      <c r="A129" s="50"/>
      <c r="B129" s="31"/>
      <c r="C129" s="302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4"/>
      <c r="AC129" s="34"/>
      <c r="AD129" s="34"/>
      <c r="AE129" s="305" t="s">
        <v>48</v>
      </c>
      <c r="AF129" s="306"/>
      <c r="AG129" s="306"/>
      <c r="AH129" s="306"/>
      <c r="AI129" s="306"/>
      <c r="AJ129" s="306"/>
      <c r="AK129" s="307"/>
      <c r="AL129" s="311">
        <f>IF(AZ119=0,0,ROUNDUP(AW129/AZ119,3))</f>
        <v>0</v>
      </c>
      <c r="AM129" s="312"/>
      <c r="AN129" s="312"/>
      <c r="AO129" s="312"/>
      <c r="AP129" s="312"/>
      <c r="AQ129" s="313"/>
      <c r="AR129" s="31"/>
      <c r="AS129" s="31"/>
      <c r="AT129" s="31"/>
      <c r="AU129" s="43"/>
      <c r="AV129" s="317" t="s">
        <v>39</v>
      </c>
      <c r="AW129" s="318">
        <f>IF(AW119-AW124&gt;0,IF(AW119-AW124&gt;AZ119,AZ119,AW119-AW124),0)</f>
        <v>0</v>
      </c>
      <c r="AX129" s="319" t="s">
        <v>40</v>
      </c>
      <c r="AY129" s="319"/>
      <c r="AZ129" s="126"/>
      <c r="BA129" s="126"/>
      <c r="BB129" s="43"/>
      <c r="BC129" s="43"/>
      <c r="BD129" s="40"/>
      <c r="BE129" s="40"/>
      <c r="BF129" s="40"/>
      <c r="BG129" s="43"/>
    </row>
    <row r="130" spans="1:59" ht="35.25" hidden="1" customHeight="1" x14ac:dyDescent="0.15">
      <c r="A130" s="63"/>
      <c r="B130" s="31"/>
      <c r="C130" s="302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4"/>
      <c r="AC130" s="31"/>
      <c r="AD130" s="31"/>
      <c r="AE130" s="308"/>
      <c r="AF130" s="309"/>
      <c r="AG130" s="309"/>
      <c r="AH130" s="309"/>
      <c r="AI130" s="309"/>
      <c r="AJ130" s="309"/>
      <c r="AK130" s="310"/>
      <c r="AL130" s="314"/>
      <c r="AM130" s="315"/>
      <c r="AN130" s="315"/>
      <c r="AO130" s="315"/>
      <c r="AP130" s="315"/>
      <c r="AQ130" s="316"/>
      <c r="AR130" s="31"/>
      <c r="AS130" s="31"/>
      <c r="AT130" s="31"/>
      <c r="AU130" s="317"/>
      <c r="AV130" s="317"/>
      <c r="AW130" s="318"/>
      <c r="AX130" s="319"/>
      <c r="AY130" s="319"/>
      <c r="AZ130" s="31"/>
      <c r="BA130" s="31"/>
      <c r="BB130" s="31"/>
      <c r="BC130" s="31"/>
      <c r="BD130" s="3"/>
      <c r="BE130" s="3"/>
      <c r="BF130" s="3"/>
      <c r="BG130" s="31"/>
    </row>
    <row r="131" spans="1:59" ht="25.5" hidden="1" customHeight="1" x14ac:dyDescent="0.15">
      <c r="A131" s="63"/>
      <c r="B131" s="31"/>
      <c r="C131" s="302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4"/>
      <c r="AC131" s="31"/>
      <c r="AD131" s="31"/>
      <c r="AE131" s="31"/>
      <c r="AF131" s="31"/>
      <c r="AG131" s="31"/>
      <c r="AH131" s="31"/>
      <c r="AI131" s="31"/>
      <c r="AJ131" s="31"/>
      <c r="AK131" s="52" t="s">
        <v>21</v>
      </c>
      <c r="AL131" s="31"/>
      <c r="AM131" s="34"/>
      <c r="AN131" s="34"/>
      <c r="AO131" s="34"/>
      <c r="AP131" s="31"/>
      <c r="AQ131" s="31"/>
      <c r="AR131" s="31"/>
      <c r="AS131" s="31"/>
      <c r="AT131" s="31"/>
      <c r="AU131" s="317"/>
      <c r="AV131" s="31"/>
      <c r="AW131" s="31"/>
      <c r="AX131" s="31"/>
      <c r="AY131" s="31"/>
      <c r="AZ131" s="31"/>
      <c r="BA131" s="31"/>
      <c r="BB131" s="31"/>
      <c r="BC131" s="31"/>
      <c r="BD131" s="3"/>
      <c r="BE131" s="3"/>
      <c r="BF131" s="3"/>
      <c r="BG131" s="31"/>
    </row>
    <row r="132" spans="1:59" ht="25.5" hidden="1" customHeight="1" x14ac:dyDescent="0.15">
      <c r="A132" s="50"/>
      <c r="B132" s="30"/>
      <c r="C132" s="302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4"/>
      <c r="AC132" s="31"/>
      <c r="AD132" s="31"/>
      <c r="AE132" s="31"/>
      <c r="AF132" s="31"/>
      <c r="AG132" s="31"/>
      <c r="AH132" s="31"/>
      <c r="AI132" s="31"/>
      <c r="AJ132" s="31"/>
      <c r="AK132" s="53" t="s">
        <v>41</v>
      </c>
      <c r="AL132" s="31"/>
      <c r="AM132" s="34"/>
      <c r="AN132" s="34"/>
      <c r="AO132" s="34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"/>
      <c r="BE132" s="3"/>
      <c r="BF132" s="3"/>
    </row>
    <row r="133" spans="1:59" ht="25.5" hidden="1" customHeight="1" x14ac:dyDescent="0.15">
      <c r="A133" s="50"/>
      <c r="B133" s="30"/>
      <c r="C133" s="292" t="s">
        <v>42</v>
      </c>
      <c r="D133" s="293"/>
      <c r="E133" s="294" t="s">
        <v>53</v>
      </c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  <c r="AA133" s="294"/>
      <c r="AB133" s="295"/>
      <c r="AC133" s="31"/>
      <c r="AD133" s="31"/>
      <c r="AE133" s="31"/>
      <c r="AF133" s="31"/>
      <c r="AG133" s="31"/>
      <c r="AH133" s="31"/>
      <c r="AI133" s="31"/>
      <c r="AJ133" s="31"/>
      <c r="AK133" s="53"/>
      <c r="AL133" s="31"/>
      <c r="AM133" s="34"/>
      <c r="AN133" s="34"/>
      <c r="AO133" s="34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"/>
      <c r="BE133" s="3"/>
      <c r="BF133" s="3"/>
    </row>
    <row r="134" spans="1:59" ht="17.25" hidden="1" customHeight="1" x14ac:dyDescent="0.15">
      <c r="A134" s="54"/>
      <c r="B134" s="55"/>
      <c r="C134" s="55"/>
      <c r="D134" s="55"/>
      <c r="E134" s="55"/>
      <c r="F134" s="56"/>
      <c r="G134" s="55"/>
      <c r="H134" s="55"/>
      <c r="I134" s="55"/>
      <c r="J134" s="55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8"/>
      <c r="AL134" s="57"/>
      <c r="AM134" s="59"/>
      <c r="AN134" s="59"/>
      <c r="AO134" s="59"/>
      <c r="AP134" s="57"/>
      <c r="AQ134" s="57"/>
      <c r="AR134" s="57"/>
      <c r="AS134" s="57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"/>
      <c r="BE134" s="3"/>
      <c r="BF134" s="3"/>
    </row>
    <row r="135" spans="1:59" ht="25.5" hidden="1" customHeight="1" x14ac:dyDescent="0.15">
      <c r="A135" s="349" t="s">
        <v>57</v>
      </c>
      <c r="B135" s="350"/>
      <c r="C135" s="350"/>
      <c r="D135" s="350"/>
      <c r="E135" s="350"/>
      <c r="F135" s="350"/>
      <c r="G135" s="350"/>
      <c r="H135" s="350"/>
      <c r="I135" s="351"/>
      <c r="J135" s="23"/>
      <c r="K135" s="62" t="s">
        <v>50</v>
      </c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23"/>
      <c r="AP135" s="23"/>
      <c r="AQ135" s="23"/>
      <c r="AR135" s="23"/>
      <c r="AS135" s="23"/>
      <c r="AT135" s="23"/>
      <c r="AU135" s="31"/>
      <c r="AV135" s="31" t="s">
        <v>6</v>
      </c>
      <c r="AW135" s="34"/>
      <c r="AX135" s="34"/>
      <c r="AY135" s="34"/>
      <c r="AZ135" s="34"/>
      <c r="BA135" s="31"/>
      <c r="BB135" s="34"/>
      <c r="BC135" s="34"/>
      <c r="BD135" s="21"/>
      <c r="BE135" s="21"/>
      <c r="BF135" s="21"/>
      <c r="BG135" s="10"/>
    </row>
    <row r="136" spans="1:59" ht="17.25" hidden="1" customHeight="1" x14ac:dyDescent="0.15">
      <c r="A136" s="352"/>
      <c r="B136" s="353"/>
      <c r="C136" s="353"/>
      <c r="D136" s="353"/>
      <c r="E136" s="353"/>
      <c r="F136" s="353"/>
      <c r="G136" s="353"/>
      <c r="H136" s="353"/>
      <c r="I136" s="35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5"/>
      <c r="Y136" s="25"/>
      <c r="Z136" s="25"/>
      <c r="AA136" s="25"/>
      <c r="AB136" s="25"/>
      <c r="AC136" s="25"/>
      <c r="AD136" s="25"/>
      <c r="AE136" s="26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7"/>
      <c r="AQ136" s="27"/>
      <c r="AR136" s="27"/>
      <c r="AS136" s="27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"/>
      <c r="BE136" s="3"/>
      <c r="BF136" s="3"/>
      <c r="BG136" s="31"/>
    </row>
    <row r="137" spans="1:59" ht="28.5" hidden="1" customHeight="1" x14ac:dyDescent="0.15">
      <c r="A137" s="28"/>
      <c r="B137" s="29" t="s">
        <v>7</v>
      </c>
      <c r="C137" s="30"/>
      <c r="D137" s="30"/>
      <c r="E137" s="30"/>
      <c r="F137" s="31"/>
      <c r="G137" s="32"/>
      <c r="H137" s="31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3"/>
      <c r="AB137" s="34"/>
      <c r="AC137" s="34"/>
      <c r="AD137" s="34"/>
      <c r="AE137" s="29" t="s">
        <v>8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1"/>
      <c r="AV137" s="31"/>
      <c r="AW137" s="31" t="s">
        <v>9</v>
      </c>
      <c r="AX137" s="31"/>
      <c r="AY137" s="31"/>
      <c r="AZ137" s="31" t="s">
        <v>10</v>
      </c>
      <c r="BA137" s="31"/>
      <c r="BB137" s="31"/>
      <c r="BC137" s="31"/>
      <c r="BD137" s="3"/>
      <c r="BE137" s="3"/>
      <c r="BF137" s="3"/>
      <c r="BG137" s="31"/>
    </row>
    <row r="138" spans="1:59" ht="25.5" hidden="1" customHeight="1" x14ac:dyDescent="0.15">
      <c r="A138" s="28"/>
      <c r="B138" s="217" t="s">
        <v>11</v>
      </c>
      <c r="C138" s="337"/>
      <c r="D138" s="337"/>
      <c r="E138" s="338"/>
      <c r="F138" s="342" t="s">
        <v>12</v>
      </c>
      <c r="G138" s="342"/>
      <c r="H138" s="332"/>
      <c r="I138" s="332"/>
      <c r="J138" s="325" t="s">
        <v>13</v>
      </c>
      <c r="K138" s="325"/>
      <c r="L138" s="332"/>
      <c r="M138" s="332"/>
      <c r="N138" s="325" t="s">
        <v>14</v>
      </c>
      <c r="O138" s="327"/>
      <c r="P138" s="343" t="s">
        <v>15</v>
      </c>
      <c r="Q138" s="327"/>
      <c r="R138" s="329" t="s">
        <v>16</v>
      </c>
      <c r="S138" s="329"/>
      <c r="T138" s="332"/>
      <c r="U138" s="332"/>
      <c r="V138" s="325" t="s">
        <v>13</v>
      </c>
      <c r="W138" s="325"/>
      <c r="X138" s="332"/>
      <c r="Y138" s="332"/>
      <c r="Z138" s="325" t="s">
        <v>14</v>
      </c>
      <c r="AA138" s="327"/>
      <c r="AB138" s="31"/>
      <c r="AC138" s="31"/>
      <c r="AD138" s="31"/>
      <c r="AE138" s="305" t="s">
        <v>46</v>
      </c>
      <c r="AF138" s="344"/>
      <c r="AG138" s="344"/>
      <c r="AH138" s="344"/>
      <c r="AI138" s="346"/>
      <c r="AJ138" s="322">
        <f>ROUNDDOWN(AZ138/60,0)</f>
        <v>0</v>
      </c>
      <c r="AK138" s="322"/>
      <c r="AL138" s="344" t="s">
        <v>18</v>
      </c>
      <c r="AM138" s="344"/>
      <c r="AN138" s="322">
        <f>AZ138-AJ138*60</f>
        <v>0</v>
      </c>
      <c r="AO138" s="322"/>
      <c r="AP138" s="325" t="s">
        <v>14</v>
      </c>
      <c r="AQ138" s="327"/>
      <c r="AR138" s="34"/>
      <c r="AS138" s="31"/>
      <c r="AT138" s="31"/>
      <c r="AU138" s="317"/>
      <c r="AV138" s="317" t="s">
        <v>19</v>
      </c>
      <c r="AW138" s="320">
        <f>T138*60+X138</f>
        <v>0</v>
      </c>
      <c r="AX138" s="31"/>
      <c r="AY138" s="317" t="s">
        <v>20</v>
      </c>
      <c r="AZ138" s="320">
        <f>(T138*60+X138)-(H138*60+L138)</f>
        <v>0</v>
      </c>
      <c r="BA138" s="31"/>
      <c r="BB138" s="31"/>
      <c r="BC138" s="31"/>
      <c r="BD138" s="3"/>
      <c r="BE138" s="3"/>
      <c r="BF138" s="3"/>
      <c r="BG138" s="31"/>
    </row>
    <row r="139" spans="1:59" ht="35.25" hidden="1" customHeight="1" x14ac:dyDescent="0.15">
      <c r="A139" s="28"/>
      <c r="B139" s="339"/>
      <c r="C139" s="340"/>
      <c r="D139" s="340"/>
      <c r="E139" s="341"/>
      <c r="F139" s="342"/>
      <c r="G139" s="342"/>
      <c r="H139" s="334"/>
      <c r="I139" s="334"/>
      <c r="J139" s="326"/>
      <c r="K139" s="326"/>
      <c r="L139" s="334"/>
      <c r="M139" s="334"/>
      <c r="N139" s="326"/>
      <c r="O139" s="328"/>
      <c r="P139" s="336"/>
      <c r="Q139" s="328"/>
      <c r="R139" s="330"/>
      <c r="S139" s="330"/>
      <c r="T139" s="334"/>
      <c r="U139" s="334"/>
      <c r="V139" s="326"/>
      <c r="W139" s="326"/>
      <c r="X139" s="334"/>
      <c r="Y139" s="334"/>
      <c r="Z139" s="326"/>
      <c r="AA139" s="328"/>
      <c r="AB139" s="31"/>
      <c r="AC139" s="31"/>
      <c r="AD139" s="31"/>
      <c r="AE139" s="347"/>
      <c r="AF139" s="345"/>
      <c r="AG139" s="345"/>
      <c r="AH139" s="345"/>
      <c r="AI139" s="348"/>
      <c r="AJ139" s="324"/>
      <c r="AK139" s="324"/>
      <c r="AL139" s="345"/>
      <c r="AM139" s="345"/>
      <c r="AN139" s="324"/>
      <c r="AO139" s="324"/>
      <c r="AP139" s="326"/>
      <c r="AQ139" s="328"/>
      <c r="AR139" s="34"/>
      <c r="AS139" s="31"/>
      <c r="AT139" s="31"/>
      <c r="AU139" s="317"/>
      <c r="AV139" s="317"/>
      <c r="AW139" s="320"/>
      <c r="AX139" s="31"/>
      <c r="AY139" s="317"/>
      <c r="AZ139" s="320"/>
      <c r="BA139" s="31"/>
      <c r="BB139" s="31"/>
      <c r="BC139" s="31"/>
      <c r="BD139" s="3"/>
      <c r="BE139" s="3"/>
      <c r="BF139" s="3"/>
      <c r="BG139" s="31"/>
    </row>
    <row r="140" spans="1:59" ht="17.25" hidden="1" customHeight="1" x14ac:dyDescent="0.15">
      <c r="A140" s="28"/>
      <c r="B140" s="35"/>
      <c r="C140" s="35"/>
      <c r="D140" s="35"/>
      <c r="E140" s="35"/>
      <c r="F140" s="36"/>
      <c r="G140" s="36"/>
      <c r="H140" s="37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9" t="s">
        <v>21</v>
      </c>
      <c r="AK140" s="38"/>
      <c r="AL140" s="38"/>
      <c r="AM140" s="38"/>
      <c r="AN140" s="38"/>
      <c r="AO140" s="38"/>
      <c r="AP140" s="38"/>
      <c r="AQ140" s="38"/>
      <c r="AR140" s="34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"/>
      <c r="BE140" s="3"/>
      <c r="BF140" s="3"/>
      <c r="BG140" s="31"/>
    </row>
    <row r="141" spans="1:59" s="31" customFormat="1" ht="25.5" hidden="1" customHeight="1" x14ac:dyDescent="0.15">
      <c r="A141" s="28"/>
      <c r="B141" s="29"/>
      <c r="C141" s="30"/>
      <c r="D141" s="30"/>
      <c r="E141" s="30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3"/>
      <c r="X141" s="34"/>
      <c r="Y141" s="34"/>
      <c r="Z141" s="32"/>
      <c r="AA141" s="33"/>
      <c r="AB141" s="34"/>
      <c r="AC141" s="34"/>
      <c r="AD141" s="34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4"/>
      <c r="AW141" s="43" t="s">
        <v>22</v>
      </c>
      <c r="AZ141" s="31" t="s">
        <v>23</v>
      </c>
      <c r="BC141" s="31" t="s">
        <v>24</v>
      </c>
      <c r="BD141" s="3"/>
      <c r="BE141" s="3"/>
      <c r="BF141" s="3"/>
    </row>
    <row r="142" spans="1:59" s="48" customFormat="1" ht="25.5" hidden="1" customHeight="1" x14ac:dyDescent="0.15">
      <c r="A142" s="41"/>
      <c r="B142" s="42" t="s">
        <v>113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3"/>
      <c r="P142" s="42"/>
      <c r="Q142" s="42"/>
      <c r="R142" s="42"/>
      <c r="S142" s="42"/>
      <c r="T142" s="42"/>
      <c r="U142" s="13"/>
      <c r="V142" s="42"/>
      <c r="W142" s="42"/>
      <c r="X142" s="34"/>
      <c r="Y142" s="34"/>
      <c r="Z142" s="32"/>
      <c r="AA142" s="33"/>
      <c r="AB142" s="34"/>
      <c r="AC142" s="34"/>
      <c r="AD142" s="34"/>
      <c r="AE142" s="44" t="s">
        <v>25</v>
      </c>
      <c r="AF142" s="45"/>
      <c r="AG142" s="46"/>
      <c r="AH142" s="46"/>
      <c r="AI142" s="46"/>
      <c r="AJ142" s="46"/>
      <c r="AK142" s="46"/>
      <c r="AL142" s="46"/>
      <c r="AM142" s="46"/>
      <c r="AN142" s="38"/>
      <c r="AO142" s="38"/>
      <c r="AP142" s="38"/>
      <c r="AQ142" s="47"/>
      <c r="AR142" s="34"/>
      <c r="AS142" s="31"/>
      <c r="AT142" s="31"/>
      <c r="AU142" s="43"/>
      <c r="AV142" s="43"/>
      <c r="AW142" s="43" t="s">
        <v>26</v>
      </c>
      <c r="AX142" s="43"/>
      <c r="AY142" s="43"/>
      <c r="AZ142" s="31" t="s">
        <v>27</v>
      </c>
      <c r="BA142" s="43"/>
      <c r="BB142" s="31"/>
      <c r="BC142" s="31" t="s">
        <v>28</v>
      </c>
      <c r="BD142" s="40"/>
      <c r="BE142" s="3"/>
      <c r="BF142" s="40"/>
      <c r="BG142" s="43"/>
    </row>
    <row r="143" spans="1:59" ht="25.5" hidden="1" customHeight="1" x14ac:dyDescent="0.15">
      <c r="A143" s="28"/>
      <c r="B143" s="217" t="s">
        <v>51</v>
      </c>
      <c r="C143" s="337"/>
      <c r="D143" s="337"/>
      <c r="E143" s="338"/>
      <c r="F143" s="342" t="s">
        <v>12</v>
      </c>
      <c r="G143" s="342"/>
      <c r="H143" s="332"/>
      <c r="I143" s="332"/>
      <c r="J143" s="325" t="s">
        <v>13</v>
      </c>
      <c r="K143" s="325"/>
      <c r="L143" s="332"/>
      <c r="M143" s="332"/>
      <c r="N143" s="325" t="s">
        <v>14</v>
      </c>
      <c r="O143" s="327"/>
      <c r="P143" s="343" t="s">
        <v>15</v>
      </c>
      <c r="Q143" s="327"/>
      <c r="R143" s="329" t="s">
        <v>16</v>
      </c>
      <c r="S143" s="329"/>
      <c r="T143" s="331"/>
      <c r="U143" s="332"/>
      <c r="V143" s="325" t="s">
        <v>13</v>
      </c>
      <c r="W143" s="325"/>
      <c r="X143" s="332"/>
      <c r="Y143" s="332"/>
      <c r="Z143" s="325" t="s">
        <v>14</v>
      </c>
      <c r="AA143" s="327"/>
      <c r="AB143" s="34"/>
      <c r="AC143" s="34"/>
      <c r="AD143" s="34"/>
      <c r="AE143" s="335" t="s">
        <v>52</v>
      </c>
      <c r="AF143" s="325"/>
      <c r="AG143" s="325"/>
      <c r="AH143" s="325"/>
      <c r="AI143" s="327"/>
      <c r="AJ143" s="321">
        <f>ROUNDDOWN(AW148/60,0)</f>
        <v>0</v>
      </c>
      <c r="AK143" s="322"/>
      <c r="AL143" s="325" t="s">
        <v>13</v>
      </c>
      <c r="AM143" s="325"/>
      <c r="AN143" s="322">
        <f>AW148-AJ143*60</f>
        <v>0</v>
      </c>
      <c r="AO143" s="322"/>
      <c r="AP143" s="325" t="s">
        <v>14</v>
      </c>
      <c r="AQ143" s="327"/>
      <c r="AR143" s="34"/>
      <c r="AS143" s="49"/>
      <c r="AT143" s="49"/>
      <c r="AU143" s="31"/>
      <c r="AV143" s="317" t="s">
        <v>30</v>
      </c>
      <c r="AW143" s="320">
        <f>IF(AZ143&lt;=BC143,BC143,AW138)</f>
        <v>1260</v>
      </c>
      <c r="AX143" s="146"/>
      <c r="AY143" s="317" t="s">
        <v>31</v>
      </c>
      <c r="AZ143" s="320">
        <f>T143*60+X143</f>
        <v>0</v>
      </c>
      <c r="BA143" s="146"/>
      <c r="BB143" s="317" t="s">
        <v>32</v>
      </c>
      <c r="BC143" s="320">
        <f>IF(C152="☑",21*60,20*60)</f>
        <v>1260</v>
      </c>
      <c r="BD143" s="3"/>
      <c r="BE143" s="3"/>
      <c r="BF143" s="3"/>
      <c r="BG143" s="31"/>
    </row>
    <row r="144" spans="1:59" ht="35.25" hidden="1" customHeight="1" x14ac:dyDescent="0.15">
      <c r="A144" s="28"/>
      <c r="B144" s="339"/>
      <c r="C144" s="340"/>
      <c r="D144" s="340"/>
      <c r="E144" s="341"/>
      <c r="F144" s="342"/>
      <c r="G144" s="342"/>
      <c r="H144" s="334"/>
      <c r="I144" s="334"/>
      <c r="J144" s="326"/>
      <c r="K144" s="326"/>
      <c r="L144" s="334"/>
      <c r="M144" s="334"/>
      <c r="N144" s="326"/>
      <c r="O144" s="328"/>
      <c r="P144" s="336"/>
      <c r="Q144" s="328"/>
      <c r="R144" s="330"/>
      <c r="S144" s="330"/>
      <c r="T144" s="333"/>
      <c r="U144" s="334"/>
      <c r="V144" s="326"/>
      <c r="W144" s="326"/>
      <c r="X144" s="334"/>
      <c r="Y144" s="334"/>
      <c r="Z144" s="326"/>
      <c r="AA144" s="328"/>
      <c r="AB144" s="31"/>
      <c r="AC144" s="31"/>
      <c r="AD144" s="31"/>
      <c r="AE144" s="336"/>
      <c r="AF144" s="326"/>
      <c r="AG144" s="326"/>
      <c r="AH144" s="326"/>
      <c r="AI144" s="328"/>
      <c r="AJ144" s="323"/>
      <c r="AK144" s="324"/>
      <c r="AL144" s="326"/>
      <c r="AM144" s="326"/>
      <c r="AN144" s="324"/>
      <c r="AO144" s="324"/>
      <c r="AP144" s="326"/>
      <c r="AQ144" s="328"/>
      <c r="AR144" s="34"/>
      <c r="AS144" s="49"/>
      <c r="AT144" s="49"/>
      <c r="AU144" s="31"/>
      <c r="AV144" s="317"/>
      <c r="AW144" s="320"/>
      <c r="AX144" s="146"/>
      <c r="AY144" s="317"/>
      <c r="AZ144" s="320"/>
      <c r="BA144" s="146"/>
      <c r="BB144" s="317"/>
      <c r="BC144" s="320"/>
      <c r="BD144" s="3"/>
      <c r="BE144" s="3"/>
      <c r="BF144" s="3"/>
      <c r="BG144" s="31"/>
    </row>
    <row r="145" spans="1:59" ht="17.25" hidden="1" customHeight="1" x14ac:dyDescent="0.15">
      <c r="A145" s="50"/>
      <c r="B145" s="35"/>
      <c r="C145" s="35"/>
      <c r="D145" s="35"/>
      <c r="E145" s="35"/>
      <c r="F145" s="31"/>
      <c r="G145" s="35"/>
      <c r="H145" s="37"/>
      <c r="I145" s="35"/>
      <c r="J145" s="35"/>
      <c r="K145" s="35"/>
      <c r="L145" s="35"/>
      <c r="M145" s="35"/>
      <c r="N145" s="35"/>
      <c r="O145" s="35"/>
      <c r="P145" s="51"/>
      <c r="Q145" s="35"/>
      <c r="R145" s="35"/>
      <c r="S145" s="35"/>
      <c r="T145" s="35"/>
      <c r="U145" s="35"/>
      <c r="V145" s="35"/>
      <c r="W145" s="35"/>
      <c r="X145" s="34"/>
      <c r="Y145" s="34"/>
      <c r="Z145" s="32"/>
      <c r="AA145" s="31"/>
      <c r="AB145" s="31"/>
      <c r="AC145" s="31"/>
      <c r="AD145" s="31"/>
      <c r="AE145" s="47"/>
      <c r="AF145" s="47"/>
      <c r="AG145" s="47"/>
      <c r="AH145" s="47"/>
      <c r="AI145" s="47"/>
      <c r="AJ145" s="39" t="s">
        <v>21</v>
      </c>
      <c r="AK145" s="47"/>
      <c r="AL145" s="47"/>
      <c r="AM145" s="47"/>
      <c r="AN145" s="47"/>
      <c r="AO145" s="47"/>
      <c r="AP145" s="47"/>
      <c r="AQ145" s="47"/>
      <c r="AR145" s="31"/>
      <c r="AS145" s="31"/>
      <c r="AT145" s="31"/>
      <c r="AU145" s="31"/>
      <c r="AV145" s="31"/>
      <c r="AW145" s="31"/>
      <c r="AX145" s="31"/>
      <c r="AY145" s="31"/>
      <c r="AZ145" s="60" t="s">
        <v>33</v>
      </c>
      <c r="BA145" s="31"/>
      <c r="BB145" s="31"/>
      <c r="BC145" s="31"/>
      <c r="BD145" s="3"/>
      <c r="BE145" s="3"/>
      <c r="BF145" s="3"/>
      <c r="BG145" s="31"/>
    </row>
    <row r="146" spans="1:59" ht="25.5" hidden="1" customHeight="1" x14ac:dyDescent="0.2">
      <c r="A146" s="50"/>
      <c r="B146" s="31"/>
      <c r="C146" s="299" t="s">
        <v>106</v>
      </c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1"/>
      <c r="AC146" s="31"/>
      <c r="AD146" s="3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T146" s="31"/>
      <c r="AU146" s="31"/>
      <c r="AV146" s="31"/>
      <c r="AW146" s="31"/>
      <c r="AX146" s="31"/>
      <c r="AY146" s="31"/>
      <c r="AZ146" s="125" t="s">
        <v>34</v>
      </c>
      <c r="BA146" s="31"/>
      <c r="BB146" s="31"/>
      <c r="BC146" s="31"/>
      <c r="BD146" s="3"/>
      <c r="BE146" s="3"/>
      <c r="BF146" s="3"/>
      <c r="BG146" s="31"/>
    </row>
    <row r="147" spans="1:59" ht="25.5" hidden="1" customHeight="1" x14ac:dyDescent="0.15">
      <c r="A147" s="50"/>
      <c r="B147" s="31"/>
      <c r="C147" s="302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4"/>
      <c r="AC147" s="31"/>
      <c r="AD147" s="31"/>
      <c r="AE147" s="44" t="s">
        <v>35</v>
      </c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31"/>
      <c r="AS147" s="31"/>
      <c r="AT147" s="31"/>
      <c r="AU147" s="31"/>
      <c r="AV147" s="31"/>
      <c r="AW147" s="31" t="s">
        <v>36</v>
      </c>
      <c r="AX147" s="31"/>
      <c r="AY147" s="31"/>
      <c r="AZ147" s="31" t="s">
        <v>37</v>
      </c>
      <c r="BA147" s="126"/>
      <c r="BB147" s="31"/>
      <c r="BC147" s="31"/>
      <c r="BD147" s="3"/>
      <c r="BE147" s="3"/>
      <c r="BF147" s="3"/>
      <c r="BG147" s="31"/>
    </row>
    <row r="148" spans="1:59" s="48" customFormat="1" ht="25.5" hidden="1" customHeight="1" x14ac:dyDescent="0.15">
      <c r="A148" s="50"/>
      <c r="B148" s="31"/>
      <c r="C148" s="302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4"/>
      <c r="AC148" s="34"/>
      <c r="AD148" s="34"/>
      <c r="AE148" s="305" t="s">
        <v>48</v>
      </c>
      <c r="AF148" s="306"/>
      <c r="AG148" s="306"/>
      <c r="AH148" s="306"/>
      <c r="AI148" s="306"/>
      <c r="AJ148" s="306"/>
      <c r="AK148" s="307"/>
      <c r="AL148" s="311">
        <f>IF(AZ138=0,0,ROUNDUP(AW148/AZ138,3))</f>
        <v>0</v>
      </c>
      <c r="AM148" s="312"/>
      <c r="AN148" s="312"/>
      <c r="AO148" s="312"/>
      <c r="AP148" s="312"/>
      <c r="AQ148" s="313"/>
      <c r="AR148" s="31"/>
      <c r="AS148" s="31"/>
      <c r="AT148" s="31"/>
      <c r="AU148" s="43"/>
      <c r="AV148" s="317" t="s">
        <v>39</v>
      </c>
      <c r="AW148" s="318">
        <f>IF(AW138-AW143&gt;0,IF(AW138-AW143&gt;AZ138,AZ138,AW138-AW143),0)</f>
        <v>0</v>
      </c>
      <c r="AX148" s="319" t="s">
        <v>40</v>
      </c>
      <c r="AY148" s="319"/>
      <c r="AZ148" s="126"/>
      <c r="BA148" s="126"/>
      <c r="BB148" s="43"/>
      <c r="BC148" s="43"/>
      <c r="BD148" s="40"/>
      <c r="BE148" s="40"/>
      <c r="BF148" s="40"/>
      <c r="BG148" s="43"/>
    </row>
    <row r="149" spans="1:59" ht="35.25" hidden="1" customHeight="1" x14ac:dyDescent="0.15">
      <c r="A149" s="63"/>
      <c r="B149" s="31"/>
      <c r="C149" s="302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4"/>
      <c r="AC149" s="31"/>
      <c r="AD149" s="31"/>
      <c r="AE149" s="308"/>
      <c r="AF149" s="309"/>
      <c r="AG149" s="309"/>
      <c r="AH149" s="309"/>
      <c r="AI149" s="309"/>
      <c r="AJ149" s="309"/>
      <c r="AK149" s="310"/>
      <c r="AL149" s="314"/>
      <c r="AM149" s="315"/>
      <c r="AN149" s="315"/>
      <c r="AO149" s="315"/>
      <c r="AP149" s="315"/>
      <c r="AQ149" s="316"/>
      <c r="AR149" s="31"/>
      <c r="AS149" s="31"/>
      <c r="AT149" s="31"/>
      <c r="AU149" s="317"/>
      <c r="AV149" s="317"/>
      <c r="AW149" s="318"/>
      <c r="AX149" s="319"/>
      <c r="AY149" s="319"/>
      <c r="AZ149" s="31"/>
      <c r="BA149" s="31"/>
      <c r="BB149" s="31"/>
      <c r="BC149" s="31"/>
      <c r="BD149" s="3"/>
      <c r="BE149" s="3"/>
      <c r="BF149" s="3"/>
      <c r="BG149" s="31"/>
    </row>
    <row r="150" spans="1:59" ht="25.5" hidden="1" customHeight="1" x14ac:dyDescent="0.15">
      <c r="A150" s="63"/>
      <c r="B150" s="31"/>
      <c r="C150" s="302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4"/>
      <c r="AC150" s="31"/>
      <c r="AD150" s="31"/>
      <c r="AE150" s="31"/>
      <c r="AF150" s="31"/>
      <c r="AG150" s="31"/>
      <c r="AH150" s="31"/>
      <c r="AI150" s="31"/>
      <c r="AJ150" s="31"/>
      <c r="AK150" s="52" t="s">
        <v>21</v>
      </c>
      <c r="AL150" s="31"/>
      <c r="AM150" s="34"/>
      <c r="AN150" s="34"/>
      <c r="AO150" s="34"/>
      <c r="AP150" s="31"/>
      <c r="AQ150" s="31"/>
      <c r="AR150" s="31"/>
      <c r="AS150" s="31"/>
      <c r="AT150" s="31"/>
      <c r="AU150" s="317"/>
      <c r="AV150" s="31"/>
      <c r="AW150" s="31"/>
      <c r="AX150" s="31"/>
      <c r="AY150" s="31"/>
      <c r="AZ150" s="31"/>
      <c r="BA150" s="31"/>
      <c r="BB150" s="31"/>
      <c r="BC150" s="31"/>
      <c r="BD150" s="3"/>
      <c r="BE150" s="3"/>
      <c r="BF150" s="3"/>
      <c r="BG150" s="31"/>
    </row>
    <row r="151" spans="1:59" ht="25.5" hidden="1" customHeight="1" x14ac:dyDescent="0.15">
      <c r="A151" s="50"/>
      <c r="B151" s="30"/>
      <c r="C151" s="302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4"/>
      <c r="AC151" s="31"/>
      <c r="AD151" s="31"/>
      <c r="AE151" s="31"/>
      <c r="AF151" s="31"/>
      <c r="AG151" s="31"/>
      <c r="AH151" s="31"/>
      <c r="AI151" s="31"/>
      <c r="AJ151" s="31"/>
      <c r="AK151" s="53" t="s">
        <v>41</v>
      </c>
      <c r="AL151" s="31"/>
      <c r="AM151" s="34"/>
      <c r="AN151" s="34"/>
      <c r="AO151" s="34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"/>
      <c r="BE151" s="3"/>
      <c r="BF151" s="3"/>
    </row>
    <row r="152" spans="1:59" ht="25.5" hidden="1" customHeight="1" x14ac:dyDescent="0.15">
      <c r="A152" s="50"/>
      <c r="B152" s="30"/>
      <c r="C152" s="292" t="s">
        <v>42</v>
      </c>
      <c r="D152" s="293"/>
      <c r="E152" s="294" t="s">
        <v>53</v>
      </c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5"/>
      <c r="AC152" s="31"/>
      <c r="AD152" s="31"/>
      <c r="AE152" s="31"/>
      <c r="AF152" s="31"/>
      <c r="AG152" s="31"/>
      <c r="AH152" s="31"/>
      <c r="AI152" s="31"/>
      <c r="AJ152" s="31"/>
      <c r="AK152" s="53"/>
      <c r="AL152" s="31"/>
      <c r="AM152" s="34"/>
      <c r="AN152" s="34"/>
      <c r="AO152" s="34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"/>
      <c r="BE152" s="3"/>
      <c r="BF152" s="3"/>
    </row>
    <row r="153" spans="1:59" ht="17.25" hidden="1" customHeight="1" x14ac:dyDescent="0.15">
      <c r="A153" s="54"/>
      <c r="B153" s="55"/>
      <c r="C153" s="55"/>
      <c r="D153" s="55"/>
      <c r="E153" s="55"/>
      <c r="F153" s="56"/>
      <c r="G153" s="55"/>
      <c r="H153" s="55"/>
      <c r="I153" s="55"/>
      <c r="J153" s="55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8"/>
      <c r="AL153" s="57"/>
      <c r="AM153" s="59"/>
      <c r="AN153" s="59"/>
      <c r="AO153" s="59"/>
      <c r="AP153" s="57"/>
      <c r="AQ153" s="57"/>
      <c r="AR153" s="57"/>
      <c r="AS153" s="57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"/>
      <c r="BE153" s="3"/>
      <c r="BF153" s="3"/>
    </row>
    <row r="154" spans="1:59" ht="25.5" hidden="1" customHeight="1" x14ac:dyDescent="0.15">
      <c r="A154" s="349" t="s">
        <v>58</v>
      </c>
      <c r="B154" s="350"/>
      <c r="C154" s="350"/>
      <c r="D154" s="350"/>
      <c r="E154" s="350"/>
      <c r="F154" s="350"/>
      <c r="G154" s="350"/>
      <c r="H154" s="350"/>
      <c r="I154" s="351"/>
      <c r="J154" s="23"/>
      <c r="K154" s="62" t="s">
        <v>50</v>
      </c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23"/>
      <c r="AP154" s="23"/>
      <c r="AQ154" s="23"/>
      <c r="AR154" s="23"/>
      <c r="AS154" s="23"/>
      <c r="AT154" s="23"/>
      <c r="AU154" s="31"/>
      <c r="AV154" s="31" t="s">
        <v>6</v>
      </c>
      <c r="AW154" s="34"/>
      <c r="AX154" s="34"/>
      <c r="AY154" s="34"/>
      <c r="AZ154" s="34"/>
      <c r="BA154" s="31"/>
      <c r="BB154" s="34"/>
      <c r="BC154" s="34"/>
      <c r="BD154" s="21"/>
      <c r="BE154" s="21"/>
      <c r="BF154" s="21"/>
      <c r="BG154" s="10"/>
    </row>
    <row r="155" spans="1:59" ht="17.25" hidden="1" customHeight="1" x14ac:dyDescent="0.15">
      <c r="A155" s="352"/>
      <c r="B155" s="353"/>
      <c r="C155" s="353"/>
      <c r="D155" s="353"/>
      <c r="E155" s="353"/>
      <c r="F155" s="353"/>
      <c r="G155" s="353"/>
      <c r="H155" s="353"/>
      <c r="I155" s="35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5"/>
      <c r="Y155" s="25"/>
      <c r="Z155" s="25"/>
      <c r="AA155" s="25"/>
      <c r="AB155" s="25"/>
      <c r="AC155" s="25"/>
      <c r="AD155" s="25"/>
      <c r="AE155" s="26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7"/>
      <c r="AQ155" s="27"/>
      <c r="AR155" s="27"/>
      <c r="AS155" s="27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"/>
      <c r="BE155" s="3"/>
      <c r="BF155" s="3"/>
      <c r="BG155" s="31"/>
    </row>
    <row r="156" spans="1:59" ht="28.5" hidden="1" customHeight="1" x14ac:dyDescent="0.15">
      <c r="A156" s="28"/>
      <c r="B156" s="29" t="s">
        <v>7</v>
      </c>
      <c r="C156" s="30"/>
      <c r="D156" s="30"/>
      <c r="E156" s="30"/>
      <c r="F156" s="31"/>
      <c r="G156" s="32"/>
      <c r="H156" s="31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3"/>
      <c r="AB156" s="34"/>
      <c r="AC156" s="34"/>
      <c r="AD156" s="34"/>
      <c r="AE156" s="29" t="s">
        <v>8</v>
      </c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1"/>
      <c r="AV156" s="31"/>
      <c r="AW156" s="31" t="s">
        <v>9</v>
      </c>
      <c r="AX156" s="31"/>
      <c r="AY156" s="31"/>
      <c r="AZ156" s="31" t="s">
        <v>10</v>
      </c>
      <c r="BA156" s="31"/>
      <c r="BB156" s="31"/>
      <c r="BC156" s="31"/>
      <c r="BD156" s="3"/>
      <c r="BE156" s="3"/>
      <c r="BF156" s="3"/>
      <c r="BG156" s="31"/>
    </row>
    <row r="157" spans="1:59" ht="25.5" hidden="1" customHeight="1" x14ac:dyDescent="0.15">
      <c r="A157" s="28"/>
      <c r="B157" s="217" t="s">
        <v>11</v>
      </c>
      <c r="C157" s="337"/>
      <c r="D157" s="337"/>
      <c r="E157" s="338"/>
      <c r="F157" s="342" t="s">
        <v>12</v>
      </c>
      <c r="G157" s="342"/>
      <c r="H157" s="332"/>
      <c r="I157" s="332"/>
      <c r="J157" s="325" t="s">
        <v>13</v>
      </c>
      <c r="K157" s="325"/>
      <c r="L157" s="332"/>
      <c r="M157" s="332"/>
      <c r="N157" s="325" t="s">
        <v>14</v>
      </c>
      <c r="O157" s="327"/>
      <c r="P157" s="343" t="s">
        <v>15</v>
      </c>
      <c r="Q157" s="327"/>
      <c r="R157" s="329" t="s">
        <v>16</v>
      </c>
      <c r="S157" s="329"/>
      <c r="T157" s="332"/>
      <c r="U157" s="332"/>
      <c r="V157" s="325" t="s">
        <v>13</v>
      </c>
      <c r="W157" s="325"/>
      <c r="X157" s="332"/>
      <c r="Y157" s="332"/>
      <c r="Z157" s="325" t="s">
        <v>14</v>
      </c>
      <c r="AA157" s="327"/>
      <c r="AB157" s="31"/>
      <c r="AC157" s="31"/>
      <c r="AD157" s="31"/>
      <c r="AE157" s="305" t="s">
        <v>46</v>
      </c>
      <c r="AF157" s="344"/>
      <c r="AG157" s="344"/>
      <c r="AH157" s="344"/>
      <c r="AI157" s="346"/>
      <c r="AJ157" s="322">
        <f>ROUNDDOWN(AZ157/60,0)</f>
        <v>0</v>
      </c>
      <c r="AK157" s="322"/>
      <c r="AL157" s="344" t="s">
        <v>18</v>
      </c>
      <c r="AM157" s="344"/>
      <c r="AN157" s="322">
        <f>AZ157-AJ157*60</f>
        <v>0</v>
      </c>
      <c r="AO157" s="322"/>
      <c r="AP157" s="325" t="s">
        <v>14</v>
      </c>
      <c r="AQ157" s="327"/>
      <c r="AR157" s="34"/>
      <c r="AS157" s="31"/>
      <c r="AT157" s="31"/>
      <c r="AU157" s="317"/>
      <c r="AV157" s="317" t="s">
        <v>19</v>
      </c>
      <c r="AW157" s="320">
        <f>T157*60+X157</f>
        <v>0</v>
      </c>
      <c r="AX157" s="31"/>
      <c r="AY157" s="317" t="s">
        <v>20</v>
      </c>
      <c r="AZ157" s="320">
        <f>(T157*60+X157)-(H157*60+L157)</f>
        <v>0</v>
      </c>
      <c r="BA157" s="31"/>
      <c r="BB157" s="31"/>
      <c r="BC157" s="31"/>
      <c r="BD157" s="3"/>
      <c r="BE157" s="3"/>
      <c r="BF157" s="3"/>
      <c r="BG157" s="31"/>
    </row>
    <row r="158" spans="1:59" ht="35.25" hidden="1" customHeight="1" x14ac:dyDescent="0.15">
      <c r="A158" s="28"/>
      <c r="B158" s="339"/>
      <c r="C158" s="340"/>
      <c r="D158" s="340"/>
      <c r="E158" s="341"/>
      <c r="F158" s="342"/>
      <c r="G158" s="342"/>
      <c r="H158" s="334"/>
      <c r="I158" s="334"/>
      <c r="J158" s="326"/>
      <c r="K158" s="326"/>
      <c r="L158" s="334"/>
      <c r="M158" s="334"/>
      <c r="N158" s="326"/>
      <c r="O158" s="328"/>
      <c r="P158" s="336"/>
      <c r="Q158" s="328"/>
      <c r="R158" s="330"/>
      <c r="S158" s="330"/>
      <c r="T158" s="334"/>
      <c r="U158" s="334"/>
      <c r="V158" s="326"/>
      <c r="W158" s="326"/>
      <c r="X158" s="334"/>
      <c r="Y158" s="334"/>
      <c r="Z158" s="326"/>
      <c r="AA158" s="328"/>
      <c r="AB158" s="31"/>
      <c r="AC158" s="31"/>
      <c r="AD158" s="31"/>
      <c r="AE158" s="347"/>
      <c r="AF158" s="345"/>
      <c r="AG158" s="345"/>
      <c r="AH158" s="345"/>
      <c r="AI158" s="348"/>
      <c r="AJ158" s="324"/>
      <c r="AK158" s="324"/>
      <c r="AL158" s="345"/>
      <c r="AM158" s="345"/>
      <c r="AN158" s="324"/>
      <c r="AO158" s="324"/>
      <c r="AP158" s="326"/>
      <c r="AQ158" s="328"/>
      <c r="AR158" s="34"/>
      <c r="AS158" s="31"/>
      <c r="AT158" s="31"/>
      <c r="AU158" s="317"/>
      <c r="AV158" s="317"/>
      <c r="AW158" s="320"/>
      <c r="AX158" s="31"/>
      <c r="AY158" s="317"/>
      <c r="AZ158" s="320"/>
      <c r="BA158" s="31"/>
      <c r="BB158" s="31"/>
      <c r="BC158" s="31"/>
      <c r="BD158" s="3"/>
      <c r="BE158" s="3"/>
      <c r="BF158" s="3"/>
      <c r="BG158" s="31"/>
    </row>
    <row r="159" spans="1:59" ht="17.25" hidden="1" customHeight="1" x14ac:dyDescent="0.15">
      <c r="A159" s="28"/>
      <c r="B159" s="35"/>
      <c r="C159" s="35"/>
      <c r="D159" s="35"/>
      <c r="E159" s="35"/>
      <c r="F159" s="36"/>
      <c r="G159" s="36"/>
      <c r="H159" s="37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9" t="s">
        <v>21</v>
      </c>
      <c r="AK159" s="38"/>
      <c r="AL159" s="38"/>
      <c r="AM159" s="38"/>
      <c r="AN159" s="38"/>
      <c r="AO159" s="38"/>
      <c r="AP159" s="38"/>
      <c r="AQ159" s="38"/>
      <c r="AR159" s="34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"/>
      <c r="BE159" s="3"/>
      <c r="BF159" s="3"/>
      <c r="BG159" s="31"/>
    </row>
    <row r="160" spans="1:59" s="31" customFormat="1" ht="25.5" hidden="1" customHeight="1" x14ac:dyDescent="0.15">
      <c r="A160" s="28"/>
      <c r="B160" s="29"/>
      <c r="C160" s="30"/>
      <c r="D160" s="30"/>
      <c r="E160" s="30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3"/>
      <c r="X160" s="34"/>
      <c r="Y160" s="34"/>
      <c r="Z160" s="32"/>
      <c r="AA160" s="33"/>
      <c r="AB160" s="34"/>
      <c r="AC160" s="34"/>
      <c r="AD160" s="34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4"/>
      <c r="AW160" s="43" t="s">
        <v>22</v>
      </c>
      <c r="AZ160" s="31" t="s">
        <v>23</v>
      </c>
      <c r="BC160" s="31" t="s">
        <v>24</v>
      </c>
      <c r="BD160" s="3"/>
      <c r="BE160" s="3"/>
      <c r="BF160" s="3"/>
    </row>
    <row r="161" spans="1:59" s="48" customFormat="1" ht="25.5" hidden="1" customHeight="1" x14ac:dyDescent="0.15">
      <c r="A161" s="41"/>
      <c r="B161" s="42" t="s">
        <v>113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3"/>
      <c r="P161" s="42"/>
      <c r="Q161" s="42"/>
      <c r="R161" s="42"/>
      <c r="S161" s="42"/>
      <c r="T161" s="42"/>
      <c r="U161" s="13"/>
      <c r="V161" s="42"/>
      <c r="W161" s="42"/>
      <c r="X161" s="34"/>
      <c r="Y161" s="34"/>
      <c r="Z161" s="32"/>
      <c r="AA161" s="33"/>
      <c r="AB161" s="34"/>
      <c r="AC161" s="34"/>
      <c r="AD161" s="34"/>
      <c r="AE161" s="44" t="s">
        <v>25</v>
      </c>
      <c r="AF161" s="45"/>
      <c r="AG161" s="46"/>
      <c r="AH161" s="46"/>
      <c r="AI161" s="46"/>
      <c r="AJ161" s="46"/>
      <c r="AK161" s="46"/>
      <c r="AL161" s="46"/>
      <c r="AM161" s="46"/>
      <c r="AN161" s="38"/>
      <c r="AO161" s="38"/>
      <c r="AP161" s="38"/>
      <c r="AQ161" s="47"/>
      <c r="AR161" s="34"/>
      <c r="AS161" s="31"/>
      <c r="AT161" s="31"/>
      <c r="AU161" s="43"/>
      <c r="AV161" s="43"/>
      <c r="AW161" s="43" t="s">
        <v>26</v>
      </c>
      <c r="AX161" s="43"/>
      <c r="AY161" s="43"/>
      <c r="AZ161" s="31" t="s">
        <v>27</v>
      </c>
      <c r="BA161" s="43"/>
      <c r="BB161" s="31"/>
      <c r="BC161" s="31" t="s">
        <v>28</v>
      </c>
      <c r="BD161" s="40"/>
      <c r="BE161" s="3"/>
      <c r="BF161" s="40"/>
      <c r="BG161" s="43"/>
    </row>
    <row r="162" spans="1:59" ht="25.5" hidden="1" customHeight="1" x14ac:dyDescent="0.15">
      <c r="A162" s="28"/>
      <c r="B162" s="217" t="s">
        <v>51</v>
      </c>
      <c r="C162" s="337"/>
      <c r="D162" s="337"/>
      <c r="E162" s="338"/>
      <c r="F162" s="342" t="s">
        <v>12</v>
      </c>
      <c r="G162" s="342"/>
      <c r="H162" s="332"/>
      <c r="I162" s="332"/>
      <c r="J162" s="325" t="s">
        <v>13</v>
      </c>
      <c r="K162" s="325"/>
      <c r="L162" s="332"/>
      <c r="M162" s="332"/>
      <c r="N162" s="325" t="s">
        <v>14</v>
      </c>
      <c r="O162" s="327"/>
      <c r="P162" s="343" t="s">
        <v>15</v>
      </c>
      <c r="Q162" s="327"/>
      <c r="R162" s="329" t="s">
        <v>16</v>
      </c>
      <c r="S162" s="329"/>
      <c r="T162" s="331"/>
      <c r="U162" s="332"/>
      <c r="V162" s="325" t="s">
        <v>13</v>
      </c>
      <c r="W162" s="325"/>
      <c r="X162" s="332"/>
      <c r="Y162" s="332"/>
      <c r="Z162" s="325" t="s">
        <v>14</v>
      </c>
      <c r="AA162" s="327"/>
      <c r="AB162" s="34"/>
      <c r="AC162" s="34"/>
      <c r="AD162" s="34"/>
      <c r="AE162" s="335" t="s">
        <v>52</v>
      </c>
      <c r="AF162" s="325"/>
      <c r="AG162" s="325"/>
      <c r="AH162" s="325"/>
      <c r="AI162" s="327"/>
      <c r="AJ162" s="321">
        <f>ROUNDDOWN(AW167/60,0)</f>
        <v>0</v>
      </c>
      <c r="AK162" s="322"/>
      <c r="AL162" s="325" t="s">
        <v>13</v>
      </c>
      <c r="AM162" s="325"/>
      <c r="AN162" s="322">
        <f>AW167-AJ162*60</f>
        <v>0</v>
      </c>
      <c r="AO162" s="322"/>
      <c r="AP162" s="325" t="s">
        <v>14</v>
      </c>
      <c r="AQ162" s="327"/>
      <c r="AR162" s="34"/>
      <c r="AS162" s="49"/>
      <c r="AT162" s="49"/>
      <c r="AU162" s="31"/>
      <c r="AV162" s="317" t="s">
        <v>30</v>
      </c>
      <c r="AW162" s="320">
        <f>IF(AZ162&lt;=BC162,BC162,AW157)</f>
        <v>1260</v>
      </c>
      <c r="AX162" s="146"/>
      <c r="AY162" s="317" t="s">
        <v>31</v>
      </c>
      <c r="AZ162" s="320">
        <f>T162*60+X162</f>
        <v>0</v>
      </c>
      <c r="BA162" s="146"/>
      <c r="BB162" s="317" t="s">
        <v>32</v>
      </c>
      <c r="BC162" s="320">
        <f>IF(C171="☑",21*60,20*60)</f>
        <v>1260</v>
      </c>
      <c r="BD162" s="3"/>
      <c r="BE162" s="3"/>
      <c r="BF162" s="3"/>
      <c r="BG162" s="31"/>
    </row>
    <row r="163" spans="1:59" ht="35.25" hidden="1" customHeight="1" x14ac:dyDescent="0.15">
      <c r="A163" s="28"/>
      <c r="B163" s="339"/>
      <c r="C163" s="340"/>
      <c r="D163" s="340"/>
      <c r="E163" s="341"/>
      <c r="F163" s="342"/>
      <c r="G163" s="342"/>
      <c r="H163" s="334"/>
      <c r="I163" s="334"/>
      <c r="J163" s="326"/>
      <c r="K163" s="326"/>
      <c r="L163" s="334"/>
      <c r="M163" s="334"/>
      <c r="N163" s="326"/>
      <c r="O163" s="328"/>
      <c r="P163" s="336"/>
      <c r="Q163" s="328"/>
      <c r="R163" s="330"/>
      <c r="S163" s="330"/>
      <c r="T163" s="333"/>
      <c r="U163" s="334"/>
      <c r="V163" s="326"/>
      <c r="W163" s="326"/>
      <c r="X163" s="334"/>
      <c r="Y163" s="334"/>
      <c r="Z163" s="326"/>
      <c r="AA163" s="328"/>
      <c r="AB163" s="31"/>
      <c r="AC163" s="31"/>
      <c r="AD163" s="31"/>
      <c r="AE163" s="336"/>
      <c r="AF163" s="326"/>
      <c r="AG163" s="326"/>
      <c r="AH163" s="326"/>
      <c r="AI163" s="328"/>
      <c r="AJ163" s="323"/>
      <c r="AK163" s="324"/>
      <c r="AL163" s="326"/>
      <c r="AM163" s="326"/>
      <c r="AN163" s="324"/>
      <c r="AO163" s="324"/>
      <c r="AP163" s="326"/>
      <c r="AQ163" s="328"/>
      <c r="AR163" s="34"/>
      <c r="AS163" s="49"/>
      <c r="AT163" s="49"/>
      <c r="AU163" s="31"/>
      <c r="AV163" s="317"/>
      <c r="AW163" s="320"/>
      <c r="AX163" s="146"/>
      <c r="AY163" s="317"/>
      <c r="AZ163" s="320"/>
      <c r="BA163" s="146"/>
      <c r="BB163" s="317"/>
      <c r="BC163" s="320"/>
      <c r="BD163" s="3"/>
      <c r="BE163" s="3"/>
      <c r="BF163" s="3"/>
      <c r="BG163" s="31"/>
    </row>
    <row r="164" spans="1:59" ht="17.25" hidden="1" customHeight="1" x14ac:dyDescent="0.15">
      <c r="A164" s="50"/>
      <c r="B164" s="35"/>
      <c r="C164" s="35"/>
      <c r="D164" s="35"/>
      <c r="E164" s="35"/>
      <c r="F164" s="31"/>
      <c r="G164" s="35"/>
      <c r="H164" s="37"/>
      <c r="I164" s="35"/>
      <c r="J164" s="35"/>
      <c r="K164" s="35"/>
      <c r="L164" s="35"/>
      <c r="M164" s="35"/>
      <c r="N164" s="35"/>
      <c r="O164" s="35"/>
      <c r="P164" s="51"/>
      <c r="Q164" s="35"/>
      <c r="R164" s="35"/>
      <c r="S164" s="35"/>
      <c r="T164" s="35"/>
      <c r="U164" s="35"/>
      <c r="V164" s="35"/>
      <c r="W164" s="35"/>
      <c r="X164" s="34"/>
      <c r="Y164" s="34"/>
      <c r="Z164" s="32"/>
      <c r="AA164" s="31"/>
      <c r="AB164" s="31"/>
      <c r="AC164" s="31"/>
      <c r="AD164" s="31"/>
      <c r="AE164" s="47"/>
      <c r="AF164" s="47"/>
      <c r="AG164" s="47"/>
      <c r="AH164" s="47"/>
      <c r="AI164" s="47"/>
      <c r="AJ164" s="39" t="s">
        <v>21</v>
      </c>
      <c r="AK164" s="47"/>
      <c r="AL164" s="47"/>
      <c r="AM164" s="47"/>
      <c r="AN164" s="47"/>
      <c r="AO164" s="47"/>
      <c r="AP164" s="47"/>
      <c r="AQ164" s="47"/>
      <c r="AR164" s="31"/>
      <c r="AS164" s="31"/>
      <c r="AT164" s="31"/>
      <c r="AU164" s="31"/>
      <c r="AV164" s="31"/>
      <c r="AW164" s="31"/>
      <c r="AX164" s="31"/>
      <c r="AY164" s="31"/>
      <c r="AZ164" s="60" t="s">
        <v>33</v>
      </c>
      <c r="BA164" s="31"/>
      <c r="BB164" s="31"/>
      <c r="BC164" s="31"/>
      <c r="BD164" s="3"/>
      <c r="BE164" s="3"/>
      <c r="BF164" s="3"/>
      <c r="BG164" s="31"/>
    </row>
    <row r="165" spans="1:59" ht="25.5" hidden="1" customHeight="1" x14ac:dyDescent="0.2">
      <c r="A165" s="50"/>
      <c r="B165" s="31"/>
      <c r="C165" s="299" t="s">
        <v>106</v>
      </c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0"/>
      <c r="Z165" s="300"/>
      <c r="AA165" s="300"/>
      <c r="AB165" s="301"/>
      <c r="AC165" s="31"/>
      <c r="AD165" s="3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T165" s="31"/>
      <c r="AU165" s="31"/>
      <c r="AV165" s="31"/>
      <c r="AW165" s="31"/>
      <c r="AX165" s="31"/>
      <c r="AY165" s="31"/>
      <c r="AZ165" s="125" t="s">
        <v>34</v>
      </c>
      <c r="BA165" s="31"/>
      <c r="BB165" s="31"/>
      <c r="BC165" s="31"/>
      <c r="BD165" s="3"/>
      <c r="BE165" s="3"/>
      <c r="BF165" s="3"/>
      <c r="BG165" s="31"/>
    </row>
    <row r="166" spans="1:59" ht="25.5" hidden="1" customHeight="1" x14ac:dyDescent="0.15">
      <c r="A166" s="50"/>
      <c r="B166" s="31"/>
      <c r="C166" s="302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4"/>
      <c r="AC166" s="31"/>
      <c r="AD166" s="31"/>
      <c r="AE166" s="44" t="s">
        <v>35</v>
      </c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31"/>
      <c r="AS166" s="31"/>
      <c r="AT166" s="31"/>
      <c r="AU166" s="31"/>
      <c r="AV166" s="31"/>
      <c r="AW166" s="31" t="s">
        <v>36</v>
      </c>
      <c r="AX166" s="31"/>
      <c r="AY166" s="31"/>
      <c r="AZ166" s="31" t="s">
        <v>37</v>
      </c>
      <c r="BA166" s="126"/>
      <c r="BB166" s="31"/>
      <c r="BC166" s="31"/>
      <c r="BD166" s="3"/>
      <c r="BE166" s="3"/>
      <c r="BF166" s="3"/>
      <c r="BG166" s="31"/>
    </row>
    <row r="167" spans="1:59" s="48" customFormat="1" ht="25.5" hidden="1" customHeight="1" x14ac:dyDescent="0.15">
      <c r="A167" s="50"/>
      <c r="B167" s="31"/>
      <c r="C167" s="302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4"/>
      <c r="AC167" s="34"/>
      <c r="AD167" s="34"/>
      <c r="AE167" s="305" t="s">
        <v>48</v>
      </c>
      <c r="AF167" s="306"/>
      <c r="AG167" s="306"/>
      <c r="AH167" s="306"/>
      <c r="AI167" s="306"/>
      <c r="AJ167" s="306"/>
      <c r="AK167" s="307"/>
      <c r="AL167" s="311">
        <f>IF(AZ157=0,0,ROUNDUP(AW167/AZ157,3))</f>
        <v>0</v>
      </c>
      <c r="AM167" s="312"/>
      <c r="AN167" s="312"/>
      <c r="AO167" s="312"/>
      <c r="AP167" s="312"/>
      <c r="AQ167" s="313"/>
      <c r="AR167" s="31"/>
      <c r="AS167" s="31"/>
      <c r="AT167" s="31"/>
      <c r="AU167" s="43"/>
      <c r="AV167" s="317" t="s">
        <v>39</v>
      </c>
      <c r="AW167" s="318">
        <f>IF(AW157-AW162&gt;0,IF(AW157-AW162&gt;AZ157,AZ157,AW157-AW162),0)</f>
        <v>0</v>
      </c>
      <c r="AX167" s="319" t="s">
        <v>40</v>
      </c>
      <c r="AY167" s="319"/>
      <c r="AZ167" s="126"/>
      <c r="BA167" s="126"/>
      <c r="BB167" s="43"/>
      <c r="BC167" s="43"/>
      <c r="BD167" s="40"/>
      <c r="BE167" s="40"/>
      <c r="BF167" s="40"/>
      <c r="BG167" s="43"/>
    </row>
    <row r="168" spans="1:59" ht="35.25" hidden="1" customHeight="1" x14ac:dyDescent="0.15">
      <c r="A168" s="63"/>
      <c r="B168" s="31"/>
      <c r="C168" s="302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4"/>
      <c r="AC168" s="31"/>
      <c r="AD168" s="31"/>
      <c r="AE168" s="308"/>
      <c r="AF168" s="309"/>
      <c r="AG168" s="309"/>
      <c r="AH168" s="309"/>
      <c r="AI168" s="309"/>
      <c r="AJ168" s="309"/>
      <c r="AK168" s="310"/>
      <c r="AL168" s="314"/>
      <c r="AM168" s="315"/>
      <c r="AN168" s="315"/>
      <c r="AO168" s="315"/>
      <c r="AP168" s="315"/>
      <c r="AQ168" s="316"/>
      <c r="AR168" s="31"/>
      <c r="AS168" s="31"/>
      <c r="AT168" s="31"/>
      <c r="AU168" s="317"/>
      <c r="AV168" s="317"/>
      <c r="AW168" s="318"/>
      <c r="AX168" s="319"/>
      <c r="AY168" s="319"/>
      <c r="AZ168" s="31"/>
      <c r="BA168" s="31"/>
      <c r="BB168" s="31"/>
      <c r="BC168" s="31"/>
      <c r="BD168" s="3"/>
      <c r="BE168" s="3"/>
      <c r="BF168" s="3"/>
      <c r="BG168" s="31"/>
    </row>
    <row r="169" spans="1:59" ht="25.5" hidden="1" customHeight="1" x14ac:dyDescent="0.15">
      <c r="A169" s="63"/>
      <c r="B169" s="31"/>
      <c r="C169" s="302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4"/>
      <c r="AC169" s="31"/>
      <c r="AD169" s="31"/>
      <c r="AE169" s="31"/>
      <c r="AF169" s="31"/>
      <c r="AG169" s="31"/>
      <c r="AH169" s="31"/>
      <c r="AI169" s="31"/>
      <c r="AJ169" s="31"/>
      <c r="AK169" s="52" t="s">
        <v>21</v>
      </c>
      <c r="AL169" s="31"/>
      <c r="AM169" s="34"/>
      <c r="AN169" s="34"/>
      <c r="AO169" s="34"/>
      <c r="AP169" s="31"/>
      <c r="AQ169" s="31"/>
      <c r="AR169" s="31"/>
      <c r="AS169" s="31"/>
      <c r="AT169" s="31"/>
      <c r="AU169" s="317"/>
      <c r="AV169" s="31"/>
      <c r="AW169" s="31"/>
      <c r="AX169" s="31"/>
      <c r="AY169" s="31"/>
      <c r="AZ169" s="31"/>
      <c r="BA169" s="31"/>
      <c r="BB169" s="31"/>
      <c r="BC169" s="31"/>
      <c r="BD169" s="3"/>
      <c r="BE169" s="3"/>
      <c r="BF169" s="3"/>
      <c r="BG169" s="31"/>
    </row>
    <row r="170" spans="1:59" ht="25.5" hidden="1" customHeight="1" x14ac:dyDescent="0.15">
      <c r="A170" s="50"/>
      <c r="B170" s="30"/>
      <c r="C170" s="302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4"/>
      <c r="AC170" s="31"/>
      <c r="AD170" s="31"/>
      <c r="AE170" s="31"/>
      <c r="AF170" s="31"/>
      <c r="AG170" s="31"/>
      <c r="AH170" s="31"/>
      <c r="AI170" s="31"/>
      <c r="AJ170" s="31"/>
      <c r="AK170" s="53" t="s">
        <v>41</v>
      </c>
      <c r="AL170" s="31"/>
      <c r="AM170" s="34"/>
      <c r="AN170" s="34"/>
      <c r="AO170" s="34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"/>
      <c r="BE170" s="3"/>
      <c r="BF170" s="3"/>
    </row>
    <row r="171" spans="1:59" ht="25.5" hidden="1" customHeight="1" x14ac:dyDescent="0.15">
      <c r="A171" s="50"/>
      <c r="B171" s="30"/>
      <c r="C171" s="292" t="s">
        <v>42</v>
      </c>
      <c r="D171" s="293"/>
      <c r="E171" s="294" t="s">
        <v>53</v>
      </c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  <c r="AA171" s="294"/>
      <c r="AB171" s="295"/>
      <c r="AC171" s="31"/>
      <c r="AD171" s="31"/>
      <c r="AE171" s="31"/>
      <c r="AF171" s="31"/>
      <c r="AG171" s="31"/>
      <c r="AH171" s="31"/>
      <c r="AI171" s="31"/>
      <c r="AJ171" s="31"/>
      <c r="AK171" s="53"/>
      <c r="AL171" s="31"/>
      <c r="AM171" s="34"/>
      <c r="AN171" s="34"/>
      <c r="AO171" s="34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"/>
      <c r="BE171" s="3"/>
      <c r="BF171" s="3"/>
    </row>
    <row r="172" spans="1:59" ht="17.25" hidden="1" customHeight="1" x14ac:dyDescent="0.15">
      <c r="A172" s="54"/>
      <c r="B172" s="55"/>
      <c r="C172" s="55"/>
      <c r="D172" s="55"/>
      <c r="E172" s="55"/>
      <c r="F172" s="56"/>
      <c r="G172" s="55"/>
      <c r="H172" s="55"/>
      <c r="I172" s="55"/>
      <c r="J172" s="55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8"/>
      <c r="AL172" s="57"/>
      <c r="AM172" s="59"/>
      <c r="AN172" s="59"/>
      <c r="AO172" s="59"/>
      <c r="AP172" s="57"/>
      <c r="AQ172" s="57"/>
      <c r="AR172" s="57"/>
      <c r="AS172" s="57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"/>
      <c r="BE172" s="3"/>
      <c r="BF172" s="3"/>
    </row>
    <row r="173" spans="1:59" ht="25.5" hidden="1" customHeight="1" x14ac:dyDescent="0.15">
      <c r="A173" s="349" t="s">
        <v>59</v>
      </c>
      <c r="B173" s="350"/>
      <c r="C173" s="350"/>
      <c r="D173" s="350"/>
      <c r="E173" s="350"/>
      <c r="F173" s="350"/>
      <c r="G173" s="350"/>
      <c r="H173" s="350"/>
      <c r="I173" s="351"/>
      <c r="J173" s="23"/>
      <c r="K173" s="62" t="s">
        <v>50</v>
      </c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23"/>
      <c r="AP173" s="23"/>
      <c r="AQ173" s="23"/>
      <c r="AR173" s="23"/>
      <c r="AS173" s="23"/>
      <c r="AT173" s="23"/>
      <c r="AU173" s="31"/>
      <c r="AV173" s="31" t="s">
        <v>6</v>
      </c>
      <c r="AW173" s="34"/>
      <c r="AX173" s="34"/>
      <c r="AY173" s="34"/>
      <c r="AZ173" s="34"/>
      <c r="BA173" s="31"/>
      <c r="BB173" s="34"/>
      <c r="BC173" s="34"/>
      <c r="BD173" s="21"/>
      <c r="BE173" s="21"/>
      <c r="BF173" s="21"/>
      <c r="BG173" s="10"/>
    </row>
    <row r="174" spans="1:59" ht="17.25" hidden="1" customHeight="1" x14ac:dyDescent="0.15">
      <c r="A174" s="352"/>
      <c r="B174" s="353"/>
      <c r="C174" s="353"/>
      <c r="D174" s="353"/>
      <c r="E174" s="353"/>
      <c r="F174" s="353"/>
      <c r="G174" s="353"/>
      <c r="H174" s="353"/>
      <c r="I174" s="35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5"/>
      <c r="Y174" s="25"/>
      <c r="Z174" s="25"/>
      <c r="AA174" s="25"/>
      <c r="AB174" s="25"/>
      <c r="AC174" s="25"/>
      <c r="AD174" s="25"/>
      <c r="AE174" s="26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7"/>
      <c r="AQ174" s="27"/>
      <c r="AR174" s="27"/>
      <c r="AS174" s="27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"/>
      <c r="BE174" s="3"/>
      <c r="BF174" s="3"/>
      <c r="BG174" s="31"/>
    </row>
    <row r="175" spans="1:59" ht="28.5" hidden="1" customHeight="1" x14ac:dyDescent="0.15">
      <c r="A175" s="28"/>
      <c r="B175" s="29" t="s">
        <v>7</v>
      </c>
      <c r="C175" s="30"/>
      <c r="D175" s="30"/>
      <c r="E175" s="30"/>
      <c r="F175" s="31"/>
      <c r="G175" s="32"/>
      <c r="H175" s="31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3"/>
      <c r="AB175" s="34"/>
      <c r="AC175" s="34"/>
      <c r="AD175" s="34"/>
      <c r="AE175" s="29" t="s">
        <v>8</v>
      </c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1"/>
      <c r="AV175" s="31"/>
      <c r="AW175" s="31" t="s">
        <v>9</v>
      </c>
      <c r="AX175" s="31"/>
      <c r="AY175" s="31"/>
      <c r="AZ175" s="31" t="s">
        <v>10</v>
      </c>
      <c r="BA175" s="31"/>
      <c r="BB175" s="31"/>
      <c r="BC175" s="31"/>
      <c r="BD175" s="3"/>
      <c r="BE175" s="3"/>
      <c r="BF175" s="3"/>
      <c r="BG175" s="31"/>
    </row>
    <row r="176" spans="1:59" ht="25.5" hidden="1" customHeight="1" x14ac:dyDescent="0.15">
      <c r="A176" s="28"/>
      <c r="B176" s="217" t="s">
        <v>11</v>
      </c>
      <c r="C176" s="337"/>
      <c r="D176" s="337"/>
      <c r="E176" s="338"/>
      <c r="F176" s="342" t="s">
        <v>12</v>
      </c>
      <c r="G176" s="342"/>
      <c r="H176" s="332"/>
      <c r="I176" s="332"/>
      <c r="J176" s="325" t="s">
        <v>13</v>
      </c>
      <c r="K176" s="325"/>
      <c r="L176" s="332"/>
      <c r="M176" s="332"/>
      <c r="N176" s="325" t="s">
        <v>14</v>
      </c>
      <c r="O176" s="327"/>
      <c r="P176" s="343" t="s">
        <v>15</v>
      </c>
      <c r="Q176" s="327"/>
      <c r="R176" s="329" t="s">
        <v>16</v>
      </c>
      <c r="S176" s="329"/>
      <c r="T176" s="332"/>
      <c r="U176" s="332"/>
      <c r="V176" s="325" t="s">
        <v>13</v>
      </c>
      <c r="W176" s="325"/>
      <c r="X176" s="332"/>
      <c r="Y176" s="332"/>
      <c r="Z176" s="325" t="s">
        <v>14</v>
      </c>
      <c r="AA176" s="327"/>
      <c r="AB176" s="31"/>
      <c r="AC176" s="31"/>
      <c r="AD176" s="31"/>
      <c r="AE176" s="305" t="s">
        <v>46</v>
      </c>
      <c r="AF176" s="344"/>
      <c r="AG176" s="344"/>
      <c r="AH176" s="344"/>
      <c r="AI176" s="346"/>
      <c r="AJ176" s="322">
        <f>ROUNDDOWN(AZ176/60,0)</f>
        <v>0</v>
      </c>
      <c r="AK176" s="322"/>
      <c r="AL176" s="344" t="s">
        <v>18</v>
      </c>
      <c r="AM176" s="344"/>
      <c r="AN176" s="322">
        <f>AZ176-AJ176*60</f>
        <v>0</v>
      </c>
      <c r="AO176" s="322"/>
      <c r="AP176" s="325" t="s">
        <v>14</v>
      </c>
      <c r="AQ176" s="327"/>
      <c r="AR176" s="34"/>
      <c r="AS176" s="31"/>
      <c r="AT176" s="31"/>
      <c r="AU176" s="317"/>
      <c r="AV176" s="317" t="s">
        <v>19</v>
      </c>
      <c r="AW176" s="320">
        <f>T176*60+X176</f>
        <v>0</v>
      </c>
      <c r="AX176" s="31"/>
      <c r="AY176" s="317" t="s">
        <v>20</v>
      </c>
      <c r="AZ176" s="320">
        <f>(T176*60+X176)-(H176*60+L176)</f>
        <v>0</v>
      </c>
      <c r="BA176" s="31"/>
      <c r="BB176" s="31"/>
      <c r="BC176" s="31"/>
      <c r="BD176" s="3"/>
      <c r="BE176" s="3"/>
      <c r="BF176" s="3"/>
      <c r="BG176" s="31"/>
    </row>
    <row r="177" spans="1:59" ht="35.25" hidden="1" customHeight="1" x14ac:dyDescent="0.15">
      <c r="A177" s="28"/>
      <c r="B177" s="339"/>
      <c r="C177" s="340"/>
      <c r="D177" s="340"/>
      <c r="E177" s="341"/>
      <c r="F177" s="342"/>
      <c r="G177" s="342"/>
      <c r="H177" s="334"/>
      <c r="I177" s="334"/>
      <c r="J177" s="326"/>
      <c r="K177" s="326"/>
      <c r="L177" s="334"/>
      <c r="M177" s="334"/>
      <c r="N177" s="326"/>
      <c r="O177" s="328"/>
      <c r="P177" s="336"/>
      <c r="Q177" s="328"/>
      <c r="R177" s="330"/>
      <c r="S177" s="330"/>
      <c r="T177" s="334"/>
      <c r="U177" s="334"/>
      <c r="V177" s="326"/>
      <c r="W177" s="326"/>
      <c r="X177" s="334"/>
      <c r="Y177" s="334"/>
      <c r="Z177" s="326"/>
      <c r="AA177" s="328"/>
      <c r="AB177" s="31"/>
      <c r="AC177" s="31"/>
      <c r="AD177" s="31"/>
      <c r="AE177" s="347"/>
      <c r="AF177" s="345"/>
      <c r="AG177" s="345"/>
      <c r="AH177" s="345"/>
      <c r="AI177" s="348"/>
      <c r="AJ177" s="324"/>
      <c r="AK177" s="324"/>
      <c r="AL177" s="345"/>
      <c r="AM177" s="345"/>
      <c r="AN177" s="324"/>
      <c r="AO177" s="324"/>
      <c r="AP177" s="326"/>
      <c r="AQ177" s="328"/>
      <c r="AR177" s="34"/>
      <c r="AS177" s="31"/>
      <c r="AT177" s="31"/>
      <c r="AU177" s="317"/>
      <c r="AV177" s="317"/>
      <c r="AW177" s="320"/>
      <c r="AX177" s="31"/>
      <c r="AY177" s="317"/>
      <c r="AZ177" s="320"/>
      <c r="BA177" s="31"/>
      <c r="BB177" s="31"/>
      <c r="BC177" s="31"/>
      <c r="BD177" s="3"/>
      <c r="BE177" s="3"/>
      <c r="BF177" s="3"/>
      <c r="BG177" s="31"/>
    </row>
    <row r="178" spans="1:59" ht="17.25" hidden="1" customHeight="1" x14ac:dyDescent="0.15">
      <c r="A178" s="28"/>
      <c r="B178" s="35"/>
      <c r="C178" s="35"/>
      <c r="D178" s="35"/>
      <c r="E178" s="35"/>
      <c r="F178" s="36"/>
      <c r="G178" s="36"/>
      <c r="H178" s="37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4"/>
      <c r="Y178" s="34"/>
      <c r="Z178" s="32"/>
      <c r="AA178" s="33"/>
      <c r="AB178" s="34"/>
      <c r="AC178" s="34"/>
      <c r="AD178" s="34"/>
      <c r="AE178" s="38"/>
      <c r="AF178" s="38"/>
      <c r="AG178" s="38"/>
      <c r="AH178" s="38"/>
      <c r="AI178" s="38"/>
      <c r="AJ178" s="39" t="s">
        <v>21</v>
      </c>
      <c r="AK178" s="38"/>
      <c r="AL178" s="38"/>
      <c r="AM178" s="38"/>
      <c r="AN178" s="38"/>
      <c r="AO178" s="38"/>
      <c r="AP178" s="38"/>
      <c r="AQ178" s="38"/>
      <c r="AR178" s="34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"/>
      <c r="BE178" s="3"/>
      <c r="BF178" s="3"/>
      <c r="BG178" s="31"/>
    </row>
    <row r="179" spans="1:59" s="31" customFormat="1" ht="25.5" hidden="1" customHeight="1" x14ac:dyDescent="0.15">
      <c r="A179" s="28"/>
      <c r="B179" s="29"/>
      <c r="C179" s="30"/>
      <c r="D179" s="30"/>
      <c r="E179" s="30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3"/>
      <c r="X179" s="34"/>
      <c r="Y179" s="34"/>
      <c r="Z179" s="32"/>
      <c r="AA179" s="33"/>
      <c r="AB179" s="34"/>
      <c r="AC179" s="34"/>
      <c r="AD179" s="34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4"/>
      <c r="AW179" s="43" t="s">
        <v>22</v>
      </c>
      <c r="AZ179" s="31" t="s">
        <v>23</v>
      </c>
      <c r="BC179" s="31" t="s">
        <v>24</v>
      </c>
      <c r="BD179" s="3"/>
      <c r="BE179" s="3"/>
      <c r="BF179" s="3"/>
    </row>
    <row r="180" spans="1:59" s="48" customFormat="1" ht="25.5" hidden="1" customHeight="1" x14ac:dyDescent="0.15">
      <c r="A180" s="41"/>
      <c r="B180" s="42" t="s">
        <v>113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3"/>
      <c r="P180" s="42"/>
      <c r="Q180" s="42"/>
      <c r="R180" s="42"/>
      <c r="S180" s="42"/>
      <c r="T180" s="42"/>
      <c r="U180" s="13"/>
      <c r="V180" s="42"/>
      <c r="W180" s="42"/>
      <c r="X180" s="34"/>
      <c r="Y180" s="34"/>
      <c r="Z180" s="32"/>
      <c r="AA180" s="33"/>
      <c r="AB180" s="34"/>
      <c r="AC180" s="34"/>
      <c r="AD180" s="34"/>
      <c r="AE180" s="44" t="s">
        <v>25</v>
      </c>
      <c r="AF180" s="45"/>
      <c r="AG180" s="46"/>
      <c r="AH180" s="46"/>
      <c r="AI180" s="46"/>
      <c r="AJ180" s="46"/>
      <c r="AK180" s="46"/>
      <c r="AL180" s="46"/>
      <c r="AM180" s="46"/>
      <c r="AN180" s="38"/>
      <c r="AO180" s="38"/>
      <c r="AP180" s="38"/>
      <c r="AQ180" s="47"/>
      <c r="AR180" s="34"/>
      <c r="AS180" s="31"/>
      <c r="AT180" s="31"/>
      <c r="AU180" s="43"/>
      <c r="AV180" s="43"/>
      <c r="AW180" s="43" t="s">
        <v>26</v>
      </c>
      <c r="AX180" s="43"/>
      <c r="AY180" s="43"/>
      <c r="AZ180" s="31" t="s">
        <v>27</v>
      </c>
      <c r="BA180" s="43"/>
      <c r="BB180" s="31"/>
      <c r="BC180" s="31" t="s">
        <v>28</v>
      </c>
      <c r="BD180" s="40"/>
      <c r="BE180" s="3"/>
      <c r="BF180" s="40"/>
      <c r="BG180" s="43"/>
    </row>
    <row r="181" spans="1:59" ht="25.5" hidden="1" customHeight="1" x14ac:dyDescent="0.15">
      <c r="A181" s="28"/>
      <c r="B181" s="217" t="s">
        <v>51</v>
      </c>
      <c r="C181" s="337"/>
      <c r="D181" s="337"/>
      <c r="E181" s="338"/>
      <c r="F181" s="342" t="s">
        <v>12</v>
      </c>
      <c r="G181" s="342"/>
      <c r="H181" s="332"/>
      <c r="I181" s="332"/>
      <c r="J181" s="325" t="s">
        <v>13</v>
      </c>
      <c r="K181" s="325"/>
      <c r="L181" s="332"/>
      <c r="M181" s="332"/>
      <c r="N181" s="325" t="s">
        <v>14</v>
      </c>
      <c r="O181" s="327"/>
      <c r="P181" s="343" t="s">
        <v>15</v>
      </c>
      <c r="Q181" s="327"/>
      <c r="R181" s="329" t="s">
        <v>16</v>
      </c>
      <c r="S181" s="329"/>
      <c r="T181" s="331"/>
      <c r="U181" s="332"/>
      <c r="V181" s="325" t="s">
        <v>13</v>
      </c>
      <c r="W181" s="325"/>
      <c r="X181" s="332"/>
      <c r="Y181" s="332"/>
      <c r="Z181" s="325" t="s">
        <v>14</v>
      </c>
      <c r="AA181" s="327"/>
      <c r="AB181" s="34"/>
      <c r="AC181" s="34"/>
      <c r="AD181" s="34"/>
      <c r="AE181" s="335" t="s">
        <v>52</v>
      </c>
      <c r="AF181" s="325"/>
      <c r="AG181" s="325"/>
      <c r="AH181" s="325"/>
      <c r="AI181" s="327"/>
      <c r="AJ181" s="321">
        <f>ROUNDDOWN(AW186/60,0)</f>
        <v>0</v>
      </c>
      <c r="AK181" s="322"/>
      <c r="AL181" s="325" t="s">
        <v>13</v>
      </c>
      <c r="AM181" s="325"/>
      <c r="AN181" s="322">
        <f>AW186-AJ181*60</f>
        <v>0</v>
      </c>
      <c r="AO181" s="322"/>
      <c r="AP181" s="325" t="s">
        <v>14</v>
      </c>
      <c r="AQ181" s="327"/>
      <c r="AR181" s="34"/>
      <c r="AS181" s="49"/>
      <c r="AT181" s="49"/>
      <c r="AU181" s="31"/>
      <c r="AV181" s="317" t="s">
        <v>30</v>
      </c>
      <c r="AW181" s="320">
        <f>IF(AZ181&lt;=BC181,BC181,AW176)</f>
        <v>1260</v>
      </c>
      <c r="AX181" s="146"/>
      <c r="AY181" s="317" t="s">
        <v>31</v>
      </c>
      <c r="AZ181" s="320">
        <f>T181*60+X181</f>
        <v>0</v>
      </c>
      <c r="BA181" s="146"/>
      <c r="BB181" s="317" t="s">
        <v>32</v>
      </c>
      <c r="BC181" s="320">
        <f>IF(C190="☑",21*60,20*60)</f>
        <v>1260</v>
      </c>
      <c r="BD181" s="3"/>
      <c r="BE181" s="3"/>
      <c r="BF181" s="3"/>
      <c r="BG181" s="31"/>
    </row>
    <row r="182" spans="1:59" ht="35.25" hidden="1" customHeight="1" x14ac:dyDescent="0.15">
      <c r="A182" s="28"/>
      <c r="B182" s="339"/>
      <c r="C182" s="340"/>
      <c r="D182" s="340"/>
      <c r="E182" s="341"/>
      <c r="F182" s="342"/>
      <c r="G182" s="342"/>
      <c r="H182" s="334"/>
      <c r="I182" s="334"/>
      <c r="J182" s="326"/>
      <c r="K182" s="326"/>
      <c r="L182" s="334"/>
      <c r="M182" s="334"/>
      <c r="N182" s="326"/>
      <c r="O182" s="328"/>
      <c r="P182" s="336"/>
      <c r="Q182" s="328"/>
      <c r="R182" s="330"/>
      <c r="S182" s="330"/>
      <c r="T182" s="333"/>
      <c r="U182" s="334"/>
      <c r="V182" s="326"/>
      <c r="W182" s="326"/>
      <c r="X182" s="334"/>
      <c r="Y182" s="334"/>
      <c r="Z182" s="326"/>
      <c r="AA182" s="328"/>
      <c r="AB182" s="31"/>
      <c r="AC182" s="31"/>
      <c r="AD182" s="31"/>
      <c r="AE182" s="336"/>
      <c r="AF182" s="326"/>
      <c r="AG182" s="326"/>
      <c r="AH182" s="326"/>
      <c r="AI182" s="328"/>
      <c r="AJ182" s="323"/>
      <c r="AK182" s="324"/>
      <c r="AL182" s="326"/>
      <c r="AM182" s="326"/>
      <c r="AN182" s="324"/>
      <c r="AO182" s="324"/>
      <c r="AP182" s="326"/>
      <c r="AQ182" s="328"/>
      <c r="AR182" s="34"/>
      <c r="AS182" s="49"/>
      <c r="AT182" s="49"/>
      <c r="AU182" s="31"/>
      <c r="AV182" s="317"/>
      <c r="AW182" s="320"/>
      <c r="AX182" s="146"/>
      <c r="AY182" s="317"/>
      <c r="AZ182" s="320"/>
      <c r="BA182" s="146"/>
      <c r="BB182" s="317"/>
      <c r="BC182" s="320"/>
      <c r="BD182" s="3"/>
      <c r="BE182" s="3"/>
      <c r="BF182" s="3"/>
      <c r="BG182" s="31"/>
    </row>
    <row r="183" spans="1:59" ht="17.25" hidden="1" customHeight="1" x14ac:dyDescent="0.15">
      <c r="A183" s="50"/>
      <c r="B183" s="35"/>
      <c r="C183" s="35"/>
      <c r="D183" s="35"/>
      <c r="E183" s="35"/>
      <c r="F183" s="31"/>
      <c r="G183" s="35"/>
      <c r="H183" s="37"/>
      <c r="I183" s="35"/>
      <c r="J183" s="35"/>
      <c r="K183" s="35"/>
      <c r="L183" s="35"/>
      <c r="M183" s="35"/>
      <c r="N183" s="35"/>
      <c r="O183" s="35"/>
      <c r="P183" s="51"/>
      <c r="Q183" s="35"/>
      <c r="R183" s="35"/>
      <c r="S183" s="35"/>
      <c r="T183" s="35"/>
      <c r="U183" s="35"/>
      <c r="V183" s="35"/>
      <c r="W183" s="35"/>
      <c r="X183" s="34"/>
      <c r="Y183" s="34"/>
      <c r="Z183" s="32"/>
      <c r="AA183" s="31"/>
      <c r="AB183" s="31"/>
      <c r="AC183" s="31"/>
      <c r="AD183" s="31"/>
      <c r="AE183" s="47"/>
      <c r="AF183" s="47"/>
      <c r="AG183" s="47"/>
      <c r="AH183" s="47"/>
      <c r="AI183" s="47"/>
      <c r="AJ183" s="39" t="s">
        <v>21</v>
      </c>
      <c r="AK183" s="47"/>
      <c r="AL183" s="47"/>
      <c r="AM183" s="47"/>
      <c r="AN183" s="47"/>
      <c r="AO183" s="47"/>
      <c r="AP183" s="47"/>
      <c r="AQ183" s="47"/>
      <c r="AR183" s="31"/>
      <c r="AS183" s="31"/>
      <c r="AT183" s="31"/>
      <c r="AU183" s="31"/>
      <c r="AV183" s="31"/>
      <c r="AW183" s="31"/>
      <c r="AX183" s="31"/>
      <c r="AY183" s="31"/>
      <c r="AZ183" s="60" t="s">
        <v>33</v>
      </c>
      <c r="BA183" s="31"/>
      <c r="BB183" s="31"/>
      <c r="BC183" s="31"/>
      <c r="BD183" s="3"/>
      <c r="BE183" s="3"/>
      <c r="BF183" s="3"/>
      <c r="BG183" s="31"/>
    </row>
    <row r="184" spans="1:59" ht="25.5" hidden="1" customHeight="1" x14ac:dyDescent="0.2">
      <c r="A184" s="50"/>
      <c r="B184" s="31"/>
      <c r="C184" s="299" t="s">
        <v>106</v>
      </c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300"/>
      <c r="S184" s="300"/>
      <c r="T184" s="300"/>
      <c r="U184" s="300"/>
      <c r="V184" s="300"/>
      <c r="W184" s="300"/>
      <c r="X184" s="300"/>
      <c r="Y184" s="300"/>
      <c r="Z184" s="300"/>
      <c r="AA184" s="300"/>
      <c r="AB184" s="301"/>
      <c r="AC184" s="31"/>
      <c r="AD184" s="3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31"/>
      <c r="AS184" s="31"/>
      <c r="AT184" s="31"/>
      <c r="AU184" s="31"/>
      <c r="AV184" s="31"/>
      <c r="AW184" s="31"/>
      <c r="AX184" s="31"/>
      <c r="AY184" s="31"/>
      <c r="AZ184" s="125" t="s">
        <v>34</v>
      </c>
      <c r="BA184" s="31"/>
      <c r="BB184" s="31"/>
      <c r="BC184" s="31"/>
      <c r="BD184" s="3"/>
      <c r="BE184" s="3"/>
      <c r="BF184" s="3"/>
      <c r="BG184" s="31"/>
    </row>
    <row r="185" spans="1:59" ht="25.5" hidden="1" customHeight="1" x14ac:dyDescent="0.15">
      <c r="A185" s="50"/>
      <c r="B185" s="31"/>
      <c r="C185" s="302"/>
      <c r="D185" s="303"/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4"/>
      <c r="AC185" s="31"/>
      <c r="AD185" s="31"/>
      <c r="AE185" s="44" t="s">
        <v>35</v>
      </c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31"/>
      <c r="AS185" s="31"/>
      <c r="AT185" s="31"/>
      <c r="AU185" s="31"/>
      <c r="AV185" s="31"/>
      <c r="AW185" s="31" t="s">
        <v>36</v>
      </c>
      <c r="AX185" s="31"/>
      <c r="AY185" s="31"/>
      <c r="AZ185" s="31" t="s">
        <v>37</v>
      </c>
      <c r="BA185" s="126"/>
      <c r="BB185" s="31"/>
      <c r="BC185" s="31"/>
      <c r="BD185" s="3"/>
      <c r="BE185" s="3"/>
      <c r="BF185" s="3"/>
      <c r="BG185" s="31"/>
    </row>
    <row r="186" spans="1:59" s="48" customFormat="1" ht="25.5" hidden="1" customHeight="1" x14ac:dyDescent="0.15">
      <c r="A186" s="50"/>
      <c r="B186" s="31"/>
      <c r="C186" s="302"/>
      <c r="D186" s="303"/>
      <c r="E186" s="303"/>
      <c r="F186" s="303"/>
      <c r="G186" s="303"/>
      <c r="H186" s="303"/>
      <c r="I186" s="303"/>
      <c r="J186" s="303"/>
      <c r="K186" s="303"/>
      <c r="L186" s="303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4"/>
      <c r="AC186" s="34"/>
      <c r="AD186" s="34"/>
      <c r="AE186" s="305" t="s">
        <v>48</v>
      </c>
      <c r="AF186" s="306"/>
      <c r="AG186" s="306"/>
      <c r="AH186" s="306"/>
      <c r="AI186" s="306"/>
      <c r="AJ186" s="306"/>
      <c r="AK186" s="307"/>
      <c r="AL186" s="311">
        <f>IF(AZ176=0,0,ROUNDUP(AW186/AZ176,3))</f>
        <v>0</v>
      </c>
      <c r="AM186" s="312"/>
      <c r="AN186" s="312"/>
      <c r="AO186" s="312"/>
      <c r="AP186" s="312"/>
      <c r="AQ186" s="313"/>
      <c r="AR186" s="31"/>
      <c r="AS186" s="31"/>
      <c r="AT186" s="31"/>
      <c r="AU186" s="43"/>
      <c r="AV186" s="317" t="s">
        <v>39</v>
      </c>
      <c r="AW186" s="318">
        <f>IF(AW176-AW181&gt;0,IF(AW176-AW181&gt;AZ176,AZ176,AW176-AW181),0)</f>
        <v>0</v>
      </c>
      <c r="AX186" s="319" t="s">
        <v>40</v>
      </c>
      <c r="AY186" s="319"/>
      <c r="AZ186" s="126"/>
      <c r="BA186" s="126"/>
      <c r="BB186" s="43"/>
      <c r="BC186" s="43"/>
      <c r="BD186" s="40"/>
      <c r="BE186" s="40"/>
      <c r="BF186" s="40"/>
      <c r="BG186" s="43"/>
    </row>
    <row r="187" spans="1:59" ht="35.25" hidden="1" customHeight="1" x14ac:dyDescent="0.15">
      <c r="A187" s="63"/>
      <c r="B187" s="31"/>
      <c r="C187" s="302"/>
      <c r="D187" s="303"/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4"/>
      <c r="AC187" s="31"/>
      <c r="AD187" s="31"/>
      <c r="AE187" s="308"/>
      <c r="AF187" s="309"/>
      <c r="AG187" s="309"/>
      <c r="AH187" s="309"/>
      <c r="AI187" s="309"/>
      <c r="AJ187" s="309"/>
      <c r="AK187" s="310"/>
      <c r="AL187" s="314"/>
      <c r="AM187" s="315"/>
      <c r="AN187" s="315"/>
      <c r="AO187" s="315"/>
      <c r="AP187" s="315"/>
      <c r="AQ187" s="316"/>
      <c r="AR187" s="31"/>
      <c r="AS187" s="31"/>
      <c r="AT187" s="31"/>
      <c r="AU187" s="317"/>
      <c r="AV187" s="317"/>
      <c r="AW187" s="318"/>
      <c r="AX187" s="319"/>
      <c r="AY187" s="319"/>
      <c r="AZ187" s="31"/>
      <c r="BA187" s="31"/>
      <c r="BB187" s="31"/>
      <c r="BC187" s="31"/>
      <c r="BD187" s="3"/>
      <c r="BE187" s="3"/>
      <c r="BF187" s="3"/>
      <c r="BG187" s="31"/>
    </row>
    <row r="188" spans="1:59" ht="25.5" hidden="1" customHeight="1" x14ac:dyDescent="0.15">
      <c r="A188" s="63"/>
      <c r="B188" s="31"/>
      <c r="C188" s="302"/>
      <c r="D188" s="303"/>
      <c r="E188" s="303"/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4"/>
      <c r="AC188" s="31"/>
      <c r="AD188" s="31"/>
      <c r="AE188" s="31"/>
      <c r="AF188" s="31"/>
      <c r="AG188" s="31"/>
      <c r="AH188" s="31"/>
      <c r="AI188" s="31"/>
      <c r="AJ188" s="31"/>
      <c r="AK188" s="52" t="s">
        <v>21</v>
      </c>
      <c r="AL188" s="31"/>
      <c r="AM188" s="34"/>
      <c r="AN188" s="34"/>
      <c r="AO188" s="34"/>
      <c r="AP188" s="31"/>
      <c r="AQ188" s="31"/>
      <c r="AR188" s="31"/>
      <c r="AS188" s="31"/>
      <c r="AT188" s="31"/>
      <c r="AU188" s="317"/>
      <c r="AV188" s="31"/>
      <c r="AW188" s="31"/>
      <c r="AX188" s="31"/>
      <c r="AY188" s="31"/>
      <c r="AZ188" s="31"/>
      <c r="BA188" s="31"/>
      <c r="BB188" s="31"/>
      <c r="BC188" s="31"/>
      <c r="BD188" s="3"/>
      <c r="BE188" s="3"/>
      <c r="BF188" s="3"/>
      <c r="BG188" s="31"/>
    </row>
    <row r="189" spans="1:59" ht="25.5" hidden="1" customHeight="1" x14ac:dyDescent="0.15">
      <c r="A189" s="50"/>
      <c r="B189" s="30"/>
      <c r="C189" s="302"/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4"/>
      <c r="AC189" s="31"/>
      <c r="AD189" s="31"/>
      <c r="AE189" s="31"/>
      <c r="AF189" s="31"/>
      <c r="AG189" s="31"/>
      <c r="AH189" s="31"/>
      <c r="AI189" s="31"/>
      <c r="AJ189" s="31"/>
      <c r="AK189" s="53" t="s">
        <v>41</v>
      </c>
      <c r="AL189" s="31"/>
      <c r="AM189" s="34"/>
      <c r="AN189" s="34"/>
      <c r="AO189" s="34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"/>
      <c r="BE189" s="3"/>
      <c r="BF189" s="3"/>
    </row>
    <row r="190" spans="1:59" ht="25.5" hidden="1" customHeight="1" x14ac:dyDescent="0.15">
      <c r="A190" s="50"/>
      <c r="B190" s="30"/>
      <c r="C190" s="292" t="s">
        <v>42</v>
      </c>
      <c r="D190" s="293"/>
      <c r="E190" s="294" t="s">
        <v>53</v>
      </c>
      <c r="F190" s="294"/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  <c r="X190" s="294"/>
      <c r="Y190" s="294"/>
      <c r="Z190" s="294"/>
      <c r="AA190" s="294"/>
      <c r="AB190" s="295"/>
      <c r="AC190" s="31"/>
      <c r="AD190" s="31"/>
      <c r="AE190" s="31"/>
      <c r="AF190" s="31"/>
      <c r="AG190" s="31"/>
      <c r="AH190" s="31"/>
      <c r="AI190" s="31"/>
      <c r="AJ190" s="31"/>
      <c r="AK190" s="53"/>
      <c r="AL190" s="31"/>
      <c r="AM190" s="34"/>
      <c r="AN190" s="34"/>
      <c r="AO190" s="34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"/>
      <c r="BE190" s="3"/>
      <c r="BF190" s="3"/>
    </row>
    <row r="191" spans="1:59" ht="17.25" hidden="1" customHeight="1" x14ac:dyDescent="0.15">
      <c r="A191" s="54"/>
      <c r="B191" s="55"/>
      <c r="C191" s="55"/>
      <c r="D191" s="55"/>
      <c r="E191" s="55"/>
      <c r="F191" s="56"/>
      <c r="G191" s="55"/>
      <c r="H191" s="55"/>
      <c r="I191" s="55"/>
      <c r="J191" s="55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8"/>
      <c r="AL191" s="57"/>
      <c r="AM191" s="59"/>
      <c r="AN191" s="59"/>
      <c r="AO191" s="59"/>
      <c r="AP191" s="57"/>
      <c r="AQ191" s="57"/>
      <c r="AR191" s="57"/>
      <c r="AS191" s="57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"/>
      <c r="BE191" s="3"/>
      <c r="BF191" s="3"/>
    </row>
    <row r="192" spans="1:59" ht="25.5" hidden="1" customHeight="1" x14ac:dyDescent="0.15">
      <c r="A192" s="349" t="s">
        <v>60</v>
      </c>
      <c r="B192" s="350"/>
      <c r="C192" s="350"/>
      <c r="D192" s="350"/>
      <c r="E192" s="350"/>
      <c r="F192" s="350"/>
      <c r="G192" s="350"/>
      <c r="H192" s="350"/>
      <c r="I192" s="351"/>
      <c r="J192" s="23"/>
      <c r="K192" s="62" t="s">
        <v>50</v>
      </c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23"/>
      <c r="AP192" s="23"/>
      <c r="AQ192" s="23"/>
      <c r="AR192" s="23"/>
      <c r="AS192" s="23"/>
      <c r="AT192" s="23"/>
      <c r="AU192" s="31"/>
      <c r="AV192" s="31" t="s">
        <v>6</v>
      </c>
      <c r="AW192" s="34"/>
      <c r="AX192" s="34"/>
      <c r="AY192" s="34"/>
      <c r="AZ192" s="34"/>
      <c r="BA192" s="31"/>
      <c r="BB192" s="34"/>
      <c r="BC192" s="34"/>
      <c r="BD192" s="21"/>
      <c r="BE192" s="21"/>
      <c r="BF192" s="21"/>
      <c r="BG192" s="10"/>
    </row>
    <row r="193" spans="1:59" ht="17.25" hidden="1" customHeight="1" x14ac:dyDescent="0.15">
      <c r="A193" s="352"/>
      <c r="B193" s="353"/>
      <c r="C193" s="353"/>
      <c r="D193" s="353"/>
      <c r="E193" s="353"/>
      <c r="F193" s="353"/>
      <c r="G193" s="353"/>
      <c r="H193" s="353"/>
      <c r="I193" s="35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5"/>
      <c r="Y193" s="25"/>
      <c r="Z193" s="25"/>
      <c r="AA193" s="25"/>
      <c r="AB193" s="25"/>
      <c r="AC193" s="25"/>
      <c r="AD193" s="25"/>
      <c r="AE193" s="26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7"/>
      <c r="AQ193" s="27"/>
      <c r="AR193" s="27"/>
      <c r="AS193" s="27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"/>
      <c r="BE193" s="3"/>
      <c r="BF193" s="3"/>
      <c r="BG193" s="31"/>
    </row>
    <row r="194" spans="1:59" ht="28.5" hidden="1" customHeight="1" x14ac:dyDescent="0.15">
      <c r="A194" s="28"/>
      <c r="B194" s="29" t="s">
        <v>7</v>
      </c>
      <c r="C194" s="30"/>
      <c r="D194" s="30"/>
      <c r="E194" s="30"/>
      <c r="F194" s="31"/>
      <c r="G194" s="32"/>
      <c r="H194" s="31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3"/>
      <c r="AB194" s="34"/>
      <c r="AC194" s="34"/>
      <c r="AD194" s="34"/>
      <c r="AE194" s="29" t="s">
        <v>8</v>
      </c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1"/>
      <c r="AV194" s="31"/>
      <c r="AW194" s="31" t="s">
        <v>9</v>
      </c>
      <c r="AX194" s="31"/>
      <c r="AY194" s="31"/>
      <c r="AZ194" s="31" t="s">
        <v>10</v>
      </c>
      <c r="BA194" s="31"/>
      <c r="BB194" s="31"/>
      <c r="BC194" s="31"/>
      <c r="BD194" s="3"/>
      <c r="BE194" s="3"/>
      <c r="BF194" s="3"/>
      <c r="BG194" s="31"/>
    </row>
    <row r="195" spans="1:59" ht="25.5" hidden="1" customHeight="1" x14ac:dyDescent="0.15">
      <c r="A195" s="28"/>
      <c r="B195" s="217" t="s">
        <v>11</v>
      </c>
      <c r="C195" s="337"/>
      <c r="D195" s="337"/>
      <c r="E195" s="338"/>
      <c r="F195" s="342" t="s">
        <v>12</v>
      </c>
      <c r="G195" s="342"/>
      <c r="H195" s="332"/>
      <c r="I195" s="332"/>
      <c r="J195" s="325" t="s">
        <v>13</v>
      </c>
      <c r="K195" s="325"/>
      <c r="L195" s="332"/>
      <c r="M195" s="332"/>
      <c r="N195" s="325" t="s">
        <v>14</v>
      </c>
      <c r="O195" s="327"/>
      <c r="P195" s="343" t="s">
        <v>15</v>
      </c>
      <c r="Q195" s="327"/>
      <c r="R195" s="329" t="s">
        <v>16</v>
      </c>
      <c r="S195" s="329"/>
      <c r="T195" s="332"/>
      <c r="U195" s="332"/>
      <c r="V195" s="325" t="s">
        <v>13</v>
      </c>
      <c r="W195" s="325"/>
      <c r="X195" s="332"/>
      <c r="Y195" s="332"/>
      <c r="Z195" s="325" t="s">
        <v>14</v>
      </c>
      <c r="AA195" s="327"/>
      <c r="AB195" s="31"/>
      <c r="AC195" s="31"/>
      <c r="AD195" s="31"/>
      <c r="AE195" s="305" t="s">
        <v>46</v>
      </c>
      <c r="AF195" s="344"/>
      <c r="AG195" s="344"/>
      <c r="AH195" s="344"/>
      <c r="AI195" s="346"/>
      <c r="AJ195" s="322">
        <f>ROUNDDOWN(AZ195/60,0)</f>
        <v>0</v>
      </c>
      <c r="AK195" s="322"/>
      <c r="AL195" s="344" t="s">
        <v>18</v>
      </c>
      <c r="AM195" s="344"/>
      <c r="AN195" s="322">
        <f>AZ195-AJ195*60</f>
        <v>0</v>
      </c>
      <c r="AO195" s="322"/>
      <c r="AP195" s="325" t="s">
        <v>14</v>
      </c>
      <c r="AQ195" s="327"/>
      <c r="AR195" s="34"/>
      <c r="AS195" s="31"/>
      <c r="AT195" s="31"/>
      <c r="AU195" s="317"/>
      <c r="AV195" s="317" t="s">
        <v>19</v>
      </c>
      <c r="AW195" s="320">
        <f>T195*60+X195</f>
        <v>0</v>
      </c>
      <c r="AX195" s="31"/>
      <c r="AY195" s="317" t="s">
        <v>20</v>
      </c>
      <c r="AZ195" s="320">
        <f>(T195*60+X195)-(H195*60+L195)</f>
        <v>0</v>
      </c>
      <c r="BA195" s="31"/>
      <c r="BB195" s="31"/>
      <c r="BC195" s="31"/>
      <c r="BD195" s="3"/>
      <c r="BE195" s="3"/>
      <c r="BF195" s="3"/>
      <c r="BG195" s="31"/>
    </row>
    <row r="196" spans="1:59" ht="35.25" hidden="1" customHeight="1" x14ac:dyDescent="0.15">
      <c r="A196" s="28"/>
      <c r="B196" s="339"/>
      <c r="C196" s="340"/>
      <c r="D196" s="340"/>
      <c r="E196" s="341"/>
      <c r="F196" s="342"/>
      <c r="G196" s="342"/>
      <c r="H196" s="334"/>
      <c r="I196" s="334"/>
      <c r="J196" s="326"/>
      <c r="K196" s="326"/>
      <c r="L196" s="334"/>
      <c r="M196" s="334"/>
      <c r="N196" s="326"/>
      <c r="O196" s="328"/>
      <c r="P196" s="336"/>
      <c r="Q196" s="328"/>
      <c r="R196" s="330"/>
      <c r="S196" s="330"/>
      <c r="T196" s="334"/>
      <c r="U196" s="334"/>
      <c r="V196" s="326"/>
      <c r="W196" s="326"/>
      <c r="X196" s="334"/>
      <c r="Y196" s="334"/>
      <c r="Z196" s="326"/>
      <c r="AA196" s="328"/>
      <c r="AB196" s="31"/>
      <c r="AC196" s="31"/>
      <c r="AD196" s="31"/>
      <c r="AE196" s="347"/>
      <c r="AF196" s="345"/>
      <c r="AG196" s="345"/>
      <c r="AH196" s="345"/>
      <c r="AI196" s="348"/>
      <c r="AJ196" s="324"/>
      <c r="AK196" s="324"/>
      <c r="AL196" s="345"/>
      <c r="AM196" s="345"/>
      <c r="AN196" s="324"/>
      <c r="AO196" s="324"/>
      <c r="AP196" s="326"/>
      <c r="AQ196" s="328"/>
      <c r="AR196" s="34"/>
      <c r="AS196" s="31"/>
      <c r="AT196" s="31"/>
      <c r="AU196" s="317"/>
      <c r="AV196" s="317"/>
      <c r="AW196" s="320"/>
      <c r="AX196" s="31"/>
      <c r="AY196" s="317"/>
      <c r="AZ196" s="320"/>
      <c r="BA196" s="31"/>
      <c r="BB196" s="31"/>
      <c r="BC196" s="31"/>
      <c r="BD196" s="3"/>
      <c r="BE196" s="3"/>
      <c r="BF196" s="3"/>
      <c r="BG196" s="31"/>
    </row>
    <row r="197" spans="1:59" ht="17.25" hidden="1" customHeight="1" x14ac:dyDescent="0.15">
      <c r="A197" s="28"/>
      <c r="B197" s="35"/>
      <c r="C197" s="35"/>
      <c r="D197" s="35"/>
      <c r="E197" s="35"/>
      <c r="F197" s="36"/>
      <c r="G197" s="36"/>
      <c r="H197" s="37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4"/>
      <c r="Y197" s="34"/>
      <c r="Z197" s="32"/>
      <c r="AA197" s="33"/>
      <c r="AB197" s="34"/>
      <c r="AC197" s="34"/>
      <c r="AD197" s="34"/>
      <c r="AE197" s="38"/>
      <c r="AF197" s="38"/>
      <c r="AG197" s="38"/>
      <c r="AH197" s="38"/>
      <c r="AI197" s="38"/>
      <c r="AJ197" s="39" t="s">
        <v>21</v>
      </c>
      <c r="AK197" s="38"/>
      <c r="AL197" s="38"/>
      <c r="AM197" s="38"/>
      <c r="AN197" s="38"/>
      <c r="AO197" s="38"/>
      <c r="AP197" s="38"/>
      <c r="AQ197" s="38"/>
      <c r="AR197" s="34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"/>
      <c r="BE197" s="3"/>
      <c r="BF197" s="3"/>
      <c r="BG197" s="31"/>
    </row>
    <row r="198" spans="1:59" s="31" customFormat="1" ht="25.5" hidden="1" customHeight="1" x14ac:dyDescent="0.15">
      <c r="A198" s="28"/>
      <c r="B198" s="29"/>
      <c r="C198" s="30"/>
      <c r="D198" s="30"/>
      <c r="E198" s="30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3"/>
      <c r="X198" s="34"/>
      <c r="Y198" s="34"/>
      <c r="Z198" s="32"/>
      <c r="AA198" s="33"/>
      <c r="AB198" s="34"/>
      <c r="AC198" s="34"/>
      <c r="AD198" s="34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4"/>
      <c r="AW198" s="43" t="s">
        <v>22</v>
      </c>
      <c r="AZ198" s="31" t="s">
        <v>23</v>
      </c>
      <c r="BC198" s="31" t="s">
        <v>24</v>
      </c>
      <c r="BD198" s="3"/>
      <c r="BE198" s="3"/>
      <c r="BF198" s="3"/>
    </row>
    <row r="199" spans="1:59" s="48" customFormat="1" ht="25.5" hidden="1" customHeight="1" x14ac:dyDescent="0.15">
      <c r="A199" s="41"/>
      <c r="B199" s="42" t="s">
        <v>113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3"/>
      <c r="P199" s="42"/>
      <c r="Q199" s="42"/>
      <c r="R199" s="42"/>
      <c r="S199" s="42"/>
      <c r="T199" s="42"/>
      <c r="U199" s="13"/>
      <c r="V199" s="42"/>
      <c r="W199" s="42"/>
      <c r="X199" s="34"/>
      <c r="Y199" s="34"/>
      <c r="Z199" s="32"/>
      <c r="AA199" s="33"/>
      <c r="AB199" s="34"/>
      <c r="AC199" s="34"/>
      <c r="AD199" s="34"/>
      <c r="AE199" s="44" t="s">
        <v>25</v>
      </c>
      <c r="AF199" s="45"/>
      <c r="AG199" s="46"/>
      <c r="AH199" s="46"/>
      <c r="AI199" s="46"/>
      <c r="AJ199" s="46"/>
      <c r="AK199" s="46"/>
      <c r="AL199" s="46"/>
      <c r="AM199" s="46"/>
      <c r="AN199" s="38"/>
      <c r="AO199" s="38"/>
      <c r="AP199" s="38"/>
      <c r="AQ199" s="47"/>
      <c r="AR199" s="34"/>
      <c r="AS199" s="31"/>
      <c r="AT199" s="31"/>
      <c r="AU199" s="43"/>
      <c r="AV199" s="43"/>
      <c r="AW199" s="43" t="s">
        <v>26</v>
      </c>
      <c r="AX199" s="43"/>
      <c r="AY199" s="43"/>
      <c r="AZ199" s="31" t="s">
        <v>27</v>
      </c>
      <c r="BA199" s="43"/>
      <c r="BB199" s="31"/>
      <c r="BC199" s="31" t="s">
        <v>28</v>
      </c>
      <c r="BD199" s="40"/>
      <c r="BE199" s="3"/>
      <c r="BF199" s="40"/>
      <c r="BG199" s="43"/>
    </row>
    <row r="200" spans="1:59" ht="25.5" hidden="1" customHeight="1" x14ac:dyDescent="0.15">
      <c r="A200" s="28"/>
      <c r="B200" s="217" t="s">
        <v>51</v>
      </c>
      <c r="C200" s="337"/>
      <c r="D200" s="337"/>
      <c r="E200" s="338"/>
      <c r="F200" s="342" t="s">
        <v>12</v>
      </c>
      <c r="G200" s="342"/>
      <c r="H200" s="332"/>
      <c r="I200" s="332"/>
      <c r="J200" s="325" t="s">
        <v>13</v>
      </c>
      <c r="K200" s="325"/>
      <c r="L200" s="332"/>
      <c r="M200" s="332"/>
      <c r="N200" s="325" t="s">
        <v>14</v>
      </c>
      <c r="O200" s="327"/>
      <c r="P200" s="343" t="s">
        <v>15</v>
      </c>
      <c r="Q200" s="327"/>
      <c r="R200" s="329" t="s">
        <v>16</v>
      </c>
      <c r="S200" s="329"/>
      <c r="T200" s="331"/>
      <c r="U200" s="332"/>
      <c r="V200" s="325" t="s">
        <v>13</v>
      </c>
      <c r="W200" s="325"/>
      <c r="X200" s="332"/>
      <c r="Y200" s="332"/>
      <c r="Z200" s="325" t="s">
        <v>14</v>
      </c>
      <c r="AA200" s="327"/>
      <c r="AB200" s="34"/>
      <c r="AC200" s="34"/>
      <c r="AD200" s="34"/>
      <c r="AE200" s="335" t="s">
        <v>52</v>
      </c>
      <c r="AF200" s="325"/>
      <c r="AG200" s="325"/>
      <c r="AH200" s="325"/>
      <c r="AI200" s="327"/>
      <c r="AJ200" s="321">
        <f>ROUNDDOWN(AW205/60,0)</f>
        <v>0</v>
      </c>
      <c r="AK200" s="322"/>
      <c r="AL200" s="325" t="s">
        <v>13</v>
      </c>
      <c r="AM200" s="325"/>
      <c r="AN200" s="322">
        <f>AW205-AJ200*60</f>
        <v>0</v>
      </c>
      <c r="AO200" s="322"/>
      <c r="AP200" s="325" t="s">
        <v>14</v>
      </c>
      <c r="AQ200" s="327"/>
      <c r="AR200" s="34"/>
      <c r="AS200" s="49"/>
      <c r="AT200" s="49"/>
      <c r="AU200" s="31"/>
      <c r="AV200" s="317" t="s">
        <v>30</v>
      </c>
      <c r="AW200" s="320">
        <f>IF(AZ200&lt;=BC200,BC200,AW195)</f>
        <v>1260</v>
      </c>
      <c r="AX200" s="146"/>
      <c r="AY200" s="317" t="s">
        <v>31</v>
      </c>
      <c r="AZ200" s="320">
        <f>T200*60+X200</f>
        <v>0</v>
      </c>
      <c r="BA200" s="146"/>
      <c r="BB200" s="317" t="s">
        <v>32</v>
      </c>
      <c r="BC200" s="320">
        <f>IF(C209="☑",21*60,20*60)</f>
        <v>1260</v>
      </c>
      <c r="BD200" s="3"/>
      <c r="BE200" s="3"/>
      <c r="BF200" s="3"/>
      <c r="BG200" s="31"/>
    </row>
    <row r="201" spans="1:59" ht="35.25" hidden="1" customHeight="1" x14ac:dyDescent="0.15">
      <c r="A201" s="28"/>
      <c r="B201" s="339"/>
      <c r="C201" s="340"/>
      <c r="D201" s="340"/>
      <c r="E201" s="341"/>
      <c r="F201" s="342"/>
      <c r="G201" s="342"/>
      <c r="H201" s="334"/>
      <c r="I201" s="334"/>
      <c r="J201" s="326"/>
      <c r="K201" s="326"/>
      <c r="L201" s="334"/>
      <c r="M201" s="334"/>
      <c r="N201" s="326"/>
      <c r="O201" s="328"/>
      <c r="P201" s="336"/>
      <c r="Q201" s="328"/>
      <c r="R201" s="330"/>
      <c r="S201" s="330"/>
      <c r="T201" s="333"/>
      <c r="U201" s="334"/>
      <c r="V201" s="326"/>
      <c r="W201" s="326"/>
      <c r="X201" s="334"/>
      <c r="Y201" s="334"/>
      <c r="Z201" s="326"/>
      <c r="AA201" s="328"/>
      <c r="AB201" s="31"/>
      <c r="AC201" s="31"/>
      <c r="AD201" s="31"/>
      <c r="AE201" s="336"/>
      <c r="AF201" s="326"/>
      <c r="AG201" s="326"/>
      <c r="AH201" s="326"/>
      <c r="AI201" s="328"/>
      <c r="AJ201" s="323"/>
      <c r="AK201" s="324"/>
      <c r="AL201" s="326"/>
      <c r="AM201" s="326"/>
      <c r="AN201" s="324"/>
      <c r="AO201" s="324"/>
      <c r="AP201" s="326"/>
      <c r="AQ201" s="328"/>
      <c r="AR201" s="34"/>
      <c r="AS201" s="49"/>
      <c r="AT201" s="49"/>
      <c r="AU201" s="31"/>
      <c r="AV201" s="317"/>
      <c r="AW201" s="320"/>
      <c r="AX201" s="146"/>
      <c r="AY201" s="317"/>
      <c r="AZ201" s="320"/>
      <c r="BA201" s="146"/>
      <c r="BB201" s="317"/>
      <c r="BC201" s="320"/>
      <c r="BD201" s="3"/>
      <c r="BE201" s="3"/>
      <c r="BF201" s="3"/>
      <c r="BG201" s="31"/>
    </row>
    <row r="202" spans="1:59" ht="17.25" hidden="1" customHeight="1" x14ac:dyDescent="0.15">
      <c r="A202" s="50"/>
      <c r="B202" s="35"/>
      <c r="C202" s="35"/>
      <c r="D202" s="35"/>
      <c r="E202" s="35"/>
      <c r="F202" s="31"/>
      <c r="G202" s="35"/>
      <c r="H202" s="37"/>
      <c r="I202" s="35"/>
      <c r="J202" s="35"/>
      <c r="K202" s="35"/>
      <c r="L202" s="35"/>
      <c r="M202" s="35"/>
      <c r="N202" s="35"/>
      <c r="O202" s="35"/>
      <c r="P202" s="51"/>
      <c r="Q202" s="35"/>
      <c r="R202" s="35"/>
      <c r="S202" s="35"/>
      <c r="T202" s="35"/>
      <c r="U202" s="35"/>
      <c r="V202" s="35"/>
      <c r="W202" s="35"/>
      <c r="X202" s="34"/>
      <c r="Y202" s="34"/>
      <c r="Z202" s="32"/>
      <c r="AA202" s="31"/>
      <c r="AB202" s="31"/>
      <c r="AC202" s="31"/>
      <c r="AD202" s="31"/>
      <c r="AE202" s="47"/>
      <c r="AF202" s="47"/>
      <c r="AG202" s="47"/>
      <c r="AH202" s="47"/>
      <c r="AI202" s="47"/>
      <c r="AJ202" s="39" t="s">
        <v>21</v>
      </c>
      <c r="AK202" s="47"/>
      <c r="AL202" s="47"/>
      <c r="AM202" s="47"/>
      <c r="AN202" s="47"/>
      <c r="AO202" s="47"/>
      <c r="AP202" s="47"/>
      <c r="AQ202" s="47"/>
      <c r="AR202" s="31"/>
      <c r="AS202" s="31"/>
      <c r="AT202" s="31"/>
      <c r="AU202" s="31"/>
      <c r="AV202" s="31"/>
      <c r="AW202" s="31"/>
      <c r="AX202" s="31"/>
      <c r="AY202" s="31"/>
      <c r="AZ202" s="60" t="s">
        <v>33</v>
      </c>
      <c r="BA202" s="31"/>
      <c r="BB202" s="31"/>
      <c r="BC202" s="31"/>
      <c r="BD202" s="3"/>
      <c r="BE202" s="3"/>
      <c r="BF202" s="3"/>
      <c r="BG202" s="31"/>
    </row>
    <row r="203" spans="1:59" ht="25.5" hidden="1" customHeight="1" x14ac:dyDescent="0.2">
      <c r="A203" s="50"/>
      <c r="B203" s="31"/>
      <c r="C203" s="299" t="s">
        <v>106</v>
      </c>
      <c r="D203" s="300"/>
      <c r="E203" s="300"/>
      <c r="F203" s="300"/>
      <c r="G203" s="300"/>
      <c r="H203" s="300"/>
      <c r="I203" s="300"/>
      <c r="J203" s="300"/>
      <c r="K203" s="300"/>
      <c r="L203" s="300"/>
      <c r="M203" s="300"/>
      <c r="N203" s="300"/>
      <c r="O203" s="300"/>
      <c r="P203" s="300"/>
      <c r="Q203" s="300"/>
      <c r="R203" s="300"/>
      <c r="S203" s="300"/>
      <c r="T203" s="300"/>
      <c r="U203" s="300"/>
      <c r="V203" s="300"/>
      <c r="W203" s="300"/>
      <c r="X203" s="300"/>
      <c r="Y203" s="300"/>
      <c r="Z203" s="300"/>
      <c r="AA203" s="300"/>
      <c r="AB203" s="301"/>
      <c r="AC203" s="31"/>
      <c r="AD203" s="3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31"/>
      <c r="AS203" s="31"/>
      <c r="AT203" s="31"/>
      <c r="AU203" s="31"/>
      <c r="AV203" s="31"/>
      <c r="AW203" s="31"/>
      <c r="AX203" s="31"/>
      <c r="AY203" s="31"/>
      <c r="AZ203" s="125" t="s">
        <v>34</v>
      </c>
      <c r="BA203" s="31"/>
      <c r="BB203" s="31"/>
      <c r="BC203" s="31"/>
      <c r="BD203" s="3"/>
      <c r="BE203" s="3"/>
      <c r="BF203" s="3"/>
      <c r="BG203" s="31"/>
    </row>
    <row r="204" spans="1:59" ht="25.5" hidden="1" customHeight="1" x14ac:dyDescent="0.15">
      <c r="A204" s="50"/>
      <c r="B204" s="31"/>
      <c r="C204" s="302"/>
      <c r="D204" s="303"/>
      <c r="E204" s="303"/>
      <c r="F204" s="303"/>
      <c r="G204" s="303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4"/>
      <c r="AC204" s="31"/>
      <c r="AD204" s="31"/>
      <c r="AE204" s="44" t="s">
        <v>35</v>
      </c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31"/>
      <c r="AS204" s="31"/>
      <c r="AT204" s="31"/>
      <c r="AU204" s="31"/>
      <c r="AV204" s="31"/>
      <c r="AW204" s="31" t="s">
        <v>36</v>
      </c>
      <c r="AX204" s="31"/>
      <c r="AY204" s="31"/>
      <c r="AZ204" s="31" t="s">
        <v>37</v>
      </c>
      <c r="BA204" s="126"/>
      <c r="BB204" s="31"/>
      <c r="BC204" s="31"/>
      <c r="BD204" s="3"/>
      <c r="BE204" s="3"/>
      <c r="BF204" s="3"/>
      <c r="BG204" s="31"/>
    </row>
    <row r="205" spans="1:59" s="48" customFormat="1" ht="25.5" hidden="1" customHeight="1" x14ac:dyDescent="0.15">
      <c r="A205" s="50"/>
      <c r="B205" s="31"/>
      <c r="C205" s="302"/>
      <c r="D205" s="303"/>
      <c r="E205" s="303"/>
      <c r="F205" s="303"/>
      <c r="G205" s="303"/>
      <c r="H205" s="303"/>
      <c r="I205" s="303"/>
      <c r="J205" s="303"/>
      <c r="K205" s="303"/>
      <c r="L205" s="303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4"/>
      <c r="AC205" s="34"/>
      <c r="AD205" s="34"/>
      <c r="AE205" s="305" t="s">
        <v>48</v>
      </c>
      <c r="AF205" s="306"/>
      <c r="AG205" s="306"/>
      <c r="AH205" s="306"/>
      <c r="AI205" s="306"/>
      <c r="AJ205" s="306"/>
      <c r="AK205" s="307"/>
      <c r="AL205" s="311">
        <f>IF(AZ195=0,0,ROUNDUP(AW205/AZ195,3))</f>
        <v>0</v>
      </c>
      <c r="AM205" s="312"/>
      <c r="AN205" s="312"/>
      <c r="AO205" s="312"/>
      <c r="AP205" s="312"/>
      <c r="AQ205" s="313"/>
      <c r="AR205" s="31"/>
      <c r="AS205" s="31"/>
      <c r="AT205" s="31"/>
      <c r="AU205" s="43"/>
      <c r="AV205" s="317" t="s">
        <v>39</v>
      </c>
      <c r="AW205" s="318">
        <f>IF(AW195-AW200&gt;0,IF(AW195-AW200&gt;AZ195,AZ195,AW195-AW200),0)</f>
        <v>0</v>
      </c>
      <c r="AX205" s="319" t="s">
        <v>40</v>
      </c>
      <c r="AY205" s="319"/>
      <c r="AZ205" s="126"/>
      <c r="BA205" s="126"/>
      <c r="BB205" s="43"/>
      <c r="BC205" s="43"/>
      <c r="BD205" s="40"/>
      <c r="BE205" s="40"/>
      <c r="BF205" s="40"/>
      <c r="BG205" s="43"/>
    </row>
    <row r="206" spans="1:59" ht="35.25" hidden="1" customHeight="1" x14ac:dyDescent="0.15">
      <c r="A206" s="63"/>
      <c r="B206" s="31"/>
      <c r="C206" s="302"/>
      <c r="D206" s="303"/>
      <c r="E206" s="303"/>
      <c r="F206" s="303"/>
      <c r="G206" s="303"/>
      <c r="H206" s="303"/>
      <c r="I206" s="303"/>
      <c r="J206" s="303"/>
      <c r="K206" s="303"/>
      <c r="L206" s="303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4"/>
      <c r="AC206" s="31"/>
      <c r="AD206" s="31"/>
      <c r="AE206" s="308"/>
      <c r="AF206" s="309"/>
      <c r="AG206" s="309"/>
      <c r="AH206" s="309"/>
      <c r="AI206" s="309"/>
      <c r="AJ206" s="309"/>
      <c r="AK206" s="310"/>
      <c r="AL206" s="314"/>
      <c r="AM206" s="315"/>
      <c r="AN206" s="315"/>
      <c r="AO206" s="315"/>
      <c r="AP206" s="315"/>
      <c r="AQ206" s="316"/>
      <c r="AR206" s="31"/>
      <c r="AS206" s="31"/>
      <c r="AT206" s="31"/>
      <c r="AU206" s="317"/>
      <c r="AV206" s="317"/>
      <c r="AW206" s="318"/>
      <c r="AX206" s="319"/>
      <c r="AY206" s="319"/>
      <c r="AZ206" s="31"/>
      <c r="BA206" s="31"/>
      <c r="BB206" s="31"/>
      <c r="BC206" s="31"/>
      <c r="BD206" s="3"/>
      <c r="BE206" s="3"/>
      <c r="BF206" s="3"/>
      <c r="BG206" s="31"/>
    </row>
    <row r="207" spans="1:59" ht="25.5" hidden="1" customHeight="1" x14ac:dyDescent="0.15">
      <c r="A207" s="63"/>
      <c r="B207" s="31"/>
      <c r="C207" s="302"/>
      <c r="D207" s="303"/>
      <c r="E207" s="303"/>
      <c r="F207" s="303"/>
      <c r="G207" s="303"/>
      <c r="H207" s="303"/>
      <c r="I207" s="303"/>
      <c r="J207" s="303"/>
      <c r="K207" s="303"/>
      <c r="L207" s="303"/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4"/>
      <c r="AC207" s="31"/>
      <c r="AD207" s="31"/>
      <c r="AE207" s="31"/>
      <c r="AF207" s="31"/>
      <c r="AG207" s="31"/>
      <c r="AH207" s="31"/>
      <c r="AI207" s="31"/>
      <c r="AJ207" s="31"/>
      <c r="AK207" s="52" t="s">
        <v>21</v>
      </c>
      <c r="AL207" s="31"/>
      <c r="AM207" s="34"/>
      <c r="AN207" s="34"/>
      <c r="AO207" s="34"/>
      <c r="AP207" s="31"/>
      <c r="AQ207" s="31"/>
      <c r="AR207" s="31"/>
      <c r="AS207" s="31"/>
      <c r="AT207" s="31"/>
      <c r="AU207" s="317"/>
      <c r="AV207" s="31"/>
      <c r="AW207" s="31"/>
      <c r="AX207" s="31"/>
      <c r="AY207" s="31"/>
      <c r="AZ207" s="31"/>
      <c r="BA207" s="31"/>
      <c r="BB207" s="31"/>
      <c r="BC207" s="31"/>
      <c r="BD207" s="3"/>
      <c r="BE207" s="3"/>
      <c r="BF207" s="3"/>
      <c r="BG207" s="31"/>
    </row>
    <row r="208" spans="1:59" ht="25.5" hidden="1" customHeight="1" x14ac:dyDescent="0.15">
      <c r="A208" s="50"/>
      <c r="B208" s="30"/>
      <c r="C208" s="302"/>
      <c r="D208" s="303"/>
      <c r="E208" s="303"/>
      <c r="F208" s="303"/>
      <c r="G208" s="303"/>
      <c r="H208" s="303"/>
      <c r="I208" s="303"/>
      <c r="J208" s="303"/>
      <c r="K208" s="303"/>
      <c r="L208" s="303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4"/>
      <c r="AC208" s="31"/>
      <c r="AD208" s="31"/>
      <c r="AE208" s="31"/>
      <c r="AF208" s="31"/>
      <c r="AG208" s="31"/>
      <c r="AH208" s="31"/>
      <c r="AI208" s="31"/>
      <c r="AJ208" s="31"/>
      <c r="AK208" s="53" t="s">
        <v>41</v>
      </c>
      <c r="AL208" s="31"/>
      <c r="AM208" s="34"/>
      <c r="AN208" s="34"/>
      <c r="AO208" s="34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"/>
      <c r="BE208" s="3"/>
      <c r="BF208" s="3"/>
    </row>
    <row r="209" spans="1:58" ht="25.5" hidden="1" customHeight="1" x14ac:dyDescent="0.15">
      <c r="A209" s="50"/>
      <c r="B209" s="30"/>
      <c r="C209" s="292" t="s">
        <v>42</v>
      </c>
      <c r="D209" s="293"/>
      <c r="E209" s="294" t="s">
        <v>53</v>
      </c>
      <c r="F209" s="294"/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  <c r="X209" s="294"/>
      <c r="Y209" s="294"/>
      <c r="Z209" s="294"/>
      <c r="AA209" s="294"/>
      <c r="AB209" s="295"/>
      <c r="AC209" s="31"/>
      <c r="AD209" s="31"/>
      <c r="AE209" s="31"/>
      <c r="AF209" s="31"/>
      <c r="AG209" s="31"/>
      <c r="AH209" s="31"/>
      <c r="AI209" s="31"/>
      <c r="AJ209" s="31"/>
      <c r="AK209" s="53"/>
      <c r="AL209" s="31"/>
      <c r="AM209" s="34"/>
      <c r="AN209" s="34"/>
      <c r="AO209" s="34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"/>
      <c r="BE209" s="3"/>
      <c r="BF209" s="3"/>
    </row>
    <row r="210" spans="1:58" ht="55.5" customHeight="1" x14ac:dyDescent="0.15">
      <c r="A210" s="54"/>
      <c r="B210" s="296" t="s">
        <v>61</v>
      </c>
      <c r="C210" s="296"/>
      <c r="D210" s="296"/>
      <c r="E210" s="296"/>
      <c r="F210" s="296"/>
      <c r="G210" s="296"/>
      <c r="H210" s="296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  <c r="U210" s="296"/>
      <c r="V210" s="296"/>
      <c r="W210" s="296"/>
      <c r="X210" s="296"/>
      <c r="Y210" s="296"/>
      <c r="Z210" s="296"/>
      <c r="AA210" s="296"/>
      <c r="AB210" s="296"/>
      <c r="AC210" s="296"/>
      <c r="AD210" s="296"/>
      <c r="AE210" s="296"/>
      <c r="AF210" s="296"/>
      <c r="AG210" s="296"/>
      <c r="AH210" s="296"/>
      <c r="AI210" s="296"/>
      <c r="AJ210" s="296"/>
      <c r="AK210" s="296"/>
      <c r="AL210" s="296"/>
      <c r="AM210" s="296"/>
      <c r="AN210" s="296"/>
      <c r="AO210" s="296"/>
      <c r="AP210" s="296"/>
      <c r="AQ210" s="57"/>
      <c r="AR210" s="57"/>
      <c r="AS210" s="57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"/>
      <c r="BE210" s="3"/>
      <c r="BF210" s="3"/>
    </row>
    <row r="211" spans="1:58" s="10" customFormat="1" ht="28.5" customHeight="1" x14ac:dyDescent="0.15">
      <c r="A211" s="5" t="s">
        <v>62</v>
      </c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5"/>
      <c r="AF211" s="65"/>
      <c r="AG211" s="65"/>
      <c r="AH211" s="65"/>
      <c r="AI211" s="65"/>
      <c r="AJ211" s="65"/>
      <c r="AK211" s="6"/>
      <c r="AL211" s="65"/>
      <c r="AM211" s="6"/>
      <c r="AN211" s="6"/>
      <c r="AO211" s="6"/>
      <c r="AP211" s="65"/>
      <c r="AQ211" s="65"/>
      <c r="AR211" s="65"/>
      <c r="AS211" s="1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21"/>
      <c r="BE211" s="21"/>
      <c r="BF211" s="21"/>
    </row>
    <row r="212" spans="1:58" ht="37.5" customHeight="1" x14ac:dyDescent="0.15">
      <c r="A212" s="66"/>
      <c r="B212" s="66"/>
      <c r="C212" s="66" t="s">
        <v>63</v>
      </c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"/>
      <c r="BE212" s="3"/>
      <c r="BF212" s="3"/>
    </row>
    <row r="213" spans="1:58" ht="29.1" customHeight="1" x14ac:dyDescent="0.15">
      <c r="C213" s="224" t="s">
        <v>64</v>
      </c>
      <c r="D213" s="225"/>
      <c r="E213" s="225"/>
      <c r="F213" s="225"/>
      <c r="G213" s="225"/>
      <c r="H213" s="225"/>
      <c r="I213" s="297"/>
      <c r="J213" s="224" t="s">
        <v>65</v>
      </c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  <c r="AE213" s="225"/>
      <c r="AF213" s="297"/>
      <c r="AG213" s="224" t="s">
        <v>66</v>
      </c>
      <c r="AH213" s="225"/>
      <c r="AI213" s="225"/>
      <c r="AJ213" s="225"/>
      <c r="AK213" s="225"/>
      <c r="AL213" s="225"/>
      <c r="AM213" s="225"/>
      <c r="AN213" s="225"/>
      <c r="AO213" s="297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"/>
      <c r="BE213" s="3"/>
      <c r="BF213" s="3"/>
    </row>
    <row r="214" spans="1:58" ht="29.1" customHeight="1" x14ac:dyDescent="0.15">
      <c r="C214" s="227"/>
      <c r="D214" s="228"/>
      <c r="E214" s="228"/>
      <c r="F214" s="228"/>
      <c r="G214" s="228"/>
      <c r="H214" s="228"/>
      <c r="I214" s="298"/>
      <c r="J214" s="227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98"/>
      <c r="AG214" s="227"/>
      <c r="AH214" s="228"/>
      <c r="AI214" s="228"/>
      <c r="AJ214" s="228"/>
      <c r="AK214" s="228"/>
      <c r="AL214" s="228"/>
      <c r="AM214" s="228"/>
      <c r="AN214" s="228"/>
      <c r="AO214" s="298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"/>
      <c r="BE214" s="3"/>
      <c r="BF214" s="3"/>
    </row>
    <row r="215" spans="1:58" ht="18.75" customHeight="1" x14ac:dyDescent="0.15">
      <c r="C215" s="257" t="s">
        <v>67</v>
      </c>
      <c r="D215" s="258"/>
      <c r="E215" s="258"/>
      <c r="F215" s="258"/>
      <c r="G215" s="258"/>
      <c r="H215" s="258"/>
      <c r="I215" s="259"/>
      <c r="J215" s="67" t="s">
        <v>68</v>
      </c>
      <c r="K215" s="68"/>
      <c r="L215" s="68"/>
      <c r="M215" s="68"/>
      <c r="N215" s="47"/>
      <c r="O215" s="31"/>
      <c r="P215" s="69"/>
      <c r="Q215" s="70"/>
      <c r="R215" s="70"/>
      <c r="S215" s="70"/>
      <c r="T215" s="69"/>
      <c r="U215" s="69"/>
      <c r="V215" s="71"/>
      <c r="W215" s="70"/>
      <c r="X215" s="70"/>
      <c r="Y215" s="70"/>
      <c r="Z215" s="69"/>
      <c r="AA215" s="69"/>
      <c r="AB215" s="71"/>
      <c r="AC215" s="71"/>
      <c r="AD215" s="69"/>
      <c r="AE215" s="69"/>
      <c r="AF215" s="72"/>
      <c r="AG215" s="266" t="s">
        <v>69</v>
      </c>
      <c r="AH215" s="267"/>
      <c r="AI215" s="267"/>
      <c r="AJ215" s="267"/>
      <c r="AK215" s="267"/>
      <c r="AL215" s="267"/>
      <c r="AM215" s="267"/>
      <c r="AN215" s="267"/>
      <c r="AO215" s="268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"/>
      <c r="BE215" s="3"/>
      <c r="BF215" s="3"/>
    </row>
    <row r="216" spans="1:58" ht="18.75" customHeight="1" x14ac:dyDescent="0.15">
      <c r="C216" s="260"/>
      <c r="D216" s="261"/>
      <c r="E216" s="261"/>
      <c r="F216" s="261"/>
      <c r="G216" s="261"/>
      <c r="H216" s="261"/>
      <c r="I216" s="262"/>
      <c r="J216" s="73"/>
      <c r="K216" s="74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75"/>
      <c r="W216" s="75"/>
      <c r="X216" s="47"/>
      <c r="Y216" s="76"/>
      <c r="Z216" s="47"/>
      <c r="AA216" s="47"/>
      <c r="AB216" s="47"/>
      <c r="AC216" s="47"/>
      <c r="AD216" s="47"/>
      <c r="AE216" s="47"/>
      <c r="AF216" s="77"/>
      <c r="AG216" s="269"/>
      <c r="AH216" s="270"/>
      <c r="AI216" s="270"/>
      <c r="AJ216" s="270"/>
      <c r="AK216" s="270"/>
      <c r="AL216" s="270"/>
      <c r="AM216" s="270"/>
      <c r="AN216" s="270"/>
      <c r="AO216" s="27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"/>
      <c r="BE216" s="3"/>
      <c r="BF216" s="3"/>
    </row>
    <row r="217" spans="1:58" ht="18.75" customHeight="1" x14ac:dyDescent="0.15">
      <c r="C217" s="260"/>
      <c r="D217" s="261"/>
      <c r="E217" s="261"/>
      <c r="F217" s="261"/>
      <c r="G217" s="261"/>
      <c r="H217" s="261"/>
      <c r="I217" s="262"/>
      <c r="J217" s="78"/>
      <c r="K217" s="79" t="s">
        <v>70</v>
      </c>
      <c r="L217" s="79"/>
      <c r="M217" s="79"/>
      <c r="N217" s="16"/>
      <c r="O217" s="80"/>
      <c r="P217" s="81"/>
      <c r="Q217" s="81"/>
      <c r="R217" s="81"/>
      <c r="S217" s="47"/>
      <c r="T217" s="47"/>
      <c r="U217" s="79"/>
      <c r="V217" s="79"/>
      <c r="W217" s="79"/>
      <c r="X217" s="16"/>
      <c r="Y217" s="80"/>
      <c r="Z217" s="16"/>
      <c r="AA217" s="16"/>
      <c r="AB217" s="16"/>
      <c r="AC217" s="16"/>
      <c r="AD217" s="47"/>
      <c r="AE217" s="47"/>
      <c r="AF217" s="82"/>
      <c r="AG217" s="269"/>
      <c r="AH217" s="270"/>
      <c r="AI217" s="270"/>
      <c r="AJ217" s="270"/>
      <c r="AK217" s="270"/>
      <c r="AL217" s="270"/>
      <c r="AM217" s="270"/>
      <c r="AN217" s="270"/>
      <c r="AO217" s="27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"/>
      <c r="BE217" s="3"/>
      <c r="BF217" s="3"/>
    </row>
    <row r="218" spans="1:58" ht="18.75" customHeight="1" x14ac:dyDescent="0.15">
      <c r="C218" s="263"/>
      <c r="D218" s="264"/>
      <c r="E218" s="264"/>
      <c r="F218" s="264"/>
      <c r="G218" s="264"/>
      <c r="H218" s="264"/>
      <c r="I218" s="265"/>
      <c r="J218" s="83"/>
      <c r="K218" s="84"/>
      <c r="L218" s="85"/>
      <c r="M218" s="85"/>
      <c r="N218" s="85"/>
      <c r="O218" s="85"/>
      <c r="P218" s="86"/>
      <c r="Q218" s="87"/>
      <c r="R218" s="87"/>
      <c r="S218" s="85"/>
      <c r="T218" s="87"/>
      <c r="U218" s="87"/>
      <c r="V218" s="87"/>
      <c r="W218" s="87"/>
      <c r="X218" s="87"/>
      <c r="Y218" s="87"/>
      <c r="Z218" s="86"/>
      <c r="AA218" s="88"/>
      <c r="AB218" s="88"/>
      <c r="AC218" s="85"/>
      <c r="AD218" s="85"/>
      <c r="AE218" s="85"/>
      <c r="AF218" s="89"/>
      <c r="AG218" s="272"/>
      <c r="AH218" s="273"/>
      <c r="AI218" s="273"/>
      <c r="AJ218" s="273"/>
      <c r="AK218" s="273"/>
      <c r="AL218" s="273"/>
      <c r="AM218" s="273"/>
      <c r="AN218" s="273"/>
      <c r="AO218" s="274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"/>
      <c r="BE218" s="3"/>
      <c r="BF218" s="3"/>
    </row>
    <row r="219" spans="1:58" x14ac:dyDescent="0.15">
      <c r="AH219" s="60"/>
      <c r="AI219" s="60"/>
      <c r="AJ219" s="60"/>
      <c r="AK219" s="60"/>
      <c r="AL219" s="60"/>
      <c r="AM219" s="60"/>
      <c r="AN219" s="60"/>
      <c r="AO219" s="60"/>
      <c r="AR219" s="9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"/>
      <c r="BE219" s="3"/>
      <c r="BF219" s="3"/>
    </row>
    <row r="220" spans="1:58" x14ac:dyDescent="0.15">
      <c r="C220" s="1" t="s">
        <v>71</v>
      </c>
      <c r="AG220" s="60"/>
      <c r="AH220" s="60"/>
      <c r="AI220" s="60"/>
      <c r="AJ220" s="60"/>
      <c r="AK220" s="60"/>
      <c r="AL220" s="60"/>
      <c r="AM220" s="60"/>
      <c r="AN220" s="60"/>
      <c r="AO220" s="60"/>
      <c r="AT220" s="31"/>
      <c r="AU220" s="31"/>
      <c r="AV220" s="123"/>
      <c r="AW220" s="123"/>
      <c r="AX220" s="123"/>
      <c r="AY220" s="123"/>
      <c r="AZ220" s="123"/>
      <c r="BA220" s="123"/>
      <c r="BB220" s="123"/>
      <c r="BC220" s="31"/>
      <c r="BD220" s="3"/>
      <c r="BE220" s="3"/>
      <c r="BF220" s="3"/>
    </row>
    <row r="221" spans="1:58" ht="37.5" customHeight="1" x14ac:dyDescent="0.15">
      <c r="C221" s="275" t="s">
        <v>105</v>
      </c>
      <c r="D221" s="276"/>
      <c r="E221" s="247" t="s">
        <v>72</v>
      </c>
      <c r="F221" s="247"/>
      <c r="G221" s="247"/>
      <c r="H221" s="247"/>
      <c r="I221" s="248"/>
      <c r="J221" s="277" t="s">
        <v>73</v>
      </c>
      <c r="K221" s="278"/>
      <c r="L221" s="278"/>
      <c r="M221" s="278"/>
      <c r="N221" s="278"/>
      <c r="O221" s="278"/>
      <c r="P221" s="278"/>
      <c r="Q221" s="278"/>
      <c r="R221" s="279"/>
      <c r="S221" s="283" t="s">
        <v>103</v>
      </c>
      <c r="T221" s="284"/>
      <c r="U221" s="284"/>
      <c r="V221" s="284"/>
      <c r="W221" s="284"/>
      <c r="X221" s="284"/>
      <c r="Y221" s="284"/>
      <c r="Z221" s="284"/>
      <c r="AA221" s="284"/>
      <c r="AB221" s="284"/>
      <c r="AC221" s="284"/>
      <c r="AD221" s="284"/>
      <c r="AE221" s="284"/>
      <c r="AF221" s="284"/>
      <c r="AG221" s="284"/>
      <c r="AH221" s="284"/>
      <c r="AI221" s="284"/>
      <c r="AJ221" s="284"/>
      <c r="AK221" s="284"/>
      <c r="AL221" s="284"/>
      <c r="AM221" s="284"/>
      <c r="AN221" s="284"/>
      <c r="AO221" s="284"/>
      <c r="AP221" s="284"/>
      <c r="AQ221" s="284"/>
      <c r="AR221" s="285"/>
      <c r="AT221" s="31"/>
      <c r="AU221" s="31"/>
      <c r="AV221" s="246"/>
      <c r="AW221" s="246"/>
      <c r="AX221" s="246"/>
      <c r="AY221" s="246"/>
      <c r="AZ221" s="246"/>
      <c r="BA221" s="246"/>
      <c r="BB221" s="246"/>
      <c r="BC221" s="31"/>
      <c r="BD221" s="3"/>
      <c r="BE221" s="3"/>
      <c r="BF221" s="3"/>
    </row>
    <row r="222" spans="1:58" ht="18.75" customHeight="1" x14ac:dyDescent="0.15">
      <c r="C222" s="276"/>
      <c r="D222" s="276"/>
      <c r="E222" s="247"/>
      <c r="F222" s="247"/>
      <c r="G222" s="247"/>
      <c r="H222" s="247"/>
      <c r="I222" s="248"/>
      <c r="J222" s="280"/>
      <c r="K222" s="281"/>
      <c r="L222" s="281"/>
      <c r="M222" s="281"/>
      <c r="N222" s="281"/>
      <c r="O222" s="281"/>
      <c r="P222" s="281"/>
      <c r="Q222" s="281"/>
      <c r="R222" s="282"/>
      <c r="S222" s="286"/>
      <c r="T222" s="287"/>
      <c r="U222" s="287"/>
      <c r="V222" s="287"/>
      <c r="W222" s="287"/>
      <c r="X222" s="287"/>
      <c r="Y222" s="287"/>
      <c r="Z222" s="287"/>
      <c r="AA222" s="287"/>
      <c r="AB222" s="287"/>
      <c r="AC222" s="287"/>
      <c r="AD222" s="287"/>
      <c r="AE222" s="287"/>
      <c r="AF222" s="287"/>
      <c r="AG222" s="287"/>
      <c r="AH222" s="287"/>
      <c r="AI222" s="287"/>
      <c r="AJ222" s="287"/>
      <c r="AK222" s="287"/>
      <c r="AL222" s="287"/>
      <c r="AM222" s="287"/>
      <c r="AN222" s="287"/>
      <c r="AO222" s="287"/>
      <c r="AP222" s="287"/>
      <c r="AQ222" s="287"/>
      <c r="AR222" s="288"/>
      <c r="AT222" s="31"/>
      <c r="AU222" s="31"/>
      <c r="AV222" s="246"/>
      <c r="AW222" s="246"/>
      <c r="AX222" s="246"/>
      <c r="AY222" s="246"/>
      <c r="AZ222" s="246"/>
      <c r="BA222" s="246"/>
      <c r="BB222" s="246"/>
      <c r="BC222" s="31"/>
      <c r="BD222" s="3"/>
      <c r="BE222" s="3"/>
      <c r="BF222" s="3"/>
    </row>
    <row r="223" spans="1:58" ht="32.25" customHeight="1" x14ac:dyDescent="0.15">
      <c r="C223" s="276"/>
      <c r="D223" s="276"/>
      <c r="E223" s="247" t="s">
        <v>104</v>
      </c>
      <c r="F223" s="247"/>
      <c r="G223" s="247"/>
      <c r="H223" s="247"/>
      <c r="I223" s="248"/>
      <c r="J223" s="386"/>
      <c r="K223" s="387"/>
      <c r="L223" s="387"/>
      <c r="M223" s="387"/>
      <c r="N223" s="387"/>
      <c r="O223" s="387"/>
      <c r="P223" s="387"/>
      <c r="Q223" s="253" t="s">
        <v>0</v>
      </c>
      <c r="R223" s="254"/>
      <c r="S223" s="286"/>
      <c r="T223" s="287"/>
      <c r="U223" s="287"/>
      <c r="V223" s="287"/>
      <c r="W223" s="287"/>
      <c r="X223" s="287"/>
      <c r="Y223" s="287"/>
      <c r="Z223" s="287"/>
      <c r="AA223" s="287"/>
      <c r="AB223" s="287"/>
      <c r="AC223" s="287"/>
      <c r="AD223" s="287"/>
      <c r="AE223" s="287"/>
      <c r="AF223" s="287"/>
      <c r="AG223" s="287"/>
      <c r="AH223" s="287"/>
      <c r="AI223" s="287"/>
      <c r="AJ223" s="287"/>
      <c r="AK223" s="287"/>
      <c r="AL223" s="287"/>
      <c r="AM223" s="287"/>
      <c r="AN223" s="287"/>
      <c r="AO223" s="287"/>
      <c r="AP223" s="287"/>
      <c r="AQ223" s="287"/>
      <c r="AR223" s="288"/>
      <c r="AT223" s="31"/>
      <c r="AU223" s="31"/>
      <c r="AV223" s="146"/>
      <c r="AW223" s="146"/>
      <c r="AX223" s="146"/>
      <c r="AY223" s="146"/>
      <c r="AZ223" s="146"/>
      <c r="BA223" s="146"/>
      <c r="BB223" s="146"/>
      <c r="BC223" s="31"/>
      <c r="BD223" s="3"/>
      <c r="BE223" s="3"/>
      <c r="BF223" s="3"/>
    </row>
    <row r="224" spans="1:58" ht="32.25" customHeight="1" x14ac:dyDescent="0.15">
      <c r="C224" s="276"/>
      <c r="D224" s="276"/>
      <c r="E224" s="247"/>
      <c r="F224" s="247"/>
      <c r="G224" s="247"/>
      <c r="H224" s="247"/>
      <c r="I224" s="248"/>
      <c r="J224" s="388"/>
      <c r="K224" s="389"/>
      <c r="L224" s="389"/>
      <c r="M224" s="389"/>
      <c r="N224" s="389"/>
      <c r="O224" s="389"/>
      <c r="P224" s="389"/>
      <c r="Q224" s="255"/>
      <c r="R224" s="256"/>
      <c r="S224" s="289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  <c r="AJ224" s="290"/>
      <c r="AK224" s="290"/>
      <c r="AL224" s="290"/>
      <c r="AM224" s="290"/>
      <c r="AN224" s="290"/>
      <c r="AO224" s="290"/>
      <c r="AP224" s="290"/>
      <c r="AQ224" s="290"/>
      <c r="AR224" s="291"/>
      <c r="AT224" s="31"/>
      <c r="AU224" s="128"/>
      <c r="AV224" s="146"/>
      <c r="AW224" s="146"/>
      <c r="AX224" s="146"/>
      <c r="AY224" s="146"/>
      <c r="AZ224" s="146"/>
      <c r="BA224" s="146"/>
      <c r="BB224" s="146"/>
      <c r="BC224" s="31"/>
      <c r="BD224" s="3"/>
      <c r="BE224" s="3"/>
      <c r="BF224" s="3"/>
    </row>
    <row r="225" spans="2:58" ht="32.25" customHeight="1" x14ac:dyDescent="0.15">
      <c r="C225" s="92"/>
      <c r="D225" s="92"/>
      <c r="E225" s="93"/>
      <c r="F225" s="93"/>
      <c r="G225" s="93"/>
      <c r="H225" s="33"/>
      <c r="I225" s="33"/>
      <c r="J225" s="94"/>
      <c r="K225" s="94"/>
      <c r="L225" s="94"/>
      <c r="M225" s="94"/>
      <c r="N225" s="94"/>
      <c r="O225" s="94"/>
      <c r="P225" s="94"/>
      <c r="Q225" s="95"/>
      <c r="R225" s="95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7" t="s">
        <v>74</v>
      </c>
      <c r="AT225" s="31"/>
      <c r="AU225" s="31"/>
      <c r="AV225" s="123"/>
      <c r="AW225" s="123"/>
      <c r="AX225" s="123"/>
      <c r="AY225" s="123"/>
      <c r="AZ225" s="123"/>
      <c r="BA225" s="123"/>
      <c r="BB225" s="123"/>
      <c r="BC225" s="31"/>
      <c r="BD225" s="3"/>
      <c r="BE225" s="3"/>
      <c r="BF225" s="3"/>
    </row>
    <row r="226" spans="2:58" s="98" customFormat="1" ht="18.75" customHeight="1" x14ac:dyDescent="0.15">
      <c r="C226" s="33"/>
      <c r="D226" s="33"/>
      <c r="E226" s="33"/>
      <c r="F226" s="33"/>
      <c r="G226" s="33"/>
      <c r="H226" s="33"/>
      <c r="I226" s="33"/>
      <c r="J226" s="99"/>
      <c r="K226" s="33"/>
      <c r="L226" s="33"/>
      <c r="M226" s="33"/>
      <c r="N226" s="33"/>
      <c r="O226" s="33"/>
      <c r="P226" s="95"/>
      <c r="Q226" s="95"/>
      <c r="R226" s="95"/>
      <c r="S226" s="95"/>
      <c r="T226" s="95"/>
      <c r="U226" s="95"/>
      <c r="V226" s="95"/>
      <c r="W226" s="95"/>
      <c r="X226" s="32"/>
      <c r="Y226" s="32"/>
      <c r="Z226" s="32"/>
      <c r="AA226" s="33"/>
      <c r="AB226" s="33"/>
      <c r="AC226" s="33"/>
      <c r="AD226" s="47"/>
      <c r="AE226" s="79"/>
      <c r="AF226" s="79"/>
      <c r="AG226" s="47"/>
      <c r="AH226" s="47"/>
      <c r="AI226" s="47"/>
      <c r="AJ226" s="47"/>
      <c r="AK226" s="47"/>
      <c r="AL226" s="47"/>
      <c r="AM226" s="47"/>
      <c r="AN226" s="47"/>
      <c r="AO226" s="47"/>
      <c r="AT226" s="47"/>
      <c r="AU226" s="47"/>
      <c r="AV226" s="31"/>
      <c r="AW226" s="31"/>
      <c r="AX226" s="31"/>
      <c r="AY226" s="31"/>
      <c r="AZ226" s="31"/>
      <c r="BA226" s="31"/>
      <c r="BB226" s="31"/>
      <c r="BC226" s="47"/>
      <c r="BD226" s="4"/>
      <c r="BE226" s="4"/>
      <c r="BF226" s="4"/>
    </row>
    <row r="227" spans="2:58" ht="33" customHeight="1" x14ac:dyDescent="0.15">
      <c r="C227" s="66" t="s">
        <v>75</v>
      </c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"/>
      <c r="BE227" s="3"/>
      <c r="BF227" s="3"/>
    </row>
    <row r="228" spans="2:58" ht="24.95" customHeight="1" x14ac:dyDescent="0.15">
      <c r="C228" s="1" t="s">
        <v>76</v>
      </c>
      <c r="D228" s="101" t="s">
        <v>77</v>
      </c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"/>
      <c r="BE228" s="3"/>
      <c r="BF228" s="3"/>
    </row>
    <row r="229" spans="2:58" s="102" customFormat="1" ht="25.5" customHeight="1" x14ac:dyDescent="0.15">
      <c r="B229" s="103"/>
      <c r="C229" s="122" t="s">
        <v>76</v>
      </c>
      <c r="D229" s="223" t="s">
        <v>107</v>
      </c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  <c r="AL229" s="223"/>
      <c r="AM229" s="223"/>
      <c r="AN229" s="223"/>
      <c r="AO229" s="223"/>
      <c r="AP229" s="223"/>
      <c r="AQ229" s="223"/>
      <c r="AR229" s="223"/>
      <c r="AS229" s="103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04"/>
      <c r="BE229" s="104"/>
      <c r="BF229" s="104"/>
    </row>
    <row r="230" spans="2:58" ht="23.25" customHeight="1" x14ac:dyDescent="0.15">
      <c r="B230" s="103"/>
      <c r="C230" s="122"/>
      <c r="D230" s="129" t="s">
        <v>108</v>
      </c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"/>
      <c r="BE230" s="3"/>
      <c r="BF230" s="3"/>
    </row>
    <row r="231" spans="2:58" ht="23.25" customHeight="1" x14ac:dyDescent="0.15">
      <c r="B231" s="103"/>
      <c r="C231" s="122" t="s">
        <v>76</v>
      </c>
      <c r="D231" s="223" t="s">
        <v>109</v>
      </c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3"/>
      <c r="AK231" s="223"/>
      <c r="AL231" s="223"/>
      <c r="AM231" s="223"/>
      <c r="AN231" s="223"/>
      <c r="AO231" s="223"/>
      <c r="AP231" s="223"/>
      <c r="AQ231" s="223"/>
      <c r="AR231" s="223"/>
      <c r="AS231" s="103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"/>
      <c r="BE231" s="3"/>
      <c r="BF231" s="3"/>
    </row>
    <row r="232" spans="2:58" ht="23.25" customHeight="1" x14ac:dyDescent="0.15">
      <c r="B232" s="103"/>
      <c r="C232" s="122"/>
      <c r="D232" s="129" t="s">
        <v>110</v>
      </c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"/>
      <c r="BE232" s="3"/>
      <c r="BF232" s="3"/>
    </row>
    <row r="233" spans="2:58" s="11" customFormat="1" ht="28.5" customHeight="1" x14ac:dyDescent="0.15">
      <c r="C233" s="100" t="s">
        <v>76</v>
      </c>
      <c r="D233" s="130" t="s">
        <v>98</v>
      </c>
      <c r="E233" s="105"/>
      <c r="F233" s="22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7"/>
      <c r="AR233" s="107"/>
      <c r="AS233" s="1"/>
      <c r="AT233" s="31"/>
      <c r="AU233" s="29"/>
      <c r="AV233" s="29"/>
      <c r="AW233" s="29"/>
      <c r="AX233" s="29"/>
      <c r="AY233" s="29"/>
      <c r="AZ233" s="29"/>
      <c r="BA233" s="29"/>
      <c r="BB233" s="29"/>
      <c r="BC233" s="29"/>
      <c r="BD233" s="108"/>
      <c r="BE233" s="108"/>
      <c r="BF233" s="108"/>
    </row>
    <row r="234" spans="2:58" s="11" customFormat="1" ht="18.75" customHeight="1" thickBot="1" x14ac:dyDescent="0.2">
      <c r="D234" s="22"/>
      <c r="E234" s="109"/>
      <c r="L234" s="110"/>
      <c r="M234" s="110"/>
      <c r="N234" s="110"/>
      <c r="O234" s="110"/>
      <c r="P234" s="110"/>
      <c r="Q234" s="110"/>
      <c r="R234" s="111"/>
      <c r="S234" s="111"/>
      <c r="T234" s="111"/>
      <c r="U234" s="111"/>
      <c r="V234" s="111"/>
      <c r="W234" s="111"/>
      <c r="X234" s="112"/>
      <c r="Y234" s="112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13"/>
      <c r="AR234" s="113"/>
      <c r="AS234" s="98"/>
      <c r="AT234" s="31"/>
      <c r="AU234" s="52"/>
      <c r="AV234" s="29"/>
      <c r="AW234" s="29"/>
      <c r="AX234" s="29"/>
      <c r="AY234" s="29"/>
      <c r="AZ234" s="29"/>
      <c r="BA234" s="29"/>
      <c r="BB234" s="29"/>
      <c r="BC234" s="29"/>
      <c r="BD234" s="108"/>
      <c r="BE234" s="108"/>
      <c r="BF234" s="108"/>
    </row>
    <row r="235" spans="2:58" ht="24.95" customHeight="1" x14ac:dyDescent="0.15">
      <c r="C235" s="224" t="s">
        <v>78</v>
      </c>
      <c r="D235" s="225"/>
      <c r="E235" s="225"/>
      <c r="F235" s="225"/>
      <c r="G235" s="225"/>
      <c r="H235" s="225"/>
      <c r="I235" s="229" t="s">
        <v>114</v>
      </c>
      <c r="J235" s="230"/>
      <c r="K235" s="231"/>
      <c r="L235" s="232" t="s">
        <v>73</v>
      </c>
      <c r="M235" s="146"/>
      <c r="N235" s="146"/>
      <c r="O235" s="146"/>
      <c r="P235" s="146"/>
      <c r="Q235" s="233"/>
      <c r="R235" s="236" t="s">
        <v>79</v>
      </c>
      <c r="S235" s="237"/>
      <c r="T235" s="237"/>
      <c r="U235" s="237"/>
      <c r="V235" s="237"/>
      <c r="W235" s="238"/>
      <c r="X235" s="242" t="s">
        <v>80</v>
      </c>
      <c r="Y235" s="243"/>
      <c r="Z235" s="243"/>
      <c r="AA235" s="243"/>
      <c r="AB235" s="243"/>
      <c r="AC235" s="244"/>
      <c r="AD235" s="239" t="s">
        <v>102</v>
      </c>
      <c r="AE235" s="240"/>
      <c r="AF235" s="240"/>
      <c r="AG235" s="240"/>
      <c r="AH235" s="240"/>
      <c r="AI235" s="245"/>
      <c r="AJ235" s="60"/>
      <c r="AT235" s="31"/>
      <c r="AU235" s="31"/>
      <c r="AV235" s="31"/>
      <c r="AW235" s="31"/>
      <c r="AX235" s="31"/>
      <c r="AY235" s="31"/>
      <c r="AZ235" s="31"/>
      <c r="BA235" s="207" t="s">
        <v>81</v>
      </c>
      <c r="BB235" s="207" t="s">
        <v>82</v>
      </c>
      <c r="BC235" s="31"/>
      <c r="BD235" s="3"/>
      <c r="BE235" s="3"/>
      <c r="BF235" s="3"/>
    </row>
    <row r="236" spans="2:58" ht="24.95" customHeight="1" x14ac:dyDescent="0.15">
      <c r="C236" s="226"/>
      <c r="D236" s="146"/>
      <c r="E236" s="146"/>
      <c r="F236" s="146"/>
      <c r="G236" s="146"/>
      <c r="H236" s="146"/>
      <c r="I236" s="232"/>
      <c r="J236" s="146"/>
      <c r="K236" s="233"/>
      <c r="L236" s="232"/>
      <c r="M236" s="146"/>
      <c r="N236" s="146"/>
      <c r="O236" s="146"/>
      <c r="P236" s="146"/>
      <c r="Q236" s="233"/>
      <c r="R236" s="239"/>
      <c r="S236" s="240"/>
      <c r="T236" s="240"/>
      <c r="U236" s="240"/>
      <c r="V236" s="240"/>
      <c r="W236" s="241"/>
      <c r="X236" s="208" t="s">
        <v>83</v>
      </c>
      <c r="Y236" s="209"/>
      <c r="Z236" s="210"/>
      <c r="AA236" s="217" t="s">
        <v>84</v>
      </c>
      <c r="AB236" s="209"/>
      <c r="AC236" s="218"/>
      <c r="AD236" s="239"/>
      <c r="AE236" s="240"/>
      <c r="AF236" s="240"/>
      <c r="AG236" s="240"/>
      <c r="AH236" s="240"/>
      <c r="AI236" s="245"/>
      <c r="AJ236" s="60"/>
      <c r="AT236" s="31"/>
      <c r="AU236" s="31"/>
      <c r="AV236" s="31"/>
      <c r="AW236" s="31"/>
      <c r="AX236" s="31"/>
      <c r="AY236" s="31"/>
      <c r="AZ236" s="31"/>
      <c r="BA236" s="146"/>
      <c r="BB236" s="147"/>
      <c r="BC236" s="31"/>
      <c r="BD236" s="3"/>
      <c r="BE236" s="3"/>
      <c r="BF236" s="3"/>
    </row>
    <row r="237" spans="2:58" ht="24.95" customHeight="1" x14ac:dyDescent="0.15">
      <c r="C237" s="226"/>
      <c r="D237" s="146"/>
      <c r="E237" s="146"/>
      <c r="F237" s="146"/>
      <c r="G237" s="146"/>
      <c r="H237" s="146"/>
      <c r="I237" s="232"/>
      <c r="J237" s="146"/>
      <c r="K237" s="233"/>
      <c r="L237" s="232"/>
      <c r="M237" s="146"/>
      <c r="N237" s="146"/>
      <c r="O237" s="146"/>
      <c r="P237" s="146"/>
      <c r="Q237" s="233"/>
      <c r="R237" s="239"/>
      <c r="S237" s="240"/>
      <c r="T237" s="240"/>
      <c r="U237" s="240"/>
      <c r="V237" s="240"/>
      <c r="W237" s="241"/>
      <c r="X237" s="211"/>
      <c r="Y237" s="212"/>
      <c r="Z237" s="213"/>
      <c r="AA237" s="219"/>
      <c r="AB237" s="212"/>
      <c r="AC237" s="220"/>
      <c r="AD237" s="239"/>
      <c r="AE237" s="240"/>
      <c r="AF237" s="240"/>
      <c r="AG237" s="240"/>
      <c r="AH237" s="240"/>
      <c r="AI237" s="245"/>
      <c r="AJ237" s="60"/>
      <c r="AT237" s="31"/>
      <c r="AU237" s="31"/>
      <c r="AV237" s="31"/>
      <c r="AW237" s="31"/>
      <c r="AX237" s="31"/>
      <c r="AY237" s="31"/>
      <c r="AZ237" s="31"/>
      <c r="BA237" s="146"/>
      <c r="BB237" s="147"/>
      <c r="BC237" s="31"/>
      <c r="BD237" s="3"/>
      <c r="BE237" s="3"/>
      <c r="BF237" s="3"/>
    </row>
    <row r="238" spans="2:58" ht="24.95" customHeight="1" x14ac:dyDescent="0.15">
      <c r="C238" s="227"/>
      <c r="D238" s="228"/>
      <c r="E238" s="228"/>
      <c r="F238" s="228"/>
      <c r="G238" s="228"/>
      <c r="H238" s="228"/>
      <c r="I238" s="234"/>
      <c r="J238" s="228"/>
      <c r="K238" s="235"/>
      <c r="L238" s="234"/>
      <c r="M238" s="228"/>
      <c r="N238" s="228"/>
      <c r="O238" s="228"/>
      <c r="P238" s="228"/>
      <c r="Q238" s="235"/>
      <c r="R238" s="239"/>
      <c r="S238" s="240"/>
      <c r="T238" s="240"/>
      <c r="U238" s="240"/>
      <c r="V238" s="240"/>
      <c r="W238" s="241"/>
      <c r="X238" s="214"/>
      <c r="Y238" s="215"/>
      <c r="Z238" s="216"/>
      <c r="AA238" s="221"/>
      <c r="AB238" s="215"/>
      <c r="AC238" s="222"/>
      <c r="AD238" s="239"/>
      <c r="AE238" s="240"/>
      <c r="AF238" s="240"/>
      <c r="AG238" s="240"/>
      <c r="AH238" s="240"/>
      <c r="AI238" s="245"/>
      <c r="AJ238" s="60"/>
      <c r="AT238" s="31"/>
      <c r="AU238" s="31"/>
      <c r="AV238" s="31"/>
      <c r="AW238" s="31"/>
      <c r="AX238" s="31"/>
      <c r="AY238" s="31"/>
      <c r="AZ238" s="31"/>
      <c r="BA238" s="146"/>
      <c r="BB238" s="147"/>
      <c r="BC238" s="31"/>
      <c r="BD238" s="3"/>
      <c r="BE238" s="3"/>
      <c r="BF238" s="3"/>
    </row>
    <row r="239" spans="2:58" ht="10.9" customHeight="1" x14ac:dyDescent="0.15">
      <c r="C239" s="169">
        <v>6</v>
      </c>
      <c r="D239" s="172" t="s">
        <v>85</v>
      </c>
      <c r="E239" s="175">
        <v>21</v>
      </c>
      <c r="F239" s="175" t="s">
        <v>86</v>
      </c>
      <c r="G239" s="169" t="s">
        <v>87</v>
      </c>
      <c r="H239" s="175"/>
      <c r="I239" s="381"/>
      <c r="J239" s="382"/>
      <c r="K239" s="383"/>
      <c r="L239" s="187">
        <f>J$223</f>
        <v>0</v>
      </c>
      <c r="M239" s="188"/>
      <c r="N239" s="188"/>
      <c r="O239" s="188"/>
      <c r="P239" s="188"/>
      <c r="Q239" s="189"/>
      <c r="R239" s="196">
        <f>IF(AND(I239="○",BA239="●"),2+ROUNDDOWN(($L239-100)/100,0)*2,0)</f>
        <v>0</v>
      </c>
      <c r="S239" s="197"/>
      <c r="T239" s="197"/>
      <c r="U239" s="197"/>
      <c r="V239" s="197"/>
      <c r="W239" s="198"/>
      <c r="X239" s="199">
        <v>1</v>
      </c>
      <c r="Y239" s="200"/>
      <c r="Z239" s="201"/>
      <c r="AA239" s="137">
        <f>IF(X239=1,$AL$32,IF(X239=2,$AL$53,IF(X239=3,$AL$72,IF(X239=4,$AL$91,IF(X239=5,$AL$110,IF(X239=6,$AL$129,IF(X239=7,$AL$148,IF(X239=8,$AL$167,IF(X239=9,$AL$186,IF(X239=10,$AL$205,0))))))))))</f>
        <v>0</v>
      </c>
      <c r="AB239" s="138"/>
      <c r="AC239" s="139"/>
      <c r="AD239" s="143">
        <f>IF(I239="○",ROUNDUP(R239*AA239,1),0)</f>
        <v>0</v>
      </c>
      <c r="AE239" s="144"/>
      <c r="AF239" s="144"/>
      <c r="AG239" s="144"/>
      <c r="AH239" s="144"/>
      <c r="AI239" s="145"/>
      <c r="AJ239" s="60"/>
      <c r="AT239" s="31"/>
      <c r="AU239" s="31"/>
      <c r="AV239" s="31"/>
      <c r="AW239" s="31"/>
      <c r="AX239" s="31"/>
      <c r="AY239" s="31"/>
      <c r="AZ239" s="31"/>
      <c r="BA239" s="146" t="str">
        <f>IF(OR(I239="×",BA243="×"),"×","●")</f>
        <v>●</v>
      </c>
      <c r="BB239" s="147">
        <f>IF(BA239="●",IF(I239="定","-",I239),"-")</f>
        <v>0</v>
      </c>
      <c r="BC239" s="31"/>
      <c r="BD239" s="3"/>
      <c r="BE239" s="3"/>
      <c r="BF239" s="3"/>
    </row>
    <row r="240" spans="2:58" ht="10.9" customHeight="1" x14ac:dyDescent="0.15">
      <c r="C240" s="170"/>
      <c r="D240" s="173"/>
      <c r="E240" s="176"/>
      <c r="F240" s="176"/>
      <c r="G240" s="170"/>
      <c r="H240" s="176"/>
      <c r="I240" s="199"/>
      <c r="J240" s="200"/>
      <c r="K240" s="384"/>
      <c r="L240" s="190"/>
      <c r="M240" s="191"/>
      <c r="N240" s="191"/>
      <c r="O240" s="191"/>
      <c r="P240" s="191"/>
      <c r="Q240" s="192"/>
      <c r="R240" s="196"/>
      <c r="S240" s="197"/>
      <c r="T240" s="197"/>
      <c r="U240" s="197"/>
      <c r="V240" s="197"/>
      <c r="W240" s="198"/>
      <c r="X240" s="199"/>
      <c r="Y240" s="200"/>
      <c r="Z240" s="201"/>
      <c r="AA240" s="137"/>
      <c r="AB240" s="138"/>
      <c r="AC240" s="139"/>
      <c r="AD240" s="143"/>
      <c r="AE240" s="144"/>
      <c r="AF240" s="144"/>
      <c r="AG240" s="144"/>
      <c r="AH240" s="144"/>
      <c r="AI240" s="145"/>
      <c r="AJ240" s="60"/>
      <c r="AT240" s="31"/>
      <c r="AU240" s="31"/>
      <c r="AV240" s="31"/>
      <c r="AW240" s="31"/>
      <c r="AX240" s="31"/>
      <c r="AY240" s="31"/>
      <c r="AZ240" s="31"/>
      <c r="BA240" s="146"/>
      <c r="BB240" s="147"/>
      <c r="BC240" s="31"/>
      <c r="BD240" s="3"/>
      <c r="BE240" s="3"/>
      <c r="BF240" s="3"/>
    </row>
    <row r="241" spans="3:58" ht="10.9" customHeight="1" x14ac:dyDescent="0.15">
      <c r="C241" s="170"/>
      <c r="D241" s="173"/>
      <c r="E241" s="176"/>
      <c r="F241" s="176"/>
      <c r="G241" s="170"/>
      <c r="H241" s="176"/>
      <c r="I241" s="199"/>
      <c r="J241" s="200"/>
      <c r="K241" s="384"/>
      <c r="L241" s="190"/>
      <c r="M241" s="191"/>
      <c r="N241" s="191"/>
      <c r="O241" s="191"/>
      <c r="P241" s="191"/>
      <c r="Q241" s="192"/>
      <c r="R241" s="196"/>
      <c r="S241" s="197"/>
      <c r="T241" s="197"/>
      <c r="U241" s="197"/>
      <c r="V241" s="197"/>
      <c r="W241" s="198"/>
      <c r="X241" s="199"/>
      <c r="Y241" s="200"/>
      <c r="Z241" s="201"/>
      <c r="AA241" s="137"/>
      <c r="AB241" s="138"/>
      <c r="AC241" s="139"/>
      <c r="AD241" s="143"/>
      <c r="AE241" s="144"/>
      <c r="AF241" s="144"/>
      <c r="AG241" s="144"/>
      <c r="AH241" s="144"/>
      <c r="AI241" s="145"/>
      <c r="AJ241" s="60"/>
      <c r="AT241" s="31"/>
      <c r="AU241" s="31"/>
      <c r="AV241" s="31"/>
      <c r="AW241" s="31"/>
      <c r="AX241" s="31"/>
      <c r="AY241" s="31"/>
      <c r="AZ241" s="31"/>
      <c r="BA241" s="146"/>
      <c r="BB241" s="147"/>
      <c r="BC241" s="31"/>
      <c r="BD241" s="3"/>
      <c r="BE241" s="3"/>
      <c r="BF241" s="3"/>
    </row>
    <row r="242" spans="3:58" ht="10.9" customHeight="1" x14ac:dyDescent="0.15">
      <c r="C242" s="171"/>
      <c r="D242" s="174"/>
      <c r="E242" s="177"/>
      <c r="F242" s="177"/>
      <c r="G242" s="171"/>
      <c r="H242" s="177"/>
      <c r="I242" s="202"/>
      <c r="J242" s="203"/>
      <c r="K242" s="385"/>
      <c r="L242" s="193"/>
      <c r="M242" s="194"/>
      <c r="N242" s="194"/>
      <c r="O242" s="194"/>
      <c r="P242" s="194"/>
      <c r="Q242" s="195"/>
      <c r="R242" s="196"/>
      <c r="S242" s="197"/>
      <c r="T242" s="197"/>
      <c r="U242" s="197"/>
      <c r="V242" s="197"/>
      <c r="W242" s="198"/>
      <c r="X242" s="202"/>
      <c r="Y242" s="203"/>
      <c r="Z242" s="204"/>
      <c r="AA242" s="140"/>
      <c r="AB242" s="141"/>
      <c r="AC242" s="142"/>
      <c r="AD242" s="143"/>
      <c r="AE242" s="144"/>
      <c r="AF242" s="144"/>
      <c r="AG242" s="144"/>
      <c r="AH242" s="144"/>
      <c r="AI242" s="145"/>
      <c r="AJ242" s="60"/>
      <c r="AT242" s="31"/>
      <c r="AU242" s="31"/>
      <c r="AV242" s="31"/>
      <c r="AW242" s="31"/>
      <c r="AX242" s="31"/>
      <c r="AY242" s="31"/>
      <c r="AZ242" s="31"/>
      <c r="BA242" s="146"/>
      <c r="BB242" s="147"/>
      <c r="BC242" s="31"/>
      <c r="BD242" s="3"/>
      <c r="BE242" s="3"/>
      <c r="BF242" s="3"/>
    </row>
    <row r="243" spans="3:58" ht="10.9" customHeight="1" x14ac:dyDescent="0.15">
      <c r="C243" s="169">
        <v>6</v>
      </c>
      <c r="D243" s="172" t="s">
        <v>85</v>
      </c>
      <c r="E243" s="175">
        <v>22</v>
      </c>
      <c r="F243" s="175" t="s">
        <v>86</v>
      </c>
      <c r="G243" s="169" t="s">
        <v>88</v>
      </c>
      <c r="H243" s="175"/>
      <c r="I243" s="381"/>
      <c r="J243" s="382"/>
      <c r="K243" s="383"/>
      <c r="L243" s="187">
        <f>J$223</f>
        <v>0</v>
      </c>
      <c r="M243" s="188"/>
      <c r="N243" s="188"/>
      <c r="O243" s="188"/>
      <c r="P243" s="188"/>
      <c r="Q243" s="189"/>
      <c r="R243" s="196">
        <f t="shared" ref="R243" si="0">IF(AND(I243="○",BA243="●"),2+ROUNDDOWN(($L243-100)/100,0)*2,0)</f>
        <v>0</v>
      </c>
      <c r="S243" s="197"/>
      <c r="T243" s="197"/>
      <c r="U243" s="197"/>
      <c r="V243" s="197"/>
      <c r="W243" s="198"/>
      <c r="X243" s="199">
        <v>1</v>
      </c>
      <c r="Y243" s="200"/>
      <c r="Z243" s="201"/>
      <c r="AA243" s="137">
        <f t="shared" ref="AA243" si="1">IF(X243=1,$AL$32,IF(X243=2,$AL$53,IF(X243=3,$AL$72,IF(X243=4,$AL$91,IF(X243=5,$AL$110,IF(X243=6,$AL$129,IF(X243=7,$AL$148,IF(X243=8,$AL$167,IF(X243=9,$AL$186,IF(X243=10,$AL$205,0))))))))))</f>
        <v>0</v>
      </c>
      <c r="AB243" s="138"/>
      <c r="AC243" s="139"/>
      <c r="AD243" s="143">
        <f t="shared" ref="AD243" si="2">IF(I243="○",ROUNDUP(R243*AA243,1),0)</f>
        <v>0</v>
      </c>
      <c r="AE243" s="144"/>
      <c r="AF243" s="144"/>
      <c r="AG243" s="144"/>
      <c r="AH243" s="144"/>
      <c r="AI243" s="145"/>
      <c r="AJ243" s="60"/>
      <c r="AT243" s="31"/>
      <c r="AU243" s="31"/>
      <c r="AV243" s="31"/>
      <c r="AW243" s="31"/>
      <c r="AX243" s="31"/>
      <c r="AY243" s="31"/>
      <c r="AZ243" s="31"/>
      <c r="BA243" s="146" t="str">
        <f>IF(OR(I243="×",BA247="×"),"×","●")</f>
        <v>●</v>
      </c>
      <c r="BB243" s="147">
        <f>IF(BA243="●",IF(I243="定","-",I243),"-")</f>
        <v>0</v>
      </c>
      <c r="BC243" s="31"/>
      <c r="BD243" s="3"/>
      <c r="BE243" s="3"/>
      <c r="BF243" s="3"/>
    </row>
    <row r="244" spans="3:58" ht="10.9" customHeight="1" x14ac:dyDescent="0.15">
      <c r="C244" s="170"/>
      <c r="D244" s="173"/>
      <c r="E244" s="176"/>
      <c r="F244" s="176"/>
      <c r="G244" s="170"/>
      <c r="H244" s="176"/>
      <c r="I244" s="199"/>
      <c r="J244" s="200"/>
      <c r="K244" s="384"/>
      <c r="L244" s="190"/>
      <c r="M244" s="191"/>
      <c r="N244" s="191"/>
      <c r="O244" s="191"/>
      <c r="P244" s="191"/>
      <c r="Q244" s="192"/>
      <c r="R244" s="196"/>
      <c r="S244" s="197"/>
      <c r="T244" s="197"/>
      <c r="U244" s="197"/>
      <c r="V244" s="197"/>
      <c r="W244" s="198"/>
      <c r="X244" s="199"/>
      <c r="Y244" s="200"/>
      <c r="Z244" s="201"/>
      <c r="AA244" s="137"/>
      <c r="AB244" s="138"/>
      <c r="AC244" s="139"/>
      <c r="AD244" s="143"/>
      <c r="AE244" s="144"/>
      <c r="AF244" s="144"/>
      <c r="AG244" s="144"/>
      <c r="AH244" s="144"/>
      <c r="AI244" s="145"/>
      <c r="AJ244" s="60"/>
      <c r="AT244" s="31"/>
      <c r="AU244" s="31"/>
      <c r="AV244" s="31"/>
      <c r="AW244" s="31"/>
      <c r="AX244" s="31"/>
      <c r="AY244" s="31"/>
      <c r="AZ244" s="31"/>
      <c r="BA244" s="146"/>
      <c r="BB244" s="147"/>
      <c r="BC244" s="31"/>
      <c r="BD244" s="3"/>
      <c r="BE244" s="3"/>
      <c r="BF244" s="3"/>
    </row>
    <row r="245" spans="3:58" ht="10.9" customHeight="1" x14ac:dyDescent="0.15">
      <c r="C245" s="170"/>
      <c r="D245" s="173"/>
      <c r="E245" s="176"/>
      <c r="F245" s="176"/>
      <c r="G245" s="170"/>
      <c r="H245" s="176"/>
      <c r="I245" s="199"/>
      <c r="J245" s="200"/>
      <c r="K245" s="384"/>
      <c r="L245" s="190"/>
      <c r="M245" s="191"/>
      <c r="N245" s="191"/>
      <c r="O245" s="191"/>
      <c r="P245" s="191"/>
      <c r="Q245" s="192"/>
      <c r="R245" s="196"/>
      <c r="S245" s="197"/>
      <c r="T245" s="197"/>
      <c r="U245" s="197"/>
      <c r="V245" s="197"/>
      <c r="W245" s="198"/>
      <c r="X245" s="199"/>
      <c r="Y245" s="200"/>
      <c r="Z245" s="201"/>
      <c r="AA245" s="137"/>
      <c r="AB245" s="138"/>
      <c r="AC245" s="139"/>
      <c r="AD245" s="143"/>
      <c r="AE245" s="144"/>
      <c r="AF245" s="144"/>
      <c r="AG245" s="144"/>
      <c r="AH245" s="144"/>
      <c r="AI245" s="145"/>
      <c r="AJ245" s="60"/>
      <c r="AT245" s="31"/>
      <c r="AU245" s="31"/>
      <c r="AV245" s="31"/>
      <c r="AW245" s="31"/>
      <c r="AX245" s="31"/>
      <c r="AY245" s="31"/>
      <c r="AZ245" s="31"/>
      <c r="BA245" s="146"/>
      <c r="BB245" s="147"/>
      <c r="BC245" s="31"/>
      <c r="BD245" s="3"/>
      <c r="BE245" s="3"/>
      <c r="BF245" s="3"/>
    </row>
    <row r="246" spans="3:58" ht="10.9" customHeight="1" x14ac:dyDescent="0.15">
      <c r="C246" s="171"/>
      <c r="D246" s="174"/>
      <c r="E246" s="177"/>
      <c r="F246" s="177"/>
      <c r="G246" s="171"/>
      <c r="H246" s="177"/>
      <c r="I246" s="202"/>
      <c r="J246" s="203"/>
      <c r="K246" s="385"/>
      <c r="L246" s="193"/>
      <c r="M246" s="194"/>
      <c r="N246" s="194"/>
      <c r="O246" s="194"/>
      <c r="P246" s="194"/>
      <c r="Q246" s="195"/>
      <c r="R246" s="196"/>
      <c r="S246" s="197"/>
      <c r="T246" s="197"/>
      <c r="U246" s="197"/>
      <c r="V246" s="197"/>
      <c r="W246" s="198"/>
      <c r="X246" s="202"/>
      <c r="Y246" s="203"/>
      <c r="Z246" s="204"/>
      <c r="AA246" s="140"/>
      <c r="AB246" s="141"/>
      <c r="AC246" s="142"/>
      <c r="AD246" s="143"/>
      <c r="AE246" s="144"/>
      <c r="AF246" s="144"/>
      <c r="AG246" s="144"/>
      <c r="AH246" s="144"/>
      <c r="AI246" s="145"/>
      <c r="AJ246" s="60"/>
      <c r="AT246" s="31"/>
      <c r="AU246" s="31"/>
      <c r="AV246" s="31"/>
      <c r="AW246" s="31"/>
      <c r="AX246" s="31"/>
      <c r="AY246" s="31"/>
      <c r="AZ246" s="31"/>
      <c r="BA246" s="146"/>
      <c r="BB246" s="147"/>
      <c r="BC246" s="31"/>
      <c r="BD246" s="3"/>
      <c r="BE246" s="3"/>
      <c r="BF246" s="3"/>
    </row>
    <row r="247" spans="3:58" ht="10.9" customHeight="1" x14ac:dyDescent="0.15">
      <c r="C247" s="169">
        <v>6</v>
      </c>
      <c r="D247" s="172" t="s">
        <v>85</v>
      </c>
      <c r="E247" s="175">
        <v>23</v>
      </c>
      <c r="F247" s="175" t="s">
        <v>86</v>
      </c>
      <c r="G247" s="169" t="s">
        <v>89</v>
      </c>
      <c r="H247" s="175"/>
      <c r="I247" s="381"/>
      <c r="J247" s="382"/>
      <c r="K247" s="383"/>
      <c r="L247" s="187">
        <f>J$223</f>
        <v>0</v>
      </c>
      <c r="M247" s="188"/>
      <c r="N247" s="188"/>
      <c r="O247" s="188"/>
      <c r="P247" s="188"/>
      <c r="Q247" s="189"/>
      <c r="R247" s="196">
        <f t="shared" ref="R247" si="3">IF(AND(I247="○",BA247="●"),2+ROUNDDOWN(($L247-100)/100,0)*2,0)</f>
        <v>0</v>
      </c>
      <c r="S247" s="197"/>
      <c r="T247" s="197"/>
      <c r="U247" s="197"/>
      <c r="V247" s="197"/>
      <c r="W247" s="198"/>
      <c r="X247" s="199">
        <v>1</v>
      </c>
      <c r="Y247" s="200"/>
      <c r="Z247" s="201"/>
      <c r="AA247" s="137">
        <f t="shared" ref="AA247" si="4">IF(X247=1,$AL$32,IF(X247=2,$AL$53,IF(X247=3,$AL$72,IF(X247=4,$AL$91,IF(X247=5,$AL$110,IF(X247=6,$AL$129,IF(X247=7,$AL$148,IF(X247=8,$AL$167,IF(X247=9,$AL$186,IF(X247=10,$AL$205,0))))))))))</f>
        <v>0</v>
      </c>
      <c r="AB247" s="138"/>
      <c r="AC247" s="139"/>
      <c r="AD247" s="143">
        <f t="shared" ref="AD247" si="5">IF(I247="○",ROUNDUP(R247*AA247,1),0)</f>
        <v>0</v>
      </c>
      <c r="AE247" s="144"/>
      <c r="AF247" s="144"/>
      <c r="AG247" s="144"/>
      <c r="AH247" s="144"/>
      <c r="AI247" s="145"/>
      <c r="AJ247" s="60"/>
      <c r="AT247" s="31"/>
      <c r="AU247" s="31"/>
      <c r="AV247" s="31"/>
      <c r="AW247" s="31"/>
      <c r="AX247" s="31"/>
      <c r="AY247" s="31"/>
      <c r="AZ247" s="31"/>
      <c r="BA247" s="146" t="str">
        <f>IF(OR(I247="×",BA251="×"),"×","●")</f>
        <v>●</v>
      </c>
      <c r="BB247" s="147">
        <f>IF(BA247="●",IF(I247="定","-",I247),"-")</f>
        <v>0</v>
      </c>
      <c r="BC247" s="31"/>
      <c r="BD247" s="3"/>
      <c r="BE247" s="3"/>
      <c r="BF247" s="3"/>
    </row>
    <row r="248" spans="3:58" ht="10.9" customHeight="1" x14ac:dyDescent="0.15">
      <c r="C248" s="170"/>
      <c r="D248" s="173"/>
      <c r="E248" s="176"/>
      <c r="F248" s="176"/>
      <c r="G248" s="170"/>
      <c r="H248" s="176"/>
      <c r="I248" s="199"/>
      <c r="J248" s="200"/>
      <c r="K248" s="384"/>
      <c r="L248" s="190"/>
      <c r="M248" s="191"/>
      <c r="N248" s="191"/>
      <c r="O248" s="191"/>
      <c r="P248" s="191"/>
      <c r="Q248" s="192"/>
      <c r="R248" s="196"/>
      <c r="S248" s="197"/>
      <c r="T248" s="197"/>
      <c r="U248" s="197"/>
      <c r="V248" s="197"/>
      <c r="W248" s="198"/>
      <c r="X248" s="199"/>
      <c r="Y248" s="200"/>
      <c r="Z248" s="201"/>
      <c r="AA248" s="137"/>
      <c r="AB248" s="138"/>
      <c r="AC248" s="139"/>
      <c r="AD248" s="143"/>
      <c r="AE248" s="144"/>
      <c r="AF248" s="144"/>
      <c r="AG248" s="144"/>
      <c r="AH248" s="144"/>
      <c r="AI248" s="145"/>
      <c r="AJ248" s="60"/>
      <c r="AT248" s="31"/>
      <c r="AU248" s="31"/>
      <c r="AV248" s="31"/>
      <c r="AW248" s="31"/>
      <c r="AX248" s="31"/>
      <c r="AY248" s="31"/>
      <c r="AZ248" s="31"/>
      <c r="BA248" s="146"/>
      <c r="BB248" s="147"/>
      <c r="BC248" s="31"/>
      <c r="BD248" s="3"/>
      <c r="BE248" s="3"/>
      <c r="BF248" s="3"/>
    </row>
    <row r="249" spans="3:58" ht="10.9" customHeight="1" x14ac:dyDescent="0.15">
      <c r="C249" s="170"/>
      <c r="D249" s="173"/>
      <c r="E249" s="176"/>
      <c r="F249" s="176"/>
      <c r="G249" s="170"/>
      <c r="H249" s="176"/>
      <c r="I249" s="199"/>
      <c r="J249" s="200"/>
      <c r="K249" s="384"/>
      <c r="L249" s="190"/>
      <c r="M249" s="191"/>
      <c r="N249" s="191"/>
      <c r="O249" s="191"/>
      <c r="P249" s="191"/>
      <c r="Q249" s="192"/>
      <c r="R249" s="196"/>
      <c r="S249" s="197"/>
      <c r="T249" s="197"/>
      <c r="U249" s="197"/>
      <c r="V249" s="197"/>
      <c r="W249" s="198"/>
      <c r="X249" s="199"/>
      <c r="Y249" s="200"/>
      <c r="Z249" s="201"/>
      <c r="AA249" s="137"/>
      <c r="AB249" s="138"/>
      <c r="AC249" s="139"/>
      <c r="AD249" s="143"/>
      <c r="AE249" s="144"/>
      <c r="AF249" s="144"/>
      <c r="AG249" s="144"/>
      <c r="AH249" s="144"/>
      <c r="AI249" s="145"/>
      <c r="AJ249" s="60"/>
      <c r="AT249" s="31"/>
      <c r="AU249" s="31"/>
      <c r="AV249" s="31"/>
      <c r="AW249" s="31"/>
      <c r="AX249" s="31"/>
      <c r="AY249" s="31"/>
      <c r="AZ249" s="31"/>
      <c r="BA249" s="146"/>
      <c r="BB249" s="147"/>
      <c r="BC249" s="31"/>
      <c r="BD249" s="3"/>
      <c r="BE249" s="3"/>
      <c r="BF249" s="3"/>
    </row>
    <row r="250" spans="3:58" ht="10.9" customHeight="1" x14ac:dyDescent="0.15">
      <c r="C250" s="171"/>
      <c r="D250" s="174"/>
      <c r="E250" s="177"/>
      <c r="F250" s="177"/>
      <c r="G250" s="171"/>
      <c r="H250" s="177"/>
      <c r="I250" s="202"/>
      <c r="J250" s="203"/>
      <c r="K250" s="385"/>
      <c r="L250" s="193"/>
      <c r="M250" s="194"/>
      <c r="N250" s="194"/>
      <c r="O250" s="194"/>
      <c r="P250" s="194"/>
      <c r="Q250" s="195"/>
      <c r="R250" s="196"/>
      <c r="S250" s="197"/>
      <c r="T250" s="197"/>
      <c r="U250" s="197"/>
      <c r="V250" s="197"/>
      <c r="W250" s="198"/>
      <c r="X250" s="202"/>
      <c r="Y250" s="203"/>
      <c r="Z250" s="204"/>
      <c r="AA250" s="140"/>
      <c r="AB250" s="141"/>
      <c r="AC250" s="142"/>
      <c r="AD250" s="143"/>
      <c r="AE250" s="144"/>
      <c r="AF250" s="144"/>
      <c r="AG250" s="144"/>
      <c r="AH250" s="144"/>
      <c r="AI250" s="145"/>
      <c r="AJ250" s="60"/>
      <c r="AT250" s="31"/>
      <c r="AU250" s="31"/>
      <c r="AV250" s="31"/>
      <c r="AW250" s="31"/>
      <c r="AX250" s="31"/>
      <c r="AY250" s="31"/>
      <c r="AZ250" s="31"/>
      <c r="BA250" s="146"/>
      <c r="BB250" s="147"/>
      <c r="BC250" s="31"/>
      <c r="BD250" s="3"/>
      <c r="BE250" s="3"/>
      <c r="BF250" s="3"/>
    </row>
    <row r="251" spans="3:58" ht="10.9" customHeight="1" x14ac:dyDescent="0.15">
      <c r="C251" s="169">
        <v>6</v>
      </c>
      <c r="D251" s="172" t="s">
        <v>85</v>
      </c>
      <c r="E251" s="175">
        <v>24</v>
      </c>
      <c r="F251" s="175" t="s">
        <v>86</v>
      </c>
      <c r="G251" s="169" t="s">
        <v>90</v>
      </c>
      <c r="H251" s="175"/>
      <c r="I251" s="381"/>
      <c r="J251" s="382"/>
      <c r="K251" s="383"/>
      <c r="L251" s="187">
        <f>J$223</f>
        <v>0</v>
      </c>
      <c r="M251" s="188"/>
      <c r="N251" s="188"/>
      <c r="O251" s="188"/>
      <c r="P251" s="188"/>
      <c r="Q251" s="189"/>
      <c r="R251" s="196">
        <f t="shared" ref="R251" si="6">IF(AND(I251="○",BA251="●"),2+ROUNDDOWN(($L251-100)/100,0)*2,0)</f>
        <v>0</v>
      </c>
      <c r="S251" s="197"/>
      <c r="T251" s="197"/>
      <c r="U251" s="197"/>
      <c r="V251" s="197"/>
      <c r="W251" s="198"/>
      <c r="X251" s="199">
        <v>1</v>
      </c>
      <c r="Y251" s="200"/>
      <c r="Z251" s="201"/>
      <c r="AA251" s="137">
        <f t="shared" ref="AA251" si="7">IF(X251=1,$AL$32,IF(X251=2,$AL$53,IF(X251=3,$AL$72,IF(X251=4,$AL$91,IF(X251=5,$AL$110,IF(X251=6,$AL$129,IF(X251=7,$AL$148,IF(X251=8,$AL$167,IF(X251=9,$AL$186,IF(X251=10,$AL$205,0))))))))))</f>
        <v>0</v>
      </c>
      <c r="AB251" s="138"/>
      <c r="AC251" s="139"/>
      <c r="AD251" s="143">
        <f t="shared" ref="AD251" si="8">IF(I251="○",ROUNDUP(R251*AA251,1),0)</f>
        <v>0</v>
      </c>
      <c r="AE251" s="144"/>
      <c r="AF251" s="144"/>
      <c r="AG251" s="144"/>
      <c r="AH251" s="144"/>
      <c r="AI251" s="145"/>
      <c r="AJ251" s="60"/>
      <c r="AT251" s="31"/>
      <c r="AU251" s="31"/>
      <c r="AV251" s="31"/>
      <c r="AW251" s="31"/>
      <c r="AX251" s="31"/>
      <c r="AY251" s="31"/>
      <c r="AZ251" s="31"/>
      <c r="BA251" s="146" t="str">
        <f>IF(OR(I251="×",BA255="×"),"×","●")</f>
        <v>●</v>
      </c>
      <c r="BB251" s="147">
        <f>IF(BA251="●",IF(I251="定","-",I251),"-")</f>
        <v>0</v>
      </c>
      <c r="BC251" s="31"/>
      <c r="BD251" s="3"/>
      <c r="BE251" s="3"/>
      <c r="BF251" s="3"/>
    </row>
    <row r="252" spans="3:58" ht="10.9" customHeight="1" x14ac:dyDescent="0.15">
      <c r="C252" s="170"/>
      <c r="D252" s="173"/>
      <c r="E252" s="176"/>
      <c r="F252" s="176"/>
      <c r="G252" s="170"/>
      <c r="H252" s="176"/>
      <c r="I252" s="199"/>
      <c r="J252" s="200"/>
      <c r="K252" s="384"/>
      <c r="L252" s="190"/>
      <c r="M252" s="191"/>
      <c r="N252" s="191"/>
      <c r="O252" s="191"/>
      <c r="P252" s="191"/>
      <c r="Q252" s="192"/>
      <c r="R252" s="196"/>
      <c r="S252" s="197"/>
      <c r="T252" s="197"/>
      <c r="U252" s="197"/>
      <c r="V252" s="197"/>
      <c r="W252" s="198"/>
      <c r="X252" s="199"/>
      <c r="Y252" s="200"/>
      <c r="Z252" s="201"/>
      <c r="AA252" s="137"/>
      <c r="AB252" s="138"/>
      <c r="AC252" s="139"/>
      <c r="AD252" s="143"/>
      <c r="AE252" s="144"/>
      <c r="AF252" s="144"/>
      <c r="AG252" s="144"/>
      <c r="AH252" s="144"/>
      <c r="AI252" s="145"/>
      <c r="AJ252" s="60"/>
      <c r="AT252" s="31"/>
      <c r="AU252" s="31"/>
      <c r="AV252" s="31"/>
      <c r="AW252" s="31"/>
      <c r="AX252" s="31"/>
      <c r="AY252" s="31"/>
      <c r="AZ252" s="31"/>
      <c r="BA252" s="146"/>
      <c r="BB252" s="147"/>
      <c r="BC252" s="31"/>
      <c r="BD252" s="3"/>
      <c r="BE252" s="3"/>
      <c r="BF252" s="3"/>
    </row>
    <row r="253" spans="3:58" ht="10.9" customHeight="1" x14ac:dyDescent="0.15">
      <c r="C253" s="170"/>
      <c r="D253" s="173"/>
      <c r="E253" s="176"/>
      <c r="F253" s="176"/>
      <c r="G253" s="170"/>
      <c r="H253" s="176"/>
      <c r="I253" s="199"/>
      <c r="J253" s="200"/>
      <c r="K253" s="384"/>
      <c r="L253" s="190"/>
      <c r="M253" s="191"/>
      <c r="N253" s="191"/>
      <c r="O253" s="191"/>
      <c r="P253" s="191"/>
      <c r="Q253" s="192"/>
      <c r="R253" s="196"/>
      <c r="S253" s="197"/>
      <c r="T253" s="197"/>
      <c r="U253" s="197"/>
      <c r="V253" s="197"/>
      <c r="W253" s="198"/>
      <c r="X253" s="199"/>
      <c r="Y253" s="200"/>
      <c r="Z253" s="201"/>
      <c r="AA253" s="137"/>
      <c r="AB253" s="138"/>
      <c r="AC253" s="139"/>
      <c r="AD253" s="143"/>
      <c r="AE253" s="144"/>
      <c r="AF253" s="144"/>
      <c r="AG253" s="144"/>
      <c r="AH253" s="144"/>
      <c r="AI253" s="145"/>
      <c r="AJ253" s="60"/>
      <c r="AT253" s="31"/>
      <c r="AU253" s="31"/>
      <c r="AV253" s="31"/>
      <c r="AW253" s="31"/>
      <c r="AX253" s="31"/>
      <c r="AY253" s="31"/>
      <c r="AZ253" s="31"/>
      <c r="BA253" s="146"/>
      <c r="BB253" s="147"/>
      <c r="BC253" s="31"/>
      <c r="BD253" s="3"/>
      <c r="BE253" s="3"/>
      <c r="BF253" s="3"/>
    </row>
    <row r="254" spans="3:58" ht="10.9" customHeight="1" x14ac:dyDescent="0.15">
      <c r="C254" s="171"/>
      <c r="D254" s="174"/>
      <c r="E254" s="177"/>
      <c r="F254" s="177"/>
      <c r="G254" s="171"/>
      <c r="H254" s="177"/>
      <c r="I254" s="202"/>
      <c r="J254" s="203"/>
      <c r="K254" s="385"/>
      <c r="L254" s="193"/>
      <c r="M254" s="194"/>
      <c r="N254" s="194"/>
      <c r="O254" s="194"/>
      <c r="P254" s="194"/>
      <c r="Q254" s="195"/>
      <c r="R254" s="196"/>
      <c r="S254" s="197"/>
      <c r="T254" s="197"/>
      <c r="U254" s="197"/>
      <c r="V254" s="197"/>
      <c r="W254" s="198"/>
      <c r="X254" s="202"/>
      <c r="Y254" s="203"/>
      <c r="Z254" s="204"/>
      <c r="AA254" s="140"/>
      <c r="AB254" s="141"/>
      <c r="AC254" s="142"/>
      <c r="AD254" s="143"/>
      <c r="AE254" s="144"/>
      <c r="AF254" s="144"/>
      <c r="AG254" s="144"/>
      <c r="AH254" s="144"/>
      <c r="AI254" s="145"/>
      <c r="AJ254" s="60"/>
      <c r="AT254" s="31"/>
      <c r="AU254" s="31"/>
      <c r="AV254" s="31"/>
      <c r="AW254" s="31"/>
      <c r="AX254" s="31"/>
      <c r="AY254" s="31"/>
      <c r="AZ254" s="31"/>
      <c r="BA254" s="146"/>
      <c r="BB254" s="147"/>
      <c r="BC254" s="31"/>
      <c r="BD254" s="3"/>
      <c r="BE254" s="3"/>
      <c r="BF254" s="3"/>
    </row>
    <row r="255" spans="3:58" ht="10.9" customHeight="1" x14ac:dyDescent="0.15">
      <c r="C255" s="169">
        <v>6</v>
      </c>
      <c r="D255" s="172" t="s">
        <v>85</v>
      </c>
      <c r="E255" s="175">
        <v>25</v>
      </c>
      <c r="F255" s="175" t="s">
        <v>86</v>
      </c>
      <c r="G255" s="169" t="s">
        <v>91</v>
      </c>
      <c r="H255" s="175"/>
      <c r="I255" s="381"/>
      <c r="J255" s="382"/>
      <c r="K255" s="383"/>
      <c r="L255" s="187">
        <f>J$223</f>
        <v>0</v>
      </c>
      <c r="M255" s="188"/>
      <c r="N255" s="188"/>
      <c r="O255" s="188"/>
      <c r="P255" s="188"/>
      <c r="Q255" s="189"/>
      <c r="R255" s="196">
        <f t="shared" ref="R255" si="9">IF(AND(I255="○",BA255="●"),2+ROUNDDOWN(($L255-100)/100,0)*2,0)</f>
        <v>0</v>
      </c>
      <c r="S255" s="197"/>
      <c r="T255" s="197"/>
      <c r="U255" s="197"/>
      <c r="V255" s="197"/>
      <c r="W255" s="198"/>
      <c r="X255" s="199">
        <v>1</v>
      </c>
      <c r="Y255" s="200"/>
      <c r="Z255" s="201"/>
      <c r="AA255" s="137">
        <f t="shared" ref="AA255" si="10">IF(X255=1,$AL$32,IF(X255=2,$AL$53,IF(X255=3,$AL$72,IF(X255=4,$AL$91,IF(X255=5,$AL$110,IF(X255=6,$AL$129,IF(X255=7,$AL$148,IF(X255=8,$AL$167,IF(X255=9,$AL$186,IF(X255=10,$AL$205,0))))))))))</f>
        <v>0</v>
      </c>
      <c r="AB255" s="138"/>
      <c r="AC255" s="139"/>
      <c r="AD255" s="143">
        <f t="shared" ref="AD255" si="11">IF(I255="○",ROUNDUP(R255*AA255,1),0)</f>
        <v>0</v>
      </c>
      <c r="AE255" s="144"/>
      <c r="AF255" s="144"/>
      <c r="AG255" s="144"/>
      <c r="AH255" s="144"/>
      <c r="AI255" s="145"/>
      <c r="AJ255" s="60"/>
      <c r="AT255" s="31"/>
      <c r="AU255" s="31"/>
      <c r="AV255" s="31"/>
      <c r="AW255" s="31"/>
      <c r="AX255" s="31"/>
      <c r="AY255" s="31"/>
      <c r="AZ255" s="31"/>
      <c r="BA255" s="146" t="str">
        <f>IF(OR(I255="×",BA259="×"),"×","●")</f>
        <v>●</v>
      </c>
      <c r="BB255" s="147">
        <f>IF(BA255="●",IF(I255="定","-",I255),"-")</f>
        <v>0</v>
      </c>
      <c r="BC255" s="31"/>
      <c r="BD255" s="3"/>
      <c r="BE255" s="3"/>
      <c r="BF255" s="3"/>
    </row>
    <row r="256" spans="3:58" ht="10.9" customHeight="1" x14ac:dyDescent="0.15">
      <c r="C256" s="170"/>
      <c r="D256" s="173"/>
      <c r="E256" s="176"/>
      <c r="F256" s="176"/>
      <c r="G256" s="170"/>
      <c r="H256" s="176"/>
      <c r="I256" s="199"/>
      <c r="J256" s="200"/>
      <c r="K256" s="384"/>
      <c r="L256" s="190"/>
      <c r="M256" s="191"/>
      <c r="N256" s="191"/>
      <c r="O256" s="191"/>
      <c r="P256" s="191"/>
      <c r="Q256" s="192"/>
      <c r="R256" s="196"/>
      <c r="S256" s="197"/>
      <c r="T256" s="197"/>
      <c r="U256" s="197"/>
      <c r="V256" s="197"/>
      <c r="W256" s="198"/>
      <c r="X256" s="199"/>
      <c r="Y256" s="200"/>
      <c r="Z256" s="201"/>
      <c r="AA256" s="137"/>
      <c r="AB256" s="138"/>
      <c r="AC256" s="139"/>
      <c r="AD256" s="143"/>
      <c r="AE256" s="144"/>
      <c r="AF256" s="144"/>
      <c r="AG256" s="144"/>
      <c r="AH256" s="144"/>
      <c r="AI256" s="145"/>
      <c r="AJ256" s="60"/>
      <c r="AT256" s="31"/>
      <c r="AU256" s="31"/>
      <c r="AV256" s="31"/>
      <c r="AW256" s="31"/>
      <c r="AX256" s="31"/>
      <c r="AY256" s="31"/>
      <c r="AZ256" s="31"/>
      <c r="BA256" s="146"/>
      <c r="BB256" s="147"/>
      <c r="BC256" s="31"/>
      <c r="BD256" s="3"/>
      <c r="BE256" s="3"/>
      <c r="BF256" s="3"/>
    </row>
    <row r="257" spans="3:58" ht="10.9" customHeight="1" x14ac:dyDescent="0.15">
      <c r="C257" s="170"/>
      <c r="D257" s="173"/>
      <c r="E257" s="176"/>
      <c r="F257" s="176"/>
      <c r="G257" s="170"/>
      <c r="H257" s="176"/>
      <c r="I257" s="199"/>
      <c r="J257" s="200"/>
      <c r="K257" s="384"/>
      <c r="L257" s="190"/>
      <c r="M257" s="191"/>
      <c r="N257" s="191"/>
      <c r="O257" s="191"/>
      <c r="P257" s="191"/>
      <c r="Q257" s="192"/>
      <c r="R257" s="196"/>
      <c r="S257" s="197"/>
      <c r="T257" s="197"/>
      <c r="U257" s="197"/>
      <c r="V257" s="197"/>
      <c r="W257" s="198"/>
      <c r="X257" s="199"/>
      <c r="Y257" s="200"/>
      <c r="Z257" s="201"/>
      <c r="AA257" s="137"/>
      <c r="AB257" s="138"/>
      <c r="AC257" s="139"/>
      <c r="AD257" s="143"/>
      <c r="AE257" s="144"/>
      <c r="AF257" s="144"/>
      <c r="AG257" s="144"/>
      <c r="AH257" s="144"/>
      <c r="AI257" s="145"/>
      <c r="AJ257" s="60"/>
      <c r="AT257" s="31"/>
      <c r="AU257" s="31"/>
      <c r="AV257" s="31"/>
      <c r="AW257" s="31"/>
      <c r="AX257" s="31"/>
      <c r="AY257" s="31"/>
      <c r="AZ257" s="31"/>
      <c r="BA257" s="146"/>
      <c r="BB257" s="147"/>
      <c r="BC257" s="31"/>
      <c r="BD257" s="3"/>
      <c r="BE257" s="3"/>
      <c r="BF257" s="3"/>
    </row>
    <row r="258" spans="3:58" ht="10.9" customHeight="1" x14ac:dyDescent="0.15">
      <c r="C258" s="171"/>
      <c r="D258" s="174"/>
      <c r="E258" s="177"/>
      <c r="F258" s="177"/>
      <c r="G258" s="171"/>
      <c r="H258" s="177"/>
      <c r="I258" s="202"/>
      <c r="J258" s="203"/>
      <c r="K258" s="385"/>
      <c r="L258" s="193"/>
      <c r="M258" s="194"/>
      <c r="N258" s="194"/>
      <c r="O258" s="194"/>
      <c r="P258" s="194"/>
      <c r="Q258" s="195"/>
      <c r="R258" s="196"/>
      <c r="S258" s="197"/>
      <c r="T258" s="197"/>
      <c r="U258" s="197"/>
      <c r="V258" s="197"/>
      <c r="W258" s="198"/>
      <c r="X258" s="202"/>
      <c r="Y258" s="203"/>
      <c r="Z258" s="204"/>
      <c r="AA258" s="140"/>
      <c r="AB258" s="141"/>
      <c r="AC258" s="142"/>
      <c r="AD258" s="143"/>
      <c r="AE258" s="144"/>
      <c r="AF258" s="144"/>
      <c r="AG258" s="144"/>
      <c r="AH258" s="144"/>
      <c r="AI258" s="145"/>
      <c r="AJ258" s="60"/>
      <c r="AT258" s="31"/>
      <c r="AU258" s="31"/>
      <c r="AV258" s="31"/>
      <c r="AW258" s="31"/>
      <c r="AX258" s="31"/>
      <c r="AY258" s="31"/>
      <c r="AZ258" s="31"/>
      <c r="BA258" s="146"/>
      <c r="BB258" s="147"/>
      <c r="BC258" s="31"/>
      <c r="BD258" s="3"/>
      <c r="BE258" s="3"/>
      <c r="BF258" s="3"/>
    </row>
    <row r="259" spans="3:58" ht="10.9" customHeight="1" x14ac:dyDescent="0.15">
      <c r="C259" s="169">
        <v>6</v>
      </c>
      <c r="D259" s="172" t="s">
        <v>85</v>
      </c>
      <c r="E259" s="175">
        <v>26</v>
      </c>
      <c r="F259" s="175" t="s">
        <v>86</v>
      </c>
      <c r="G259" s="169" t="s">
        <v>92</v>
      </c>
      <c r="H259" s="175"/>
      <c r="I259" s="381"/>
      <c r="J259" s="382"/>
      <c r="K259" s="383"/>
      <c r="L259" s="187">
        <f>J$223</f>
        <v>0</v>
      </c>
      <c r="M259" s="188"/>
      <c r="N259" s="188"/>
      <c r="O259" s="188"/>
      <c r="P259" s="188"/>
      <c r="Q259" s="189"/>
      <c r="R259" s="196">
        <f t="shared" ref="R259" si="12">IF(AND(I259="○",BA259="●"),2+ROUNDDOWN(($L259-100)/100,0)*2,0)</f>
        <v>0</v>
      </c>
      <c r="S259" s="197"/>
      <c r="T259" s="197"/>
      <c r="U259" s="197"/>
      <c r="V259" s="197"/>
      <c r="W259" s="198"/>
      <c r="X259" s="199">
        <v>1</v>
      </c>
      <c r="Y259" s="200"/>
      <c r="Z259" s="201"/>
      <c r="AA259" s="137">
        <f t="shared" ref="AA259" si="13">IF(X259=1,$AL$32,IF(X259=2,$AL$53,IF(X259=3,$AL$72,IF(X259=4,$AL$91,IF(X259=5,$AL$110,IF(X259=6,$AL$129,IF(X259=7,$AL$148,IF(X259=8,$AL$167,IF(X259=9,$AL$186,IF(X259=10,$AL$205,0))))))))))</f>
        <v>0</v>
      </c>
      <c r="AB259" s="138"/>
      <c r="AC259" s="139"/>
      <c r="AD259" s="143">
        <f t="shared" ref="AD259" si="14">IF(I259="○",ROUNDUP(R259*AA259,1),0)</f>
        <v>0</v>
      </c>
      <c r="AE259" s="144"/>
      <c r="AF259" s="144"/>
      <c r="AG259" s="144"/>
      <c r="AH259" s="144"/>
      <c r="AI259" s="145"/>
      <c r="AJ259" s="60"/>
      <c r="AT259" s="31"/>
      <c r="AU259" s="31"/>
      <c r="AV259" s="31"/>
      <c r="AW259" s="31"/>
      <c r="AX259" s="31"/>
      <c r="AY259" s="31"/>
      <c r="AZ259" s="31"/>
      <c r="BA259" s="146" t="str">
        <f>IF(OR(I259="×",BA263="×"),"×","●")</f>
        <v>●</v>
      </c>
      <c r="BB259" s="147">
        <f>IF(BA259="●",IF(I259="定","-",I259),"-")</f>
        <v>0</v>
      </c>
      <c r="BC259" s="31"/>
      <c r="BD259" s="3"/>
      <c r="BE259" s="3"/>
      <c r="BF259" s="3"/>
    </row>
    <row r="260" spans="3:58" ht="10.9" customHeight="1" x14ac:dyDescent="0.15">
      <c r="C260" s="170"/>
      <c r="D260" s="173"/>
      <c r="E260" s="176"/>
      <c r="F260" s="176"/>
      <c r="G260" s="170"/>
      <c r="H260" s="176"/>
      <c r="I260" s="199"/>
      <c r="J260" s="200"/>
      <c r="K260" s="384"/>
      <c r="L260" s="190"/>
      <c r="M260" s="191"/>
      <c r="N260" s="191"/>
      <c r="O260" s="191"/>
      <c r="P260" s="191"/>
      <c r="Q260" s="192"/>
      <c r="R260" s="196"/>
      <c r="S260" s="197"/>
      <c r="T260" s="197"/>
      <c r="U260" s="197"/>
      <c r="V260" s="197"/>
      <c r="W260" s="198"/>
      <c r="X260" s="199"/>
      <c r="Y260" s="200"/>
      <c r="Z260" s="201"/>
      <c r="AA260" s="137"/>
      <c r="AB260" s="138"/>
      <c r="AC260" s="139"/>
      <c r="AD260" s="143"/>
      <c r="AE260" s="144"/>
      <c r="AF260" s="144"/>
      <c r="AG260" s="144"/>
      <c r="AH260" s="144"/>
      <c r="AI260" s="145"/>
      <c r="AJ260" s="60"/>
      <c r="AT260" s="31"/>
      <c r="AU260" s="31"/>
      <c r="AV260" s="31"/>
      <c r="AW260" s="31"/>
      <c r="AX260" s="31"/>
      <c r="AY260" s="31"/>
      <c r="AZ260" s="31"/>
      <c r="BA260" s="146"/>
      <c r="BB260" s="147"/>
      <c r="BC260" s="31"/>
      <c r="BD260" s="3"/>
      <c r="BE260" s="3"/>
      <c r="BF260" s="3"/>
    </row>
    <row r="261" spans="3:58" ht="10.9" customHeight="1" x14ac:dyDescent="0.15">
      <c r="C261" s="170"/>
      <c r="D261" s="173"/>
      <c r="E261" s="176"/>
      <c r="F261" s="176"/>
      <c r="G261" s="170"/>
      <c r="H261" s="176"/>
      <c r="I261" s="199"/>
      <c r="J261" s="200"/>
      <c r="K261" s="384"/>
      <c r="L261" s="190"/>
      <c r="M261" s="191"/>
      <c r="N261" s="191"/>
      <c r="O261" s="191"/>
      <c r="P261" s="191"/>
      <c r="Q261" s="192"/>
      <c r="R261" s="196"/>
      <c r="S261" s="197"/>
      <c r="T261" s="197"/>
      <c r="U261" s="197"/>
      <c r="V261" s="197"/>
      <c r="W261" s="198"/>
      <c r="X261" s="199"/>
      <c r="Y261" s="200"/>
      <c r="Z261" s="201"/>
      <c r="AA261" s="137"/>
      <c r="AB261" s="138"/>
      <c r="AC261" s="139"/>
      <c r="AD261" s="143"/>
      <c r="AE261" s="144"/>
      <c r="AF261" s="144"/>
      <c r="AG261" s="144"/>
      <c r="AH261" s="144"/>
      <c r="AI261" s="145"/>
      <c r="AJ261" s="60"/>
      <c r="AT261" s="31"/>
      <c r="AU261" s="31"/>
      <c r="AV261" s="31"/>
      <c r="AW261" s="31"/>
      <c r="AX261" s="31"/>
      <c r="AY261" s="31"/>
      <c r="AZ261" s="31"/>
      <c r="BA261" s="146"/>
      <c r="BB261" s="147"/>
      <c r="BC261" s="31"/>
      <c r="BD261" s="3"/>
      <c r="BE261" s="3"/>
      <c r="BF261" s="3"/>
    </row>
    <row r="262" spans="3:58" ht="10.9" customHeight="1" x14ac:dyDescent="0.15">
      <c r="C262" s="171"/>
      <c r="D262" s="174"/>
      <c r="E262" s="177"/>
      <c r="F262" s="177"/>
      <c r="G262" s="171"/>
      <c r="H262" s="177"/>
      <c r="I262" s="202"/>
      <c r="J262" s="203"/>
      <c r="K262" s="385"/>
      <c r="L262" s="193"/>
      <c r="M262" s="194"/>
      <c r="N262" s="194"/>
      <c r="O262" s="194"/>
      <c r="P262" s="194"/>
      <c r="Q262" s="195"/>
      <c r="R262" s="196"/>
      <c r="S262" s="197"/>
      <c r="T262" s="197"/>
      <c r="U262" s="197"/>
      <c r="V262" s="197"/>
      <c r="W262" s="198"/>
      <c r="X262" s="202"/>
      <c r="Y262" s="203"/>
      <c r="Z262" s="204"/>
      <c r="AA262" s="140"/>
      <c r="AB262" s="141"/>
      <c r="AC262" s="142"/>
      <c r="AD262" s="143"/>
      <c r="AE262" s="144"/>
      <c r="AF262" s="144"/>
      <c r="AG262" s="144"/>
      <c r="AH262" s="144"/>
      <c r="AI262" s="145"/>
      <c r="AJ262" s="60"/>
      <c r="AT262" s="31"/>
      <c r="AU262" s="31"/>
      <c r="AV262" s="31"/>
      <c r="AW262" s="31"/>
      <c r="AX262" s="31"/>
      <c r="AY262" s="31"/>
      <c r="AZ262" s="31"/>
      <c r="BA262" s="146"/>
      <c r="BB262" s="147"/>
      <c r="BC262" s="31"/>
      <c r="BD262" s="3"/>
      <c r="BE262" s="3"/>
      <c r="BF262" s="3"/>
    </row>
    <row r="263" spans="3:58" ht="10.9" customHeight="1" x14ac:dyDescent="0.15">
      <c r="C263" s="169">
        <v>6</v>
      </c>
      <c r="D263" s="172" t="s">
        <v>85</v>
      </c>
      <c r="E263" s="175">
        <v>27</v>
      </c>
      <c r="F263" s="175" t="s">
        <v>86</v>
      </c>
      <c r="G263" s="169" t="s">
        <v>93</v>
      </c>
      <c r="H263" s="175"/>
      <c r="I263" s="381"/>
      <c r="J263" s="382"/>
      <c r="K263" s="383"/>
      <c r="L263" s="187">
        <f>J$223</f>
        <v>0</v>
      </c>
      <c r="M263" s="188"/>
      <c r="N263" s="188"/>
      <c r="O263" s="188"/>
      <c r="P263" s="188"/>
      <c r="Q263" s="189"/>
      <c r="R263" s="196">
        <f t="shared" ref="R263" si="15">IF(AND(I263="○",BA263="●"),2+ROUNDDOWN(($L263-100)/100,0)*2,0)</f>
        <v>0</v>
      </c>
      <c r="S263" s="197"/>
      <c r="T263" s="197"/>
      <c r="U263" s="197"/>
      <c r="V263" s="197"/>
      <c r="W263" s="198"/>
      <c r="X263" s="199">
        <v>1</v>
      </c>
      <c r="Y263" s="200"/>
      <c r="Z263" s="201"/>
      <c r="AA263" s="137">
        <f t="shared" ref="AA263" si="16">IF(X263=1,$AL$32,IF(X263=2,$AL$53,IF(X263=3,$AL$72,IF(X263=4,$AL$91,IF(X263=5,$AL$110,IF(X263=6,$AL$129,IF(X263=7,$AL$148,IF(X263=8,$AL$167,IF(X263=9,$AL$186,IF(X263=10,$AL$205,0))))))))))</f>
        <v>0</v>
      </c>
      <c r="AB263" s="138"/>
      <c r="AC263" s="139"/>
      <c r="AD263" s="143">
        <f t="shared" ref="AD263" si="17">IF(I263="○",ROUNDUP(R263*AA263,1),0)</f>
        <v>0</v>
      </c>
      <c r="AE263" s="144"/>
      <c r="AF263" s="144"/>
      <c r="AG263" s="144"/>
      <c r="AH263" s="144"/>
      <c r="AI263" s="145"/>
      <c r="AJ263" s="60"/>
      <c r="AT263" s="31"/>
      <c r="AU263" s="31"/>
      <c r="AV263" s="31"/>
      <c r="AW263" s="31"/>
      <c r="AX263" s="31"/>
      <c r="AY263" s="31"/>
      <c r="AZ263" s="31"/>
      <c r="BA263" s="146" t="str">
        <f>IF(OR(I263="×",BA267="×"),"×","●")</f>
        <v>●</v>
      </c>
      <c r="BB263" s="147">
        <f>IF(BA263="●",IF(I263="定","-",I263),"-")</f>
        <v>0</v>
      </c>
      <c r="BC263" s="31"/>
      <c r="BD263" s="3"/>
      <c r="BE263" s="3"/>
      <c r="BF263" s="3"/>
    </row>
    <row r="264" spans="3:58" ht="10.9" customHeight="1" x14ac:dyDescent="0.15">
      <c r="C264" s="170"/>
      <c r="D264" s="173"/>
      <c r="E264" s="176"/>
      <c r="F264" s="176"/>
      <c r="G264" s="170"/>
      <c r="H264" s="176"/>
      <c r="I264" s="199"/>
      <c r="J264" s="200"/>
      <c r="K264" s="384"/>
      <c r="L264" s="190"/>
      <c r="M264" s="191"/>
      <c r="N264" s="191"/>
      <c r="O264" s="191"/>
      <c r="P264" s="191"/>
      <c r="Q264" s="192"/>
      <c r="R264" s="196"/>
      <c r="S264" s="197"/>
      <c r="T264" s="197"/>
      <c r="U264" s="197"/>
      <c r="V264" s="197"/>
      <c r="W264" s="198"/>
      <c r="X264" s="199"/>
      <c r="Y264" s="200"/>
      <c r="Z264" s="201"/>
      <c r="AA264" s="137"/>
      <c r="AB264" s="138"/>
      <c r="AC264" s="139"/>
      <c r="AD264" s="143"/>
      <c r="AE264" s="144"/>
      <c r="AF264" s="144"/>
      <c r="AG264" s="144"/>
      <c r="AH264" s="144"/>
      <c r="AI264" s="145"/>
      <c r="AJ264" s="60"/>
      <c r="AT264" s="31"/>
      <c r="AU264" s="31"/>
      <c r="AV264" s="31"/>
      <c r="AW264" s="31"/>
      <c r="AX264" s="31"/>
      <c r="AY264" s="31"/>
      <c r="AZ264" s="31"/>
      <c r="BA264" s="146"/>
      <c r="BB264" s="147"/>
      <c r="BC264" s="31"/>
      <c r="BD264" s="3"/>
      <c r="BE264" s="3"/>
      <c r="BF264" s="3"/>
    </row>
    <row r="265" spans="3:58" ht="10.9" customHeight="1" x14ac:dyDescent="0.15">
      <c r="C265" s="170"/>
      <c r="D265" s="173"/>
      <c r="E265" s="176"/>
      <c r="F265" s="176"/>
      <c r="G265" s="170"/>
      <c r="H265" s="176"/>
      <c r="I265" s="199"/>
      <c r="J265" s="200"/>
      <c r="K265" s="384"/>
      <c r="L265" s="190"/>
      <c r="M265" s="191"/>
      <c r="N265" s="191"/>
      <c r="O265" s="191"/>
      <c r="P265" s="191"/>
      <c r="Q265" s="192"/>
      <c r="R265" s="196"/>
      <c r="S265" s="197"/>
      <c r="T265" s="197"/>
      <c r="U265" s="197"/>
      <c r="V265" s="197"/>
      <c r="W265" s="198"/>
      <c r="X265" s="199"/>
      <c r="Y265" s="200"/>
      <c r="Z265" s="201"/>
      <c r="AA265" s="137"/>
      <c r="AB265" s="138"/>
      <c r="AC265" s="139"/>
      <c r="AD265" s="143"/>
      <c r="AE265" s="144"/>
      <c r="AF265" s="144"/>
      <c r="AG265" s="144"/>
      <c r="AH265" s="144"/>
      <c r="AI265" s="145"/>
      <c r="AJ265" s="60"/>
      <c r="AT265" s="31"/>
      <c r="AU265" s="31"/>
      <c r="AV265" s="31"/>
      <c r="AW265" s="31"/>
      <c r="AX265" s="31"/>
      <c r="AY265" s="31"/>
      <c r="AZ265" s="31"/>
      <c r="BA265" s="146"/>
      <c r="BB265" s="147"/>
      <c r="BC265" s="31"/>
      <c r="BD265" s="3"/>
      <c r="BE265" s="3"/>
      <c r="BF265" s="3"/>
    </row>
    <row r="266" spans="3:58" ht="10.9" customHeight="1" x14ac:dyDescent="0.15">
      <c r="C266" s="171"/>
      <c r="D266" s="174"/>
      <c r="E266" s="177"/>
      <c r="F266" s="177"/>
      <c r="G266" s="171"/>
      <c r="H266" s="177"/>
      <c r="I266" s="202"/>
      <c r="J266" s="203"/>
      <c r="K266" s="385"/>
      <c r="L266" s="193"/>
      <c r="M266" s="194"/>
      <c r="N266" s="194"/>
      <c r="O266" s="194"/>
      <c r="P266" s="194"/>
      <c r="Q266" s="195"/>
      <c r="R266" s="196"/>
      <c r="S266" s="197"/>
      <c r="T266" s="197"/>
      <c r="U266" s="197"/>
      <c r="V266" s="197"/>
      <c r="W266" s="198"/>
      <c r="X266" s="202"/>
      <c r="Y266" s="203"/>
      <c r="Z266" s="204"/>
      <c r="AA266" s="140"/>
      <c r="AB266" s="141"/>
      <c r="AC266" s="142"/>
      <c r="AD266" s="143"/>
      <c r="AE266" s="144"/>
      <c r="AF266" s="144"/>
      <c r="AG266" s="144"/>
      <c r="AH266" s="144"/>
      <c r="AI266" s="145"/>
      <c r="AJ266" s="60"/>
      <c r="AT266" s="31"/>
      <c r="AU266" s="31"/>
      <c r="AV266" s="31"/>
      <c r="AW266" s="31"/>
      <c r="AX266" s="31"/>
      <c r="AY266" s="31"/>
      <c r="AZ266" s="31"/>
      <c r="BA266" s="146"/>
      <c r="BB266" s="147"/>
      <c r="BC266" s="31"/>
      <c r="BD266" s="3"/>
      <c r="BE266" s="3"/>
      <c r="BF266" s="3"/>
    </row>
    <row r="267" spans="3:58" ht="10.9" customHeight="1" x14ac:dyDescent="0.15">
      <c r="C267" s="169">
        <v>6</v>
      </c>
      <c r="D267" s="172" t="s">
        <v>85</v>
      </c>
      <c r="E267" s="175">
        <v>28</v>
      </c>
      <c r="F267" s="175" t="s">
        <v>86</v>
      </c>
      <c r="G267" s="169" t="s">
        <v>87</v>
      </c>
      <c r="H267" s="175"/>
      <c r="I267" s="381"/>
      <c r="J267" s="382"/>
      <c r="K267" s="383"/>
      <c r="L267" s="187">
        <f>J$223</f>
        <v>0</v>
      </c>
      <c r="M267" s="188"/>
      <c r="N267" s="188"/>
      <c r="O267" s="188"/>
      <c r="P267" s="188"/>
      <c r="Q267" s="189"/>
      <c r="R267" s="196">
        <f t="shared" ref="R267" si="18">IF(AND(I267="○",BA267="●"),2+ROUNDDOWN(($L267-100)/100,0)*2,0)</f>
        <v>0</v>
      </c>
      <c r="S267" s="197"/>
      <c r="T267" s="197"/>
      <c r="U267" s="197"/>
      <c r="V267" s="197"/>
      <c r="W267" s="198"/>
      <c r="X267" s="199">
        <v>1</v>
      </c>
      <c r="Y267" s="200"/>
      <c r="Z267" s="201"/>
      <c r="AA267" s="137">
        <f t="shared" ref="AA267" si="19">IF(X267=1,$AL$32,IF(X267=2,$AL$53,IF(X267=3,$AL$72,IF(X267=4,$AL$91,IF(X267=5,$AL$110,IF(X267=6,$AL$129,IF(X267=7,$AL$148,IF(X267=8,$AL$167,IF(X267=9,$AL$186,IF(X267=10,$AL$205,0))))))))))</f>
        <v>0</v>
      </c>
      <c r="AB267" s="138"/>
      <c r="AC267" s="139"/>
      <c r="AD267" s="143">
        <f t="shared" ref="AD267" si="20">IF(I267="○",ROUNDUP(R267*AA267,1),0)</f>
        <v>0</v>
      </c>
      <c r="AE267" s="144"/>
      <c r="AF267" s="144"/>
      <c r="AG267" s="144"/>
      <c r="AH267" s="144"/>
      <c r="AI267" s="145"/>
      <c r="AJ267" s="60"/>
      <c r="AT267" s="31"/>
      <c r="AU267" s="31"/>
      <c r="AV267" s="31"/>
      <c r="AW267" s="31"/>
      <c r="AX267" s="31"/>
      <c r="AY267" s="31"/>
      <c r="AZ267" s="31"/>
      <c r="BA267" s="146" t="str">
        <f>IF(OR(I267="×",BA271="×"),"×","●")</f>
        <v>●</v>
      </c>
      <c r="BB267" s="147">
        <f>IF(BA267="●",IF(I267="定","-",I267),"-")</f>
        <v>0</v>
      </c>
      <c r="BC267" s="31"/>
      <c r="BD267" s="3"/>
      <c r="BE267" s="3"/>
      <c r="BF267" s="3"/>
    </row>
    <row r="268" spans="3:58" ht="10.9" customHeight="1" x14ac:dyDescent="0.15">
      <c r="C268" s="170"/>
      <c r="D268" s="173"/>
      <c r="E268" s="176"/>
      <c r="F268" s="176"/>
      <c r="G268" s="170"/>
      <c r="H268" s="176"/>
      <c r="I268" s="199"/>
      <c r="J268" s="200"/>
      <c r="K268" s="384"/>
      <c r="L268" s="190"/>
      <c r="M268" s="191"/>
      <c r="N268" s="191"/>
      <c r="O268" s="191"/>
      <c r="P268" s="191"/>
      <c r="Q268" s="192"/>
      <c r="R268" s="196"/>
      <c r="S268" s="197"/>
      <c r="T268" s="197"/>
      <c r="U268" s="197"/>
      <c r="V268" s="197"/>
      <c r="W268" s="198"/>
      <c r="X268" s="199"/>
      <c r="Y268" s="200"/>
      <c r="Z268" s="201"/>
      <c r="AA268" s="137"/>
      <c r="AB268" s="138"/>
      <c r="AC268" s="139"/>
      <c r="AD268" s="143"/>
      <c r="AE268" s="144"/>
      <c r="AF268" s="144"/>
      <c r="AG268" s="144"/>
      <c r="AH268" s="144"/>
      <c r="AI268" s="145"/>
      <c r="AJ268" s="60"/>
      <c r="AT268" s="31"/>
      <c r="AU268" s="31"/>
      <c r="AV268" s="31"/>
      <c r="AW268" s="31"/>
      <c r="AX268" s="31"/>
      <c r="AY268" s="31"/>
      <c r="AZ268" s="31"/>
      <c r="BA268" s="146"/>
      <c r="BB268" s="147"/>
      <c r="BC268" s="31"/>
      <c r="BD268" s="3"/>
      <c r="BE268" s="3"/>
      <c r="BF268" s="3"/>
    </row>
    <row r="269" spans="3:58" ht="10.9" customHeight="1" x14ac:dyDescent="0.15">
      <c r="C269" s="170"/>
      <c r="D269" s="173"/>
      <c r="E269" s="176"/>
      <c r="F269" s="176"/>
      <c r="G269" s="170"/>
      <c r="H269" s="176"/>
      <c r="I269" s="199"/>
      <c r="J269" s="200"/>
      <c r="K269" s="384"/>
      <c r="L269" s="190"/>
      <c r="M269" s="191"/>
      <c r="N269" s="191"/>
      <c r="O269" s="191"/>
      <c r="P269" s="191"/>
      <c r="Q269" s="192"/>
      <c r="R269" s="196"/>
      <c r="S269" s="197"/>
      <c r="T269" s="197"/>
      <c r="U269" s="197"/>
      <c r="V269" s="197"/>
      <c r="W269" s="198"/>
      <c r="X269" s="199"/>
      <c r="Y269" s="200"/>
      <c r="Z269" s="201"/>
      <c r="AA269" s="137"/>
      <c r="AB269" s="138"/>
      <c r="AC269" s="139"/>
      <c r="AD269" s="143"/>
      <c r="AE269" s="144"/>
      <c r="AF269" s="144"/>
      <c r="AG269" s="144"/>
      <c r="AH269" s="144"/>
      <c r="AI269" s="145"/>
      <c r="AJ269" s="60"/>
      <c r="AT269" s="31"/>
      <c r="AU269" s="31"/>
      <c r="AV269" s="31"/>
      <c r="AW269" s="31"/>
      <c r="AX269" s="31"/>
      <c r="AY269" s="31"/>
      <c r="AZ269" s="31"/>
      <c r="BA269" s="146"/>
      <c r="BB269" s="147"/>
      <c r="BC269" s="31"/>
      <c r="BD269" s="3"/>
      <c r="BE269" s="3"/>
      <c r="BF269" s="3"/>
    </row>
    <row r="270" spans="3:58" ht="10.9" customHeight="1" x14ac:dyDescent="0.15">
      <c r="C270" s="171"/>
      <c r="D270" s="174"/>
      <c r="E270" s="177"/>
      <c r="F270" s="177"/>
      <c r="G270" s="171"/>
      <c r="H270" s="177"/>
      <c r="I270" s="202"/>
      <c r="J270" s="203"/>
      <c r="K270" s="385"/>
      <c r="L270" s="193"/>
      <c r="M270" s="194"/>
      <c r="N270" s="194"/>
      <c r="O270" s="194"/>
      <c r="P270" s="194"/>
      <c r="Q270" s="195"/>
      <c r="R270" s="196"/>
      <c r="S270" s="197"/>
      <c r="T270" s="197"/>
      <c r="U270" s="197"/>
      <c r="V270" s="197"/>
      <c r="W270" s="198"/>
      <c r="X270" s="202"/>
      <c r="Y270" s="203"/>
      <c r="Z270" s="204"/>
      <c r="AA270" s="140"/>
      <c r="AB270" s="141"/>
      <c r="AC270" s="142"/>
      <c r="AD270" s="143"/>
      <c r="AE270" s="144"/>
      <c r="AF270" s="144"/>
      <c r="AG270" s="144"/>
      <c r="AH270" s="144"/>
      <c r="AI270" s="145"/>
      <c r="AJ270" s="60"/>
      <c r="AT270" s="31"/>
      <c r="AU270" s="31"/>
      <c r="AV270" s="31"/>
      <c r="AW270" s="31"/>
      <c r="AX270" s="31"/>
      <c r="AY270" s="31"/>
      <c r="AZ270" s="31"/>
      <c r="BA270" s="146"/>
      <c r="BB270" s="147"/>
      <c r="BC270" s="31"/>
      <c r="BD270" s="3"/>
      <c r="BE270" s="3"/>
      <c r="BF270" s="3"/>
    </row>
    <row r="271" spans="3:58" ht="10.9" customHeight="1" x14ac:dyDescent="0.15">
      <c r="C271" s="169">
        <v>6</v>
      </c>
      <c r="D271" s="172" t="s">
        <v>85</v>
      </c>
      <c r="E271" s="175">
        <v>29</v>
      </c>
      <c r="F271" s="175" t="s">
        <v>86</v>
      </c>
      <c r="G271" s="169" t="s">
        <v>88</v>
      </c>
      <c r="H271" s="175"/>
      <c r="I271" s="381"/>
      <c r="J271" s="382"/>
      <c r="K271" s="383"/>
      <c r="L271" s="187">
        <f>J$223</f>
        <v>0</v>
      </c>
      <c r="M271" s="188"/>
      <c r="N271" s="188"/>
      <c r="O271" s="188"/>
      <c r="P271" s="188"/>
      <c r="Q271" s="189"/>
      <c r="R271" s="196">
        <f t="shared" ref="R271" si="21">IF(AND(I271="○",BA271="●"),2+ROUNDDOWN(($L271-100)/100,0)*2,0)</f>
        <v>0</v>
      </c>
      <c r="S271" s="197"/>
      <c r="T271" s="197"/>
      <c r="U271" s="197"/>
      <c r="V271" s="197"/>
      <c r="W271" s="198"/>
      <c r="X271" s="199">
        <v>1</v>
      </c>
      <c r="Y271" s="200"/>
      <c r="Z271" s="201"/>
      <c r="AA271" s="137">
        <f t="shared" ref="AA271" si="22">IF(X271=1,$AL$32,IF(X271=2,$AL$53,IF(X271=3,$AL$72,IF(X271=4,$AL$91,IF(X271=5,$AL$110,IF(X271=6,$AL$129,IF(X271=7,$AL$148,IF(X271=8,$AL$167,IF(X271=9,$AL$186,IF(X271=10,$AL$205,0))))))))))</f>
        <v>0</v>
      </c>
      <c r="AB271" s="138"/>
      <c r="AC271" s="139"/>
      <c r="AD271" s="143">
        <f t="shared" ref="AD271" si="23">IF(I271="○",ROUNDUP(R271*AA271,1),0)</f>
        <v>0</v>
      </c>
      <c r="AE271" s="144"/>
      <c r="AF271" s="144"/>
      <c r="AG271" s="144"/>
      <c r="AH271" s="144"/>
      <c r="AI271" s="145"/>
      <c r="AJ271" s="60"/>
      <c r="AT271" s="31"/>
      <c r="AU271" s="31"/>
      <c r="AV271" s="31"/>
      <c r="AW271" s="31"/>
      <c r="AX271" s="31"/>
      <c r="AY271" s="31"/>
      <c r="AZ271" s="31"/>
      <c r="BA271" s="146" t="str">
        <f>IF(OR(I271="×",BA275="×"),"×","●")</f>
        <v>●</v>
      </c>
      <c r="BB271" s="147">
        <f>IF(BA271="●",IF(I271="定","-",I271),"-")</f>
        <v>0</v>
      </c>
      <c r="BC271" s="31"/>
      <c r="BD271" s="3"/>
      <c r="BE271" s="3"/>
      <c r="BF271" s="3"/>
    </row>
    <row r="272" spans="3:58" ht="10.9" customHeight="1" x14ac:dyDescent="0.15">
      <c r="C272" s="170"/>
      <c r="D272" s="173"/>
      <c r="E272" s="176"/>
      <c r="F272" s="176"/>
      <c r="G272" s="170"/>
      <c r="H272" s="176"/>
      <c r="I272" s="199"/>
      <c r="J272" s="200"/>
      <c r="K272" s="384"/>
      <c r="L272" s="190"/>
      <c r="M272" s="191"/>
      <c r="N272" s="191"/>
      <c r="O272" s="191"/>
      <c r="P272" s="191"/>
      <c r="Q272" s="192"/>
      <c r="R272" s="196"/>
      <c r="S272" s="197"/>
      <c r="T272" s="197"/>
      <c r="U272" s="197"/>
      <c r="V272" s="197"/>
      <c r="W272" s="198"/>
      <c r="X272" s="199"/>
      <c r="Y272" s="200"/>
      <c r="Z272" s="201"/>
      <c r="AA272" s="137"/>
      <c r="AB272" s="138"/>
      <c r="AC272" s="139"/>
      <c r="AD272" s="143"/>
      <c r="AE272" s="144"/>
      <c r="AF272" s="144"/>
      <c r="AG272" s="144"/>
      <c r="AH272" s="144"/>
      <c r="AI272" s="145"/>
      <c r="AJ272" s="60"/>
      <c r="AT272" s="31"/>
      <c r="AU272" s="31"/>
      <c r="AV272" s="31"/>
      <c r="AW272" s="31"/>
      <c r="AX272" s="31"/>
      <c r="AY272" s="31"/>
      <c r="AZ272" s="31"/>
      <c r="BA272" s="146"/>
      <c r="BB272" s="147"/>
      <c r="BC272" s="31"/>
      <c r="BD272" s="3"/>
      <c r="BE272" s="3"/>
      <c r="BF272" s="3"/>
    </row>
    <row r="273" spans="3:58" ht="10.9" customHeight="1" x14ac:dyDescent="0.15">
      <c r="C273" s="170"/>
      <c r="D273" s="173"/>
      <c r="E273" s="176"/>
      <c r="F273" s="176"/>
      <c r="G273" s="170"/>
      <c r="H273" s="176"/>
      <c r="I273" s="199"/>
      <c r="J273" s="200"/>
      <c r="K273" s="384"/>
      <c r="L273" s="190"/>
      <c r="M273" s="191"/>
      <c r="N273" s="191"/>
      <c r="O273" s="191"/>
      <c r="P273" s="191"/>
      <c r="Q273" s="192"/>
      <c r="R273" s="196"/>
      <c r="S273" s="197"/>
      <c r="T273" s="197"/>
      <c r="U273" s="197"/>
      <c r="V273" s="197"/>
      <c r="W273" s="198"/>
      <c r="X273" s="199"/>
      <c r="Y273" s="200"/>
      <c r="Z273" s="201"/>
      <c r="AA273" s="137"/>
      <c r="AB273" s="138"/>
      <c r="AC273" s="139"/>
      <c r="AD273" s="143"/>
      <c r="AE273" s="144"/>
      <c r="AF273" s="144"/>
      <c r="AG273" s="144"/>
      <c r="AH273" s="144"/>
      <c r="AI273" s="145"/>
      <c r="AJ273" s="60"/>
      <c r="AT273" s="31"/>
      <c r="AU273" s="31"/>
      <c r="AV273" s="31"/>
      <c r="AW273" s="31"/>
      <c r="AX273" s="31"/>
      <c r="AY273" s="31"/>
      <c r="AZ273" s="31"/>
      <c r="BA273" s="146"/>
      <c r="BB273" s="147"/>
      <c r="BC273" s="31"/>
      <c r="BD273" s="3"/>
      <c r="BE273" s="3"/>
      <c r="BF273" s="3"/>
    </row>
    <row r="274" spans="3:58" ht="10.9" customHeight="1" x14ac:dyDescent="0.15">
      <c r="C274" s="171"/>
      <c r="D274" s="174"/>
      <c r="E274" s="177"/>
      <c r="F274" s="177"/>
      <c r="G274" s="171"/>
      <c r="H274" s="177"/>
      <c r="I274" s="202"/>
      <c r="J274" s="203"/>
      <c r="K274" s="385"/>
      <c r="L274" s="193"/>
      <c r="M274" s="194"/>
      <c r="N274" s="194"/>
      <c r="O274" s="194"/>
      <c r="P274" s="194"/>
      <c r="Q274" s="195"/>
      <c r="R274" s="196"/>
      <c r="S274" s="197"/>
      <c r="T274" s="197"/>
      <c r="U274" s="197"/>
      <c r="V274" s="197"/>
      <c r="W274" s="198"/>
      <c r="X274" s="202"/>
      <c r="Y274" s="203"/>
      <c r="Z274" s="204"/>
      <c r="AA274" s="140"/>
      <c r="AB274" s="141"/>
      <c r="AC274" s="142"/>
      <c r="AD274" s="143"/>
      <c r="AE274" s="144"/>
      <c r="AF274" s="144"/>
      <c r="AG274" s="144"/>
      <c r="AH274" s="144"/>
      <c r="AI274" s="145"/>
      <c r="AJ274" s="60"/>
      <c r="AT274" s="31"/>
      <c r="AU274" s="31"/>
      <c r="AV274" s="31"/>
      <c r="AW274" s="31"/>
      <c r="AX274" s="31"/>
      <c r="AY274" s="31"/>
      <c r="AZ274" s="31"/>
      <c r="BA274" s="146"/>
      <c r="BB274" s="147"/>
      <c r="BC274" s="31"/>
      <c r="BD274" s="3"/>
      <c r="BE274" s="3"/>
      <c r="BF274" s="3"/>
    </row>
    <row r="275" spans="3:58" ht="10.9" customHeight="1" x14ac:dyDescent="0.15">
      <c r="C275" s="169">
        <v>6</v>
      </c>
      <c r="D275" s="172" t="s">
        <v>85</v>
      </c>
      <c r="E275" s="175">
        <v>30</v>
      </c>
      <c r="F275" s="175" t="s">
        <v>86</v>
      </c>
      <c r="G275" s="169" t="s">
        <v>89</v>
      </c>
      <c r="H275" s="175"/>
      <c r="I275" s="381"/>
      <c r="J275" s="382"/>
      <c r="K275" s="383"/>
      <c r="L275" s="187">
        <f>J$223</f>
        <v>0</v>
      </c>
      <c r="M275" s="188"/>
      <c r="N275" s="188"/>
      <c r="O275" s="188"/>
      <c r="P275" s="188"/>
      <c r="Q275" s="189"/>
      <c r="R275" s="196">
        <f t="shared" ref="R275" si="24">IF(AND(I275="○",BA275="●"),2+ROUNDDOWN(($L275-100)/100,0)*2,0)</f>
        <v>0</v>
      </c>
      <c r="S275" s="197"/>
      <c r="T275" s="197"/>
      <c r="U275" s="197"/>
      <c r="V275" s="197"/>
      <c r="W275" s="198"/>
      <c r="X275" s="199">
        <v>1</v>
      </c>
      <c r="Y275" s="200"/>
      <c r="Z275" s="201"/>
      <c r="AA275" s="137">
        <f t="shared" ref="AA275" si="25">IF(X275=1,$AL$32,IF(X275=2,$AL$53,IF(X275=3,$AL$72,IF(X275=4,$AL$91,IF(X275=5,$AL$110,IF(X275=6,$AL$129,IF(X275=7,$AL$148,IF(X275=8,$AL$167,IF(X275=9,$AL$186,IF(X275=10,$AL$205,0))))))))))</f>
        <v>0</v>
      </c>
      <c r="AB275" s="138"/>
      <c r="AC275" s="139"/>
      <c r="AD275" s="143">
        <f t="shared" ref="AD275" si="26">IF(I275="○",ROUNDUP(R275*AA275,1),0)</f>
        <v>0</v>
      </c>
      <c r="AE275" s="144"/>
      <c r="AF275" s="144"/>
      <c r="AG275" s="144"/>
      <c r="AH275" s="144"/>
      <c r="AI275" s="145"/>
      <c r="AJ275" s="60"/>
      <c r="AT275" s="31"/>
      <c r="AU275" s="31"/>
      <c r="AV275" s="31"/>
      <c r="AW275" s="31"/>
      <c r="AX275" s="31"/>
      <c r="AY275" s="31"/>
      <c r="AZ275" s="31"/>
      <c r="BA275" s="146" t="str">
        <f>IF(OR(I275="×",BA279="×"),"×","●")</f>
        <v>●</v>
      </c>
      <c r="BB275" s="147">
        <f>IF(BA275="●",IF(I275="定","-",I275),"-")</f>
        <v>0</v>
      </c>
      <c r="BC275" s="31"/>
      <c r="BD275" s="3"/>
      <c r="BE275" s="3"/>
      <c r="BF275" s="3"/>
    </row>
    <row r="276" spans="3:58" ht="10.9" customHeight="1" x14ac:dyDescent="0.15">
      <c r="C276" s="170"/>
      <c r="D276" s="173"/>
      <c r="E276" s="176"/>
      <c r="F276" s="176"/>
      <c r="G276" s="170"/>
      <c r="H276" s="176"/>
      <c r="I276" s="199"/>
      <c r="J276" s="200"/>
      <c r="K276" s="384"/>
      <c r="L276" s="190"/>
      <c r="M276" s="191"/>
      <c r="N276" s="191"/>
      <c r="O276" s="191"/>
      <c r="P276" s="191"/>
      <c r="Q276" s="192"/>
      <c r="R276" s="196"/>
      <c r="S276" s="197"/>
      <c r="T276" s="197"/>
      <c r="U276" s="197"/>
      <c r="V276" s="197"/>
      <c r="W276" s="198"/>
      <c r="X276" s="199"/>
      <c r="Y276" s="200"/>
      <c r="Z276" s="201"/>
      <c r="AA276" s="137"/>
      <c r="AB276" s="138"/>
      <c r="AC276" s="139"/>
      <c r="AD276" s="143"/>
      <c r="AE276" s="144"/>
      <c r="AF276" s="144"/>
      <c r="AG276" s="144"/>
      <c r="AH276" s="144"/>
      <c r="AI276" s="145"/>
      <c r="AJ276" s="60"/>
      <c r="AT276" s="31"/>
      <c r="AU276" s="31"/>
      <c r="AV276" s="31"/>
      <c r="AW276" s="31"/>
      <c r="AX276" s="31"/>
      <c r="AY276" s="31"/>
      <c r="AZ276" s="31"/>
      <c r="BA276" s="146"/>
      <c r="BB276" s="147"/>
      <c r="BC276" s="31"/>
      <c r="BD276" s="3"/>
      <c r="BE276" s="3"/>
      <c r="BF276" s="3"/>
    </row>
    <row r="277" spans="3:58" ht="10.9" customHeight="1" x14ac:dyDescent="0.15">
      <c r="C277" s="170"/>
      <c r="D277" s="173"/>
      <c r="E277" s="176"/>
      <c r="F277" s="176"/>
      <c r="G277" s="170"/>
      <c r="H277" s="176"/>
      <c r="I277" s="199"/>
      <c r="J277" s="200"/>
      <c r="K277" s="384"/>
      <c r="L277" s="190"/>
      <c r="M277" s="191"/>
      <c r="N277" s="191"/>
      <c r="O277" s="191"/>
      <c r="P277" s="191"/>
      <c r="Q277" s="192"/>
      <c r="R277" s="196"/>
      <c r="S277" s="197"/>
      <c r="T277" s="197"/>
      <c r="U277" s="197"/>
      <c r="V277" s="197"/>
      <c r="W277" s="198"/>
      <c r="X277" s="199"/>
      <c r="Y277" s="200"/>
      <c r="Z277" s="201"/>
      <c r="AA277" s="137"/>
      <c r="AB277" s="138"/>
      <c r="AC277" s="139"/>
      <c r="AD277" s="143"/>
      <c r="AE277" s="144"/>
      <c r="AF277" s="144"/>
      <c r="AG277" s="144"/>
      <c r="AH277" s="144"/>
      <c r="AI277" s="145"/>
      <c r="AJ277" s="60"/>
      <c r="AT277" s="31"/>
      <c r="AU277" s="31"/>
      <c r="AV277" s="31"/>
      <c r="AW277" s="31"/>
      <c r="AX277" s="31"/>
      <c r="AY277" s="31"/>
      <c r="AZ277" s="31"/>
      <c r="BA277" s="146"/>
      <c r="BB277" s="147"/>
      <c r="BC277" s="31"/>
      <c r="BD277" s="3"/>
      <c r="BE277" s="3"/>
      <c r="BF277" s="3"/>
    </row>
    <row r="278" spans="3:58" ht="10.9" customHeight="1" x14ac:dyDescent="0.15">
      <c r="C278" s="171"/>
      <c r="D278" s="174"/>
      <c r="E278" s="177"/>
      <c r="F278" s="177"/>
      <c r="G278" s="171"/>
      <c r="H278" s="177"/>
      <c r="I278" s="202"/>
      <c r="J278" s="203"/>
      <c r="K278" s="385"/>
      <c r="L278" s="193"/>
      <c r="M278" s="194"/>
      <c r="N278" s="194"/>
      <c r="O278" s="194"/>
      <c r="P278" s="194"/>
      <c r="Q278" s="195"/>
      <c r="R278" s="196"/>
      <c r="S278" s="197"/>
      <c r="T278" s="197"/>
      <c r="U278" s="197"/>
      <c r="V278" s="197"/>
      <c r="W278" s="198"/>
      <c r="X278" s="202"/>
      <c r="Y278" s="203"/>
      <c r="Z278" s="204"/>
      <c r="AA278" s="140"/>
      <c r="AB278" s="141"/>
      <c r="AC278" s="142"/>
      <c r="AD278" s="143"/>
      <c r="AE278" s="144"/>
      <c r="AF278" s="144"/>
      <c r="AG278" s="144"/>
      <c r="AH278" s="144"/>
      <c r="AI278" s="145"/>
      <c r="AJ278" s="60"/>
      <c r="AT278" s="31"/>
      <c r="AU278" s="31"/>
      <c r="AV278" s="31"/>
      <c r="AW278" s="31"/>
      <c r="AX278" s="31"/>
      <c r="AY278" s="31"/>
      <c r="AZ278" s="31"/>
      <c r="BA278" s="146"/>
      <c r="BB278" s="147"/>
      <c r="BC278" s="31"/>
      <c r="BD278" s="3"/>
      <c r="BE278" s="3"/>
      <c r="BF278" s="3"/>
    </row>
    <row r="279" spans="3:58" ht="10.9" customHeight="1" x14ac:dyDescent="0.15">
      <c r="C279" s="169">
        <v>7</v>
      </c>
      <c r="D279" s="172" t="s">
        <v>85</v>
      </c>
      <c r="E279" s="175">
        <v>1</v>
      </c>
      <c r="F279" s="175" t="s">
        <v>86</v>
      </c>
      <c r="G279" s="169" t="s">
        <v>90</v>
      </c>
      <c r="H279" s="175"/>
      <c r="I279" s="381"/>
      <c r="J279" s="382"/>
      <c r="K279" s="383"/>
      <c r="L279" s="187">
        <f>J$223</f>
        <v>0</v>
      </c>
      <c r="M279" s="188"/>
      <c r="N279" s="188"/>
      <c r="O279" s="188"/>
      <c r="P279" s="188"/>
      <c r="Q279" s="189"/>
      <c r="R279" s="196">
        <f t="shared" ref="R279" si="27">IF(AND(I279="○",BA279="●"),2+ROUNDDOWN(($L279-100)/100,0)*2,0)</f>
        <v>0</v>
      </c>
      <c r="S279" s="197"/>
      <c r="T279" s="197"/>
      <c r="U279" s="197"/>
      <c r="V279" s="197"/>
      <c r="W279" s="198"/>
      <c r="X279" s="199">
        <v>1</v>
      </c>
      <c r="Y279" s="200"/>
      <c r="Z279" s="201"/>
      <c r="AA279" s="137">
        <f t="shared" ref="AA279" si="28">IF(X279=1,$AL$32,IF(X279=2,$AL$53,IF(X279=3,$AL$72,IF(X279=4,$AL$91,IF(X279=5,$AL$110,IF(X279=6,$AL$129,IF(X279=7,$AL$148,IF(X279=8,$AL$167,IF(X279=9,$AL$186,IF(X279=10,$AL$205,0))))))))))</f>
        <v>0</v>
      </c>
      <c r="AB279" s="138"/>
      <c r="AC279" s="139"/>
      <c r="AD279" s="143">
        <f t="shared" ref="AD279" si="29">IF(I279="○",ROUNDUP(R279*AA279,1),0)</f>
        <v>0</v>
      </c>
      <c r="AE279" s="144"/>
      <c r="AF279" s="144"/>
      <c r="AG279" s="144"/>
      <c r="AH279" s="144"/>
      <c r="AI279" s="145"/>
      <c r="AJ279" s="60"/>
      <c r="AT279" s="31"/>
      <c r="AU279" s="31"/>
      <c r="AV279" s="31"/>
      <c r="AW279" s="31"/>
      <c r="AX279" s="31"/>
      <c r="AY279" s="31"/>
      <c r="AZ279" s="31"/>
      <c r="BA279" s="146" t="str">
        <f>IF(OR(I279="×",BA283="×"),"×","●")</f>
        <v>●</v>
      </c>
      <c r="BB279" s="147">
        <f>IF(BA279="●",IF(I279="定","-",I279),"-")</f>
        <v>0</v>
      </c>
      <c r="BC279" s="31"/>
      <c r="BD279" s="3"/>
      <c r="BE279" s="3"/>
      <c r="BF279" s="3"/>
    </row>
    <row r="280" spans="3:58" ht="10.9" customHeight="1" x14ac:dyDescent="0.15">
      <c r="C280" s="170"/>
      <c r="D280" s="173"/>
      <c r="E280" s="176"/>
      <c r="F280" s="176"/>
      <c r="G280" s="170"/>
      <c r="H280" s="176"/>
      <c r="I280" s="199"/>
      <c r="J280" s="200"/>
      <c r="K280" s="384"/>
      <c r="L280" s="190"/>
      <c r="M280" s="191"/>
      <c r="N280" s="191"/>
      <c r="O280" s="191"/>
      <c r="P280" s="191"/>
      <c r="Q280" s="192"/>
      <c r="R280" s="196"/>
      <c r="S280" s="197"/>
      <c r="T280" s="197"/>
      <c r="U280" s="197"/>
      <c r="V280" s="197"/>
      <c r="W280" s="198"/>
      <c r="X280" s="199"/>
      <c r="Y280" s="200"/>
      <c r="Z280" s="201"/>
      <c r="AA280" s="137"/>
      <c r="AB280" s="138"/>
      <c r="AC280" s="139"/>
      <c r="AD280" s="143"/>
      <c r="AE280" s="144"/>
      <c r="AF280" s="144"/>
      <c r="AG280" s="144"/>
      <c r="AH280" s="144"/>
      <c r="AI280" s="145"/>
      <c r="AJ280" s="60"/>
      <c r="AT280" s="31"/>
      <c r="AU280" s="31"/>
      <c r="AV280" s="31"/>
      <c r="AW280" s="31"/>
      <c r="AX280" s="31"/>
      <c r="AY280" s="31"/>
      <c r="AZ280" s="31"/>
      <c r="BA280" s="146"/>
      <c r="BB280" s="147"/>
      <c r="BC280" s="31"/>
      <c r="BD280" s="3"/>
      <c r="BE280" s="3"/>
      <c r="BF280" s="3"/>
    </row>
    <row r="281" spans="3:58" ht="10.9" customHeight="1" x14ac:dyDescent="0.15">
      <c r="C281" s="170"/>
      <c r="D281" s="173"/>
      <c r="E281" s="176"/>
      <c r="F281" s="176"/>
      <c r="G281" s="170"/>
      <c r="H281" s="176"/>
      <c r="I281" s="199"/>
      <c r="J281" s="200"/>
      <c r="K281" s="384"/>
      <c r="L281" s="190"/>
      <c r="M281" s="191"/>
      <c r="N281" s="191"/>
      <c r="O281" s="191"/>
      <c r="P281" s="191"/>
      <c r="Q281" s="192"/>
      <c r="R281" s="196"/>
      <c r="S281" s="197"/>
      <c r="T281" s="197"/>
      <c r="U281" s="197"/>
      <c r="V281" s="197"/>
      <c r="W281" s="198"/>
      <c r="X281" s="199"/>
      <c r="Y281" s="200"/>
      <c r="Z281" s="201"/>
      <c r="AA281" s="137"/>
      <c r="AB281" s="138"/>
      <c r="AC281" s="139"/>
      <c r="AD281" s="143"/>
      <c r="AE281" s="144"/>
      <c r="AF281" s="144"/>
      <c r="AG281" s="144"/>
      <c r="AH281" s="144"/>
      <c r="AI281" s="145"/>
      <c r="AJ281" s="60"/>
      <c r="AT281" s="31"/>
      <c r="AU281" s="31"/>
      <c r="AV281" s="31"/>
      <c r="AW281" s="31"/>
      <c r="AX281" s="31"/>
      <c r="AY281" s="31"/>
      <c r="AZ281" s="31"/>
      <c r="BA281" s="146"/>
      <c r="BB281" s="147"/>
      <c r="BC281" s="31"/>
      <c r="BD281" s="3"/>
      <c r="BE281" s="3"/>
      <c r="BF281" s="3"/>
    </row>
    <row r="282" spans="3:58" ht="10.9" customHeight="1" x14ac:dyDescent="0.15">
      <c r="C282" s="171"/>
      <c r="D282" s="174"/>
      <c r="E282" s="177"/>
      <c r="F282" s="177"/>
      <c r="G282" s="171"/>
      <c r="H282" s="177"/>
      <c r="I282" s="202"/>
      <c r="J282" s="203"/>
      <c r="K282" s="385"/>
      <c r="L282" s="193"/>
      <c r="M282" s="194"/>
      <c r="N282" s="194"/>
      <c r="O282" s="194"/>
      <c r="P282" s="194"/>
      <c r="Q282" s="195"/>
      <c r="R282" s="196"/>
      <c r="S282" s="197"/>
      <c r="T282" s="197"/>
      <c r="U282" s="197"/>
      <c r="V282" s="197"/>
      <c r="W282" s="198"/>
      <c r="X282" s="202"/>
      <c r="Y282" s="203"/>
      <c r="Z282" s="204"/>
      <c r="AA282" s="140"/>
      <c r="AB282" s="141"/>
      <c r="AC282" s="142"/>
      <c r="AD282" s="143"/>
      <c r="AE282" s="144"/>
      <c r="AF282" s="144"/>
      <c r="AG282" s="144"/>
      <c r="AH282" s="144"/>
      <c r="AI282" s="145"/>
      <c r="AJ282" s="60"/>
      <c r="AT282" s="31"/>
      <c r="AU282" s="31"/>
      <c r="AV282" s="31"/>
      <c r="AW282" s="31"/>
      <c r="AX282" s="31"/>
      <c r="AY282" s="31"/>
      <c r="AZ282" s="31"/>
      <c r="BA282" s="146"/>
      <c r="BB282" s="147"/>
      <c r="BC282" s="31"/>
      <c r="BD282" s="3"/>
      <c r="BE282" s="3"/>
      <c r="BF282" s="3"/>
    </row>
    <row r="283" spans="3:58" ht="10.9" customHeight="1" x14ac:dyDescent="0.15">
      <c r="C283" s="169">
        <v>7</v>
      </c>
      <c r="D283" s="172" t="s">
        <v>85</v>
      </c>
      <c r="E283" s="175">
        <v>2</v>
      </c>
      <c r="F283" s="175" t="s">
        <v>86</v>
      </c>
      <c r="G283" s="169" t="s">
        <v>91</v>
      </c>
      <c r="H283" s="175"/>
      <c r="I283" s="381"/>
      <c r="J283" s="382"/>
      <c r="K283" s="383"/>
      <c r="L283" s="187">
        <f>J$223</f>
        <v>0</v>
      </c>
      <c r="M283" s="188"/>
      <c r="N283" s="188"/>
      <c r="O283" s="188"/>
      <c r="P283" s="188"/>
      <c r="Q283" s="189"/>
      <c r="R283" s="196">
        <f t="shared" ref="R283" si="30">IF(AND(I283="○",BA283="●"),2+ROUNDDOWN(($L283-100)/100,0)*2,0)</f>
        <v>0</v>
      </c>
      <c r="S283" s="197"/>
      <c r="T283" s="197"/>
      <c r="U283" s="197"/>
      <c r="V283" s="197"/>
      <c r="W283" s="198"/>
      <c r="X283" s="199">
        <v>1</v>
      </c>
      <c r="Y283" s="200"/>
      <c r="Z283" s="201"/>
      <c r="AA283" s="137">
        <f t="shared" ref="AA283" si="31">IF(X283=1,$AL$32,IF(X283=2,$AL$53,IF(X283=3,$AL$72,IF(X283=4,$AL$91,IF(X283=5,$AL$110,IF(X283=6,$AL$129,IF(X283=7,$AL$148,IF(X283=8,$AL$167,IF(X283=9,$AL$186,IF(X283=10,$AL$205,0))))))))))</f>
        <v>0</v>
      </c>
      <c r="AB283" s="138"/>
      <c r="AC283" s="139"/>
      <c r="AD283" s="143">
        <f t="shared" ref="AD283" si="32">IF(I283="○",ROUNDUP(R283*AA283,1),0)</f>
        <v>0</v>
      </c>
      <c r="AE283" s="144"/>
      <c r="AF283" s="144"/>
      <c r="AG283" s="144"/>
      <c r="AH283" s="144"/>
      <c r="AI283" s="145"/>
      <c r="AJ283" s="60"/>
      <c r="AT283" s="31"/>
      <c r="AU283" s="31"/>
      <c r="AV283" s="31"/>
      <c r="AW283" s="31"/>
      <c r="AX283" s="31"/>
      <c r="AY283" s="31"/>
      <c r="AZ283" s="31"/>
      <c r="BA283" s="146" t="str">
        <f t="shared" ref="BA283" si="33">IF(OR(I283="×",BA287="×"),"×","●")</f>
        <v>●</v>
      </c>
      <c r="BB283" s="147">
        <f>IF(BA283="●",IF(I283="定","-",I283),"-")</f>
        <v>0</v>
      </c>
      <c r="BC283" s="31"/>
      <c r="BD283" s="3"/>
      <c r="BE283" s="3"/>
      <c r="BF283" s="3"/>
    </row>
    <row r="284" spans="3:58" ht="10.9" customHeight="1" x14ac:dyDescent="0.15">
      <c r="C284" s="170"/>
      <c r="D284" s="173"/>
      <c r="E284" s="176"/>
      <c r="F284" s="176"/>
      <c r="G284" s="170"/>
      <c r="H284" s="176"/>
      <c r="I284" s="199"/>
      <c r="J284" s="200"/>
      <c r="K284" s="384"/>
      <c r="L284" s="190"/>
      <c r="M284" s="191"/>
      <c r="N284" s="191"/>
      <c r="O284" s="191"/>
      <c r="P284" s="191"/>
      <c r="Q284" s="192"/>
      <c r="R284" s="196"/>
      <c r="S284" s="197"/>
      <c r="T284" s="197"/>
      <c r="U284" s="197"/>
      <c r="V284" s="197"/>
      <c r="W284" s="198"/>
      <c r="X284" s="199"/>
      <c r="Y284" s="200"/>
      <c r="Z284" s="201"/>
      <c r="AA284" s="137"/>
      <c r="AB284" s="138"/>
      <c r="AC284" s="139"/>
      <c r="AD284" s="143"/>
      <c r="AE284" s="144"/>
      <c r="AF284" s="144"/>
      <c r="AG284" s="144"/>
      <c r="AH284" s="144"/>
      <c r="AI284" s="145"/>
      <c r="AJ284" s="60"/>
      <c r="AT284" s="31"/>
      <c r="AU284" s="31"/>
      <c r="AV284" s="31"/>
      <c r="AW284" s="31"/>
      <c r="AX284" s="31"/>
      <c r="AY284" s="31"/>
      <c r="AZ284" s="31"/>
      <c r="BA284" s="146"/>
      <c r="BB284" s="147"/>
      <c r="BC284" s="31"/>
      <c r="BD284" s="3"/>
      <c r="BE284" s="3"/>
      <c r="BF284" s="3"/>
    </row>
    <row r="285" spans="3:58" ht="10.9" customHeight="1" x14ac:dyDescent="0.15">
      <c r="C285" s="170"/>
      <c r="D285" s="173"/>
      <c r="E285" s="176"/>
      <c r="F285" s="176"/>
      <c r="G285" s="170"/>
      <c r="H285" s="176"/>
      <c r="I285" s="199"/>
      <c r="J285" s="200"/>
      <c r="K285" s="384"/>
      <c r="L285" s="190"/>
      <c r="M285" s="191"/>
      <c r="N285" s="191"/>
      <c r="O285" s="191"/>
      <c r="P285" s="191"/>
      <c r="Q285" s="192"/>
      <c r="R285" s="196"/>
      <c r="S285" s="197"/>
      <c r="T285" s="197"/>
      <c r="U285" s="197"/>
      <c r="V285" s="197"/>
      <c r="W285" s="198"/>
      <c r="X285" s="199"/>
      <c r="Y285" s="200"/>
      <c r="Z285" s="201"/>
      <c r="AA285" s="137"/>
      <c r="AB285" s="138"/>
      <c r="AC285" s="139"/>
      <c r="AD285" s="143"/>
      <c r="AE285" s="144"/>
      <c r="AF285" s="144"/>
      <c r="AG285" s="144"/>
      <c r="AH285" s="144"/>
      <c r="AI285" s="145"/>
      <c r="AJ285" s="60"/>
      <c r="AT285" s="31"/>
      <c r="AU285" s="31"/>
      <c r="AV285" s="31"/>
      <c r="AW285" s="31"/>
      <c r="AX285" s="31"/>
      <c r="AY285" s="31"/>
      <c r="AZ285" s="31"/>
      <c r="BA285" s="146"/>
      <c r="BB285" s="147"/>
      <c r="BC285" s="31"/>
      <c r="BD285" s="3"/>
      <c r="BE285" s="3"/>
      <c r="BF285" s="3"/>
    </row>
    <row r="286" spans="3:58" ht="10.9" customHeight="1" x14ac:dyDescent="0.15">
      <c r="C286" s="171"/>
      <c r="D286" s="174"/>
      <c r="E286" s="177"/>
      <c r="F286" s="177"/>
      <c r="G286" s="171"/>
      <c r="H286" s="177"/>
      <c r="I286" s="202"/>
      <c r="J286" s="203"/>
      <c r="K286" s="385"/>
      <c r="L286" s="193"/>
      <c r="M286" s="194"/>
      <c r="N286" s="194"/>
      <c r="O286" s="194"/>
      <c r="P286" s="194"/>
      <c r="Q286" s="195"/>
      <c r="R286" s="196"/>
      <c r="S286" s="197"/>
      <c r="T286" s="197"/>
      <c r="U286" s="197"/>
      <c r="V286" s="197"/>
      <c r="W286" s="198"/>
      <c r="X286" s="202"/>
      <c r="Y286" s="203"/>
      <c r="Z286" s="204"/>
      <c r="AA286" s="140"/>
      <c r="AB286" s="141"/>
      <c r="AC286" s="142"/>
      <c r="AD286" s="143"/>
      <c r="AE286" s="144"/>
      <c r="AF286" s="144"/>
      <c r="AG286" s="144"/>
      <c r="AH286" s="144"/>
      <c r="AI286" s="145"/>
      <c r="AJ286" s="60"/>
      <c r="AT286" s="31"/>
      <c r="AU286" s="31"/>
      <c r="AV286" s="31"/>
      <c r="AW286" s="31"/>
      <c r="AX286" s="31"/>
      <c r="AY286" s="31"/>
      <c r="AZ286" s="31"/>
      <c r="BA286" s="146"/>
      <c r="BB286" s="147"/>
      <c r="BC286" s="31"/>
      <c r="BD286" s="3"/>
      <c r="BE286" s="3"/>
      <c r="BF286" s="3"/>
    </row>
    <row r="287" spans="3:58" ht="10.9" customHeight="1" x14ac:dyDescent="0.15">
      <c r="C287" s="169">
        <v>7</v>
      </c>
      <c r="D287" s="172" t="s">
        <v>85</v>
      </c>
      <c r="E287" s="175">
        <v>3</v>
      </c>
      <c r="F287" s="175" t="s">
        <v>86</v>
      </c>
      <c r="G287" s="169" t="s">
        <v>92</v>
      </c>
      <c r="H287" s="175"/>
      <c r="I287" s="381"/>
      <c r="J287" s="382"/>
      <c r="K287" s="383"/>
      <c r="L287" s="187">
        <f>J$223</f>
        <v>0</v>
      </c>
      <c r="M287" s="188"/>
      <c r="N287" s="188"/>
      <c r="O287" s="188"/>
      <c r="P287" s="188"/>
      <c r="Q287" s="189"/>
      <c r="R287" s="196">
        <f t="shared" ref="R287" si="34">IF(AND(I287="○",BA287="●"),2+ROUNDDOWN(($L287-100)/100,0)*2,0)</f>
        <v>0</v>
      </c>
      <c r="S287" s="197"/>
      <c r="T287" s="197"/>
      <c r="U287" s="197"/>
      <c r="V287" s="197"/>
      <c r="W287" s="198"/>
      <c r="X287" s="199">
        <v>1</v>
      </c>
      <c r="Y287" s="200"/>
      <c r="Z287" s="201"/>
      <c r="AA287" s="137">
        <f t="shared" ref="AA287" si="35">IF(X287=1,$AL$32,IF(X287=2,$AL$53,IF(X287=3,$AL$72,IF(X287=4,$AL$91,IF(X287=5,$AL$110,IF(X287=6,$AL$129,IF(X287=7,$AL$148,IF(X287=8,$AL$167,IF(X287=9,$AL$186,IF(X287=10,$AL$205,0))))))))))</f>
        <v>0</v>
      </c>
      <c r="AB287" s="138"/>
      <c r="AC287" s="139"/>
      <c r="AD287" s="143">
        <f t="shared" ref="AD287" si="36">IF(I287="○",ROUNDUP(R287*AA287,1),0)</f>
        <v>0</v>
      </c>
      <c r="AE287" s="144"/>
      <c r="AF287" s="144"/>
      <c r="AG287" s="144"/>
      <c r="AH287" s="144"/>
      <c r="AI287" s="145"/>
      <c r="AJ287" s="60"/>
      <c r="AT287" s="31"/>
      <c r="AU287" s="31"/>
      <c r="AV287" s="31"/>
      <c r="AW287" s="31"/>
      <c r="AX287" s="31"/>
      <c r="AY287" s="31"/>
      <c r="AZ287" s="31"/>
      <c r="BA287" s="146" t="str">
        <f t="shared" ref="BA287" si="37">IF(OR(I287="×",BA291="×"),"×","●")</f>
        <v>●</v>
      </c>
      <c r="BB287" s="147">
        <f>IF(BA287="●",IF(I287="定","-",I287),"-")</f>
        <v>0</v>
      </c>
      <c r="BC287" s="31"/>
      <c r="BD287" s="3"/>
      <c r="BE287" s="3"/>
      <c r="BF287" s="3"/>
    </row>
    <row r="288" spans="3:58" ht="10.9" customHeight="1" x14ac:dyDescent="0.15">
      <c r="C288" s="170"/>
      <c r="D288" s="173"/>
      <c r="E288" s="176"/>
      <c r="F288" s="176"/>
      <c r="G288" s="170"/>
      <c r="H288" s="176"/>
      <c r="I288" s="199"/>
      <c r="J288" s="200"/>
      <c r="K288" s="384"/>
      <c r="L288" s="190"/>
      <c r="M288" s="191"/>
      <c r="N288" s="191"/>
      <c r="O288" s="191"/>
      <c r="P288" s="191"/>
      <c r="Q288" s="192"/>
      <c r="R288" s="196"/>
      <c r="S288" s="197"/>
      <c r="T288" s="197"/>
      <c r="U288" s="197"/>
      <c r="V288" s="197"/>
      <c r="W288" s="198"/>
      <c r="X288" s="199"/>
      <c r="Y288" s="200"/>
      <c r="Z288" s="201"/>
      <c r="AA288" s="137"/>
      <c r="AB288" s="138"/>
      <c r="AC288" s="139"/>
      <c r="AD288" s="143"/>
      <c r="AE288" s="144"/>
      <c r="AF288" s="144"/>
      <c r="AG288" s="144"/>
      <c r="AH288" s="144"/>
      <c r="AI288" s="145"/>
      <c r="AJ288" s="60"/>
      <c r="AT288" s="31"/>
      <c r="AU288" s="31"/>
      <c r="AV288" s="31"/>
      <c r="AW288" s="31"/>
      <c r="AX288" s="31"/>
      <c r="AY288" s="31"/>
      <c r="AZ288" s="31"/>
      <c r="BA288" s="146"/>
      <c r="BB288" s="147"/>
      <c r="BC288" s="31"/>
      <c r="BD288" s="3"/>
      <c r="BE288" s="3"/>
      <c r="BF288" s="3"/>
    </row>
    <row r="289" spans="3:58" ht="10.9" customHeight="1" x14ac:dyDescent="0.15">
      <c r="C289" s="170"/>
      <c r="D289" s="173"/>
      <c r="E289" s="176"/>
      <c r="F289" s="176"/>
      <c r="G289" s="170"/>
      <c r="H289" s="176"/>
      <c r="I289" s="199"/>
      <c r="J289" s="200"/>
      <c r="K289" s="384"/>
      <c r="L289" s="190"/>
      <c r="M289" s="191"/>
      <c r="N289" s="191"/>
      <c r="O289" s="191"/>
      <c r="P289" s="191"/>
      <c r="Q289" s="192"/>
      <c r="R289" s="196"/>
      <c r="S289" s="197"/>
      <c r="T289" s="197"/>
      <c r="U289" s="197"/>
      <c r="V289" s="197"/>
      <c r="W289" s="198"/>
      <c r="X289" s="199"/>
      <c r="Y289" s="200"/>
      <c r="Z289" s="201"/>
      <c r="AA289" s="137"/>
      <c r="AB289" s="138"/>
      <c r="AC289" s="139"/>
      <c r="AD289" s="143"/>
      <c r="AE289" s="144"/>
      <c r="AF289" s="144"/>
      <c r="AG289" s="144"/>
      <c r="AH289" s="144"/>
      <c r="AI289" s="145"/>
      <c r="AJ289" s="60"/>
      <c r="AT289" s="31"/>
      <c r="AU289" s="31"/>
      <c r="AV289" s="31"/>
      <c r="AW289" s="31"/>
      <c r="AX289" s="31"/>
      <c r="AY289" s="31"/>
      <c r="AZ289" s="31"/>
      <c r="BA289" s="146"/>
      <c r="BB289" s="147"/>
      <c r="BC289" s="31"/>
      <c r="BD289" s="3"/>
      <c r="BE289" s="3"/>
      <c r="BF289" s="3"/>
    </row>
    <row r="290" spans="3:58" ht="10.5" customHeight="1" x14ac:dyDescent="0.15">
      <c r="C290" s="171"/>
      <c r="D290" s="174"/>
      <c r="E290" s="177"/>
      <c r="F290" s="177"/>
      <c r="G290" s="171"/>
      <c r="H290" s="177"/>
      <c r="I290" s="202"/>
      <c r="J290" s="203"/>
      <c r="K290" s="385"/>
      <c r="L290" s="193"/>
      <c r="M290" s="194"/>
      <c r="N290" s="194"/>
      <c r="O290" s="194"/>
      <c r="P290" s="194"/>
      <c r="Q290" s="195"/>
      <c r="R290" s="196"/>
      <c r="S290" s="197"/>
      <c r="T290" s="197"/>
      <c r="U290" s="197"/>
      <c r="V290" s="197"/>
      <c r="W290" s="198"/>
      <c r="X290" s="202"/>
      <c r="Y290" s="203"/>
      <c r="Z290" s="204"/>
      <c r="AA290" s="140"/>
      <c r="AB290" s="141"/>
      <c r="AC290" s="142"/>
      <c r="AD290" s="143"/>
      <c r="AE290" s="144"/>
      <c r="AF290" s="144"/>
      <c r="AG290" s="144"/>
      <c r="AH290" s="144"/>
      <c r="AI290" s="145"/>
      <c r="AJ290" s="60"/>
      <c r="AT290" s="31"/>
      <c r="AU290" s="31"/>
      <c r="AV290" s="31"/>
      <c r="AW290" s="31"/>
      <c r="AX290" s="31"/>
      <c r="AY290" s="31"/>
      <c r="AZ290" s="31"/>
      <c r="BA290" s="146"/>
      <c r="BB290" s="147"/>
      <c r="BC290" s="31"/>
      <c r="BD290" s="3"/>
      <c r="BE290" s="3"/>
      <c r="BF290" s="3"/>
    </row>
    <row r="291" spans="3:58" ht="10.9" customHeight="1" x14ac:dyDescent="0.15">
      <c r="C291" s="169">
        <v>7</v>
      </c>
      <c r="D291" s="172" t="s">
        <v>85</v>
      </c>
      <c r="E291" s="175">
        <v>4</v>
      </c>
      <c r="F291" s="175" t="s">
        <v>86</v>
      </c>
      <c r="G291" s="169" t="s">
        <v>93</v>
      </c>
      <c r="H291" s="175"/>
      <c r="I291" s="381"/>
      <c r="J291" s="382"/>
      <c r="K291" s="383"/>
      <c r="L291" s="187">
        <f>J$223</f>
        <v>0</v>
      </c>
      <c r="M291" s="188"/>
      <c r="N291" s="188"/>
      <c r="O291" s="188"/>
      <c r="P291" s="188"/>
      <c r="Q291" s="189"/>
      <c r="R291" s="196">
        <f t="shared" ref="R291" si="38">IF(AND(I291="○",BA291="●"),2+ROUNDDOWN(($L291-100)/100,0)*2,0)</f>
        <v>0</v>
      </c>
      <c r="S291" s="197"/>
      <c r="T291" s="197"/>
      <c r="U291" s="197"/>
      <c r="V291" s="197"/>
      <c r="W291" s="198"/>
      <c r="X291" s="199">
        <v>1</v>
      </c>
      <c r="Y291" s="200"/>
      <c r="Z291" s="201"/>
      <c r="AA291" s="137">
        <f t="shared" ref="AA291" si="39">IF(X291=1,$AL$32,IF(X291=2,$AL$53,IF(X291=3,$AL$72,IF(X291=4,$AL$91,IF(X291=5,$AL$110,IF(X291=6,$AL$129,IF(X291=7,$AL$148,IF(X291=8,$AL$167,IF(X291=9,$AL$186,IF(X291=10,$AL$205,0))))))))))</f>
        <v>0</v>
      </c>
      <c r="AB291" s="138"/>
      <c r="AC291" s="139"/>
      <c r="AD291" s="143">
        <f t="shared" ref="AD291" si="40">IF(I291="○",ROUNDUP(R291*AA291,1),0)</f>
        <v>0</v>
      </c>
      <c r="AE291" s="144"/>
      <c r="AF291" s="144"/>
      <c r="AG291" s="144"/>
      <c r="AH291" s="144"/>
      <c r="AI291" s="145"/>
      <c r="AJ291" s="60"/>
      <c r="AT291" s="31"/>
      <c r="AU291" s="31"/>
      <c r="AV291" s="31"/>
      <c r="AW291" s="31"/>
      <c r="AX291" s="31"/>
      <c r="AY291" s="31"/>
      <c r="AZ291" s="31"/>
      <c r="BA291" s="146" t="str">
        <f t="shared" ref="BA291" si="41">IF(OR(I291="×",BA295="×"),"×","●")</f>
        <v>●</v>
      </c>
      <c r="BB291" s="147">
        <f>IF(BA291="●",IF(I291="定","-",I291),"-")</f>
        <v>0</v>
      </c>
      <c r="BC291" s="31"/>
      <c r="BD291" s="3"/>
      <c r="BE291" s="3"/>
      <c r="BF291" s="3"/>
    </row>
    <row r="292" spans="3:58" ht="10.9" customHeight="1" x14ac:dyDescent="0.15">
      <c r="C292" s="170"/>
      <c r="D292" s="173"/>
      <c r="E292" s="176"/>
      <c r="F292" s="176"/>
      <c r="G292" s="170"/>
      <c r="H292" s="176"/>
      <c r="I292" s="199"/>
      <c r="J292" s="200"/>
      <c r="K292" s="384"/>
      <c r="L292" s="190"/>
      <c r="M292" s="191"/>
      <c r="N292" s="191"/>
      <c r="O292" s="191"/>
      <c r="P292" s="191"/>
      <c r="Q292" s="192"/>
      <c r="R292" s="196"/>
      <c r="S292" s="197"/>
      <c r="T292" s="197"/>
      <c r="U292" s="197"/>
      <c r="V292" s="197"/>
      <c r="W292" s="198"/>
      <c r="X292" s="199"/>
      <c r="Y292" s="200"/>
      <c r="Z292" s="201"/>
      <c r="AA292" s="137"/>
      <c r="AB292" s="138"/>
      <c r="AC292" s="139"/>
      <c r="AD292" s="143"/>
      <c r="AE292" s="144"/>
      <c r="AF292" s="144"/>
      <c r="AG292" s="144"/>
      <c r="AH292" s="144"/>
      <c r="AI292" s="145"/>
      <c r="AJ292" s="60"/>
      <c r="AT292" s="31"/>
      <c r="AU292" s="31"/>
      <c r="AV292" s="31"/>
      <c r="AW292" s="31"/>
      <c r="AX292" s="31"/>
      <c r="AY292" s="31"/>
      <c r="AZ292" s="31"/>
      <c r="BA292" s="146"/>
      <c r="BB292" s="147"/>
      <c r="BC292" s="31"/>
      <c r="BD292" s="3"/>
      <c r="BE292" s="3"/>
      <c r="BF292" s="3"/>
    </row>
    <row r="293" spans="3:58" ht="10.9" customHeight="1" x14ac:dyDescent="0.15">
      <c r="C293" s="170"/>
      <c r="D293" s="173"/>
      <c r="E293" s="176"/>
      <c r="F293" s="176"/>
      <c r="G293" s="170"/>
      <c r="H293" s="176"/>
      <c r="I293" s="199"/>
      <c r="J293" s="200"/>
      <c r="K293" s="384"/>
      <c r="L293" s="190"/>
      <c r="M293" s="191"/>
      <c r="N293" s="191"/>
      <c r="O293" s="191"/>
      <c r="P293" s="191"/>
      <c r="Q293" s="192"/>
      <c r="R293" s="196"/>
      <c r="S293" s="197"/>
      <c r="T293" s="197"/>
      <c r="U293" s="197"/>
      <c r="V293" s="197"/>
      <c r="W293" s="198"/>
      <c r="X293" s="199"/>
      <c r="Y293" s="200"/>
      <c r="Z293" s="201"/>
      <c r="AA293" s="137"/>
      <c r="AB293" s="138"/>
      <c r="AC293" s="139"/>
      <c r="AD293" s="143"/>
      <c r="AE293" s="144"/>
      <c r="AF293" s="144"/>
      <c r="AG293" s="144"/>
      <c r="AH293" s="144"/>
      <c r="AI293" s="145"/>
      <c r="AJ293" s="60"/>
      <c r="AT293" s="31"/>
      <c r="AU293" s="31"/>
      <c r="AV293" s="31"/>
      <c r="AW293" s="31"/>
      <c r="AX293" s="31"/>
      <c r="AY293" s="31"/>
      <c r="AZ293" s="31"/>
      <c r="BA293" s="146"/>
      <c r="BB293" s="147"/>
      <c r="BC293" s="31"/>
      <c r="BD293" s="3"/>
      <c r="BE293" s="3"/>
      <c r="BF293" s="3"/>
    </row>
    <row r="294" spans="3:58" ht="10.9" customHeight="1" x14ac:dyDescent="0.15">
      <c r="C294" s="171"/>
      <c r="D294" s="174"/>
      <c r="E294" s="177"/>
      <c r="F294" s="177"/>
      <c r="G294" s="171"/>
      <c r="H294" s="177"/>
      <c r="I294" s="202"/>
      <c r="J294" s="203"/>
      <c r="K294" s="385"/>
      <c r="L294" s="193"/>
      <c r="M294" s="194"/>
      <c r="N294" s="194"/>
      <c r="O294" s="194"/>
      <c r="P294" s="194"/>
      <c r="Q294" s="195"/>
      <c r="R294" s="196"/>
      <c r="S294" s="197"/>
      <c r="T294" s="197"/>
      <c r="U294" s="197"/>
      <c r="V294" s="197"/>
      <c r="W294" s="198"/>
      <c r="X294" s="202"/>
      <c r="Y294" s="203"/>
      <c r="Z294" s="204"/>
      <c r="AA294" s="140"/>
      <c r="AB294" s="141"/>
      <c r="AC294" s="142"/>
      <c r="AD294" s="143"/>
      <c r="AE294" s="144"/>
      <c r="AF294" s="144"/>
      <c r="AG294" s="144"/>
      <c r="AH294" s="144"/>
      <c r="AI294" s="145"/>
      <c r="AJ294" s="60"/>
      <c r="AT294" s="31"/>
      <c r="AU294" s="31"/>
      <c r="AV294" s="31"/>
      <c r="AW294" s="31"/>
      <c r="AX294" s="31"/>
      <c r="AY294" s="31"/>
      <c r="AZ294" s="31"/>
      <c r="BA294" s="146"/>
      <c r="BB294" s="147"/>
      <c r="BC294" s="31"/>
      <c r="BD294" s="3"/>
      <c r="BE294" s="3"/>
      <c r="BF294" s="3"/>
    </row>
    <row r="295" spans="3:58" ht="10.9" customHeight="1" x14ac:dyDescent="0.15">
      <c r="C295" s="169">
        <v>7</v>
      </c>
      <c r="D295" s="172" t="s">
        <v>85</v>
      </c>
      <c r="E295" s="175">
        <v>5</v>
      </c>
      <c r="F295" s="175" t="s">
        <v>86</v>
      </c>
      <c r="G295" s="169" t="s">
        <v>87</v>
      </c>
      <c r="H295" s="175"/>
      <c r="I295" s="381"/>
      <c r="J295" s="382"/>
      <c r="K295" s="383"/>
      <c r="L295" s="187">
        <f>J$223</f>
        <v>0</v>
      </c>
      <c r="M295" s="188"/>
      <c r="N295" s="188"/>
      <c r="O295" s="188"/>
      <c r="P295" s="188"/>
      <c r="Q295" s="189"/>
      <c r="R295" s="196">
        <f t="shared" ref="R295" si="42">IF(AND(I295="○",BA295="●"),2+ROUNDDOWN(($L295-100)/100,0)*2,0)</f>
        <v>0</v>
      </c>
      <c r="S295" s="197"/>
      <c r="T295" s="197"/>
      <c r="U295" s="197"/>
      <c r="V295" s="197"/>
      <c r="W295" s="198"/>
      <c r="X295" s="199">
        <v>1</v>
      </c>
      <c r="Y295" s="200"/>
      <c r="Z295" s="201"/>
      <c r="AA295" s="137">
        <f t="shared" ref="AA295" si="43">IF(X295=1,$AL$32,IF(X295=2,$AL$53,IF(X295=3,$AL$72,IF(X295=4,$AL$91,IF(X295=5,$AL$110,IF(X295=6,$AL$129,IF(X295=7,$AL$148,IF(X295=8,$AL$167,IF(X295=9,$AL$186,IF(X295=10,$AL$205,0))))))))))</f>
        <v>0</v>
      </c>
      <c r="AB295" s="138"/>
      <c r="AC295" s="139"/>
      <c r="AD295" s="143">
        <f t="shared" ref="AD295" si="44">IF(I295="○",ROUNDUP(R295*AA295,1),0)</f>
        <v>0</v>
      </c>
      <c r="AE295" s="144"/>
      <c r="AF295" s="144"/>
      <c r="AG295" s="144"/>
      <c r="AH295" s="144"/>
      <c r="AI295" s="145"/>
      <c r="AJ295" s="60"/>
      <c r="AT295" s="31"/>
      <c r="AU295" s="31"/>
      <c r="AV295" s="31"/>
      <c r="AW295" s="31"/>
      <c r="AX295" s="31"/>
      <c r="AY295" s="31"/>
      <c r="AZ295" s="31"/>
      <c r="BA295" s="146" t="str">
        <f t="shared" ref="BA295" si="45">IF(OR(I295="×",BA299="×"),"×","●")</f>
        <v>●</v>
      </c>
      <c r="BB295" s="147">
        <f>IF(BA295="●",IF(I295="定","-",I295),"-")</f>
        <v>0</v>
      </c>
      <c r="BC295" s="31"/>
      <c r="BD295" s="3"/>
      <c r="BE295" s="3"/>
      <c r="BF295" s="3"/>
    </row>
    <row r="296" spans="3:58" ht="10.9" customHeight="1" x14ac:dyDescent="0.15">
      <c r="C296" s="170"/>
      <c r="D296" s="173"/>
      <c r="E296" s="176"/>
      <c r="F296" s="176"/>
      <c r="G296" s="170"/>
      <c r="H296" s="176"/>
      <c r="I296" s="199"/>
      <c r="J296" s="200"/>
      <c r="K296" s="384"/>
      <c r="L296" s="190"/>
      <c r="M296" s="191"/>
      <c r="N296" s="191"/>
      <c r="O296" s="191"/>
      <c r="P296" s="191"/>
      <c r="Q296" s="192"/>
      <c r="R296" s="196"/>
      <c r="S296" s="197"/>
      <c r="T296" s="197"/>
      <c r="U296" s="197"/>
      <c r="V296" s="197"/>
      <c r="W296" s="198"/>
      <c r="X296" s="199"/>
      <c r="Y296" s="200"/>
      <c r="Z296" s="201"/>
      <c r="AA296" s="137"/>
      <c r="AB296" s="138"/>
      <c r="AC296" s="139"/>
      <c r="AD296" s="143"/>
      <c r="AE296" s="144"/>
      <c r="AF296" s="144"/>
      <c r="AG296" s="144"/>
      <c r="AH296" s="144"/>
      <c r="AI296" s="145"/>
      <c r="AJ296" s="60"/>
      <c r="AT296" s="31"/>
      <c r="AU296" s="31"/>
      <c r="AV296" s="31"/>
      <c r="AW296" s="31"/>
      <c r="AX296" s="31"/>
      <c r="AY296" s="31"/>
      <c r="AZ296" s="31"/>
      <c r="BA296" s="146"/>
      <c r="BB296" s="147"/>
      <c r="BC296" s="31"/>
      <c r="BD296" s="3"/>
      <c r="BE296" s="3"/>
      <c r="BF296" s="3"/>
    </row>
    <row r="297" spans="3:58" ht="10.9" customHeight="1" x14ac:dyDescent="0.15">
      <c r="C297" s="170"/>
      <c r="D297" s="173"/>
      <c r="E297" s="176"/>
      <c r="F297" s="176"/>
      <c r="G297" s="170"/>
      <c r="H297" s="176"/>
      <c r="I297" s="199"/>
      <c r="J297" s="200"/>
      <c r="K297" s="384"/>
      <c r="L297" s="190"/>
      <c r="M297" s="191"/>
      <c r="N297" s="191"/>
      <c r="O297" s="191"/>
      <c r="P297" s="191"/>
      <c r="Q297" s="192"/>
      <c r="R297" s="196"/>
      <c r="S297" s="197"/>
      <c r="T297" s="197"/>
      <c r="U297" s="197"/>
      <c r="V297" s="197"/>
      <c r="W297" s="198"/>
      <c r="X297" s="199"/>
      <c r="Y297" s="200"/>
      <c r="Z297" s="201"/>
      <c r="AA297" s="137"/>
      <c r="AB297" s="138"/>
      <c r="AC297" s="139"/>
      <c r="AD297" s="143"/>
      <c r="AE297" s="144"/>
      <c r="AF297" s="144"/>
      <c r="AG297" s="144"/>
      <c r="AH297" s="144"/>
      <c r="AI297" s="145"/>
      <c r="AJ297" s="60"/>
      <c r="AT297" s="31"/>
      <c r="AU297" s="31"/>
      <c r="AV297" s="31"/>
      <c r="AW297" s="31"/>
      <c r="AX297" s="31"/>
      <c r="AY297" s="31"/>
      <c r="AZ297" s="31"/>
      <c r="BA297" s="146"/>
      <c r="BB297" s="147"/>
      <c r="BC297" s="31"/>
      <c r="BD297" s="3"/>
      <c r="BE297" s="3"/>
      <c r="BF297" s="3"/>
    </row>
    <row r="298" spans="3:58" ht="10.9" customHeight="1" x14ac:dyDescent="0.15">
      <c r="C298" s="171"/>
      <c r="D298" s="174"/>
      <c r="E298" s="177"/>
      <c r="F298" s="177"/>
      <c r="G298" s="171"/>
      <c r="H298" s="177"/>
      <c r="I298" s="202"/>
      <c r="J298" s="203"/>
      <c r="K298" s="385"/>
      <c r="L298" s="193"/>
      <c r="M298" s="194"/>
      <c r="N298" s="194"/>
      <c r="O298" s="194"/>
      <c r="P298" s="194"/>
      <c r="Q298" s="195"/>
      <c r="R298" s="196"/>
      <c r="S298" s="197"/>
      <c r="T298" s="197"/>
      <c r="U298" s="197"/>
      <c r="V298" s="197"/>
      <c r="W298" s="198"/>
      <c r="X298" s="202"/>
      <c r="Y298" s="203"/>
      <c r="Z298" s="204"/>
      <c r="AA298" s="140"/>
      <c r="AB298" s="141"/>
      <c r="AC298" s="142"/>
      <c r="AD298" s="143"/>
      <c r="AE298" s="144"/>
      <c r="AF298" s="144"/>
      <c r="AG298" s="144"/>
      <c r="AH298" s="144"/>
      <c r="AI298" s="145"/>
      <c r="AJ298" s="60"/>
      <c r="AT298" s="31"/>
      <c r="AU298" s="31"/>
      <c r="AV298" s="31"/>
      <c r="AW298" s="31"/>
      <c r="AX298" s="31"/>
      <c r="AY298" s="31"/>
      <c r="AZ298" s="31"/>
      <c r="BA298" s="146"/>
      <c r="BB298" s="147"/>
      <c r="BC298" s="31"/>
      <c r="BD298" s="3"/>
      <c r="BE298" s="3"/>
      <c r="BF298" s="3"/>
    </row>
    <row r="299" spans="3:58" ht="10.9" customHeight="1" x14ac:dyDescent="0.15">
      <c r="C299" s="169">
        <v>7</v>
      </c>
      <c r="D299" s="172" t="s">
        <v>85</v>
      </c>
      <c r="E299" s="175">
        <v>6</v>
      </c>
      <c r="F299" s="175" t="s">
        <v>86</v>
      </c>
      <c r="G299" s="169" t="s">
        <v>88</v>
      </c>
      <c r="H299" s="175"/>
      <c r="I299" s="381"/>
      <c r="J299" s="382"/>
      <c r="K299" s="383"/>
      <c r="L299" s="187">
        <f>J$223</f>
        <v>0</v>
      </c>
      <c r="M299" s="188"/>
      <c r="N299" s="188"/>
      <c r="O299" s="188"/>
      <c r="P299" s="188"/>
      <c r="Q299" s="189"/>
      <c r="R299" s="196">
        <f t="shared" ref="R299" si="46">IF(AND(I299="○",BA299="●"),2+ROUNDDOWN(($L299-100)/100,0)*2,0)</f>
        <v>0</v>
      </c>
      <c r="S299" s="197"/>
      <c r="T299" s="197"/>
      <c r="U299" s="197"/>
      <c r="V299" s="197"/>
      <c r="W299" s="198"/>
      <c r="X299" s="199">
        <v>1</v>
      </c>
      <c r="Y299" s="200"/>
      <c r="Z299" s="201"/>
      <c r="AA299" s="137">
        <f t="shared" ref="AA299" si="47">IF(X299=1,$AL$32,IF(X299=2,$AL$53,IF(X299=3,$AL$72,IF(X299=4,$AL$91,IF(X299=5,$AL$110,IF(X299=6,$AL$129,IF(X299=7,$AL$148,IF(X299=8,$AL$167,IF(X299=9,$AL$186,IF(X299=10,$AL$205,0))))))))))</f>
        <v>0</v>
      </c>
      <c r="AB299" s="138"/>
      <c r="AC299" s="139"/>
      <c r="AD299" s="143">
        <f t="shared" ref="AD299" si="48">IF(I299="○",ROUNDUP(R299*AA299,1),0)</f>
        <v>0</v>
      </c>
      <c r="AE299" s="144"/>
      <c r="AF299" s="144"/>
      <c r="AG299" s="144"/>
      <c r="AH299" s="144"/>
      <c r="AI299" s="145"/>
      <c r="AJ299" s="60"/>
      <c r="AT299" s="31"/>
      <c r="AU299" s="31"/>
      <c r="AV299" s="31"/>
      <c r="AW299" s="31"/>
      <c r="AX299" s="31"/>
      <c r="AY299" s="31"/>
      <c r="AZ299" s="31"/>
      <c r="BA299" s="146" t="str">
        <f t="shared" ref="BA299" si="49">IF(OR(I299="×",BA303="×"),"×","●")</f>
        <v>●</v>
      </c>
      <c r="BB299" s="147">
        <f>IF(BA299="●",IF(I299="定","-",I299),"-")</f>
        <v>0</v>
      </c>
      <c r="BC299" s="31"/>
      <c r="BD299" s="3"/>
      <c r="BE299" s="3"/>
      <c r="BF299" s="3"/>
    </row>
    <row r="300" spans="3:58" ht="10.9" customHeight="1" x14ac:dyDescent="0.15">
      <c r="C300" s="170"/>
      <c r="D300" s="173"/>
      <c r="E300" s="176"/>
      <c r="F300" s="176"/>
      <c r="G300" s="170"/>
      <c r="H300" s="176"/>
      <c r="I300" s="199"/>
      <c r="J300" s="200"/>
      <c r="K300" s="384"/>
      <c r="L300" s="190"/>
      <c r="M300" s="191"/>
      <c r="N300" s="191"/>
      <c r="O300" s="191"/>
      <c r="P300" s="191"/>
      <c r="Q300" s="192"/>
      <c r="R300" s="196"/>
      <c r="S300" s="197"/>
      <c r="T300" s="197"/>
      <c r="U300" s="197"/>
      <c r="V300" s="197"/>
      <c r="W300" s="198"/>
      <c r="X300" s="199"/>
      <c r="Y300" s="200"/>
      <c r="Z300" s="201"/>
      <c r="AA300" s="137"/>
      <c r="AB300" s="138"/>
      <c r="AC300" s="139"/>
      <c r="AD300" s="143"/>
      <c r="AE300" s="144"/>
      <c r="AF300" s="144"/>
      <c r="AG300" s="144"/>
      <c r="AH300" s="144"/>
      <c r="AI300" s="145"/>
      <c r="AJ300" s="60"/>
      <c r="AT300" s="31"/>
      <c r="AU300" s="31"/>
      <c r="AV300" s="31"/>
      <c r="AW300" s="31"/>
      <c r="AX300" s="31"/>
      <c r="AY300" s="31"/>
      <c r="AZ300" s="31"/>
      <c r="BA300" s="146"/>
      <c r="BB300" s="147"/>
      <c r="BC300" s="31"/>
      <c r="BD300" s="3"/>
      <c r="BE300" s="3"/>
      <c r="BF300" s="3"/>
    </row>
    <row r="301" spans="3:58" ht="10.9" customHeight="1" x14ac:dyDescent="0.15">
      <c r="C301" s="170"/>
      <c r="D301" s="173"/>
      <c r="E301" s="176"/>
      <c r="F301" s="176"/>
      <c r="G301" s="170"/>
      <c r="H301" s="176"/>
      <c r="I301" s="199"/>
      <c r="J301" s="200"/>
      <c r="K301" s="384"/>
      <c r="L301" s="190"/>
      <c r="M301" s="191"/>
      <c r="N301" s="191"/>
      <c r="O301" s="191"/>
      <c r="P301" s="191"/>
      <c r="Q301" s="192"/>
      <c r="R301" s="196"/>
      <c r="S301" s="197"/>
      <c r="T301" s="197"/>
      <c r="U301" s="197"/>
      <c r="V301" s="197"/>
      <c r="W301" s="198"/>
      <c r="X301" s="199"/>
      <c r="Y301" s="200"/>
      <c r="Z301" s="201"/>
      <c r="AA301" s="137"/>
      <c r="AB301" s="138"/>
      <c r="AC301" s="139"/>
      <c r="AD301" s="143"/>
      <c r="AE301" s="144"/>
      <c r="AF301" s="144"/>
      <c r="AG301" s="144"/>
      <c r="AH301" s="144"/>
      <c r="AI301" s="145"/>
      <c r="AJ301" s="60"/>
      <c r="AT301" s="31"/>
      <c r="AU301" s="31"/>
      <c r="AV301" s="31"/>
      <c r="AW301" s="31"/>
      <c r="AX301" s="31"/>
      <c r="AY301" s="31"/>
      <c r="AZ301" s="31"/>
      <c r="BA301" s="146"/>
      <c r="BB301" s="147"/>
      <c r="BC301" s="31"/>
      <c r="BD301" s="3"/>
      <c r="BE301" s="3"/>
      <c r="BF301" s="3"/>
    </row>
    <row r="302" spans="3:58" ht="10.9" customHeight="1" x14ac:dyDescent="0.15">
      <c r="C302" s="171"/>
      <c r="D302" s="174"/>
      <c r="E302" s="177"/>
      <c r="F302" s="177"/>
      <c r="G302" s="171"/>
      <c r="H302" s="177"/>
      <c r="I302" s="202"/>
      <c r="J302" s="203"/>
      <c r="K302" s="385"/>
      <c r="L302" s="193"/>
      <c r="M302" s="194"/>
      <c r="N302" s="194"/>
      <c r="O302" s="194"/>
      <c r="P302" s="194"/>
      <c r="Q302" s="195"/>
      <c r="R302" s="196"/>
      <c r="S302" s="197"/>
      <c r="T302" s="197"/>
      <c r="U302" s="197"/>
      <c r="V302" s="197"/>
      <c r="W302" s="198"/>
      <c r="X302" s="202"/>
      <c r="Y302" s="203"/>
      <c r="Z302" s="204"/>
      <c r="AA302" s="140"/>
      <c r="AB302" s="141"/>
      <c r="AC302" s="142"/>
      <c r="AD302" s="143"/>
      <c r="AE302" s="144"/>
      <c r="AF302" s="144"/>
      <c r="AG302" s="144"/>
      <c r="AH302" s="144"/>
      <c r="AI302" s="145"/>
      <c r="AJ302" s="60"/>
      <c r="AT302" s="31"/>
      <c r="AU302" s="31"/>
      <c r="AV302" s="31"/>
      <c r="AW302" s="31"/>
      <c r="AX302" s="31"/>
      <c r="AY302" s="31"/>
      <c r="AZ302" s="31"/>
      <c r="BA302" s="146"/>
      <c r="BB302" s="147"/>
      <c r="BC302" s="31"/>
      <c r="BD302" s="3"/>
      <c r="BE302" s="3"/>
      <c r="BF302" s="3"/>
    </row>
    <row r="303" spans="3:58" ht="10.9" customHeight="1" x14ac:dyDescent="0.15">
      <c r="C303" s="169">
        <v>7</v>
      </c>
      <c r="D303" s="172" t="s">
        <v>85</v>
      </c>
      <c r="E303" s="175">
        <v>7</v>
      </c>
      <c r="F303" s="175" t="s">
        <v>86</v>
      </c>
      <c r="G303" s="169" t="s">
        <v>89</v>
      </c>
      <c r="H303" s="175"/>
      <c r="I303" s="381"/>
      <c r="J303" s="382"/>
      <c r="K303" s="383"/>
      <c r="L303" s="187">
        <f>J$223</f>
        <v>0</v>
      </c>
      <c r="M303" s="188"/>
      <c r="N303" s="188"/>
      <c r="O303" s="188"/>
      <c r="P303" s="188"/>
      <c r="Q303" s="189"/>
      <c r="R303" s="196">
        <f t="shared" ref="R303" si="50">IF(AND(I303="○",BA303="●"),2+ROUNDDOWN(($L303-100)/100,0)*2,0)</f>
        <v>0</v>
      </c>
      <c r="S303" s="197"/>
      <c r="T303" s="197"/>
      <c r="U303" s="197"/>
      <c r="V303" s="197"/>
      <c r="W303" s="198"/>
      <c r="X303" s="199">
        <v>1</v>
      </c>
      <c r="Y303" s="200"/>
      <c r="Z303" s="201"/>
      <c r="AA303" s="137">
        <f t="shared" ref="AA303" si="51">IF(X303=1,$AL$32,IF(X303=2,$AL$53,IF(X303=3,$AL$72,IF(X303=4,$AL$91,IF(X303=5,$AL$110,IF(X303=6,$AL$129,IF(X303=7,$AL$148,IF(X303=8,$AL$167,IF(X303=9,$AL$186,IF(X303=10,$AL$205,0))))))))))</f>
        <v>0</v>
      </c>
      <c r="AB303" s="138"/>
      <c r="AC303" s="139"/>
      <c r="AD303" s="143">
        <f t="shared" ref="AD303" si="52">IF(I303="○",ROUNDUP(R303*AA303,1),0)</f>
        <v>0</v>
      </c>
      <c r="AE303" s="144"/>
      <c r="AF303" s="144"/>
      <c r="AG303" s="144"/>
      <c r="AH303" s="144"/>
      <c r="AI303" s="145"/>
      <c r="AJ303" s="60"/>
      <c r="AT303" s="31"/>
      <c r="AU303" s="31"/>
      <c r="AV303" s="31"/>
      <c r="AW303" s="31"/>
      <c r="AX303" s="31"/>
      <c r="AY303" s="31"/>
      <c r="AZ303" s="31"/>
      <c r="BA303" s="146" t="str">
        <f t="shared" ref="BA303" si="53">IF(OR(I303="×",BA307="×"),"×","●")</f>
        <v>●</v>
      </c>
      <c r="BB303" s="147">
        <f>IF(BA303="●",IF(I303="定","-",I303),"-")</f>
        <v>0</v>
      </c>
      <c r="BC303" s="31"/>
      <c r="BD303" s="3"/>
      <c r="BE303" s="3"/>
      <c r="BF303" s="3"/>
    </row>
    <row r="304" spans="3:58" ht="10.9" customHeight="1" x14ac:dyDescent="0.15">
      <c r="C304" s="170"/>
      <c r="D304" s="173"/>
      <c r="E304" s="176"/>
      <c r="F304" s="176"/>
      <c r="G304" s="170"/>
      <c r="H304" s="176"/>
      <c r="I304" s="199"/>
      <c r="J304" s="200"/>
      <c r="K304" s="384"/>
      <c r="L304" s="190"/>
      <c r="M304" s="191"/>
      <c r="N304" s="191"/>
      <c r="O304" s="191"/>
      <c r="P304" s="191"/>
      <c r="Q304" s="192"/>
      <c r="R304" s="196"/>
      <c r="S304" s="197"/>
      <c r="T304" s="197"/>
      <c r="U304" s="197"/>
      <c r="V304" s="197"/>
      <c r="W304" s="198"/>
      <c r="X304" s="199"/>
      <c r="Y304" s="200"/>
      <c r="Z304" s="201"/>
      <c r="AA304" s="137"/>
      <c r="AB304" s="138"/>
      <c r="AC304" s="139"/>
      <c r="AD304" s="143"/>
      <c r="AE304" s="144"/>
      <c r="AF304" s="144"/>
      <c r="AG304" s="144"/>
      <c r="AH304" s="144"/>
      <c r="AI304" s="145"/>
      <c r="AJ304" s="60"/>
      <c r="AT304" s="31"/>
      <c r="AU304" s="31"/>
      <c r="AV304" s="31"/>
      <c r="AW304" s="31"/>
      <c r="AX304" s="31"/>
      <c r="AY304" s="31"/>
      <c r="AZ304" s="31"/>
      <c r="BA304" s="146"/>
      <c r="BB304" s="147"/>
      <c r="BC304" s="31"/>
      <c r="BD304" s="3"/>
      <c r="BE304" s="3"/>
      <c r="BF304" s="3"/>
    </row>
    <row r="305" spans="3:58" ht="10.9" customHeight="1" x14ac:dyDescent="0.15">
      <c r="C305" s="170"/>
      <c r="D305" s="173"/>
      <c r="E305" s="176"/>
      <c r="F305" s="176"/>
      <c r="G305" s="170"/>
      <c r="H305" s="176"/>
      <c r="I305" s="199"/>
      <c r="J305" s="200"/>
      <c r="K305" s="384"/>
      <c r="L305" s="190"/>
      <c r="M305" s="191"/>
      <c r="N305" s="191"/>
      <c r="O305" s="191"/>
      <c r="P305" s="191"/>
      <c r="Q305" s="192"/>
      <c r="R305" s="196"/>
      <c r="S305" s="197"/>
      <c r="T305" s="197"/>
      <c r="U305" s="197"/>
      <c r="V305" s="197"/>
      <c r="W305" s="198"/>
      <c r="X305" s="199"/>
      <c r="Y305" s="200"/>
      <c r="Z305" s="201"/>
      <c r="AA305" s="137"/>
      <c r="AB305" s="138"/>
      <c r="AC305" s="139"/>
      <c r="AD305" s="143"/>
      <c r="AE305" s="144"/>
      <c r="AF305" s="144"/>
      <c r="AG305" s="144"/>
      <c r="AH305" s="144"/>
      <c r="AI305" s="145"/>
      <c r="AJ305" s="60"/>
      <c r="AT305" s="31"/>
      <c r="AU305" s="31"/>
      <c r="AV305" s="31"/>
      <c r="AW305" s="31"/>
      <c r="AX305" s="31"/>
      <c r="AY305" s="31"/>
      <c r="AZ305" s="31"/>
      <c r="BA305" s="146"/>
      <c r="BB305" s="147"/>
      <c r="BC305" s="31"/>
      <c r="BD305" s="3"/>
      <c r="BE305" s="3"/>
      <c r="BF305" s="3"/>
    </row>
    <row r="306" spans="3:58" ht="10.9" customHeight="1" x14ac:dyDescent="0.15">
      <c r="C306" s="171"/>
      <c r="D306" s="174"/>
      <c r="E306" s="177"/>
      <c r="F306" s="177"/>
      <c r="G306" s="171"/>
      <c r="H306" s="177"/>
      <c r="I306" s="202"/>
      <c r="J306" s="203"/>
      <c r="K306" s="385"/>
      <c r="L306" s="193"/>
      <c r="M306" s="194"/>
      <c r="N306" s="194"/>
      <c r="O306" s="194"/>
      <c r="P306" s="194"/>
      <c r="Q306" s="195"/>
      <c r="R306" s="196"/>
      <c r="S306" s="197"/>
      <c r="T306" s="197"/>
      <c r="U306" s="197"/>
      <c r="V306" s="197"/>
      <c r="W306" s="198"/>
      <c r="X306" s="202"/>
      <c r="Y306" s="203"/>
      <c r="Z306" s="204"/>
      <c r="AA306" s="140"/>
      <c r="AB306" s="141"/>
      <c r="AC306" s="142"/>
      <c r="AD306" s="143"/>
      <c r="AE306" s="144"/>
      <c r="AF306" s="144"/>
      <c r="AG306" s="144"/>
      <c r="AH306" s="144"/>
      <c r="AI306" s="145"/>
      <c r="AJ306" s="60"/>
      <c r="AT306" s="31"/>
      <c r="AU306" s="31"/>
      <c r="AV306" s="31"/>
      <c r="AW306" s="31"/>
      <c r="AX306" s="31"/>
      <c r="AY306" s="31"/>
      <c r="AZ306" s="31"/>
      <c r="BA306" s="146"/>
      <c r="BB306" s="147"/>
      <c r="BC306" s="31"/>
      <c r="BD306" s="3"/>
      <c r="BE306" s="3"/>
      <c r="BF306" s="3"/>
    </row>
    <row r="307" spans="3:58" ht="10.9" customHeight="1" x14ac:dyDescent="0.15">
      <c r="C307" s="169">
        <v>7</v>
      </c>
      <c r="D307" s="172" t="s">
        <v>85</v>
      </c>
      <c r="E307" s="175">
        <v>8</v>
      </c>
      <c r="F307" s="175" t="s">
        <v>86</v>
      </c>
      <c r="G307" s="169" t="s">
        <v>90</v>
      </c>
      <c r="H307" s="175"/>
      <c r="I307" s="381"/>
      <c r="J307" s="382"/>
      <c r="K307" s="383"/>
      <c r="L307" s="187">
        <f>J$223</f>
        <v>0</v>
      </c>
      <c r="M307" s="188"/>
      <c r="N307" s="188"/>
      <c r="O307" s="188"/>
      <c r="P307" s="188"/>
      <c r="Q307" s="189"/>
      <c r="R307" s="196">
        <f t="shared" ref="R307" si="54">IF(AND(I307="○",BA307="●"),2+ROUNDDOWN(($L307-100)/100,0)*2,0)</f>
        <v>0</v>
      </c>
      <c r="S307" s="197"/>
      <c r="T307" s="197"/>
      <c r="U307" s="197"/>
      <c r="V307" s="197"/>
      <c r="W307" s="198"/>
      <c r="X307" s="199">
        <v>1</v>
      </c>
      <c r="Y307" s="200"/>
      <c r="Z307" s="201"/>
      <c r="AA307" s="137">
        <f t="shared" ref="AA307" si="55">IF(X307=1,$AL$32,IF(X307=2,$AL$53,IF(X307=3,$AL$72,IF(X307=4,$AL$91,IF(X307=5,$AL$110,IF(X307=6,$AL$129,IF(X307=7,$AL$148,IF(X307=8,$AL$167,IF(X307=9,$AL$186,IF(X307=10,$AL$205,0))))))))))</f>
        <v>0</v>
      </c>
      <c r="AB307" s="138"/>
      <c r="AC307" s="139"/>
      <c r="AD307" s="143">
        <f t="shared" ref="AD307" si="56">IF(I307="○",ROUNDUP(R307*AA307,1),0)</f>
        <v>0</v>
      </c>
      <c r="AE307" s="144"/>
      <c r="AF307" s="144"/>
      <c r="AG307" s="144"/>
      <c r="AH307" s="144"/>
      <c r="AI307" s="145"/>
      <c r="AJ307" s="60"/>
      <c r="AT307" s="31"/>
      <c r="AU307" s="31"/>
      <c r="AV307" s="31"/>
      <c r="AW307" s="31"/>
      <c r="AX307" s="31"/>
      <c r="AY307" s="31"/>
      <c r="AZ307" s="31"/>
      <c r="BA307" s="146" t="str">
        <f t="shared" ref="BA307" si="57">IF(OR(I307="×",BA311="×"),"×","●")</f>
        <v>●</v>
      </c>
      <c r="BB307" s="147">
        <f>IF(BA307="●",IF(I307="定","-",I307),"-")</f>
        <v>0</v>
      </c>
      <c r="BC307" s="31"/>
      <c r="BD307" s="3"/>
      <c r="BE307" s="3"/>
      <c r="BF307" s="3"/>
    </row>
    <row r="308" spans="3:58" ht="10.9" customHeight="1" x14ac:dyDescent="0.15">
      <c r="C308" s="170"/>
      <c r="D308" s="173"/>
      <c r="E308" s="176"/>
      <c r="F308" s="176"/>
      <c r="G308" s="170"/>
      <c r="H308" s="176"/>
      <c r="I308" s="199"/>
      <c r="J308" s="200"/>
      <c r="K308" s="384"/>
      <c r="L308" s="190"/>
      <c r="M308" s="191"/>
      <c r="N308" s="191"/>
      <c r="O308" s="191"/>
      <c r="P308" s="191"/>
      <c r="Q308" s="192"/>
      <c r="R308" s="196"/>
      <c r="S308" s="197"/>
      <c r="T308" s="197"/>
      <c r="U308" s="197"/>
      <c r="V308" s="197"/>
      <c r="W308" s="198"/>
      <c r="X308" s="199"/>
      <c r="Y308" s="200"/>
      <c r="Z308" s="201"/>
      <c r="AA308" s="137"/>
      <c r="AB308" s="138"/>
      <c r="AC308" s="139"/>
      <c r="AD308" s="143"/>
      <c r="AE308" s="144"/>
      <c r="AF308" s="144"/>
      <c r="AG308" s="144"/>
      <c r="AH308" s="144"/>
      <c r="AI308" s="145"/>
      <c r="AJ308" s="60"/>
      <c r="AT308" s="31"/>
      <c r="AU308" s="31"/>
      <c r="AV308" s="31"/>
      <c r="AW308" s="31"/>
      <c r="AX308" s="31"/>
      <c r="AY308" s="31"/>
      <c r="AZ308" s="31"/>
      <c r="BA308" s="146"/>
      <c r="BB308" s="147"/>
      <c r="BC308" s="31"/>
      <c r="BD308" s="3"/>
      <c r="BE308" s="3"/>
      <c r="BF308" s="3"/>
    </row>
    <row r="309" spans="3:58" ht="10.9" customHeight="1" x14ac:dyDescent="0.15">
      <c r="C309" s="170"/>
      <c r="D309" s="173"/>
      <c r="E309" s="176"/>
      <c r="F309" s="176"/>
      <c r="G309" s="170"/>
      <c r="H309" s="176"/>
      <c r="I309" s="199"/>
      <c r="J309" s="200"/>
      <c r="K309" s="384"/>
      <c r="L309" s="190"/>
      <c r="M309" s="191"/>
      <c r="N309" s="191"/>
      <c r="O309" s="191"/>
      <c r="P309" s="191"/>
      <c r="Q309" s="192"/>
      <c r="R309" s="196"/>
      <c r="S309" s="197"/>
      <c r="T309" s="197"/>
      <c r="U309" s="197"/>
      <c r="V309" s="197"/>
      <c r="W309" s="198"/>
      <c r="X309" s="199"/>
      <c r="Y309" s="200"/>
      <c r="Z309" s="201"/>
      <c r="AA309" s="137"/>
      <c r="AB309" s="138"/>
      <c r="AC309" s="139"/>
      <c r="AD309" s="143"/>
      <c r="AE309" s="144"/>
      <c r="AF309" s="144"/>
      <c r="AG309" s="144"/>
      <c r="AH309" s="144"/>
      <c r="AI309" s="145"/>
      <c r="AJ309" s="60"/>
      <c r="AT309" s="31"/>
      <c r="AU309" s="31"/>
      <c r="AV309" s="31"/>
      <c r="AW309" s="31"/>
      <c r="AX309" s="31"/>
      <c r="AY309" s="31"/>
      <c r="AZ309" s="31"/>
      <c r="BA309" s="146"/>
      <c r="BB309" s="147"/>
      <c r="BC309" s="31"/>
      <c r="BD309" s="3"/>
      <c r="BE309" s="3"/>
      <c r="BF309" s="3"/>
    </row>
    <row r="310" spans="3:58" ht="10.9" customHeight="1" x14ac:dyDescent="0.15">
      <c r="C310" s="171"/>
      <c r="D310" s="174"/>
      <c r="E310" s="177"/>
      <c r="F310" s="177"/>
      <c r="G310" s="171"/>
      <c r="H310" s="177"/>
      <c r="I310" s="202"/>
      <c r="J310" s="203"/>
      <c r="K310" s="385"/>
      <c r="L310" s="193"/>
      <c r="M310" s="194"/>
      <c r="N310" s="194"/>
      <c r="O310" s="194"/>
      <c r="P310" s="194"/>
      <c r="Q310" s="195"/>
      <c r="R310" s="196"/>
      <c r="S310" s="197"/>
      <c r="T310" s="197"/>
      <c r="U310" s="197"/>
      <c r="V310" s="197"/>
      <c r="W310" s="198"/>
      <c r="X310" s="202"/>
      <c r="Y310" s="203"/>
      <c r="Z310" s="204"/>
      <c r="AA310" s="140"/>
      <c r="AB310" s="141"/>
      <c r="AC310" s="142"/>
      <c r="AD310" s="143"/>
      <c r="AE310" s="144"/>
      <c r="AF310" s="144"/>
      <c r="AG310" s="144"/>
      <c r="AH310" s="144"/>
      <c r="AI310" s="145"/>
      <c r="AJ310" s="60"/>
      <c r="AT310" s="31"/>
      <c r="AU310" s="31"/>
      <c r="AV310" s="31"/>
      <c r="AW310" s="31"/>
      <c r="AX310" s="31"/>
      <c r="AY310" s="31"/>
      <c r="AZ310" s="31"/>
      <c r="BA310" s="146"/>
      <c r="BB310" s="147"/>
      <c r="BC310" s="31"/>
      <c r="BD310" s="3"/>
      <c r="BE310" s="3"/>
      <c r="BF310" s="3"/>
    </row>
    <row r="311" spans="3:58" ht="10.9" customHeight="1" x14ac:dyDescent="0.15">
      <c r="C311" s="169">
        <v>7</v>
      </c>
      <c r="D311" s="172" t="s">
        <v>85</v>
      </c>
      <c r="E311" s="175">
        <v>9</v>
      </c>
      <c r="F311" s="175" t="s">
        <v>86</v>
      </c>
      <c r="G311" s="169" t="s">
        <v>91</v>
      </c>
      <c r="H311" s="175"/>
      <c r="I311" s="381"/>
      <c r="J311" s="382"/>
      <c r="K311" s="383"/>
      <c r="L311" s="187">
        <f>J$223</f>
        <v>0</v>
      </c>
      <c r="M311" s="188"/>
      <c r="N311" s="188"/>
      <c r="O311" s="188"/>
      <c r="P311" s="188"/>
      <c r="Q311" s="189"/>
      <c r="R311" s="196">
        <f t="shared" ref="R311" si="58">IF(AND(I311="○",BA311="●"),2+ROUNDDOWN(($L311-100)/100,0)*2,0)</f>
        <v>0</v>
      </c>
      <c r="S311" s="197"/>
      <c r="T311" s="197"/>
      <c r="U311" s="197"/>
      <c r="V311" s="197"/>
      <c r="W311" s="198"/>
      <c r="X311" s="199">
        <v>1</v>
      </c>
      <c r="Y311" s="200"/>
      <c r="Z311" s="201"/>
      <c r="AA311" s="137">
        <f t="shared" ref="AA311" si="59">IF(X311=1,$AL$32,IF(X311=2,$AL$53,IF(X311=3,$AL$72,IF(X311=4,$AL$91,IF(X311=5,$AL$110,IF(X311=6,$AL$129,IF(X311=7,$AL$148,IF(X311=8,$AL$167,IF(X311=9,$AL$186,IF(X311=10,$AL$205,0))))))))))</f>
        <v>0</v>
      </c>
      <c r="AB311" s="138"/>
      <c r="AC311" s="139"/>
      <c r="AD311" s="143">
        <f t="shared" ref="AD311" si="60">IF(I311="○",ROUNDUP(R311*AA311,1),0)</f>
        <v>0</v>
      </c>
      <c r="AE311" s="144"/>
      <c r="AF311" s="144"/>
      <c r="AG311" s="144"/>
      <c r="AH311" s="144"/>
      <c r="AI311" s="145"/>
      <c r="AJ311" s="60"/>
      <c r="AT311" s="31"/>
      <c r="AU311" s="31"/>
      <c r="AV311" s="31"/>
      <c r="AW311" s="31"/>
      <c r="AX311" s="31"/>
      <c r="AY311" s="31"/>
      <c r="AZ311" s="31"/>
      <c r="BA311" s="146" t="str">
        <f t="shared" ref="BA311" si="61">IF(OR(I311="×",BA315="×"),"×","●")</f>
        <v>●</v>
      </c>
      <c r="BB311" s="147">
        <f>IF(BA311="●",IF(I311="定","-",I311),"-")</f>
        <v>0</v>
      </c>
      <c r="BC311" s="31"/>
      <c r="BD311" s="3"/>
      <c r="BE311" s="3"/>
      <c r="BF311" s="3"/>
    </row>
    <row r="312" spans="3:58" ht="10.9" customHeight="1" x14ac:dyDescent="0.15">
      <c r="C312" s="170"/>
      <c r="D312" s="173"/>
      <c r="E312" s="176"/>
      <c r="F312" s="176"/>
      <c r="G312" s="170"/>
      <c r="H312" s="176"/>
      <c r="I312" s="199"/>
      <c r="J312" s="200"/>
      <c r="K312" s="384"/>
      <c r="L312" s="190"/>
      <c r="M312" s="191"/>
      <c r="N312" s="191"/>
      <c r="O312" s="191"/>
      <c r="P312" s="191"/>
      <c r="Q312" s="192"/>
      <c r="R312" s="196"/>
      <c r="S312" s="197"/>
      <c r="T312" s="197"/>
      <c r="U312" s="197"/>
      <c r="V312" s="197"/>
      <c r="W312" s="198"/>
      <c r="X312" s="199"/>
      <c r="Y312" s="200"/>
      <c r="Z312" s="201"/>
      <c r="AA312" s="137"/>
      <c r="AB312" s="138"/>
      <c r="AC312" s="139"/>
      <c r="AD312" s="143"/>
      <c r="AE312" s="144"/>
      <c r="AF312" s="144"/>
      <c r="AG312" s="144"/>
      <c r="AH312" s="144"/>
      <c r="AI312" s="145"/>
      <c r="AJ312" s="60"/>
      <c r="AT312" s="31"/>
      <c r="AU312" s="31"/>
      <c r="AV312" s="31"/>
      <c r="AW312" s="31"/>
      <c r="AX312" s="31"/>
      <c r="AY312" s="31"/>
      <c r="AZ312" s="31"/>
      <c r="BA312" s="146"/>
      <c r="BB312" s="147"/>
      <c r="BC312" s="31"/>
      <c r="BD312" s="3"/>
      <c r="BE312" s="3"/>
      <c r="BF312" s="3"/>
    </row>
    <row r="313" spans="3:58" ht="10.9" customHeight="1" x14ac:dyDescent="0.15">
      <c r="C313" s="170"/>
      <c r="D313" s="173"/>
      <c r="E313" s="176"/>
      <c r="F313" s="176"/>
      <c r="G313" s="170"/>
      <c r="H313" s="176"/>
      <c r="I313" s="199"/>
      <c r="J313" s="200"/>
      <c r="K313" s="384"/>
      <c r="L313" s="190"/>
      <c r="M313" s="191"/>
      <c r="N313" s="191"/>
      <c r="O313" s="191"/>
      <c r="P313" s="191"/>
      <c r="Q313" s="192"/>
      <c r="R313" s="196"/>
      <c r="S313" s="197"/>
      <c r="T313" s="197"/>
      <c r="U313" s="197"/>
      <c r="V313" s="197"/>
      <c r="W313" s="198"/>
      <c r="X313" s="199"/>
      <c r="Y313" s="200"/>
      <c r="Z313" s="201"/>
      <c r="AA313" s="137"/>
      <c r="AB313" s="138"/>
      <c r="AC313" s="139"/>
      <c r="AD313" s="143"/>
      <c r="AE313" s="144"/>
      <c r="AF313" s="144"/>
      <c r="AG313" s="144"/>
      <c r="AH313" s="144"/>
      <c r="AI313" s="145"/>
      <c r="AJ313" s="60"/>
      <c r="AT313" s="31"/>
      <c r="AU313" s="31"/>
      <c r="AV313" s="31"/>
      <c r="AW313" s="31"/>
      <c r="AX313" s="31"/>
      <c r="AY313" s="31"/>
      <c r="AZ313" s="31"/>
      <c r="BA313" s="146"/>
      <c r="BB313" s="147"/>
      <c r="BC313" s="31"/>
      <c r="BD313" s="3"/>
      <c r="BE313" s="3"/>
      <c r="BF313" s="3"/>
    </row>
    <row r="314" spans="3:58" ht="10.9" customHeight="1" x14ac:dyDescent="0.15">
      <c r="C314" s="171"/>
      <c r="D314" s="174"/>
      <c r="E314" s="177"/>
      <c r="F314" s="177"/>
      <c r="G314" s="171"/>
      <c r="H314" s="177"/>
      <c r="I314" s="202"/>
      <c r="J314" s="203"/>
      <c r="K314" s="385"/>
      <c r="L314" s="193"/>
      <c r="M314" s="194"/>
      <c r="N314" s="194"/>
      <c r="O314" s="194"/>
      <c r="P314" s="194"/>
      <c r="Q314" s="195"/>
      <c r="R314" s="196"/>
      <c r="S314" s="197"/>
      <c r="T314" s="197"/>
      <c r="U314" s="197"/>
      <c r="V314" s="197"/>
      <c r="W314" s="198"/>
      <c r="X314" s="202"/>
      <c r="Y314" s="203"/>
      <c r="Z314" s="204"/>
      <c r="AA314" s="140"/>
      <c r="AB314" s="141"/>
      <c r="AC314" s="142"/>
      <c r="AD314" s="143"/>
      <c r="AE314" s="144"/>
      <c r="AF314" s="144"/>
      <c r="AG314" s="144"/>
      <c r="AH314" s="144"/>
      <c r="AI314" s="145"/>
      <c r="AJ314" s="60"/>
      <c r="AT314" s="31"/>
      <c r="AU314" s="31"/>
      <c r="AV314" s="31"/>
      <c r="AW314" s="31"/>
      <c r="AX314" s="31"/>
      <c r="AY314" s="31"/>
      <c r="AZ314" s="31"/>
      <c r="BA314" s="146"/>
      <c r="BB314" s="147"/>
      <c r="BC314" s="31"/>
      <c r="BD314" s="3"/>
      <c r="BE314" s="3"/>
      <c r="BF314" s="3"/>
    </row>
    <row r="315" spans="3:58" ht="10.9" customHeight="1" x14ac:dyDescent="0.15">
      <c r="C315" s="169">
        <v>7</v>
      </c>
      <c r="D315" s="172" t="s">
        <v>85</v>
      </c>
      <c r="E315" s="175">
        <v>10</v>
      </c>
      <c r="F315" s="175" t="s">
        <v>86</v>
      </c>
      <c r="G315" s="169" t="s">
        <v>92</v>
      </c>
      <c r="H315" s="175"/>
      <c r="I315" s="381"/>
      <c r="J315" s="382"/>
      <c r="K315" s="383"/>
      <c r="L315" s="187">
        <f>J$223</f>
        <v>0</v>
      </c>
      <c r="M315" s="188"/>
      <c r="N315" s="188"/>
      <c r="O315" s="188"/>
      <c r="P315" s="188"/>
      <c r="Q315" s="189"/>
      <c r="R315" s="196">
        <f t="shared" ref="R315" si="62">IF(AND(I315="○",BA315="●"),2+ROUNDDOWN(($L315-100)/100,0)*2,0)</f>
        <v>0</v>
      </c>
      <c r="S315" s="197"/>
      <c r="T315" s="197"/>
      <c r="U315" s="197"/>
      <c r="V315" s="197"/>
      <c r="W315" s="198"/>
      <c r="X315" s="199">
        <v>1</v>
      </c>
      <c r="Y315" s="200"/>
      <c r="Z315" s="201"/>
      <c r="AA315" s="137">
        <f t="shared" ref="AA315" si="63">IF(X315=1,$AL$32,IF(X315=2,$AL$53,IF(X315=3,$AL$72,IF(X315=4,$AL$91,IF(X315=5,$AL$110,IF(X315=6,$AL$129,IF(X315=7,$AL$148,IF(X315=8,$AL$167,IF(X315=9,$AL$186,IF(X315=10,$AL$205,0))))))))))</f>
        <v>0</v>
      </c>
      <c r="AB315" s="138"/>
      <c r="AC315" s="139"/>
      <c r="AD315" s="143">
        <f t="shared" ref="AD315" si="64">IF(I315="○",ROUNDUP(R315*AA315,1),0)</f>
        <v>0</v>
      </c>
      <c r="AE315" s="144"/>
      <c r="AF315" s="144"/>
      <c r="AG315" s="144"/>
      <c r="AH315" s="144"/>
      <c r="AI315" s="145"/>
      <c r="AJ315" s="60"/>
      <c r="AT315" s="31"/>
      <c r="AU315" s="31"/>
      <c r="AV315" s="31"/>
      <c r="AW315" s="31"/>
      <c r="AX315" s="31"/>
      <c r="AY315" s="31"/>
      <c r="AZ315" s="31"/>
      <c r="BA315" s="146" t="str">
        <f t="shared" ref="BA315" si="65">IF(OR(I315="×",BA319="×"),"×","●")</f>
        <v>●</v>
      </c>
      <c r="BB315" s="147">
        <f>IF(BA315="●",IF(I315="定","-",I315),"-")</f>
        <v>0</v>
      </c>
      <c r="BC315" s="31"/>
      <c r="BD315" s="3"/>
      <c r="BE315" s="3"/>
      <c r="BF315" s="3"/>
    </row>
    <row r="316" spans="3:58" ht="10.9" customHeight="1" x14ac:dyDescent="0.15">
      <c r="C316" s="170"/>
      <c r="D316" s="173"/>
      <c r="E316" s="176"/>
      <c r="F316" s="176"/>
      <c r="G316" s="170"/>
      <c r="H316" s="176"/>
      <c r="I316" s="199"/>
      <c r="J316" s="200"/>
      <c r="K316" s="384"/>
      <c r="L316" s="190"/>
      <c r="M316" s="191"/>
      <c r="N316" s="191"/>
      <c r="O316" s="191"/>
      <c r="P316" s="191"/>
      <c r="Q316" s="192"/>
      <c r="R316" s="196"/>
      <c r="S316" s="197"/>
      <c r="T316" s="197"/>
      <c r="U316" s="197"/>
      <c r="V316" s="197"/>
      <c r="W316" s="198"/>
      <c r="X316" s="199"/>
      <c r="Y316" s="200"/>
      <c r="Z316" s="201"/>
      <c r="AA316" s="137"/>
      <c r="AB316" s="138"/>
      <c r="AC316" s="139"/>
      <c r="AD316" s="143"/>
      <c r="AE316" s="144"/>
      <c r="AF316" s="144"/>
      <c r="AG316" s="144"/>
      <c r="AH316" s="144"/>
      <c r="AI316" s="145"/>
      <c r="AJ316" s="60"/>
      <c r="AT316" s="31"/>
      <c r="AU316" s="31"/>
      <c r="AV316" s="31"/>
      <c r="AW316" s="31"/>
      <c r="AX316" s="31"/>
      <c r="AY316" s="31"/>
      <c r="AZ316" s="31"/>
      <c r="BA316" s="146"/>
      <c r="BB316" s="147"/>
      <c r="BC316" s="31"/>
      <c r="BD316" s="3"/>
      <c r="BE316" s="3"/>
      <c r="BF316" s="3"/>
    </row>
    <row r="317" spans="3:58" ht="10.9" customHeight="1" x14ac:dyDescent="0.15">
      <c r="C317" s="170"/>
      <c r="D317" s="173"/>
      <c r="E317" s="176"/>
      <c r="F317" s="176"/>
      <c r="G317" s="170"/>
      <c r="H317" s="176"/>
      <c r="I317" s="199"/>
      <c r="J317" s="200"/>
      <c r="K317" s="384"/>
      <c r="L317" s="190"/>
      <c r="M317" s="191"/>
      <c r="N317" s="191"/>
      <c r="O317" s="191"/>
      <c r="P317" s="191"/>
      <c r="Q317" s="192"/>
      <c r="R317" s="196"/>
      <c r="S317" s="197"/>
      <c r="T317" s="197"/>
      <c r="U317" s="197"/>
      <c r="V317" s="197"/>
      <c r="W317" s="198"/>
      <c r="X317" s="199"/>
      <c r="Y317" s="200"/>
      <c r="Z317" s="201"/>
      <c r="AA317" s="137"/>
      <c r="AB317" s="138"/>
      <c r="AC317" s="139"/>
      <c r="AD317" s="143"/>
      <c r="AE317" s="144"/>
      <c r="AF317" s="144"/>
      <c r="AG317" s="144"/>
      <c r="AH317" s="144"/>
      <c r="AI317" s="145"/>
      <c r="AJ317" s="60"/>
      <c r="AT317" s="31"/>
      <c r="AU317" s="31"/>
      <c r="AV317" s="31"/>
      <c r="AW317" s="31"/>
      <c r="AX317" s="31"/>
      <c r="AY317" s="31"/>
      <c r="AZ317" s="31"/>
      <c r="BA317" s="146"/>
      <c r="BB317" s="147"/>
      <c r="BC317" s="31"/>
      <c r="BD317" s="3"/>
      <c r="BE317" s="3"/>
      <c r="BF317" s="3"/>
    </row>
    <row r="318" spans="3:58" ht="10.9" customHeight="1" x14ac:dyDescent="0.15">
      <c r="C318" s="171"/>
      <c r="D318" s="174"/>
      <c r="E318" s="177"/>
      <c r="F318" s="177"/>
      <c r="G318" s="171"/>
      <c r="H318" s="177"/>
      <c r="I318" s="202"/>
      <c r="J318" s="203"/>
      <c r="K318" s="385"/>
      <c r="L318" s="193"/>
      <c r="M318" s="194"/>
      <c r="N318" s="194"/>
      <c r="O318" s="194"/>
      <c r="P318" s="194"/>
      <c r="Q318" s="195"/>
      <c r="R318" s="196"/>
      <c r="S318" s="197"/>
      <c r="T318" s="197"/>
      <c r="U318" s="197"/>
      <c r="V318" s="197"/>
      <c r="W318" s="198"/>
      <c r="X318" s="202"/>
      <c r="Y318" s="203"/>
      <c r="Z318" s="204"/>
      <c r="AA318" s="140"/>
      <c r="AB318" s="141"/>
      <c r="AC318" s="142"/>
      <c r="AD318" s="143"/>
      <c r="AE318" s="144"/>
      <c r="AF318" s="144"/>
      <c r="AG318" s="144"/>
      <c r="AH318" s="144"/>
      <c r="AI318" s="145"/>
      <c r="AJ318" s="60"/>
      <c r="AT318" s="31"/>
      <c r="AU318" s="31"/>
      <c r="AV318" s="31"/>
      <c r="AW318" s="31"/>
      <c r="AX318" s="31"/>
      <c r="AY318" s="31"/>
      <c r="AZ318" s="31"/>
      <c r="BA318" s="146"/>
      <c r="BB318" s="147"/>
      <c r="BC318" s="31"/>
      <c r="BD318" s="3"/>
      <c r="BE318" s="3"/>
      <c r="BF318" s="3"/>
    </row>
    <row r="319" spans="3:58" ht="10.9" customHeight="1" x14ac:dyDescent="0.15">
      <c r="C319" s="169">
        <v>7</v>
      </c>
      <c r="D319" s="172" t="s">
        <v>85</v>
      </c>
      <c r="E319" s="175">
        <v>11</v>
      </c>
      <c r="F319" s="175" t="s">
        <v>86</v>
      </c>
      <c r="G319" s="169" t="s">
        <v>93</v>
      </c>
      <c r="H319" s="175"/>
      <c r="I319" s="381"/>
      <c r="J319" s="382"/>
      <c r="K319" s="383"/>
      <c r="L319" s="187">
        <f>J$223</f>
        <v>0</v>
      </c>
      <c r="M319" s="188"/>
      <c r="N319" s="188"/>
      <c r="O319" s="188"/>
      <c r="P319" s="188"/>
      <c r="Q319" s="189"/>
      <c r="R319" s="196">
        <f t="shared" ref="R319" si="66">IF(AND(I319="○",BA319="●"),2+ROUNDDOWN(($L319-100)/100,0)*2,0)</f>
        <v>0</v>
      </c>
      <c r="S319" s="197"/>
      <c r="T319" s="197"/>
      <c r="U319" s="197"/>
      <c r="V319" s="197"/>
      <c r="W319" s="198"/>
      <c r="X319" s="199">
        <v>1</v>
      </c>
      <c r="Y319" s="200"/>
      <c r="Z319" s="201"/>
      <c r="AA319" s="137">
        <f t="shared" ref="AA319" si="67">IF(X319=1,$AL$32,IF(X319=2,$AL$53,IF(X319=3,$AL$72,IF(X319=4,$AL$91,IF(X319=5,$AL$110,IF(X319=6,$AL$129,IF(X319=7,$AL$148,IF(X319=8,$AL$167,IF(X319=9,$AL$186,IF(X319=10,$AL$205,0))))))))))</f>
        <v>0</v>
      </c>
      <c r="AB319" s="138"/>
      <c r="AC319" s="139"/>
      <c r="AD319" s="143">
        <f t="shared" ref="AD319" si="68">IF(I319="○",ROUNDUP(R319*AA319,1),0)</f>
        <v>0</v>
      </c>
      <c r="AE319" s="144"/>
      <c r="AF319" s="144"/>
      <c r="AG319" s="144"/>
      <c r="AH319" s="144"/>
      <c r="AI319" s="145"/>
      <c r="AJ319" s="60"/>
      <c r="AT319" s="31"/>
      <c r="AU319" s="31"/>
      <c r="AV319" s="31"/>
      <c r="AW319" s="31"/>
      <c r="AX319" s="31"/>
      <c r="AY319" s="31"/>
      <c r="AZ319" s="31"/>
      <c r="BA319" s="146" t="str">
        <f t="shared" ref="BA319" si="69">IF(OR(I319="×",BA323="×"),"×","●")</f>
        <v>●</v>
      </c>
      <c r="BB319" s="147">
        <f>IF(BA319="●",IF(I319="定","-",I319),"-")</f>
        <v>0</v>
      </c>
      <c r="BC319" s="31"/>
      <c r="BD319" s="3"/>
      <c r="BE319" s="3"/>
      <c r="BF319" s="3"/>
    </row>
    <row r="320" spans="3:58" ht="10.9" customHeight="1" x14ac:dyDescent="0.15">
      <c r="C320" s="170"/>
      <c r="D320" s="173"/>
      <c r="E320" s="176"/>
      <c r="F320" s="176"/>
      <c r="G320" s="170"/>
      <c r="H320" s="176"/>
      <c r="I320" s="199"/>
      <c r="J320" s="200"/>
      <c r="K320" s="384"/>
      <c r="L320" s="190"/>
      <c r="M320" s="191"/>
      <c r="N320" s="191"/>
      <c r="O320" s="191"/>
      <c r="P320" s="191"/>
      <c r="Q320" s="192"/>
      <c r="R320" s="196"/>
      <c r="S320" s="197"/>
      <c r="T320" s="197"/>
      <c r="U320" s="197"/>
      <c r="V320" s="197"/>
      <c r="W320" s="198"/>
      <c r="X320" s="199"/>
      <c r="Y320" s="200"/>
      <c r="Z320" s="201"/>
      <c r="AA320" s="137"/>
      <c r="AB320" s="138"/>
      <c r="AC320" s="139"/>
      <c r="AD320" s="143"/>
      <c r="AE320" s="144"/>
      <c r="AF320" s="144"/>
      <c r="AG320" s="144"/>
      <c r="AH320" s="144"/>
      <c r="AI320" s="145"/>
      <c r="AJ320" s="60"/>
      <c r="AT320" s="31"/>
      <c r="AU320" s="31"/>
      <c r="AV320" s="31"/>
      <c r="AW320" s="31"/>
      <c r="AX320" s="31"/>
      <c r="AY320" s="31"/>
      <c r="AZ320" s="31"/>
      <c r="BA320" s="146"/>
      <c r="BB320" s="147"/>
      <c r="BC320" s="31"/>
      <c r="BD320" s="3"/>
      <c r="BE320" s="3"/>
      <c r="BF320" s="3"/>
    </row>
    <row r="321" spans="3:58" ht="10.9" customHeight="1" x14ac:dyDescent="0.15">
      <c r="C321" s="170"/>
      <c r="D321" s="173"/>
      <c r="E321" s="176"/>
      <c r="F321" s="176"/>
      <c r="G321" s="170"/>
      <c r="H321" s="176"/>
      <c r="I321" s="199"/>
      <c r="J321" s="200"/>
      <c r="K321" s="384"/>
      <c r="L321" s="190"/>
      <c r="M321" s="191"/>
      <c r="N321" s="191"/>
      <c r="O321" s="191"/>
      <c r="P321" s="191"/>
      <c r="Q321" s="192"/>
      <c r="R321" s="196"/>
      <c r="S321" s="197"/>
      <c r="T321" s="197"/>
      <c r="U321" s="197"/>
      <c r="V321" s="197"/>
      <c r="W321" s="198"/>
      <c r="X321" s="199"/>
      <c r="Y321" s="200"/>
      <c r="Z321" s="201"/>
      <c r="AA321" s="137"/>
      <c r="AB321" s="138"/>
      <c r="AC321" s="139"/>
      <c r="AD321" s="143"/>
      <c r="AE321" s="144"/>
      <c r="AF321" s="144"/>
      <c r="AG321" s="144"/>
      <c r="AH321" s="144"/>
      <c r="AI321" s="145"/>
      <c r="AJ321" s="60"/>
      <c r="AT321" s="31"/>
      <c r="AU321" s="31"/>
      <c r="AV321" s="31"/>
      <c r="AW321" s="31"/>
      <c r="AX321" s="31"/>
      <c r="AY321" s="31"/>
      <c r="AZ321" s="31"/>
      <c r="BA321" s="146"/>
      <c r="BB321" s="147"/>
      <c r="BC321" s="31"/>
      <c r="BD321" s="3"/>
      <c r="BE321" s="3"/>
      <c r="BF321" s="3"/>
    </row>
    <row r="322" spans="3:58" ht="10.9" customHeight="1" thickBot="1" x14ac:dyDescent="0.2">
      <c r="C322" s="171"/>
      <c r="D322" s="174"/>
      <c r="E322" s="177"/>
      <c r="F322" s="177"/>
      <c r="G322" s="171"/>
      <c r="H322" s="177"/>
      <c r="I322" s="202"/>
      <c r="J322" s="203"/>
      <c r="K322" s="385"/>
      <c r="L322" s="193"/>
      <c r="M322" s="194"/>
      <c r="N322" s="194"/>
      <c r="O322" s="194"/>
      <c r="P322" s="194"/>
      <c r="Q322" s="195"/>
      <c r="R322" s="196"/>
      <c r="S322" s="197"/>
      <c r="T322" s="197"/>
      <c r="U322" s="197"/>
      <c r="V322" s="197"/>
      <c r="W322" s="198"/>
      <c r="X322" s="202"/>
      <c r="Y322" s="203"/>
      <c r="Z322" s="204"/>
      <c r="AA322" s="140"/>
      <c r="AB322" s="141"/>
      <c r="AC322" s="142"/>
      <c r="AD322" s="143"/>
      <c r="AE322" s="144"/>
      <c r="AF322" s="144"/>
      <c r="AG322" s="144"/>
      <c r="AH322" s="144"/>
      <c r="AI322" s="145"/>
      <c r="AJ322" s="60"/>
      <c r="AT322" s="31"/>
      <c r="AU322" s="31"/>
      <c r="AV322" s="31"/>
      <c r="AW322" s="31"/>
      <c r="AX322" s="31"/>
      <c r="AY322" s="31"/>
      <c r="AZ322" s="31"/>
      <c r="BA322" s="146"/>
      <c r="BB322" s="147"/>
      <c r="BC322" s="31"/>
      <c r="BD322" s="3"/>
      <c r="BE322" s="3"/>
      <c r="BF322" s="3"/>
    </row>
    <row r="323" spans="3:58" ht="14.1" customHeight="1" thickTop="1" x14ac:dyDescent="0.15">
      <c r="C323" s="148" t="s">
        <v>111</v>
      </c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  <c r="Z323" s="149"/>
      <c r="AA323" s="150"/>
      <c r="AB323" s="157">
        <f>SUM(AD239:AI322)</f>
        <v>0</v>
      </c>
      <c r="AC323" s="158"/>
      <c r="AD323" s="158"/>
      <c r="AE323" s="158"/>
      <c r="AF323" s="158"/>
      <c r="AG323" s="163" t="s">
        <v>94</v>
      </c>
      <c r="AH323" s="163"/>
      <c r="AI323" s="164"/>
      <c r="AJ323" s="60"/>
      <c r="AK323" s="60"/>
      <c r="AL323" s="60"/>
      <c r="AM323" s="19"/>
      <c r="AN323" s="19"/>
      <c r="AO323" s="19"/>
      <c r="AP323" s="19"/>
      <c r="AT323" s="31"/>
      <c r="AU323" s="31"/>
      <c r="AV323" s="31"/>
      <c r="AW323" s="31"/>
      <c r="AX323" s="31"/>
      <c r="AY323" s="31"/>
      <c r="AZ323" s="31"/>
      <c r="BA323" s="147"/>
      <c r="BB323" s="147"/>
      <c r="BC323" s="31"/>
      <c r="BD323" s="135"/>
      <c r="BE323" s="135"/>
      <c r="BF323" s="136"/>
    </row>
    <row r="324" spans="3:58" ht="14.1" customHeight="1" x14ac:dyDescent="0.15">
      <c r="C324" s="151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  <c r="AA324" s="153"/>
      <c r="AB324" s="159"/>
      <c r="AC324" s="160"/>
      <c r="AD324" s="160"/>
      <c r="AE324" s="160"/>
      <c r="AF324" s="160"/>
      <c r="AG324" s="165"/>
      <c r="AH324" s="165"/>
      <c r="AI324" s="166"/>
      <c r="AJ324" s="60"/>
      <c r="AK324" s="60"/>
      <c r="AL324" s="60"/>
      <c r="AM324" s="19"/>
      <c r="AN324" s="19"/>
      <c r="AO324" s="19"/>
      <c r="AP324" s="19"/>
      <c r="AT324" s="31"/>
      <c r="AU324" s="31"/>
      <c r="AV324" s="31"/>
      <c r="AW324" s="31"/>
      <c r="AX324" s="31"/>
      <c r="AY324" s="31"/>
      <c r="AZ324" s="31"/>
      <c r="BA324" s="147"/>
      <c r="BB324" s="147"/>
      <c r="BC324" s="31"/>
      <c r="BD324" s="135"/>
      <c r="BE324" s="135"/>
      <c r="BF324" s="136"/>
    </row>
    <row r="325" spans="3:58" ht="14.1" customHeight="1" x14ac:dyDescent="0.15">
      <c r="C325" s="151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3"/>
      <c r="AB325" s="159"/>
      <c r="AC325" s="160"/>
      <c r="AD325" s="160"/>
      <c r="AE325" s="160"/>
      <c r="AF325" s="160"/>
      <c r="AG325" s="165"/>
      <c r="AH325" s="165"/>
      <c r="AI325" s="166"/>
      <c r="AM325" s="19"/>
      <c r="AN325" s="19"/>
      <c r="AO325" s="19"/>
      <c r="AP325" s="19"/>
      <c r="AT325" s="31"/>
      <c r="AU325" s="31"/>
      <c r="AV325" s="31"/>
      <c r="AW325" s="31"/>
      <c r="AX325" s="31"/>
      <c r="AY325" s="31"/>
      <c r="AZ325" s="31"/>
      <c r="BA325" s="147"/>
      <c r="BB325" s="147"/>
      <c r="BC325" s="31"/>
      <c r="BD325" s="135"/>
      <c r="BE325" s="135"/>
      <c r="BF325" s="136"/>
    </row>
    <row r="326" spans="3:58" ht="14.1" customHeight="1" thickBot="1" x14ac:dyDescent="0.2">
      <c r="C326" s="154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6"/>
      <c r="AB326" s="161"/>
      <c r="AC326" s="162"/>
      <c r="AD326" s="162"/>
      <c r="AE326" s="162"/>
      <c r="AF326" s="162"/>
      <c r="AG326" s="167"/>
      <c r="AH326" s="167"/>
      <c r="AI326" s="168"/>
      <c r="AM326" s="19"/>
      <c r="AN326" s="19"/>
      <c r="AO326" s="19"/>
      <c r="AP326" s="19"/>
      <c r="AT326" s="31"/>
      <c r="AU326" s="31"/>
      <c r="AV326" s="31"/>
      <c r="AW326" s="31"/>
      <c r="AX326" s="31"/>
      <c r="AY326" s="31"/>
      <c r="AZ326" s="31"/>
      <c r="BA326" s="147"/>
      <c r="BB326" s="147"/>
      <c r="BC326" s="31"/>
      <c r="BD326" s="135"/>
      <c r="BE326" s="135"/>
      <c r="BF326" s="136"/>
    </row>
    <row r="327" spans="3:58" ht="19.5" thickTop="1" x14ac:dyDescent="0.15">
      <c r="AR327" s="114"/>
    </row>
  </sheetData>
  <sheetProtection algorithmName="SHA-512" hashValue="efEC7TuoMBfxVZ3S83pY0Lx1mlVbE+MsdeFFx+B0/oW/0gruC3txtGRmzWPwfEF47BiXMSeIoAdb8fFzE5zoWQ==" saltValue="Hb/cZ/56xMOs4KJDDNpCzQ==" spinCount="100000" sheet="1" formatRows="0"/>
  <mergeCells count="901">
    <mergeCell ref="AC5:AQ6"/>
    <mergeCell ref="Q5:AB6"/>
    <mergeCell ref="C5:P6"/>
    <mergeCell ref="C7:P8"/>
    <mergeCell ref="Q7:AB8"/>
    <mergeCell ref="AC7:AQ8"/>
    <mergeCell ref="C9:AQ9"/>
    <mergeCell ref="D315:D318"/>
    <mergeCell ref="E315:E318"/>
    <mergeCell ref="F315:F318"/>
    <mergeCell ref="G315:H318"/>
    <mergeCell ref="G291:H294"/>
    <mergeCell ref="I291:K294"/>
    <mergeCell ref="X311:Z314"/>
    <mergeCell ref="AA311:AC314"/>
    <mergeCell ref="AD311:AI314"/>
    <mergeCell ref="X279:Z282"/>
    <mergeCell ref="AA279:AC282"/>
    <mergeCell ref="AD279:AI282"/>
    <mergeCell ref="C287:C290"/>
    <mergeCell ref="D287:D290"/>
    <mergeCell ref="E287:E290"/>
    <mergeCell ref="F287:F290"/>
    <mergeCell ref="G287:H290"/>
    <mergeCell ref="BD323:BE326"/>
    <mergeCell ref="BF323:BF326"/>
    <mergeCell ref="X319:Z322"/>
    <mergeCell ref="AA319:AC322"/>
    <mergeCell ref="AD319:AI322"/>
    <mergeCell ref="BA319:BA322"/>
    <mergeCell ref="BB319:BB322"/>
    <mergeCell ref="C323:AA326"/>
    <mergeCell ref="AB323:AF326"/>
    <mergeCell ref="AG323:AI326"/>
    <mergeCell ref="BA323:BA326"/>
    <mergeCell ref="BB323:BB326"/>
    <mergeCell ref="C319:C322"/>
    <mergeCell ref="D319:D322"/>
    <mergeCell ref="E319:E322"/>
    <mergeCell ref="F319:F322"/>
    <mergeCell ref="G319:H322"/>
    <mergeCell ref="I319:K322"/>
    <mergeCell ref="L319:Q322"/>
    <mergeCell ref="R319:W322"/>
    <mergeCell ref="BA307:BA310"/>
    <mergeCell ref="BB307:BB310"/>
    <mergeCell ref="C311:C314"/>
    <mergeCell ref="D311:D314"/>
    <mergeCell ref="E311:E314"/>
    <mergeCell ref="F311:F314"/>
    <mergeCell ref="G311:H314"/>
    <mergeCell ref="I311:K314"/>
    <mergeCell ref="L311:Q314"/>
    <mergeCell ref="R311:W314"/>
    <mergeCell ref="I307:K310"/>
    <mergeCell ref="L307:Q310"/>
    <mergeCell ref="R307:W310"/>
    <mergeCell ref="X307:Z310"/>
    <mergeCell ref="AA307:AC310"/>
    <mergeCell ref="AD307:AI310"/>
    <mergeCell ref="C307:C310"/>
    <mergeCell ref="D307:D310"/>
    <mergeCell ref="E307:E310"/>
    <mergeCell ref="F307:F310"/>
    <mergeCell ref="G307:H310"/>
    <mergeCell ref="AD287:AI290"/>
    <mergeCell ref="C291:C294"/>
    <mergeCell ref="D291:D294"/>
    <mergeCell ref="E291:E294"/>
    <mergeCell ref="F291:F294"/>
    <mergeCell ref="C295:C298"/>
    <mergeCell ref="L315:Q318"/>
    <mergeCell ref="R315:W318"/>
    <mergeCell ref="C315:C318"/>
    <mergeCell ref="X315:Z318"/>
    <mergeCell ref="AA315:AC318"/>
    <mergeCell ref="AD315:AI318"/>
    <mergeCell ref="I315:K318"/>
    <mergeCell ref="I287:K290"/>
    <mergeCell ref="L287:Q290"/>
    <mergeCell ref="R287:W290"/>
    <mergeCell ref="I283:K286"/>
    <mergeCell ref="L283:Q286"/>
    <mergeCell ref="R283:W286"/>
    <mergeCell ref="BA315:BA318"/>
    <mergeCell ref="BB315:BB318"/>
    <mergeCell ref="C283:C286"/>
    <mergeCell ref="D283:D286"/>
    <mergeCell ref="E283:E286"/>
    <mergeCell ref="F283:F286"/>
    <mergeCell ref="G283:H286"/>
    <mergeCell ref="BA283:BA286"/>
    <mergeCell ref="BB283:BB286"/>
    <mergeCell ref="BA311:BA314"/>
    <mergeCell ref="BB311:BB314"/>
    <mergeCell ref="BA287:BA290"/>
    <mergeCell ref="BB287:BB290"/>
    <mergeCell ref="X283:Z286"/>
    <mergeCell ref="AA283:AC286"/>
    <mergeCell ref="AD283:AI286"/>
    <mergeCell ref="X287:Z290"/>
    <mergeCell ref="AA287:AC290"/>
    <mergeCell ref="BA279:BA282"/>
    <mergeCell ref="BB279:BB282"/>
    <mergeCell ref="I275:K278"/>
    <mergeCell ref="L275:Q278"/>
    <mergeCell ref="R275:W278"/>
    <mergeCell ref="C275:C278"/>
    <mergeCell ref="D275:D278"/>
    <mergeCell ref="E275:E278"/>
    <mergeCell ref="F275:F278"/>
    <mergeCell ref="G275:H278"/>
    <mergeCell ref="C279:C282"/>
    <mergeCell ref="D279:D282"/>
    <mergeCell ref="E279:E282"/>
    <mergeCell ref="F279:F282"/>
    <mergeCell ref="G279:H282"/>
    <mergeCell ref="I279:K282"/>
    <mergeCell ref="L279:Q282"/>
    <mergeCell ref="R279:W282"/>
    <mergeCell ref="BA263:BA266"/>
    <mergeCell ref="L271:Q274"/>
    <mergeCell ref="R271:W274"/>
    <mergeCell ref="I267:K270"/>
    <mergeCell ref="L267:Q270"/>
    <mergeCell ref="R267:W270"/>
    <mergeCell ref="X267:Z270"/>
    <mergeCell ref="AA267:AC270"/>
    <mergeCell ref="AD267:AI270"/>
    <mergeCell ref="BB263:BB266"/>
    <mergeCell ref="C267:C270"/>
    <mergeCell ref="D267:D270"/>
    <mergeCell ref="E267:E270"/>
    <mergeCell ref="F267:F270"/>
    <mergeCell ref="G267:H270"/>
    <mergeCell ref="BA275:BA278"/>
    <mergeCell ref="BB275:BB278"/>
    <mergeCell ref="X275:Z278"/>
    <mergeCell ref="AA275:AC278"/>
    <mergeCell ref="AD275:AI278"/>
    <mergeCell ref="X271:Z274"/>
    <mergeCell ref="AA271:AC274"/>
    <mergeCell ref="AD271:AI274"/>
    <mergeCell ref="BA271:BA274"/>
    <mergeCell ref="BB271:BB274"/>
    <mergeCell ref="BA267:BA270"/>
    <mergeCell ref="BB267:BB270"/>
    <mergeCell ref="C271:C274"/>
    <mergeCell ref="D271:D274"/>
    <mergeCell ref="E271:E274"/>
    <mergeCell ref="F271:F274"/>
    <mergeCell ref="G271:H274"/>
    <mergeCell ref="I271:K274"/>
    <mergeCell ref="BA259:BA262"/>
    <mergeCell ref="BB259:BB262"/>
    <mergeCell ref="C263:C266"/>
    <mergeCell ref="D263:D266"/>
    <mergeCell ref="E263:E266"/>
    <mergeCell ref="F263:F266"/>
    <mergeCell ref="G263:H266"/>
    <mergeCell ref="I263:K266"/>
    <mergeCell ref="L263:Q266"/>
    <mergeCell ref="R263:W266"/>
    <mergeCell ref="I259:K262"/>
    <mergeCell ref="L259:Q262"/>
    <mergeCell ref="R259:W262"/>
    <mergeCell ref="X259:Z262"/>
    <mergeCell ref="AA259:AC262"/>
    <mergeCell ref="AD259:AI262"/>
    <mergeCell ref="C259:C262"/>
    <mergeCell ref="D259:D262"/>
    <mergeCell ref="E259:E262"/>
    <mergeCell ref="F259:F262"/>
    <mergeCell ref="G259:H262"/>
    <mergeCell ref="X263:Z266"/>
    <mergeCell ref="AA263:AC266"/>
    <mergeCell ref="AD263:AI266"/>
    <mergeCell ref="X247:Z250"/>
    <mergeCell ref="AA247:AC250"/>
    <mergeCell ref="AD247:AI250"/>
    <mergeCell ref="BA247:BA250"/>
    <mergeCell ref="BB247:BB250"/>
    <mergeCell ref="C251:C254"/>
    <mergeCell ref="D251:D254"/>
    <mergeCell ref="E251:E254"/>
    <mergeCell ref="F251:F254"/>
    <mergeCell ref="G251:H254"/>
    <mergeCell ref="BA251:BA254"/>
    <mergeCell ref="BB251:BB254"/>
    <mergeCell ref="X251:Z254"/>
    <mergeCell ref="AA251:AC254"/>
    <mergeCell ref="AD251:AI254"/>
    <mergeCell ref="X255:Z258"/>
    <mergeCell ref="AA255:AC258"/>
    <mergeCell ref="AD255:AI258"/>
    <mergeCell ref="BA255:BA258"/>
    <mergeCell ref="BB255:BB258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I251:K254"/>
    <mergeCell ref="L251:Q254"/>
    <mergeCell ref="R251:W254"/>
    <mergeCell ref="I243:K246"/>
    <mergeCell ref="L243:Q246"/>
    <mergeCell ref="R243:W246"/>
    <mergeCell ref="C243:C246"/>
    <mergeCell ref="D243:D246"/>
    <mergeCell ref="E243:E246"/>
    <mergeCell ref="F243:F246"/>
    <mergeCell ref="G243:H246"/>
    <mergeCell ref="AD235:AI238"/>
    <mergeCell ref="L239:Q242"/>
    <mergeCell ref="R239:W242"/>
    <mergeCell ref="C235:H238"/>
    <mergeCell ref="I235:K238"/>
    <mergeCell ref="L235:Q238"/>
    <mergeCell ref="R235:W238"/>
    <mergeCell ref="X235:AC235"/>
    <mergeCell ref="BA235:BA238"/>
    <mergeCell ref="BB235:BB238"/>
    <mergeCell ref="C221:D224"/>
    <mergeCell ref="E221:I222"/>
    <mergeCell ref="J221:R222"/>
    <mergeCell ref="S221:AR224"/>
    <mergeCell ref="BA243:BA246"/>
    <mergeCell ref="BB243:BB246"/>
    <mergeCell ref="X243:Z246"/>
    <mergeCell ref="AA243:AC246"/>
    <mergeCell ref="AD243:AI246"/>
    <mergeCell ref="X239:Z242"/>
    <mergeCell ref="AA239:AC242"/>
    <mergeCell ref="AD239:AI242"/>
    <mergeCell ref="BA239:BA242"/>
    <mergeCell ref="BB239:BB242"/>
    <mergeCell ref="X236:Z238"/>
    <mergeCell ref="AA236:AC238"/>
    <mergeCell ref="C239:C242"/>
    <mergeCell ref="D239:D242"/>
    <mergeCell ref="E239:E242"/>
    <mergeCell ref="F239:F242"/>
    <mergeCell ref="G239:H242"/>
    <mergeCell ref="I239:K242"/>
    <mergeCell ref="BB223:BB224"/>
    <mergeCell ref="AW205:AW206"/>
    <mergeCell ref="AX205:AY206"/>
    <mergeCell ref="AU206:AU207"/>
    <mergeCell ref="AX200:AX201"/>
    <mergeCell ref="AY200:AY201"/>
    <mergeCell ref="AZ200:AZ201"/>
    <mergeCell ref="BA200:BA201"/>
    <mergeCell ref="B200:E201"/>
    <mergeCell ref="F200:G201"/>
    <mergeCell ref="H200:I201"/>
    <mergeCell ref="J200:K201"/>
    <mergeCell ref="L200:M201"/>
    <mergeCell ref="N200:O201"/>
    <mergeCell ref="P200:Q201"/>
    <mergeCell ref="BB221:BB222"/>
    <mergeCell ref="E223:I224"/>
    <mergeCell ref="J223:P224"/>
    <mergeCell ref="Q223:R224"/>
    <mergeCell ref="AV223:AV224"/>
    <mergeCell ref="AW223:AW224"/>
    <mergeCell ref="C215:I218"/>
    <mergeCell ref="AG215:AO218"/>
    <mergeCell ref="C209:D209"/>
    <mergeCell ref="E209:AB209"/>
    <mergeCell ref="B210:AP210"/>
    <mergeCell ref="C213:I214"/>
    <mergeCell ref="J213:AF214"/>
    <mergeCell ref="AG213:AO214"/>
    <mergeCell ref="AE205:AK206"/>
    <mergeCell ref="AL205:AQ206"/>
    <mergeCell ref="AX223:AX224"/>
    <mergeCell ref="AY223:AY224"/>
    <mergeCell ref="C203:AB208"/>
    <mergeCell ref="AZ223:AZ224"/>
    <mergeCell ref="BA223:BA224"/>
    <mergeCell ref="AV221:AV222"/>
    <mergeCell ref="AW221:AW222"/>
    <mergeCell ref="AX221:AX222"/>
    <mergeCell ref="AY221:AY222"/>
    <mergeCell ref="AZ221:AZ222"/>
    <mergeCell ref="BA221:BA222"/>
    <mergeCell ref="R181:S182"/>
    <mergeCell ref="T181:U182"/>
    <mergeCell ref="V181:W182"/>
    <mergeCell ref="X181:Y182"/>
    <mergeCell ref="Z181:AA182"/>
    <mergeCell ref="AE181:AI182"/>
    <mergeCell ref="E190:AB190"/>
    <mergeCell ref="AV205:AV206"/>
    <mergeCell ref="A192:I193"/>
    <mergeCell ref="B195:E196"/>
    <mergeCell ref="F195:G196"/>
    <mergeCell ref="H195:I196"/>
    <mergeCell ref="J195:K196"/>
    <mergeCell ref="L195:M196"/>
    <mergeCell ref="N195:O196"/>
    <mergeCell ref="P195:Q196"/>
    <mergeCell ref="C190:D190"/>
    <mergeCell ref="C184:AB189"/>
    <mergeCell ref="R200:S201"/>
    <mergeCell ref="T200:U201"/>
    <mergeCell ref="V200:W201"/>
    <mergeCell ref="X200:Y201"/>
    <mergeCell ref="Z200:AA201"/>
    <mergeCell ref="AE200:AI201"/>
    <mergeCell ref="R195:S196"/>
    <mergeCell ref="T195:U196"/>
    <mergeCell ref="V195:W196"/>
    <mergeCell ref="X195:Y196"/>
    <mergeCell ref="Z195:AA196"/>
    <mergeCell ref="AE195:AI196"/>
    <mergeCell ref="BC200:BC201"/>
    <mergeCell ref="AJ200:AK201"/>
    <mergeCell ref="AL200:AM201"/>
    <mergeCell ref="AN200:AO201"/>
    <mergeCell ref="AP200:AQ201"/>
    <mergeCell ref="AV200:AV201"/>
    <mergeCell ref="AW200:AW201"/>
    <mergeCell ref="BA181:BA182"/>
    <mergeCell ref="BB181:BB182"/>
    <mergeCell ref="BC181:BC182"/>
    <mergeCell ref="AJ181:AK182"/>
    <mergeCell ref="AL181:AM182"/>
    <mergeCell ref="AN181:AO182"/>
    <mergeCell ref="AP181:AQ182"/>
    <mergeCell ref="AV181:AV182"/>
    <mergeCell ref="AW181:AW182"/>
    <mergeCell ref="AW186:AW187"/>
    <mergeCell ref="AX186:AY187"/>
    <mergeCell ref="AE186:AK187"/>
    <mergeCell ref="AL186:AQ187"/>
    <mergeCell ref="AV186:AV187"/>
    <mergeCell ref="AU187:AU188"/>
    <mergeCell ref="AJ195:AK196"/>
    <mergeCell ref="AL195:AM196"/>
    <mergeCell ref="BB200:BB201"/>
    <mergeCell ref="AL167:AQ168"/>
    <mergeCell ref="AV167:AV168"/>
    <mergeCell ref="AW167:AW168"/>
    <mergeCell ref="AX167:AY168"/>
    <mergeCell ref="AU168:AU169"/>
    <mergeCell ref="AW176:AW177"/>
    <mergeCell ref="AY176:AY177"/>
    <mergeCell ref="AZ176:AZ177"/>
    <mergeCell ref="AN176:AO177"/>
    <mergeCell ref="AP176:AQ177"/>
    <mergeCell ref="AU176:AU177"/>
    <mergeCell ref="AV176:AV177"/>
    <mergeCell ref="AW195:AW196"/>
    <mergeCell ref="AY195:AY196"/>
    <mergeCell ref="AZ195:AZ196"/>
    <mergeCell ref="AX181:AX182"/>
    <mergeCell ref="AY181:AY182"/>
    <mergeCell ref="AZ181:AZ182"/>
    <mergeCell ref="AN195:AO196"/>
    <mergeCell ref="AP195:AQ196"/>
    <mergeCell ref="AU195:AU196"/>
    <mergeCell ref="AV195:AV196"/>
    <mergeCell ref="B181:E182"/>
    <mergeCell ref="F181:G182"/>
    <mergeCell ref="H181:I182"/>
    <mergeCell ref="J181:K182"/>
    <mergeCell ref="L181:M182"/>
    <mergeCell ref="N181:O182"/>
    <mergeCell ref="P181:Q182"/>
    <mergeCell ref="AJ176:AK177"/>
    <mergeCell ref="AL176:AM177"/>
    <mergeCell ref="R176:S177"/>
    <mergeCell ref="T176:U177"/>
    <mergeCell ref="V176:W177"/>
    <mergeCell ref="A173:I174"/>
    <mergeCell ref="B176:E177"/>
    <mergeCell ref="F176:G177"/>
    <mergeCell ref="H176:I177"/>
    <mergeCell ref="J176:K177"/>
    <mergeCell ref="L176:M177"/>
    <mergeCell ref="N176:O177"/>
    <mergeCell ref="P176:Q177"/>
    <mergeCell ref="AE167:AK168"/>
    <mergeCell ref="X176:Y177"/>
    <mergeCell ref="Z176:AA177"/>
    <mergeCell ref="AE176:AI177"/>
    <mergeCell ref="R162:S163"/>
    <mergeCell ref="T162:U163"/>
    <mergeCell ref="V162:W163"/>
    <mergeCell ref="X162:Y163"/>
    <mergeCell ref="Z162:AA163"/>
    <mergeCell ref="AE162:AI163"/>
    <mergeCell ref="C171:D171"/>
    <mergeCell ref="E171:AB171"/>
    <mergeCell ref="C165:AB170"/>
    <mergeCell ref="AX162:AX163"/>
    <mergeCell ref="AY162:AY163"/>
    <mergeCell ref="AZ162:AZ163"/>
    <mergeCell ref="BA162:BA163"/>
    <mergeCell ref="BB162:BB163"/>
    <mergeCell ref="BC162:BC163"/>
    <mergeCell ref="AJ162:AK163"/>
    <mergeCell ref="AL162:AM163"/>
    <mergeCell ref="AN162:AO163"/>
    <mergeCell ref="AP162:AQ163"/>
    <mergeCell ref="AV162:AV163"/>
    <mergeCell ref="AW162:AW163"/>
    <mergeCell ref="AL148:AQ149"/>
    <mergeCell ref="AV148:AV149"/>
    <mergeCell ref="AW148:AW149"/>
    <mergeCell ref="AX148:AY149"/>
    <mergeCell ref="AU149:AU150"/>
    <mergeCell ref="AW157:AW158"/>
    <mergeCell ref="AY157:AY158"/>
    <mergeCell ref="AZ157:AZ158"/>
    <mergeCell ref="B162:E163"/>
    <mergeCell ref="F162:G163"/>
    <mergeCell ref="H162:I163"/>
    <mergeCell ref="J162:K163"/>
    <mergeCell ref="L162:M163"/>
    <mergeCell ref="N162:O163"/>
    <mergeCell ref="P162:Q163"/>
    <mergeCell ref="AJ157:AK158"/>
    <mergeCell ref="AL157:AM158"/>
    <mergeCell ref="AN157:AO158"/>
    <mergeCell ref="AP157:AQ158"/>
    <mergeCell ref="AU157:AU158"/>
    <mergeCell ref="AV157:AV158"/>
    <mergeCell ref="R157:S158"/>
    <mergeCell ref="T157:U158"/>
    <mergeCell ref="V157:W158"/>
    <mergeCell ref="A154:I155"/>
    <mergeCell ref="B157:E158"/>
    <mergeCell ref="F157:G158"/>
    <mergeCell ref="H157:I158"/>
    <mergeCell ref="J157:K158"/>
    <mergeCell ref="L157:M158"/>
    <mergeCell ref="N157:O158"/>
    <mergeCell ref="P157:Q158"/>
    <mergeCell ref="AE148:AK149"/>
    <mergeCell ref="X157:Y158"/>
    <mergeCell ref="Z157:AA158"/>
    <mergeCell ref="AE157:AI158"/>
    <mergeCell ref="R143:S144"/>
    <mergeCell ref="T143:U144"/>
    <mergeCell ref="V143:W144"/>
    <mergeCell ref="X143:Y144"/>
    <mergeCell ref="Z143:AA144"/>
    <mergeCell ref="AE143:AI144"/>
    <mergeCell ref="C152:D152"/>
    <mergeCell ref="E152:AB152"/>
    <mergeCell ref="C146:AB151"/>
    <mergeCell ref="AX143:AX144"/>
    <mergeCell ref="AY143:AY144"/>
    <mergeCell ref="AZ143:AZ144"/>
    <mergeCell ref="BA143:BA144"/>
    <mergeCell ref="BB143:BB144"/>
    <mergeCell ref="BC143:BC144"/>
    <mergeCell ref="AJ143:AK144"/>
    <mergeCell ref="AL143:AM144"/>
    <mergeCell ref="AN143:AO144"/>
    <mergeCell ref="AP143:AQ144"/>
    <mergeCell ref="AV143:AV144"/>
    <mergeCell ref="AW143:AW144"/>
    <mergeCell ref="AL129:AQ130"/>
    <mergeCell ref="AV129:AV130"/>
    <mergeCell ref="AW129:AW130"/>
    <mergeCell ref="AX129:AY130"/>
    <mergeCell ref="AU130:AU131"/>
    <mergeCell ref="AW138:AW139"/>
    <mergeCell ref="AY138:AY139"/>
    <mergeCell ref="AZ138:AZ139"/>
    <mergeCell ref="B143:E144"/>
    <mergeCell ref="F143:G144"/>
    <mergeCell ref="H143:I144"/>
    <mergeCell ref="J143:K144"/>
    <mergeCell ref="L143:M144"/>
    <mergeCell ref="N143:O144"/>
    <mergeCell ref="P143:Q144"/>
    <mergeCell ref="AJ138:AK139"/>
    <mergeCell ref="AL138:AM139"/>
    <mergeCell ref="AN138:AO139"/>
    <mergeCell ref="AP138:AQ139"/>
    <mergeCell ref="AU138:AU139"/>
    <mergeCell ref="AV138:AV139"/>
    <mergeCell ref="R138:S139"/>
    <mergeCell ref="T138:U139"/>
    <mergeCell ref="V138:W139"/>
    <mergeCell ref="A135:I136"/>
    <mergeCell ref="B138:E139"/>
    <mergeCell ref="F138:G139"/>
    <mergeCell ref="H138:I139"/>
    <mergeCell ref="J138:K139"/>
    <mergeCell ref="L138:M139"/>
    <mergeCell ref="N138:O139"/>
    <mergeCell ref="P138:Q139"/>
    <mergeCell ref="AE129:AK130"/>
    <mergeCell ref="X138:Y139"/>
    <mergeCell ref="Z138:AA139"/>
    <mergeCell ref="AE138:AI139"/>
    <mergeCell ref="R124:S125"/>
    <mergeCell ref="T124:U125"/>
    <mergeCell ref="V124:W125"/>
    <mergeCell ref="X124:Y125"/>
    <mergeCell ref="Z124:AA125"/>
    <mergeCell ref="AE124:AI125"/>
    <mergeCell ref="C133:D133"/>
    <mergeCell ref="E133:AB133"/>
    <mergeCell ref="C127:AB132"/>
    <mergeCell ref="AX124:AX125"/>
    <mergeCell ref="AY124:AY125"/>
    <mergeCell ref="AZ124:AZ125"/>
    <mergeCell ref="BA124:BA125"/>
    <mergeCell ref="BB124:BB125"/>
    <mergeCell ref="BC124:BC125"/>
    <mergeCell ref="AJ124:AK125"/>
    <mergeCell ref="AL124:AM125"/>
    <mergeCell ref="AN124:AO125"/>
    <mergeCell ref="AP124:AQ125"/>
    <mergeCell ref="AV124:AV125"/>
    <mergeCell ref="AW124:AW125"/>
    <mergeCell ref="AL110:AQ111"/>
    <mergeCell ref="AV110:AV111"/>
    <mergeCell ref="AW110:AW111"/>
    <mergeCell ref="AX110:AY111"/>
    <mergeCell ref="AU111:AU112"/>
    <mergeCell ref="AW119:AW120"/>
    <mergeCell ref="AY119:AY120"/>
    <mergeCell ref="AZ119:AZ120"/>
    <mergeCell ref="B124:E125"/>
    <mergeCell ref="F124:G125"/>
    <mergeCell ref="H124:I125"/>
    <mergeCell ref="J124:K125"/>
    <mergeCell ref="L124:M125"/>
    <mergeCell ref="N124:O125"/>
    <mergeCell ref="P124:Q125"/>
    <mergeCell ref="AJ119:AK120"/>
    <mergeCell ref="AL119:AM120"/>
    <mergeCell ref="AN119:AO120"/>
    <mergeCell ref="AP119:AQ120"/>
    <mergeCell ref="AU119:AU120"/>
    <mergeCell ref="AV119:AV120"/>
    <mergeCell ref="R119:S120"/>
    <mergeCell ref="T119:U120"/>
    <mergeCell ref="V119:W120"/>
    <mergeCell ref="A116:I117"/>
    <mergeCell ref="B119:E120"/>
    <mergeCell ref="F119:G120"/>
    <mergeCell ref="H119:I120"/>
    <mergeCell ref="J119:K120"/>
    <mergeCell ref="L119:M120"/>
    <mergeCell ref="N119:O120"/>
    <mergeCell ref="P119:Q120"/>
    <mergeCell ref="AE110:AK111"/>
    <mergeCell ref="X119:Y120"/>
    <mergeCell ref="Z119:AA120"/>
    <mergeCell ref="AE119:AI120"/>
    <mergeCell ref="R105:S106"/>
    <mergeCell ref="T105:U106"/>
    <mergeCell ref="V105:W106"/>
    <mergeCell ref="X105:Y106"/>
    <mergeCell ref="Z105:AA106"/>
    <mergeCell ref="AE105:AI106"/>
    <mergeCell ref="C114:D114"/>
    <mergeCell ref="E114:AB114"/>
    <mergeCell ref="C108:AB113"/>
    <mergeCell ref="AX105:AX106"/>
    <mergeCell ref="AY105:AY106"/>
    <mergeCell ref="AZ105:AZ106"/>
    <mergeCell ref="BA105:BA106"/>
    <mergeCell ref="BB105:BB106"/>
    <mergeCell ref="BC105:BC106"/>
    <mergeCell ref="AJ105:AK106"/>
    <mergeCell ref="AL105:AM106"/>
    <mergeCell ref="AN105:AO106"/>
    <mergeCell ref="AP105:AQ106"/>
    <mergeCell ref="AV105:AV106"/>
    <mergeCell ref="AW105:AW106"/>
    <mergeCell ref="AL91:AQ92"/>
    <mergeCell ref="AV91:AV92"/>
    <mergeCell ref="AW91:AW92"/>
    <mergeCell ref="AX91:AY92"/>
    <mergeCell ref="AU92:AU93"/>
    <mergeCell ref="AW100:AW101"/>
    <mergeCell ref="AY100:AY101"/>
    <mergeCell ref="AZ100:AZ101"/>
    <mergeCell ref="B105:E106"/>
    <mergeCell ref="F105:G106"/>
    <mergeCell ref="H105:I106"/>
    <mergeCell ref="J105:K106"/>
    <mergeCell ref="L105:M106"/>
    <mergeCell ref="N105:O106"/>
    <mergeCell ref="P105:Q106"/>
    <mergeCell ref="AJ100:AK101"/>
    <mergeCell ref="AL100:AM101"/>
    <mergeCell ref="AN100:AO101"/>
    <mergeCell ref="AP100:AQ101"/>
    <mergeCell ref="AU100:AU101"/>
    <mergeCell ref="AV100:AV101"/>
    <mergeCell ref="R100:S101"/>
    <mergeCell ref="T100:U101"/>
    <mergeCell ref="V100:W101"/>
    <mergeCell ref="A97:I98"/>
    <mergeCell ref="B100:E101"/>
    <mergeCell ref="F100:G101"/>
    <mergeCell ref="H100:I101"/>
    <mergeCell ref="J100:K101"/>
    <mergeCell ref="L100:M101"/>
    <mergeCell ref="N100:O101"/>
    <mergeCell ref="P100:Q101"/>
    <mergeCell ref="AE91:AK92"/>
    <mergeCell ref="X100:Y101"/>
    <mergeCell ref="Z100:AA101"/>
    <mergeCell ref="AE100:AI101"/>
    <mergeCell ref="R86:S87"/>
    <mergeCell ref="T86:U87"/>
    <mergeCell ref="V86:W87"/>
    <mergeCell ref="X86:Y87"/>
    <mergeCell ref="Z86:AA87"/>
    <mergeCell ref="AE86:AI87"/>
    <mergeCell ref="C95:D95"/>
    <mergeCell ref="E95:AB95"/>
    <mergeCell ref="C89:AB94"/>
    <mergeCell ref="AX86:AX87"/>
    <mergeCell ref="AY86:AY87"/>
    <mergeCell ref="AZ86:AZ87"/>
    <mergeCell ref="BA86:BA87"/>
    <mergeCell ref="BB86:BB87"/>
    <mergeCell ref="BC86:BC87"/>
    <mergeCell ref="AJ86:AK87"/>
    <mergeCell ref="AL86:AM87"/>
    <mergeCell ref="AN86:AO87"/>
    <mergeCell ref="AP86:AQ87"/>
    <mergeCell ref="AV86:AV87"/>
    <mergeCell ref="AW86:AW87"/>
    <mergeCell ref="AL72:AQ73"/>
    <mergeCell ref="AV72:AV73"/>
    <mergeCell ref="AW72:AW73"/>
    <mergeCell ref="AX72:AY73"/>
    <mergeCell ref="AU73:AU74"/>
    <mergeCell ref="AW81:AW82"/>
    <mergeCell ref="AY81:AY82"/>
    <mergeCell ref="AZ81:AZ82"/>
    <mergeCell ref="B86:E87"/>
    <mergeCell ref="F86:G87"/>
    <mergeCell ref="H86:I87"/>
    <mergeCell ref="J86:K87"/>
    <mergeCell ref="L86:M87"/>
    <mergeCell ref="N86:O87"/>
    <mergeCell ref="P86:Q87"/>
    <mergeCell ref="AJ81:AK82"/>
    <mergeCell ref="AL81:AM82"/>
    <mergeCell ref="AN81:AO82"/>
    <mergeCell ref="AP81:AQ82"/>
    <mergeCell ref="AU81:AU82"/>
    <mergeCell ref="AV81:AV82"/>
    <mergeCell ref="R81:S82"/>
    <mergeCell ref="T81:U82"/>
    <mergeCell ref="V81:W82"/>
    <mergeCell ref="A78:I79"/>
    <mergeCell ref="B81:E82"/>
    <mergeCell ref="F81:G82"/>
    <mergeCell ref="H81:I82"/>
    <mergeCell ref="J81:K82"/>
    <mergeCell ref="L81:M82"/>
    <mergeCell ref="N81:O82"/>
    <mergeCell ref="P81:Q82"/>
    <mergeCell ref="AE72:AK73"/>
    <mergeCell ref="X81:Y82"/>
    <mergeCell ref="Z81:AA82"/>
    <mergeCell ref="AE81:AI82"/>
    <mergeCell ref="R67:S68"/>
    <mergeCell ref="T67:U68"/>
    <mergeCell ref="V67:W68"/>
    <mergeCell ref="X67:Y68"/>
    <mergeCell ref="Z67:AA68"/>
    <mergeCell ref="AE67:AI68"/>
    <mergeCell ref="C76:D76"/>
    <mergeCell ref="E76:AB76"/>
    <mergeCell ref="C70:AB75"/>
    <mergeCell ref="AX67:AX68"/>
    <mergeCell ref="AY67:AY68"/>
    <mergeCell ref="AZ67:AZ68"/>
    <mergeCell ref="BA67:BA68"/>
    <mergeCell ref="BB67:BB68"/>
    <mergeCell ref="BC67:BC68"/>
    <mergeCell ref="AJ67:AK68"/>
    <mergeCell ref="AL67:AM68"/>
    <mergeCell ref="AN67:AO68"/>
    <mergeCell ref="AP67:AQ68"/>
    <mergeCell ref="AV67:AV68"/>
    <mergeCell ref="AW67:AW68"/>
    <mergeCell ref="AL53:AQ54"/>
    <mergeCell ref="AU53:AU54"/>
    <mergeCell ref="AV53:AV54"/>
    <mergeCell ref="AW53:AX54"/>
    <mergeCell ref="AT54:AT55"/>
    <mergeCell ref="AW62:AW63"/>
    <mergeCell ref="AY62:AY63"/>
    <mergeCell ref="AZ62:AZ63"/>
    <mergeCell ref="B67:E68"/>
    <mergeCell ref="F67:G68"/>
    <mergeCell ref="H67:I68"/>
    <mergeCell ref="J67:K68"/>
    <mergeCell ref="L67:M68"/>
    <mergeCell ref="N67:O68"/>
    <mergeCell ref="P67:Q68"/>
    <mergeCell ref="AJ62:AK63"/>
    <mergeCell ref="AL62:AM63"/>
    <mergeCell ref="AN62:AO63"/>
    <mergeCell ref="AP62:AQ63"/>
    <mergeCell ref="AU62:AU63"/>
    <mergeCell ref="AV62:AV63"/>
    <mergeCell ref="R62:S63"/>
    <mergeCell ref="T62:U63"/>
    <mergeCell ref="V62:W63"/>
    <mergeCell ref="A59:I60"/>
    <mergeCell ref="B62:E63"/>
    <mergeCell ref="F62:G63"/>
    <mergeCell ref="H62:I63"/>
    <mergeCell ref="J62:K63"/>
    <mergeCell ref="L62:M63"/>
    <mergeCell ref="N62:O63"/>
    <mergeCell ref="P62:Q63"/>
    <mergeCell ref="AE53:AK54"/>
    <mergeCell ref="X62:Y63"/>
    <mergeCell ref="Z62:AA63"/>
    <mergeCell ref="AE62:AI63"/>
    <mergeCell ref="R48:S49"/>
    <mergeCell ref="T48:U49"/>
    <mergeCell ref="V48:W49"/>
    <mergeCell ref="X48:Y49"/>
    <mergeCell ref="Z48:AA49"/>
    <mergeCell ref="AE48:AI49"/>
    <mergeCell ref="C57:D57"/>
    <mergeCell ref="E57:AB57"/>
    <mergeCell ref="C51:AB56"/>
    <mergeCell ref="AW48:AW49"/>
    <mergeCell ref="AX48:AX49"/>
    <mergeCell ref="AY48:AY49"/>
    <mergeCell ref="AZ48:AZ49"/>
    <mergeCell ref="BA48:BA49"/>
    <mergeCell ref="BB48:BB49"/>
    <mergeCell ref="AJ48:AK49"/>
    <mergeCell ref="AL48:AM49"/>
    <mergeCell ref="AN48:AO49"/>
    <mergeCell ref="AP48:AQ49"/>
    <mergeCell ref="AU48:AU49"/>
    <mergeCell ref="AV48:AV49"/>
    <mergeCell ref="AL32:AQ33"/>
    <mergeCell ref="AU32:AU33"/>
    <mergeCell ref="AV32:AV33"/>
    <mergeCell ref="AW32:AX33"/>
    <mergeCell ref="AT33:AT34"/>
    <mergeCell ref="AV43:AV44"/>
    <mergeCell ref="AX43:AX44"/>
    <mergeCell ref="AY43:AY44"/>
    <mergeCell ref="B48:E49"/>
    <mergeCell ref="F48:G49"/>
    <mergeCell ref="H48:I49"/>
    <mergeCell ref="J48:K49"/>
    <mergeCell ref="L48:M49"/>
    <mergeCell ref="N48:O49"/>
    <mergeCell ref="P48:Q49"/>
    <mergeCell ref="AJ43:AK44"/>
    <mergeCell ref="AL43:AM44"/>
    <mergeCell ref="AN43:AO44"/>
    <mergeCell ref="AP43:AQ44"/>
    <mergeCell ref="AT43:AT44"/>
    <mergeCell ref="AU43:AU44"/>
    <mergeCell ref="R43:S44"/>
    <mergeCell ref="T43:U44"/>
    <mergeCell ref="V43:W44"/>
    <mergeCell ref="AE27:AI28"/>
    <mergeCell ref="C36:D36"/>
    <mergeCell ref="E36:AB36"/>
    <mergeCell ref="C30:AB35"/>
    <mergeCell ref="J43:K44"/>
    <mergeCell ref="L43:M44"/>
    <mergeCell ref="N43:O44"/>
    <mergeCell ref="P43:Q44"/>
    <mergeCell ref="AE32:AK33"/>
    <mergeCell ref="X43:Y44"/>
    <mergeCell ref="Z43:AA44"/>
    <mergeCell ref="AE43:AI44"/>
    <mergeCell ref="AY27:AY28"/>
    <mergeCell ref="AZ27:AZ28"/>
    <mergeCell ref="BA27:BA28"/>
    <mergeCell ref="BB27:BB28"/>
    <mergeCell ref="AJ27:AK28"/>
    <mergeCell ref="AL27:AM28"/>
    <mergeCell ref="AN27:AO28"/>
    <mergeCell ref="AP27:AQ28"/>
    <mergeCell ref="AU27:AU28"/>
    <mergeCell ref="AV27:AV28"/>
    <mergeCell ref="AV22:AV23"/>
    <mergeCell ref="AX22:AX23"/>
    <mergeCell ref="AY22:AY23"/>
    <mergeCell ref="B27:E28"/>
    <mergeCell ref="F27:G28"/>
    <mergeCell ref="H27:I28"/>
    <mergeCell ref="J27:K28"/>
    <mergeCell ref="L27:M28"/>
    <mergeCell ref="N27:O28"/>
    <mergeCell ref="P27:Q28"/>
    <mergeCell ref="AJ22:AK23"/>
    <mergeCell ref="AL22:AM23"/>
    <mergeCell ref="AN22:AO23"/>
    <mergeCell ref="AP22:AQ23"/>
    <mergeCell ref="AT22:AT23"/>
    <mergeCell ref="AU22:AU23"/>
    <mergeCell ref="R22:S23"/>
    <mergeCell ref="T22:U23"/>
    <mergeCell ref="V22:W23"/>
    <mergeCell ref="X22:Y23"/>
    <mergeCell ref="Z22:AA23"/>
    <mergeCell ref="AE22:AI23"/>
    <mergeCell ref="AW27:AW28"/>
    <mergeCell ref="AX27:AX28"/>
    <mergeCell ref="D229:AR229"/>
    <mergeCell ref="D231:AR231"/>
    <mergeCell ref="A2:H2"/>
    <mergeCell ref="I2:AJ2"/>
    <mergeCell ref="AK2:AS2"/>
    <mergeCell ref="A3:AS3"/>
    <mergeCell ref="A19:I20"/>
    <mergeCell ref="B22:E23"/>
    <mergeCell ref="F22:G23"/>
    <mergeCell ref="H22:I23"/>
    <mergeCell ref="J22:K23"/>
    <mergeCell ref="L22:M23"/>
    <mergeCell ref="N22:O23"/>
    <mergeCell ref="P22:Q23"/>
    <mergeCell ref="B16:AS16"/>
    <mergeCell ref="A40:I41"/>
    <mergeCell ref="B43:E44"/>
    <mergeCell ref="F43:G44"/>
    <mergeCell ref="H43:I44"/>
    <mergeCell ref="R27:S28"/>
    <mergeCell ref="T27:U28"/>
    <mergeCell ref="V27:W28"/>
    <mergeCell ref="X27:Y28"/>
    <mergeCell ref="Z27:AA28"/>
    <mergeCell ref="D295:D298"/>
    <mergeCell ref="E295:E298"/>
    <mergeCell ref="F295:F298"/>
    <mergeCell ref="G295:H298"/>
    <mergeCell ref="I295:K298"/>
    <mergeCell ref="L295:Q298"/>
    <mergeCell ref="R295:W298"/>
    <mergeCell ref="X295:Z298"/>
    <mergeCell ref="I299:K302"/>
    <mergeCell ref="L299:Q302"/>
    <mergeCell ref="R299:W302"/>
    <mergeCell ref="X299:Z302"/>
    <mergeCell ref="L291:Q294"/>
    <mergeCell ref="R291:W294"/>
    <mergeCell ref="X291:Z294"/>
    <mergeCell ref="AA291:AC294"/>
    <mergeCell ref="AD291:AI294"/>
    <mergeCell ref="BA291:BA294"/>
    <mergeCell ref="BB291:BB294"/>
    <mergeCell ref="AA295:AC298"/>
    <mergeCell ref="AD295:AI298"/>
    <mergeCell ref="BA295:BA298"/>
    <mergeCell ref="BB295:BB298"/>
    <mergeCell ref="AA299:AC302"/>
    <mergeCell ref="AD299:AI302"/>
    <mergeCell ref="BA299:BA302"/>
    <mergeCell ref="BB299:BB302"/>
    <mergeCell ref="C303:C306"/>
    <mergeCell ref="D303:D306"/>
    <mergeCell ref="E303:E306"/>
    <mergeCell ref="F303:F306"/>
    <mergeCell ref="G303:H306"/>
    <mergeCell ref="I303:K306"/>
    <mergeCell ref="L303:Q306"/>
    <mergeCell ref="R303:W306"/>
    <mergeCell ref="X303:Z306"/>
    <mergeCell ref="AA303:AC306"/>
    <mergeCell ref="AD303:AI306"/>
    <mergeCell ref="BA303:BA306"/>
    <mergeCell ref="BB303:BB306"/>
    <mergeCell ref="C299:C302"/>
    <mergeCell ref="D299:D302"/>
    <mergeCell ref="E299:E302"/>
    <mergeCell ref="F299:F302"/>
    <mergeCell ref="G299:H302"/>
  </mergeCells>
  <phoneticPr fontId="3"/>
  <conditionalFormatting sqref="R239">
    <cfRule type="expression" dxfId="11" priority="10">
      <formula>IF(R239="定",TRUE)</formula>
    </cfRule>
    <cfRule type="expression" dxfId="10" priority="11">
      <formula>IF(#REF!="×",TRUE)</formula>
    </cfRule>
    <cfRule type="expression" dxfId="9" priority="12">
      <formula>IF(R239=0,TRUE)</formula>
    </cfRule>
  </conditionalFormatting>
  <conditionalFormatting sqref="AD239">
    <cfRule type="expression" dxfId="8" priority="7">
      <formula>IF(AD239="定",TRUE)</formula>
    </cfRule>
    <cfRule type="expression" dxfId="7" priority="8">
      <formula>IF(CB239="×",TRUE)</formula>
    </cfRule>
    <cfRule type="expression" dxfId="6" priority="9">
      <formula>IF(AD239=0,TRUE)</formula>
    </cfRule>
  </conditionalFormatting>
  <conditionalFormatting sqref="R243 R247 R251 R255 R259 R263 R267 R271 R275 R279 R283 R287 R291 R295 R299 R303 R307 R311 R315 R319">
    <cfRule type="expression" dxfId="5" priority="4">
      <formula>IF(R243="定",TRUE)</formula>
    </cfRule>
    <cfRule type="expression" dxfId="4" priority="5">
      <formula>IF(#REF!="×",TRUE)</formula>
    </cfRule>
    <cfRule type="expression" dxfId="3" priority="6">
      <formula>IF(R243=0,TRUE)</formula>
    </cfRule>
  </conditionalFormatting>
  <conditionalFormatting sqref="AD243 AD247 AD251 AD255 AD259 AD263 AD267 AD271 AD275 AD279 AD283 AD287 AD291 AD295 AD299 AD303 AD307 AD311 AD315 AD319">
    <cfRule type="expression" dxfId="2" priority="1">
      <formula>IF(AD243="定",TRUE)</formula>
    </cfRule>
    <cfRule type="expression" dxfId="1" priority="2">
      <formula>IF(CB243="×",TRUE)</formula>
    </cfRule>
    <cfRule type="expression" dxfId="0" priority="3">
      <formula>IF(AD243=0,TRUE)</formula>
    </cfRule>
  </conditionalFormatting>
  <dataValidations count="6">
    <dataValidation type="whole" allowBlank="1" showInputMessage="1" showErrorMessage="1" sqref="X239:Z322" xr:uid="{509DEAA1-9B1B-44EB-89B5-25C92EC5D8AE}">
      <formula1>1</formula1>
      <formula2>10</formula2>
    </dataValidation>
    <dataValidation type="list" allowBlank="1" showInputMessage="1" showErrorMessage="1" sqref="I239:K322" xr:uid="{08C872EE-D2F7-4B9C-B909-D043961FE1AE}">
      <formula1>"○,定,×,－"</formula1>
    </dataValidation>
    <dataValidation type="whole" allowBlank="1" showInputMessage="1" showErrorMessage="1" sqref="L22:M23 X22:Y23 L27:M28 X27:Y28 AN27:AO28 AN22:AO23 L43:M44 X43:Y44 L48:M49 X48:Y49 AN48:AO49 AN43:AO44 L62:M63 X62:Y63 L67:M68 X67:Y68 AN67:AO68 AN62:AO63 L81:M82 X81:Y82 L86:M87 X86:Y87 AN86:AO87 AN81:AO82 L100:M101 X100:Y101 L105:M106 X105:Y106 AN105:AO106 AN100:AO101 L119:M120 X119:Y120 L124:M125 X124:Y125 AN124:AO125 AN119:AO120 L138:M139 X138:Y139 L143:M144 X143:Y144 AN143:AO144 AN138:AO139 L157:M158 X157:Y158 L162:M163 X162:Y163 AN162:AO163 AN157:AO158 L176:M177 X176:Y177 L181:M182 X181:Y182 AN181:AO182 AN176:AO177 L195:M196 X195:Y196 L200:M201 X200:Y201 AN200:AO201 AN195:AO196" xr:uid="{C033EF0D-5F09-46C1-9A29-0E69228A7AA2}">
      <formula1>0</formula1>
      <formula2>59</formula2>
    </dataValidation>
    <dataValidation type="list" allowBlank="1" showInputMessage="1" showErrorMessage="1" sqref="C36:D36 C57:D57 C76:D76 C95:D95 C114:D114 C133:D133 C152:D152 C171:D171 C190:D190 C209:D209" xr:uid="{4389926E-99B0-47D7-B175-2359EBD2DAC4}">
      <formula1>"☑,□"</formula1>
    </dataValidation>
    <dataValidation type="decimal" operator="greaterThan" allowBlank="1" showInputMessage="1" showErrorMessage="1" sqref="J223:P224" xr:uid="{4835EE98-3246-4C0D-9B1B-AD707FF0A12E}">
      <formula1>0</formula1>
    </dataValidation>
    <dataValidation type="whole" allowBlank="1" showInputMessage="1" showErrorMessage="1" sqref="H22:I23 H27:I28 H43:I44 H48:I49 H62:I63 H67:I68 H81:I82 H86:I87 H100:I101 H105:I106 H119:I120 H124:I125 H138:I139 H143:I144 H157:I158 H162:I163 H176:I177 H181:I182 H195:I196 H200:I201" xr:uid="{A044B0AD-38C1-4181-A7E9-856CBAB77A02}">
      <formula1>5</formula1>
      <formula2>28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8" max="44" man="1"/>
    <brk id="226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cp:lastPrinted>2021-07-08T01:02:28Z</cp:lastPrinted>
  <dcterms:modified xsi:type="dcterms:W3CDTF">2021-07-14T02:50:19Z</dcterms:modified>
</cp:coreProperties>
</file>