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2期）\03 要項\大規模\支給額計算書\"/>
    </mc:Choice>
  </mc:AlternateContent>
  <xr:revisionPtr revIDLastSave="0" documentId="13_ncr:1_{CFDB825B-07DA-4A94-AEC2-8519962ABA69}" xr6:coauthVersionLast="36" xr6:coauthVersionMax="36" xr10:uidLastSave="{00000000-0000-0000-0000-000000000000}"/>
  <bookViews>
    <workbookView xWindow="0" yWindow="0" windowWidth="20490" windowHeight="7455" activeTab="1" xr2:uid="{CA4910FC-1F90-430F-A318-69E2CE966CAE}"/>
  </bookViews>
  <sheets>
    <sheet name="記載例" sheetId="2" r:id="rId1"/>
    <sheet name="支給額計算書" sheetId="1" r:id="rId2"/>
  </sheets>
  <definedNames>
    <definedName name="_xlnm.Print_Area" localSheetId="0">記載例!$A$2:$AS$320</definedName>
    <definedName name="_xlnm.Print_Area" localSheetId="1">支給額計算書!$A$2:$AS$320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13" i="2" l="1"/>
  <c r="BB313" i="2" s="1"/>
  <c r="L313" i="2"/>
  <c r="BA309" i="2"/>
  <c r="BB309" i="2" s="1"/>
  <c r="L309" i="2"/>
  <c r="L305" i="2"/>
  <c r="L301" i="2"/>
  <c r="L297" i="2"/>
  <c r="L293" i="2"/>
  <c r="L289" i="2"/>
  <c r="L285" i="2"/>
  <c r="L281" i="2"/>
  <c r="L277" i="2"/>
  <c r="L273" i="2"/>
  <c r="L269" i="2"/>
  <c r="L265" i="2"/>
  <c r="L261" i="2"/>
  <c r="L257" i="2"/>
  <c r="L253" i="2"/>
  <c r="L249" i="2"/>
  <c r="L245" i="2"/>
  <c r="L241" i="2"/>
  <c r="L237" i="2"/>
  <c r="L233" i="2"/>
  <c r="BB194" i="2"/>
  <c r="AY194" i="2"/>
  <c r="AV194" i="2" s="1"/>
  <c r="AY189" i="2"/>
  <c r="AJ189" i="2" s="1"/>
  <c r="AV189" i="2"/>
  <c r="AV199" i="2" s="1"/>
  <c r="AJ194" i="2" s="1"/>
  <c r="AN189" i="2"/>
  <c r="BB175" i="2"/>
  <c r="AY175" i="2"/>
  <c r="AV175" i="2"/>
  <c r="AY170" i="2"/>
  <c r="AL180" i="2" s="1"/>
  <c r="AV170" i="2"/>
  <c r="AV180" i="2" s="1"/>
  <c r="AJ170" i="2"/>
  <c r="AN170" i="2" s="1"/>
  <c r="BB157" i="2"/>
  <c r="AY157" i="2"/>
  <c r="AV157" i="2" s="1"/>
  <c r="AY152" i="2"/>
  <c r="AJ152" i="2" s="1"/>
  <c r="AV152" i="2"/>
  <c r="AN152" i="2"/>
  <c r="BB139" i="2"/>
  <c r="AY139" i="2"/>
  <c r="AV139" i="2"/>
  <c r="AY134" i="2"/>
  <c r="AL144" i="2" s="1"/>
  <c r="AV134" i="2"/>
  <c r="AV144" i="2" s="1"/>
  <c r="AJ134" i="2"/>
  <c r="AN134" i="2" s="1"/>
  <c r="BB120" i="2"/>
  <c r="AY120" i="2"/>
  <c r="AV120" i="2" s="1"/>
  <c r="AY115" i="2"/>
  <c r="AJ115" i="2" s="1"/>
  <c r="AV115" i="2"/>
  <c r="AV125" i="2" s="1"/>
  <c r="AJ120" i="2" s="1"/>
  <c r="AN115" i="2"/>
  <c r="BB102" i="2"/>
  <c r="AY102" i="2"/>
  <c r="AV102" i="2"/>
  <c r="AY97" i="2"/>
  <c r="AL107" i="2" s="1"/>
  <c r="AV97" i="2"/>
  <c r="AV107" i="2" s="1"/>
  <c r="AJ97" i="2"/>
  <c r="AN97" i="2" s="1"/>
  <c r="BB84" i="2"/>
  <c r="AY84" i="2"/>
  <c r="AV84" i="2" s="1"/>
  <c r="AY79" i="2"/>
  <c r="AJ79" i="2" s="1"/>
  <c r="AV79" i="2"/>
  <c r="AN79" i="2"/>
  <c r="BB65" i="2"/>
  <c r="AY65" i="2"/>
  <c r="AV65" i="2"/>
  <c r="AY60" i="2"/>
  <c r="AL70" i="2" s="1"/>
  <c r="AV60" i="2"/>
  <c r="AV70" i="2" s="1"/>
  <c r="AJ60" i="2"/>
  <c r="AN60" i="2" s="1"/>
  <c r="AY47" i="2"/>
  <c r="AV47" i="2"/>
  <c r="AY42" i="2"/>
  <c r="AV42" i="2"/>
  <c r="AV52" i="2" s="1"/>
  <c r="AL52" i="2" s="1"/>
  <c r="AJ42" i="2"/>
  <c r="AN42" i="2" s="1"/>
  <c r="AY27" i="2"/>
  <c r="AV27" i="2" s="1"/>
  <c r="AY22" i="2"/>
  <c r="AV22" i="2"/>
  <c r="AJ22" i="2"/>
  <c r="AN22" i="2" s="1"/>
  <c r="BA305" i="2" l="1"/>
  <c r="AJ102" i="2"/>
  <c r="AN102" i="2" s="1"/>
  <c r="AJ175" i="2"/>
  <c r="AN175" i="2" s="1"/>
  <c r="AJ65" i="2"/>
  <c r="AN65" i="2" s="1"/>
  <c r="AJ139" i="2"/>
  <c r="AN139" i="2" s="1"/>
  <c r="AJ47" i="2"/>
  <c r="AN47" i="2" s="1"/>
  <c r="AL89" i="2"/>
  <c r="AN120" i="2"/>
  <c r="AL162" i="2"/>
  <c r="AN194" i="2"/>
  <c r="AV32" i="2"/>
  <c r="AL32" i="2" s="1"/>
  <c r="AV89" i="2"/>
  <c r="AL125" i="2"/>
  <c r="AV162" i="2"/>
  <c r="AL199" i="2"/>
  <c r="R305" i="2"/>
  <c r="AD305" i="2" s="1"/>
  <c r="R309" i="2"/>
  <c r="AD309" i="2" s="1"/>
  <c r="R313" i="2"/>
  <c r="AD313" i="2" s="1"/>
  <c r="BB305" i="2" l="1"/>
  <c r="BA301" i="2"/>
  <c r="AA309" i="2"/>
  <c r="AA301" i="2"/>
  <c r="AA293" i="2"/>
  <c r="AA285" i="2"/>
  <c r="AA237" i="2"/>
  <c r="AA245" i="2"/>
  <c r="AA253" i="2"/>
  <c r="AA261" i="2"/>
  <c r="AA269" i="2"/>
  <c r="AA277" i="2"/>
  <c r="AA313" i="2"/>
  <c r="AA305" i="2"/>
  <c r="AA297" i="2"/>
  <c r="AA289" i="2"/>
  <c r="AA281" i="2"/>
  <c r="AA233" i="2"/>
  <c r="AA241" i="2"/>
  <c r="AA249" i="2"/>
  <c r="AA257" i="2"/>
  <c r="AA265" i="2"/>
  <c r="AA273" i="2"/>
  <c r="AJ27" i="2"/>
  <c r="AN27" i="2" s="1"/>
  <c r="AJ157" i="2"/>
  <c r="AN157" i="2"/>
  <c r="AJ84" i="2"/>
  <c r="AN84" i="2"/>
  <c r="BB301" i="2" l="1"/>
  <c r="BA297" i="2"/>
  <c r="R301" i="2"/>
  <c r="AD301" i="2" s="1"/>
  <c r="BB297" i="2" l="1"/>
  <c r="BA293" i="2"/>
  <c r="R297" i="2"/>
  <c r="AD297" i="2" s="1"/>
  <c r="BB293" i="2" l="1"/>
  <c r="BA289" i="2"/>
  <c r="R293" i="2"/>
  <c r="AD293" i="2" s="1"/>
  <c r="BB289" i="2" l="1"/>
  <c r="BA285" i="2"/>
  <c r="R289" i="2"/>
  <c r="AD289" i="2" s="1"/>
  <c r="BB285" i="2" l="1"/>
  <c r="BA281" i="2"/>
  <c r="R285" i="2"/>
  <c r="AD285" i="2" s="1"/>
  <c r="BB281" i="2" l="1"/>
  <c r="BA277" i="2"/>
  <c r="R281" i="2"/>
  <c r="AD281" i="2" s="1"/>
  <c r="BA273" i="2" l="1"/>
  <c r="R277" i="2"/>
  <c r="AD277" i="2" s="1"/>
  <c r="BB277" i="2"/>
  <c r="BA269" i="2" l="1"/>
  <c r="R273" i="2"/>
  <c r="AD273" i="2" s="1"/>
  <c r="BB273" i="2"/>
  <c r="BA265" i="2" l="1"/>
  <c r="R269" i="2"/>
  <c r="AD269" i="2" s="1"/>
  <c r="BB269" i="2"/>
  <c r="BA261" i="2" l="1"/>
  <c r="R265" i="2"/>
  <c r="AD265" i="2" s="1"/>
  <c r="BB265" i="2"/>
  <c r="BA257" i="2" l="1"/>
  <c r="R261" i="2"/>
  <c r="AD261" i="2" s="1"/>
  <c r="BB261" i="2"/>
  <c r="BA253" i="2" l="1"/>
  <c r="R257" i="2"/>
  <c r="AD257" i="2" s="1"/>
  <c r="BB257" i="2"/>
  <c r="BA249" i="2" l="1"/>
  <c r="R253" i="2"/>
  <c r="AD253" i="2" s="1"/>
  <c r="BB253" i="2"/>
  <c r="BA245" i="2" l="1"/>
  <c r="R249" i="2"/>
  <c r="AD249" i="2" s="1"/>
  <c r="BB249" i="2"/>
  <c r="BA241" i="2" l="1"/>
  <c r="R245" i="2"/>
  <c r="AD245" i="2" s="1"/>
  <c r="BB245" i="2"/>
  <c r="BA237" i="2" l="1"/>
  <c r="R241" i="2"/>
  <c r="AD241" i="2" s="1"/>
  <c r="BB241" i="2"/>
  <c r="BA233" i="2" l="1"/>
  <c r="R237" i="2"/>
  <c r="AD237" i="2" s="1"/>
  <c r="BB237" i="2"/>
  <c r="R233" i="2" l="1"/>
  <c r="AD233" i="2" s="1"/>
  <c r="AB317" i="2" s="1"/>
  <c r="BB233" i="2"/>
  <c r="AD237" i="1" l="1"/>
  <c r="AD241" i="1"/>
  <c r="AD245" i="1"/>
  <c r="AD249" i="1"/>
  <c r="AD253" i="1"/>
  <c r="AD257" i="1"/>
  <c r="AD261" i="1"/>
  <c r="AD265" i="1"/>
  <c r="AD269" i="1"/>
  <c r="AD277" i="1"/>
  <c r="AD281" i="1"/>
  <c r="AD285" i="1"/>
  <c r="AD289" i="1"/>
  <c r="AD293" i="1"/>
  <c r="AD297" i="1"/>
  <c r="AD301" i="1"/>
  <c r="AD305" i="1"/>
  <c r="AD309" i="1"/>
  <c r="AD313" i="1"/>
  <c r="BA313" i="1"/>
  <c r="BA309" i="1" s="1"/>
  <c r="BA305" i="1" s="1"/>
  <c r="BA301" i="1" s="1"/>
  <c r="BA297" i="1" s="1"/>
  <c r="L297" i="1"/>
  <c r="L293" i="1"/>
  <c r="L289" i="1"/>
  <c r="L285" i="1"/>
  <c r="BA293" i="1" l="1"/>
  <c r="BB297" i="1"/>
  <c r="R297" i="1"/>
  <c r="R293" i="1" l="1"/>
  <c r="BA289" i="1"/>
  <c r="BA285" i="1" s="1"/>
  <c r="BA281" i="1" s="1"/>
  <c r="BA277" i="1" s="1"/>
  <c r="BA273" i="1" s="1"/>
  <c r="BA269" i="1" s="1"/>
  <c r="BA265" i="1" s="1"/>
  <c r="BA261" i="1" s="1"/>
  <c r="BA257" i="1" s="1"/>
  <c r="BA253" i="1" s="1"/>
  <c r="BA249" i="1" s="1"/>
  <c r="BA245" i="1" s="1"/>
  <c r="BA241" i="1" s="1"/>
  <c r="BA237" i="1" s="1"/>
  <c r="BB293" i="1"/>
  <c r="R289" i="1"/>
  <c r="BB289" i="1" l="1"/>
  <c r="BB285" i="1"/>
  <c r="R285" i="1"/>
  <c r="L313" i="1" l="1"/>
  <c r="L309" i="1"/>
  <c r="L305" i="1"/>
  <c r="L301" i="1"/>
  <c r="L281" i="1"/>
  <c r="L277" i="1"/>
  <c r="L273" i="1"/>
  <c r="L269" i="1"/>
  <c r="L265" i="1"/>
  <c r="L261" i="1"/>
  <c r="L257" i="1"/>
  <c r="L253" i="1"/>
  <c r="L249" i="1"/>
  <c r="L245" i="1"/>
  <c r="L241" i="1"/>
  <c r="L237" i="1"/>
  <c r="L233" i="1"/>
  <c r="BB194" i="1"/>
  <c r="AY194" i="1"/>
  <c r="AY189" i="1"/>
  <c r="AJ189" i="1" s="1"/>
  <c r="AN189" i="1" s="1"/>
  <c r="AV189" i="1"/>
  <c r="BB175" i="1"/>
  <c r="AY175" i="1"/>
  <c r="AY170" i="1"/>
  <c r="AJ170" i="1" s="1"/>
  <c r="AN170" i="1" s="1"/>
  <c r="AV170" i="1"/>
  <c r="BB157" i="1"/>
  <c r="AY157" i="1"/>
  <c r="AY152" i="1"/>
  <c r="AL162" i="1" s="1"/>
  <c r="AV152" i="1"/>
  <c r="AJ152" i="1"/>
  <c r="AN152" i="1" s="1"/>
  <c r="BB139" i="1"/>
  <c r="AY139" i="1"/>
  <c r="AY134" i="1"/>
  <c r="AJ134" i="1" s="1"/>
  <c r="AN134" i="1" s="1"/>
  <c r="AV134" i="1"/>
  <c r="BB120" i="1"/>
  <c r="AY120" i="1"/>
  <c r="AY115" i="1"/>
  <c r="AV115" i="1"/>
  <c r="AJ115" i="1"/>
  <c r="AN115" i="1" s="1"/>
  <c r="BB102" i="1"/>
  <c r="AY102" i="1"/>
  <c r="AY97" i="1"/>
  <c r="AJ97" i="1" s="1"/>
  <c r="AN97" i="1" s="1"/>
  <c r="AV97" i="1"/>
  <c r="BB84" i="1"/>
  <c r="AY84" i="1"/>
  <c r="AV84" i="1" s="1"/>
  <c r="AY79" i="1"/>
  <c r="AL89" i="1" s="1"/>
  <c r="AV79" i="1"/>
  <c r="AV89" i="1" s="1"/>
  <c r="AJ79" i="1"/>
  <c r="AN79" i="1" s="1"/>
  <c r="BB65" i="1"/>
  <c r="AY65" i="1"/>
  <c r="AY60" i="1"/>
  <c r="AJ60" i="1" s="1"/>
  <c r="AV60" i="1"/>
  <c r="AN60" i="1"/>
  <c r="AY47" i="1"/>
  <c r="AV47" i="1" s="1"/>
  <c r="AY42" i="1"/>
  <c r="AV42" i="1"/>
  <c r="AV52" i="1" s="1"/>
  <c r="AY27" i="1"/>
  <c r="AV27" i="1" s="1"/>
  <c r="AY22" i="1"/>
  <c r="AV22" i="1"/>
  <c r="AV120" i="1" l="1"/>
  <c r="AV32" i="1"/>
  <c r="AJ27" i="1" s="1"/>
  <c r="AV125" i="1"/>
  <c r="AJ120" i="1" s="1"/>
  <c r="AN120" i="1" s="1"/>
  <c r="AL125" i="1"/>
  <c r="AV139" i="1"/>
  <c r="AV144" i="1" s="1"/>
  <c r="AJ139" i="1" s="1"/>
  <c r="AN139" i="1" s="1"/>
  <c r="AV194" i="1"/>
  <c r="AV102" i="1"/>
  <c r="AV107" i="1" s="1"/>
  <c r="AV157" i="1"/>
  <c r="AV162" i="1" s="1"/>
  <c r="AJ157" i="1" s="1"/>
  <c r="AN157" i="1" s="1"/>
  <c r="AV175" i="1"/>
  <c r="AV180" i="1" s="1"/>
  <c r="BB313" i="1"/>
  <c r="R313" i="1"/>
  <c r="AJ47" i="1"/>
  <c r="AN47" i="1" s="1"/>
  <c r="R309" i="1"/>
  <c r="AV65" i="1"/>
  <c r="AV70" i="1" s="1"/>
  <c r="AJ84" i="1"/>
  <c r="AN84" i="1" s="1"/>
  <c r="AJ22" i="1"/>
  <c r="AN22" i="1" s="1"/>
  <c r="AL52" i="1"/>
  <c r="AJ42" i="1"/>
  <c r="AN42" i="1" s="1"/>
  <c r="AL70" i="1"/>
  <c r="AL107" i="1"/>
  <c r="AL144" i="1"/>
  <c r="AL180" i="1"/>
  <c r="AL32" i="1" l="1"/>
  <c r="AA309" i="1"/>
  <c r="AA301" i="1"/>
  <c r="AA293" i="1"/>
  <c r="AA285" i="1"/>
  <c r="AA277" i="1"/>
  <c r="AA269" i="1"/>
  <c r="AA261" i="1"/>
  <c r="AA253" i="1"/>
  <c r="AA245" i="1"/>
  <c r="AA237" i="1"/>
  <c r="AA313" i="1"/>
  <c r="AA305" i="1"/>
  <c r="AA297" i="1"/>
  <c r="AA289" i="1"/>
  <c r="AA281" i="1"/>
  <c r="AA273" i="1"/>
  <c r="AA265" i="1"/>
  <c r="AA257" i="1"/>
  <c r="AA249" i="1"/>
  <c r="AA241" i="1"/>
  <c r="AA233" i="1"/>
  <c r="AJ175" i="1"/>
  <c r="AN175" i="1" s="1"/>
  <c r="AN27" i="1"/>
  <c r="AV199" i="1"/>
  <c r="BB309" i="1"/>
  <c r="R305" i="1"/>
  <c r="AJ65" i="1"/>
  <c r="AN65" i="1" s="1"/>
  <c r="AJ102" i="1"/>
  <c r="AN102" i="1" s="1"/>
  <c r="AJ194" i="1" l="1"/>
  <c r="AN194" i="1" s="1"/>
  <c r="AL199" i="1"/>
  <c r="BB305" i="1"/>
  <c r="R301" i="1"/>
  <c r="BB301" i="1" l="1"/>
  <c r="R281" i="1"/>
  <c r="R277" i="1" l="1"/>
  <c r="BB281" i="1"/>
  <c r="BB277" i="1" l="1"/>
  <c r="R273" i="1"/>
  <c r="AD273" i="1" s="1"/>
  <c r="BB273" i="1" l="1"/>
  <c r="R269" i="1"/>
  <c r="BB269" i="1" l="1"/>
  <c r="R265" i="1"/>
  <c r="BB265" i="1" l="1"/>
  <c r="R261" i="1"/>
  <c r="BB261" i="1" l="1"/>
  <c r="R257" i="1"/>
  <c r="BB257" i="1" l="1"/>
  <c r="R253" i="1"/>
  <c r="BB253" i="1" l="1"/>
  <c r="R249" i="1"/>
  <c r="BB249" i="1" l="1"/>
  <c r="R245" i="1"/>
  <c r="BB245" i="1" l="1"/>
  <c r="R241" i="1"/>
  <c r="BB241" i="1" l="1"/>
  <c r="R237" i="1"/>
  <c r="BB237" i="1" l="1"/>
  <c r="BA233" i="1"/>
  <c r="BB233" i="1" l="1"/>
  <c r="R233" i="1"/>
  <c r="AD233" i="1" l="1"/>
  <c r="AB317" i="1" s="1"/>
</calcChain>
</file>

<file path=xl/sharedStrings.xml><?xml version="1.0" encoding="utf-8"?>
<sst xmlns="http://schemas.openxmlformats.org/spreadsheetml/2006/main" count="1342" uniqueCount="124">
  <si>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</si>
  <si>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</si>
  <si>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</si>
  <si>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</si>
  <si>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</si>
  <si>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</si>
  <si>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</si>
  <si>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</si>
  <si>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</si>
  <si>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</si>
  <si>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</si>
  <si>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営業時間
（*1）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</si>
  <si>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</si>
  <si>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</si>
  <si>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</si>
  <si>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</si>
  <si>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</si>
  <si>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</si>
  <si>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</si>
  <si>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</si>
  <si>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</si>
  <si>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</si>
  <si>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</si>
  <si>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</si>
  <si>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20時又は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</si>
  <si>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</si>
  <si>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</si>
  <si>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</si>
  <si>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21時まで</t>
    <rPh sb="2" eb="3">
      <t>ジ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</si>
  <si>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</si>
  <si>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</si>
  <si>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</si>
  <si>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</si>
  <si>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</si>
  <si>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</si>
  <si>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</si>
  <si>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</si>
  <si>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</si>
  <si>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</si>
  <si>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</si>
  <si>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</si>
  <si>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</si>
  <si>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</si>
  <si>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</si>
  <si>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営業時間数
Ｘⅱ</t>
    <rPh sb="0" eb="2">
      <t>エイギョウ</t>
    </rPh>
    <rPh sb="2" eb="4">
      <t>ジカン</t>
    </rPh>
    <rPh sb="4" eb="5">
      <t>カズ</t>
    </rPh>
    <phoneticPr fontId="3"/>
  </si>
  <si>
    <t>短縮時間
Ｙⅱ（*2）</t>
    <rPh sb="0" eb="2">
      <t>タンシュク</t>
    </rPh>
    <rPh sb="2" eb="4">
      <t>ジカン</t>
    </rPh>
    <phoneticPr fontId="3"/>
  </si>
  <si>
    <t>時短比率
Ｚⅱ＝Ｙⅱ/Ｘⅱ</t>
    <rPh sb="0" eb="2">
      <t>ジタン</t>
    </rPh>
    <rPh sb="2" eb="4">
      <t>ヒリツ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</si>
  <si>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</si>
  <si>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</si>
  <si>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21時まで</t>
    <phoneticPr fontId="3"/>
  </si>
  <si>
    <t>パターン4</t>
    <phoneticPr fontId="3"/>
  </si>
  <si>
    <t>営業時間
（*2）</t>
    <rPh sb="0" eb="2">
      <t>エイギョウ</t>
    </rPh>
    <rPh sb="2" eb="4">
      <t>ジカン</t>
    </rPh>
    <phoneticPr fontId="3"/>
  </si>
  <si>
    <t>短縮時間
Ｙⅱ（*3）</t>
    <rPh sb="0" eb="2">
      <t>タンシュク</t>
    </rPh>
    <rPh sb="2" eb="4">
      <t>ジカン</t>
    </rPh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</si>
  <si>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</si>
  <si>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</si>
  <si>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</si>
  <si>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</si>
  <si>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</si>
  <si>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</si>
  <si>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</si>
  <si>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＜協力金の考え方＞</t>
    <rPh sb="1" eb="4">
      <t>キョウリョクキン</t>
    </rPh>
    <rPh sb="5" eb="6">
      <t>カンガ</t>
    </rPh>
    <rPh sb="7" eb="8">
      <t>カタ</t>
    </rPh>
    <phoneticPr fontId="3"/>
  </si>
  <si>
    <t>区　分</t>
    <rPh sb="0" eb="1">
      <t>ク</t>
    </rPh>
    <rPh sb="2" eb="3">
      <t>ブン</t>
    </rPh>
    <phoneticPr fontId="3"/>
  </si>
  <si>
    <t>休業要請日</t>
    <rPh sb="0" eb="2">
      <t>キュウギョウ</t>
    </rPh>
    <rPh sb="2" eb="4">
      <t>ヨウセイ</t>
    </rPh>
    <rPh sb="4" eb="5">
      <t>ヒ</t>
    </rPh>
    <phoneticPr fontId="3"/>
  </si>
  <si>
    <t>時短要請日</t>
    <rPh sb="0" eb="2">
      <t>ジタン</t>
    </rPh>
    <rPh sb="2" eb="4">
      <t>ヨウセイ</t>
    </rPh>
    <rPh sb="4" eb="5">
      <t>ビ</t>
    </rPh>
    <phoneticPr fontId="3"/>
  </si>
  <si>
    <t>店舗等面積</t>
    <rPh sb="0" eb="2">
      <t>テンポ</t>
    </rPh>
    <rPh sb="2" eb="3">
      <t>トウ</t>
    </rPh>
    <rPh sb="3" eb="5">
      <t>メンセキ</t>
    </rPh>
    <phoneticPr fontId="3"/>
  </si>
  <si>
    <r>
      <t>（店舗等面積(㎡)÷100）＝算定単位</t>
    </r>
    <r>
      <rPr>
        <sz val="14"/>
        <rFont val="ＭＳ ゴシック"/>
        <family val="3"/>
        <charset val="128"/>
      </rPr>
      <t>※小数点未満切捨、最小値１</t>
    </r>
    <rPh sb="1" eb="3">
      <t>テンポ</t>
    </rPh>
    <rPh sb="3" eb="4">
      <t>トウ</t>
    </rPh>
    <rPh sb="4" eb="6">
      <t>メンセキ</t>
    </rPh>
    <rPh sb="15" eb="17">
      <t>サンテイ</t>
    </rPh>
    <rPh sb="17" eb="19">
      <t>タンイ</t>
    </rPh>
    <rPh sb="23" eb="25">
      <t>ミマン</t>
    </rPh>
    <phoneticPr fontId="3"/>
  </si>
  <si>
    <t>休業時の支給額
×
時短比率</t>
    <rPh sb="4" eb="6">
      <t>シキュウ</t>
    </rPh>
    <phoneticPr fontId="3"/>
  </si>
  <si>
    <t>算定単位　×　２万円　＝　１日あたり支給額（休業時）</t>
    <rPh sb="0" eb="4">
      <t>サンテイタンイ</t>
    </rPh>
    <rPh sb="8" eb="10">
      <t>マンエン</t>
    </rPh>
    <rPh sb="14" eb="15">
      <t>ニチ</t>
    </rPh>
    <rPh sb="18" eb="21">
      <t>シキュウガク</t>
    </rPh>
    <rPh sb="22" eb="25">
      <t>キュウギョウジ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</si>
  <si>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</si>
  <si>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実施期間</t>
    <rPh sb="0" eb="4">
      <t>ジッシキカン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</si>
  <si>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</si>
  <si>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</si>
  <si>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</si>
  <si>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</si>
  <si>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</si>
  <si>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※入力しないでください</t>
    <rPh sb="1" eb="3">
      <t>ニュウリョク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</si>
  <si>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</si>
  <si>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</si>
  <si>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(γ＝α×β)</t>
    </r>
    <rPh sb="0" eb="2">
      <t>イチニチ</t>
    </rPh>
    <rPh sb="6" eb="9">
      <t>シキュウガク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</si>
  <si>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</si>
  <si>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</si>
  <si>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</si>
  <si>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</si>
  <si>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</si>
  <si>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</si>
  <si>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</si>
  <si>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</si>
  <si>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</si>
  <si>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</si>
  <si>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</si>
  <si>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</si>
  <si>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</si>
  <si>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月</t>
  </si>
  <si>
    <t>火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</si>
  <si>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</si>
  <si>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</si>
  <si>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</si>
  <si>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支給額計算書</t>
    <rPh sb="0" eb="3">
      <t>シキュウガク</t>
    </rPh>
    <rPh sb="3" eb="6">
      <t>ケイサンショ</t>
    </rPh>
    <phoneticPr fontId="3"/>
  </si>
  <si>
    <t>特定大規模施設（映画館）内のテナント事業者</t>
    <rPh sb="0" eb="2">
      <t>トクテイ</t>
    </rPh>
    <rPh sb="2" eb="5">
      <t>ダイキボ</t>
    </rPh>
    <rPh sb="5" eb="7">
      <t>シセツ</t>
    </rPh>
    <rPh sb="8" eb="11">
      <t>エイガカン</t>
    </rPh>
    <rPh sb="12" eb="13">
      <t>ナイ</t>
    </rPh>
    <rPh sb="18" eb="21">
      <t>ジギョウシャ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</si>
  <si>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</si>
  <si>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</si>
  <si>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</si>
  <si>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</si>
  <si>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</si>
  <si>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</si>
  <si>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3">
      <t>キソガク</t>
    </rPh>
    <phoneticPr fontId="3"/>
  </si>
  <si>
    <r>
      <t>※</t>
    </r>
    <r>
      <rPr>
        <sz val="16"/>
        <rFont val="ＭＳ ゴシック"/>
        <family val="3"/>
        <charset val="128"/>
      </rPr>
      <t>21時</t>
    </r>
    <r>
      <rPr>
        <sz val="16"/>
        <rFont val="ＭＳ ゴシック"/>
        <family val="2"/>
        <charset val="128"/>
      </rPr>
      <t>を超える場合は</t>
    </r>
    <rPh sb="3" eb="4">
      <t>ジ</t>
    </rPh>
    <rPh sb="5" eb="6">
      <t>コ</t>
    </rPh>
    <rPh sb="8" eb="10">
      <t>バアイ</t>
    </rPh>
    <phoneticPr fontId="3"/>
  </si>
  <si>
    <t>対象となる店舗面積の合計を記入してください。
施設内で複数の店舗を出店している場合は、合計面積を記載してください。
期間中の日単位で店舗面積が異なる場合は、下表の面積欄に直接入力してください。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ゴウケイ</t>
    </rPh>
    <rPh sb="13" eb="15">
      <t>キニュウ</t>
    </rPh>
    <rPh sb="58" eb="60">
      <t>キカン</t>
    </rPh>
    <rPh sb="60" eb="61">
      <t>ナカ</t>
    </rPh>
    <rPh sb="62" eb="63">
      <t>ヒ</t>
    </rPh>
    <rPh sb="63" eb="65">
      <t>タンイ</t>
    </rPh>
    <rPh sb="66" eb="68">
      <t>テンポ</t>
    </rPh>
    <rPh sb="68" eb="70">
      <t>メンセキ</t>
    </rPh>
    <rPh sb="71" eb="72">
      <t>コト</t>
    </rPh>
    <rPh sb="74" eb="76">
      <t>バアイ</t>
    </rPh>
    <rPh sb="78" eb="80">
      <t>カヒョウ</t>
    </rPh>
    <rPh sb="81" eb="84">
      <t>メンセキラン</t>
    </rPh>
    <rPh sb="85" eb="87">
      <t>チョクセツ</t>
    </rPh>
    <rPh sb="87" eb="89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</si>
  <si>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</si>
  <si>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 xml:space="preserve">※　24時間表記で記入してください。
※　特措法に基づく要請分(21時までの時短)が協力金の対象のため、
　21時以前に営業を終了した場合でも、通常の営業終了時間から21時
　までに短縮した時間となります。
※　24時間営業の場合は「5時00分～29時00分」と記入してください。
</t>
    <rPh sb="21" eb="24">
      <t>トクソホウ</t>
    </rPh>
    <rPh sb="25" eb="26">
      <t>モト</t>
    </rPh>
    <rPh sb="108" eb="110">
      <t>ジカン</t>
    </rPh>
    <rPh sb="110" eb="112">
      <t>エイギョウ</t>
    </rPh>
    <rPh sb="113" eb="115">
      <t>バアイ</t>
    </rPh>
    <rPh sb="118" eb="119">
      <t>ジ</t>
    </rPh>
    <rPh sb="121" eb="122">
      <t>フン</t>
    </rPh>
    <rPh sb="125" eb="126">
      <t>ジ</t>
    </rPh>
    <rPh sb="128" eb="129">
      <t>フン</t>
    </rPh>
    <rPh sb="131" eb="133">
      <t>キニュウ</t>
    </rPh>
    <phoneticPr fontId="3"/>
  </si>
  <si>
    <t>6/21～7/11</t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</si>
  <si>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</si>
  <si>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</si>
  <si>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</si>
  <si>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</si>
  <si>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t>合　　計</t>
    <rPh sb="0" eb="1">
      <t>ゴウ</t>
    </rPh>
    <rPh sb="3" eb="4">
      <t>ケイ</t>
    </rPh>
    <phoneticPr fontId="3"/>
  </si>
  <si>
    <t>（様式Ｄ）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</si>
  <si>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</si>
  <si>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シネマ〇〇　京都</t>
    <rPh sb="6" eb="8">
      <t>キョウト</t>
    </rPh>
    <phoneticPr fontId="3"/>
  </si>
  <si>
    <t>株式会社△△</t>
    <phoneticPr fontId="3"/>
  </si>
  <si>
    <t>キャラクターショップ○○</t>
    <phoneticPr fontId="3"/>
  </si>
  <si>
    <t>○</t>
  </si>
  <si>
    <t>日</t>
    <phoneticPr fontId="3"/>
  </si>
  <si>
    <t>対応</t>
    <rPh sb="0" eb="2">
      <t>タイオウ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</si>
</sst>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0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4"/>
      <name val="ＭＳ ゴシック"/>
      <family val="2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S創英角ｺﾞｼｯｸUB"/>
      <family val="3"/>
      <charset val="128"/>
    </font>
    <font>
      <sz val="18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6"/>
      <name val="HGS創英角ｺﾞｼｯｸUB"/>
      <family val="3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6"/>
      <color theme="0" tint="-0.34998626667073579"/>
      <name val="ＭＳ ゴシック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Ｐゴシック"/>
      <family val="3"/>
      <charset val="128"/>
    </font>
    <font>
      <u/>
      <sz val="18"/>
      <name val="ＭＳ ゴシック"/>
      <family val="2"/>
      <charset val="128"/>
    </font>
    <font>
      <sz val="28"/>
      <name val="ＭＳ 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6"/>
      <color theme="4" tint="-0.249977111117893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2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vertical="center" wrapText="1" shrinkToFit="1"/>
      <protection hidden="1"/>
    </xf>
    <xf numFmtId="0" fontId="8" fillId="0" borderId="15" xfId="0" applyFont="1" applyBorder="1" applyProtection="1">
      <alignment vertical="center"/>
      <protection hidden="1"/>
    </xf>
    <xf numFmtId="0" fontId="11" fillId="0" borderId="15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0" fontId="16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1" fillId="0" borderId="0" xfId="0" applyFont="1" applyFill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7" fillId="4" borderId="16" xfId="0" applyFont="1" applyFill="1" applyBorder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7" fillId="4" borderId="0" xfId="0" applyFont="1" applyFill="1" applyBorder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17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2" fillId="0" borderId="16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top" wrapText="1" shrinkToFit="1"/>
      <protection hidden="1"/>
    </xf>
    <xf numFmtId="0" fontId="11" fillId="0" borderId="0" xfId="0" applyFont="1" applyBorder="1" applyProtection="1">
      <alignment vertical="center"/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10" fillId="0" borderId="24" xfId="0" applyFont="1" applyBorder="1" applyAlignment="1" applyProtection="1">
      <alignment vertical="top"/>
      <protection hidden="1"/>
    </xf>
    <xf numFmtId="0" fontId="8" fillId="0" borderId="24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6" fillId="0" borderId="16" xfId="0" applyFont="1" applyBorder="1" applyProtection="1">
      <alignment vertical="center"/>
      <protection hidden="1"/>
    </xf>
    <xf numFmtId="0" fontId="4" fillId="0" borderId="10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2" xfId="0" applyFont="1" applyFill="1" applyBorder="1" applyProtection="1">
      <alignment vertical="center"/>
      <protection hidden="1"/>
    </xf>
    <xf numFmtId="38" fontId="4" fillId="0" borderId="3" xfId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Protection="1">
      <alignment vertical="center"/>
      <protection hidden="1"/>
    </xf>
    <xf numFmtId="38" fontId="2" fillId="0" borderId="3" xfId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1" fillId="0" borderId="5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11" fillId="0" borderId="6" xfId="0" applyFont="1" applyFill="1" applyBorder="1" applyAlignment="1" applyProtection="1">
      <alignment horizontal="right" vertical="top"/>
      <protection hidden="1"/>
    </xf>
    <xf numFmtId="0" fontId="2" fillId="0" borderId="5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38" fontId="2" fillId="0" borderId="0" xfId="1" applyFont="1" applyFill="1" applyBorder="1" applyAlignment="1" applyProtection="1">
      <alignment vertical="center"/>
      <protection hidden="1"/>
    </xf>
    <xf numFmtId="0" fontId="2" fillId="0" borderId="6" xfId="0" applyFont="1" applyFill="1" applyBorder="1" applyProtection="1">
      <alignment vertical="center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Protection="1">
      <alignment vertical="center"/>
      <protection hidden="1"/>
    </xf>
    <xf numFmtId="0" fontId="2" fillId="0" borderId="1" xfId="0" applyFont="1" applyFill="1" applyBorder="1" applyProtection="1">
      <alignment vertical="center"/>
      <protection hidden="1"/>
    </xf>
    <xf numFmtId="0" fontId="11" fillId="0" borderId="1" xfId="0" applyFont="1" applyFill="1" applyBorder="1" applyAlignment="1" applyProtection="1">
      <alignment vertical="top"/>
      <protection hidden="1"/>
    </xf>
    <xf numFmtId="0" fontId="2" fillId="0" borderId="1" xfId="0" applyFont="1" applyFill="1" applyBorder="1" applyAlignment="1" applyProtection="1">
      <alignment vertical="top"/>
      <protection hidden="1"/>
    </xf>
    <xf numFmtId="0" fontId="11" fillId="0" borderId="1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2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6" fillId="0" borderId="25" xfId="0" applyFont="1" applyFill="1" applyBorder="1" applyProtection="1">
      <alignment vertical="center"/>
      <protection hidden="1"/>
    </xf>
    <xf numFmtId="0" fontId="16" fillId="0" borderId="1" xfId="0" applyFont="1" applyFill="1" applyBorder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5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4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1" xfId="0" applyFont="1" applyFill="1" applyBorder="1" applyAlignment="1" applyProtection="1">
      <alignment horizontal="center" vertical="center" shrinkToFit="1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39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79" fontId="2" fillId="3" borderId="1" xfId="0" applyNumberFormat="1" applyFont="1" applyFill="1" applyBorder="1" applyAlignment="1" applyProtection="1">
      <alignment horizontal="center" vertical="center"/>
      <protection locked="0"/>
    </xf>
    <xf numFmtId="179" fontId="2" fillId="3" borderId="32" xfId="0" applyNumberFormat="1" applyFont="1" applyFill="1" applyBorder="1" applyAlignment="1" applyProtection="1">
      <alignment horizontal="center" vertical="center"/>
      <protection locked="0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180" fontId="2" fillId="0" borderId="13" xfId="0" applyNumberFormat="1" applyFont="1" applyBorder="1" applyAlignment="1" applyProtection="1">
      <alignment horizontal="right" vertical="center"/>
      <protection hidden="1"/>
    </xf>
    <xf numFmtId="180" fontId="2" fillId="0" borderId="37" xfId="0" applyNumberFormat="1" applyFont="1" applyBorder="1" applyAlignment="1" applyProtection="1">
      <alignment horizontal="right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83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2" xfId="0" applyNumberFormat="1" applyFont="1" applyFill="1" applyBorder="1" applyAlignment="1" applyProtection="1">
      <alignment horizontal="center" vertical="center" wrapText="1"/>
      <protection hidden="1"/>
    </xf>
    <xf numFmtId="181" fontId="2" fillId="0" borderId="36" xfId="0" applyNumberFormat="1" applyFont="1" applyBorder="1" applyAlignment="1" applyProtection="1">
      <alignment horizontal="right" vertical="center"/>
      <protection hidden="1"/>
    </xf>
    <xf numFmtId="181" fontId="2" fillId="0" borderId="13" xfId="0" applyNumberFormat="1" applyFont="1" applyBorder="1" applyAlignment="1" applyProtection="1">
      <alignment horizontal="right" vertical="center"/>
      <protection hidden="1"/>
    </xf>
    <xf numFmtId="181" fontId="2" fillId="0" borderId="14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35" fillId="5" borderId="2" xfId="0" applyFont="1" applyFill="1" applyBorder="1" applyAlignment="1" applyProtection="1">
      <alignment horizontal="center" vertical="center"/>
      <protection hidden="1"/>
    </xf>
    <xf numFmtId="0" fontId="35" fillId="5" borderId="3" xfId="0" applyFont="1" applyFill="1" applyBorder="1" applyAlignment="1" applyProtection="1">
      <alignment horizontal="center" vertical="center"/>
      <protection hidden="1"/>
    </xf>
    <xf numFmtId="0" fontId="35" fillId="5" borderId="40" xfId="0" applyFont="1" applyFill="1" applyBorder="1" applyAlignment="1" applyProtection="1">
      <alignment horizontal="center" vertical="center"/>
      <protection hidden="1"/>
    </xf>
    <xf numFmtId="0" fontId="35" fillId="5" borderId="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0" fontId="35" fillId="5" borderId="44" xfId="0" applyFont="1" applyFill="1" applyBorder="1" applyAlignment="1" applyProtection="1">
      <alignment horizontal="center" vertical="center"/>
      <protection hidden="1"/>
    </xf>
    <xf numFmtId="0" fontId="35" fillId="5" borderId="46" xfId="0" applyFont="1" applyFill="1" applyBorder="1" applyAlignment="1" applyProtection="1">
      <alignment horizontal="center" vertical="center"/>
      <protection hidden="1"/>
    </xf>
    <xf numFmtId="0" fontId="35" fillId="5" borderId="47" xfId="0" applyFont="1" applyFill="1" applyBorder="1" applyAlignment="1" applyProtection="1">
      <alignment horizontal="center" vertical="center"/>
      <protection hidden="1"/>
    </xf>
    <xf numFmtId="0" fontId="35" fillId="5" borderId="48" xfId="0" applyFont="1" applyFill="1" applyBorder="1" applyAlignment="1" applyProtection="1">
      <alignment horizontal="center" vertical="center"/>
      <protection hidden="1"/>
    </xf>
    <xf numFmtId="182" fontId="20" fillId="5" borderId="41" xfId="1" applyNumberFormat="1" applyFont="1" applyFill="1" applyBorder="1" applyAlignment="1" applyProtection="1">
      <alignment horizontal="right" vertical="center"/>
      <protection hidden="1"/>
    </xf>
    <xf numFmtId="182" fontId="20" fillId="5" borderId="42" xfId="1" applyNumberFormat="1" applyFont="1" applyFill="1" applyBorder="1" applyAlignment="1" applyProtection="1">
      <alignment horizontal="right" vertical="center"/>
      <protection hidden="1"/>
    </xf>
    <xf numFmtId="182" fontId="20" fillId="5" borderId="45" xfId="1" applyNumberFormat="1" applyFont="1" applyFill="1" applyBorder="1" applyAlignment="1" applyProtection="1">
      <alignment horizontal="right" vertical="center"/>
      <protection hidden="1"/>
    </xf>
    <xf numFmtId="182" fontId="20" fillId="5" borderId="0" xfId="1" applyNumberFormat="1" applyFont="1" applyFill="1" applyBorder="1" applyAlignment="1" applyProtection="1">
      <alignment horizontal="right" vertical="center"/>
      <protection hidden="1"/>
    </xf>
    <xf numFmtId="182" fontId="20" fillId="5" borderId="49" xfId="1" applyNumberFormat="1" applyFont="1" applyFill="1" applyBorder="1" applyAlignment="1" applyProtection="1">
      <alignment horizontal="right" vertical="center"/>
      <protection hidden="1"/>
    </xf>
    <xf numFmtId="182" fontId="20" fillId="5" borderId="50" xfId="1" applyNumberFormat="1" applyFont="1" applyFill="1" applyBorder="1" applyAlignment="1" applyProtection="1">
      <alignment horizontal="right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4" xfId="1" applyFont="1" applyFill="1" applyBorder="1" applyAlignment="1" applyProtection="1">
      <alignment horizontal="center" vertical="center"/>
      <protection hidden="1"/>
    </xf>
    <xf numFmtId="38" fontId="2" fillId="5" borderId="50" xfId="1" applyFont="1" applyFill="1" applyBorder="1" applyAlignment="1" applyProtection="1">
      <alignment horizontal="center" vertical="center"/>
      <protection hidden="1"/>
    </xf>
    <xf numFmtId="38" fontId="2" fillId="5" borderId="51" xfId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182" fontId="9" fillId="3" borderId="2" xfId="1" applyNumberFormat="1" applyFont="1" applyFill="1" applyBorder="1" applyAlignment="1" applyProtection="1">
      <alignment horizontal="center" vertical="center"/>
      <protection locked="0"/>
    </xf>
    <xf numFmtId="182" fontId="9" fillId="3" borderId="3" xfId="1" applyNumberFormat="1" applyFont="1" applyFill="1" applyBorder="1" applyAlignment="1" applyProtection="1">
      <alignment horizontal="center" vertical="center"/>
      <protection locked="0"/>
    </xf>
    <xf numFmtId="182" fontId="9" fillId="3" borderId="8" xfId="1" applyNumberFormat="1" applyFont="1" applyFill="1" applyBorder="1" applyAlignment="1" applyProtection="1">
      <alignment horizontal="center" vertical="center"/>
      <protection locked="0"/>
    </xf>
    <xf numFmtId="182" fontId="9" fillId="3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3" xfId="1" applyFont="1" applyFill="1" applyBorder="1" applyAlignment="1" applyProtection="1">
      <alignment horizontal="center" vertical="center" shrinkToFit="1"/>
      <protection hidden="1"/>
    </xf>
    <xf numFmtId="38" fontId="12" fillId="0" borderId="4" xfId="1" applyFont="1" applyFill="1" applyBorder="1" applyAlignment="1" applyProtection="1">
      <alignment horizontal="center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38" fontId="12" fillId="0" borderId="9" xfId="1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textRotation="255" wrapText="1"/>
      <protection hidden="1"/>
    </xf>
    <xf numFmtId="0" fontId="2" fillId="0" borderId="7" xfId="0" applyFont="1" applyBorder="1" applyAlignment="1" applyProtection="1">
      <alignment horizontal="center" vertical="center" textRotation="255"/>
      <protection hidden="1"/>
    </xf>
    <xf numFmtId="38" fontId="15" fillId="0" borderId="2" xfId="1" applyFont="1" applyFill="1" applyBorder="1" applyAlignment="1" applyProtection="1">
      <alignment horizontal="center" vertical="center" shrinkToFit="1"/>
      <protection hidden="1"/>
    </xf>
    <xf numFmtId="38" fontId="15" fillId="0" borderId="3" xfId="1" applyFont="1" applyFill="1" applyBorder="1" applyAlignment="1" applyProtection="1">
      <alignment horizontal="center" vertical="center" shrinkToFit="1"/>
      <protection hidden="1"/>
    </xf>
    <xf numFmtId="38" fontId="15" fillId="0" borderId="4" xfId="1" applyFont="1" applyFill="1" applyBorder="1" applyAlignment="1" applyProtection="1">
      <alignment horizontal="center" vertical="center" shrinkToFit="1"/>
      <protection hidden="1"/>
    </xf>
    <xf numFmtId="38" fontId="15" fillId="0" borderId="8" xfId="1" applyFont="1" applyFill="1" applyBorder="1" applyAlignment="1" applyProtection="1">
      <alignment horizontal="center" vertical="center" shrinkToFit="1"/>
      <protection hidden="1"/>
    </xf>
    <xf numFmtId="38" fontId="15" fillId="0" borderId="1" xfId="1" applyFont="1" applyFill="1" applyBorder="1" applyAlignment="1" applyProtection="1">
      <alignment horizontal="center" vertical="center" shrinkToFit="1"/>
      <protection hidden="1"/>
    </xf>
    <xf numFmtId="38" fontId="15" fillId="0" borderId="9" xfId="1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 wrapText="1" shrinkToFit="1"/>
      <protection hidden="1"/>
    </xf>
    <xf numFmtId="0" fontId="2" fillId="0" borderId="4" xfId="0" applyFont="1" applyFill="1" applyBorder="1" applyAlignment="1" applyProtection="1">
      <alignment horizontal="center" vertical="center" wrapText="1" shrinkToFit="1"/>
      <protection hidden="1"/>
    </xf>
    <xf numFmtId="0" fontId="2" fillId="0" borderId="8" xfId="0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9" xfId="0" applyFont="1" applyFill="1" applyBorder="1" applyAlignment="1" applyProtection="1">
      <alignment horizontal="center" vertical="center" wrapText="1" shrinkToFit="1"/>
      <protection hidden="1"/>
    </xf>
    <xf numFmtId="177" fontId="9" fillId="0" borderId="2" xfId="1" applyNumberFormat="1" applyFont="1" applyFill="1" applyBorder="1" applyAlignment="1" applyProtection="1">
      <alignment horizontal="center" vertical="center"/>
      <protection hidden="1"/>
    </xf>
    <xf numFmtId="177" fontId="9" fillId="0" borderId="3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8" xfId="1" applyNumberFormat="1" applyFont="1" applyFill="1" applyBorder="1" applyAlignment="1" applyProtection="1">
      <alignment horizontal="center" vertical="center"/>
      <protection hidden="1"/>
    </xf>
    <xf numFmtId="177" fontId="9" fillId="0" borderId="1" xfId="1" applyNumberFormat="1" applyFont="1" applyFill="1" applyBorder="1" applyAlignment="1" applyProtection="1">
      <alignment horizontal="center" vertical="center"/>
      <protection hidden="1"/>
    </xf>
    <xf numFmtId="177" fontId="9" fillId="0" borderId="9" xfId="1" applyNumberFormat="1" applyFont="1" applyFill="1" applyBorder="1" applyAlignment="1" applyProtection="1">
      <alignment horizontal="center" vertical="center"/>
      <protection hidden="1"/>
    </xf>
    <xf numFmtId="178" fontId="17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176" fontId="9" fillId="0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8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 wrapText="1" shrinkToFit="1"/>
      <protection hidden="1"/>
    </xf>
    <xf numFmtId="0" fontId="4" fillId="0" borderId="3" xfId="0" applyFont="1" applyFill="1" applyBorder="1" applyAlignment="1" applyProtection="1">
      <alignment horizontal="center" vertical="center" wrapText="1" shrinkToFit="1"/>
      <protection hidden="1"/>
    </xf>
    <xf numFmtId="0" fontId="4" fillId="0" borderId="4" xfId="0" applyFont="1" applyFill="1" applyBorder="1" applyAlignment="1" applyProtection="1">
      <alignment horizontal="center" vertical="center" wrapText="1" shrinkToFit="1"/>
      <protection hidden="1"/>
    </xf>
    <xf numFmtId="0" fontId="4" fillId="0" borderId="5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4" fillId="0" borderId="6" xfId="0" applyFont="1" applyFill="1" applyBorder="1" applyAlignment="1" applyProtection="1">
      <alignment horizontal="center" vertical="center" wrapText="1" shrinkToFit="1"/>
      <protection hidden="1"/>
    </xf>
    <xf numFmtId="0" fontId="4" fillId="0" borderId="8" xfId="0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Fill="1" applyBorder="1" applyAlignment="1" applyProtection="1">
      <alignment horizontal="center" vertical="center" wrapText="1" shrinkToFit="1"/>
      <protection hidden="1"/>
    </xf>
    <xf numFmtId="0" fontId="4" fillId="0" borderId="9" xfId="0" applyFont="1" applyFill="1" applyBorder="1" applyAlignment="1" applyProtection="1">
      <alignment horizontal="center" vertical="center" wrapText="1" shrinkToFi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textRotation="255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176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 textRotation="255"/>
      <protection hidden="1"/>
    </xf>
    <xf numFmtId="0" fontId="2" fillId="0" borderId="3" xfId="0" applyFont="1" applyBorder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9" xfId="0" applyFont="1" applyBorder="1" applyAlignment="1" applyProtection="1">
      <alignment horizontal="center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8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9" xfId="0" applyFont="1" applyFill="1" applyBorder="1" applyAlignment="1" applyProtection="1">
      <alignment horizontal="center" vertical="center" shrinkToFi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20" xfId="0" applyFont="1" applyFill="1" applyBorder="1" applyAlignment="1" applyProtection="1">
      <alignment horizontal="left" vertical="top" wrapText="1"/>
      <protection hidden="1"/>
    </xf>
    <xf numFmtId="0" fontId="4" fillId="0" borderId="21" xfId="0" applyFont="1" applyFill="1" applyBorder="1" applyAlignment="1" applyProtection="1">
      <alignment horizontal="left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4" fillId="0" borderId="22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30" fillId="0" borderId="52" xfId="0" applyFont="1" applyBorder="1" applyAlignment="1" applyProtection="1">
      <alignment horizontal="center" vertical="center" wrapText="1" shrinkToFit="1"/>
      <protection hidden="1"/>
    </xf>
    <xf numFmtId="0" fontId="30" fillId="0" borderId="53" xfId="0" applyFont="1" applyBorder="1" applyAlignment="1" applyProtection="1">
      <alignment horizontal="center" vertical="center" wrapText="1" shrinkToFit="1"/>
      <protection hidden="1"/>
    </xf>
    <xf numFmtId="0" fontId="30" fillId="0" borderId="55" xfId="0" applyFont="1" applyBorder="1" applyAlignment="1" applyProtection="1">
      <alignment horizontal="center" vertical="center" wrapText="1" shrinkToFit="1"/>
      <protection hidden="1"/>
    </xf>
    <xf numFmtId="0" fontId="30" fillId="0" borderId="7" xfId="0" applyFont="1" applyBorder="1" applyAlignment="1" applyProtection="1">
      <alignment horizontal="center" vertical="center" wrapText="1" shrinkToFit="1"/>
      <protection hidden="1"/>
    </xf>
    <xf numFmtId="0" fontId="31" fillId="0" borderId="53" xfId="0" applyFont="1" applyFill="1" applyBorder="1" applyAlignment="1" applyProtection="1">
      <alignment horizontal="center" vertical="center" wrapText="1" shrinkToFit="1"/>
      <protection hidden="1"/>
    </xf>
    <xf numFmtId="0" fontId="31" fillId="0" borderId="7" xfId="0" applyFont="1" applyFill="1" applyBorder="1" applyAlignment="1" applyProtection="1">
      <alignment horizontal="center" vertical="center" wrapText="1" shrinkToFit="1"/>
      <protection hidden="1"/>
    </xf>
    <xf numFmtId="0" fontId="27" fillId="0" borderId="53" xfId="0" applyFont="1" applyFill="1" applyBorder="1" applyAlignment="1" applyProtection="1">
      <alignment horizontal="center" vertical="center" wrapText="1" shrinkToFit="1"/>
      <protection hidden="1"/>
    </xf>
    <xf numFmtId="0" fontId="27" fillId="0" borderId="7" xfId="0" applyFont="1" applyFill="1" applyBorder="1" applyAlignment="1" applyProtection="1">
      <alignment horizontal="center" vertical="center" wrapText="1" shrinkToFit="1"/>
      <protection hidden="1"/>
    </xf>
    <xf numFmtId="0" fontId="27" fillId="0" borderId="54" xfId="0" applyFont="1" applyFill="1" applyBorder="1" applyAlignment="1" applyProtection="1">
      <alignment horizontal="center" vertical="center" wrapText="1" shrinkToFit="1"/>
      <protection hidden="1"/>
    </xf>
    <xf numFmtId="0" fontId="27" fillId="0" borderId="56" xfId="0" applyFont="1" applyFill="1" applyBorder="1" applyAlignment="1" applyProtection="1">
      <alignment horizontal="center" vertical="center" wrapText="1" shrinkToFit="1"/>
      <protection hidden="1"/>
    </xf>
    <xf numFmtId="0" fontId="33" fillId="7" borderId="55" xfId="0" applyFont="1" applyFill="1" applyBorder="1" applyAlignment="1" applyProtection="1">
      <alignment horizontal="center" vertical="center" wrapText="1" shrinkToFit="1"/>
      <protection locked="0"/>
    </xf>
    <xf numFmtId="0" fontId="33" fillId="7" borderId="7" xfId="0" applyFont="1" applyFill="1" applyBorder="1" applyAlignment="1" applyProtection="1">
      <alignment horizontal="center" vertical="center" wrapText="1" shrinkToFit="1"/>
      <protection locked="0"/>
    </xf>
    <xf numFmtId="0" fontId="33" fillId="7" borderId="59" xfId="0" applyFont="1" applyFill="1" applyBorder="1" applyAlignment="1" applyProtection="1">
      <alignment horizontal="center" vertical="center" wrapText="1" shrinkToFit="1"/>
      <protection locked="0"/>
    </xf>
    <xf numFmtId="0" fontId="33" fillId="7" borderId="57" xfId="0" applyFont="1" applyFill="1" applyBorder="1" applyAlignment="1" applyProtection="1">
      <alignment horizontal="center" vertical="center" wrapText="1" shrinkToFit="1"/>
      <protection locked="0"/>
    </xf>
    <xf numFmtId="0" fontId="28" fillId="7" borderId="7" xfId="0" applyFont="1" applyFill="1" applyBorder="1" applyAlignment="1" applyProtection="1">
      <alignment horizontal="center" vertical="center" shrinkToFit="1"/>
      <protection locked="0"/>
    </xf>
    <xf numFmtId="0" fontId="28" fillId="7" borderId="57" xfId="0" applyFont="1" applyFill="1" applyBorder="1" applyAlignment="1" applyProtection="1">
      <alignment horizontal="center" vertical="center" shrinkToFit="1"/>
      <protection locked="0"/>
    </xf>
    <xf numFmtId="0" fontId="28" fillId="7" borderId="56" xfId="0" applyFont="1" applyFill="1" applyBorder="1" applyAlignment="1" applyProtection="1">
      <alignment horizontal="center" vertical="center" shrinkToFit="1"/>
      <protection locked="0"/>
    </xf>
    <xf numFmtId="0" fontId="28" fillId="7" borderId="58" xfId="0" applyFont="1" applyFill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right" vertical="center" shrinkToFit="1"/>
      <protection hidden="1"/>
    </xf>
    <xf numFmtId="0" fontId="36" fillId="7" borderId="55" xfId="0" applyFont="1" applyFill="1" applyBorder="1" applyAlignment="1" applyProtection="1">
      <alignment horizontal="center" vertical="center" wrapText="1" shrinkToFit="1"/>
      <protection locked="0"/>
    </xf>
    <xf numFmtId="0" fontId="36" fillId="7" borderId="7" xfId="0" applyFont="1" applyFill="1" applyBorder="1" applyAlignment="1" applyProtection="1">
      <alignment horizontal="center" vertical="center" wrapText="1" shrinkToFit="1"/>
      <protection locked="0"/>
    </xf>
    <xf numFmtId="0" fontId="37" fillId="7" borderId="7" xfId="0" applyFont="1" applyFill="1" applyBorder="1" applyAlignment="1" applyProtection="1">
      <alignment horizontal="center" vertical="center" shrinkToFit="1"/>
      <protection locked="0"/>
    </xf>
    <xf numFmtId="0" fontId="37" fillId="7" borderId="56" xfId="0" applyFont="1" applyFill="1" applyBorder="1" applyAlignment="1" applyProtection="1">
      <alignment horizontal="center" vertical="center" shrinkToFit="1"/>
      <protection locked="0"/>
    </xf>
    <xf numFmtId="0" fontId="36" fillId="7" borderId="59" xfId="0" applyFont="1" applyFill="1" applyBorder="1" applyAlignment="1" applyProtection="1">
      <alignment horizontal="center" vertical="center" wrapText="1" shrinkToFit="1"/>
      <protection locked="0"/>
    </xf>
    <xf numFmtId="0" fontId="36" fillId="7" borderId="57" xfId="0" applyFont="1" applyFill="1" applyBorder="1" applyAlignment="1" applyProtection="1">
      <alignment horizontal="center" vertical="center" wrapText="1" shrinkToFit="1"/>
      <protection locked="0"/>
    </xf>
    <xf numFmtId="0" fontId="37" fillId="7" borderId="57" xfId="0" applyFont="1" applyFill="1" applyBorder="1" applyAlignment="1" applyProtection="1">
      <alignment horizontal="center" vertical="center" shrinkToFit="1"/>
      <protection locked="0"/>
    </xf>
    <xf numFmtId="0" fontId="37" fillId="7" borderId="58" xfId="0" applyFont="1" applyFill="1" applyBorder="1" applyAlignment="1" applyProtection="1">
      <alignment horizontal="center" vertical="center" shrinkToFit="1"/>
      <protection locked="0"/>
    </xf>
    <xf numFmtId="176" fontId="3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38" fillId="3" borderId="2" xfId="1" applyNumberFormat="1" applyFont="1" applyFill="1" applyBorder="1" applyAlignment="1" applyProtection="1">
      <alignment horizontal="center" vertical="center"/>
      <protection locked="0"/>
    </xf>
    <xf numFmtId="182" fontId="38" fillId="3" borderId="3" xfId="1" applyNumberFormat="1" applyFont="1" applyFill="1" applyBorder="1" applyAlignment="1" applyProtection="1">
      <alignment horizontal="center" vertical="center"/>
      <protection locked="0"/>
    </xf>
    <xf numFmtId="182" fontId="38" fillId="3" borderId="8" xfId="1" applyNumberFormat="1" applyFont="1" applyFill="1" applyBorder="1" applyAlignment="1" applyProtection="1">
      <alignment horizontal="center" vertical="center"/>
      <protection locked="0"/>
    </xf>
    <xf numFmtId="182" fontId="38" fillId="3" borderId="1" xfId="1" applyNumberFormat="1" applyFont="1" applyFill="1" applyBorder="1" applyAlignment="1" applyProtection="1">
      <alignment horizontal="center" vertical="center"/>
      <protection locked="0"/>
    </xf>
    <xf numFmtId="0" fontId="39" fillId="3" borderId="38" xfId="0" applyFont="1" applyFill="1" applyBorder="1" applyAlignment="1" applyProtection="1">
      <alignment horizontal="center" vertical="center"/>
      <protection locked="0"/>
    </xf>
    <xf numFmtId="0" fontId="39" fillId="3" borderId="3" xfId="0" applyFont="1" applyFill="1" applyBorder="1" applyAlignment="1" applyProtection="1">
      <alignment horizontal="center" vertical="center"/>
      <protection locked="0"/>
    </xf>
    <xf numFmtId="0" fontId="39" fillId="3" borderId="39" xfId="0" applyFont="1" applyFill="1" applyBorder="1" applyAlignment="1" applyProtection="1">
      <alignment horizontal="center" vertical="center"/>
      <protection locked="0"/>
    </xf>
    <xf numFmtId="0" fontId="39" fillId="3" borderId="29" xfId="0" applyFont="1" applyFill="1" applyBorder="1" applyAlignment="1" applyProtection="1">
      <alignment horizontal="center" vertical="center"/>
      <protection locked="0"/>
    </xf>
    <xf numFmtId="0" fontId="39" fillId="3" borderId="0" xfId="0" applyFont="1" applyFill="1" applyBorder="1" applyAlignment="1" applyProtection="1">
      <alignment horizontal="center" vertical="center"/>
      <protection locked="0"/>
    </xf>
    <xf numFmtId="0" fontId="39" fillId="3" borderId="30" xfId="0" applyFont="1" applyFill="1" applyBorder="1" applyAlignment="1" applyProtection="1">
      <alignment horizontal="center" vertical="center"/>
      <protection locked="0"/>
    </xf>
    <xf numFmtId="0" fontId="39" fillId="3" borderId="31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/>
      <protection locked="0"/>
    </xf>
    <xf numFmtId="0" fontId="39" fillId="3" borderId="32" xfId="0" applyFont="1" applyFill="1" applyBorder="1" applyAlignment="1" applyProtection="1">
      <alignment horizontal="center" vertical="center"/>
      <protection locked="0"/>
    </xf>
    <xf numFmtId="0" fontId="39" fillId="3" borderId="6" xfId="0" applyFont="1" applyFill="1" applyBorder="1" applyAlignment="1" applyProtection="1">
      <alignment horizontal="center" vertical="center"/>
      <protection locked="0"/>
    </xf>
    <xf numFmtId="0" fontId="39" fillId="3" borderId="9" xfId="0" applyFont="1" applyFill="1" applyBorder="1" applyAlignment="1" applyProtection="1">
      <alignment horizontal="center" vertical="center"/>
      <protection locked="0"/>
    </xf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30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2" fillId="6" borderId="32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6D0ABEAF-D925-438F-A25A-744351B07790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EAAB251A-0785-4357-9A8E-9A7854FC2199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3AF8268F-D63F-4032-9C60-D8237796D3CA}"/>
            </a:ext>
          </a:extLst>
        </xdr:cNvPr>
        <xdr:cNvSpPr/>
      </xdr:nvSpPr>
      <xdr:spPr>
        <a:xfrm>
          <a:off x="5769769" y="199929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161925</xdr:colOff>
      <xdr:row>1</xdr:row>
      <xdr:rowOff>114300</xdr:rowOff>
    </xdr:from>
    <xdr:to>
      <xdr:col>43</xdr:col>
      <xdr:colOff>121228</xdr:colOff>
      <xdr:row>3</xdr:row>
      <xdr:rowOff>252845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7C1F3A-85DA-4A92-8133-2B4E75539304}"/>
            </a:ext>
          </a:extLst>
        </xdr:cNvPr>
        <xdr:cNvSpPr txBox="1"/>
      </xdr:nvSpPr>
      <xdr:spPr>
        <a:xfrm>
          <a:off x="9801225" y="485775"/>
          <a:ext cx="1892878" cy="101484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61590</xdr:colOff>
      <xdr:row>9</xdr:row>
      <xdr:rowOff>52953</xdr:rowOff>
    </xdr:from>
    <xdr:to>
      <xdr:col>44</xdr:col>
      <xdr:colOff>51858</xdr:colOff>
      <xdr:row>13</xdr:row>
      <xdr:rowOff>25038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55CB541-BC9F-4652-8B22-55EDC4761C7F}"/>
            </a:ext>
          </a:extLst>
        </xdr:cNvPr>
        <xdr:cNvSpPr/>
      </xdr:nvSpPr>
      <xdr:spPr>
        <a:xfrm>
          <a:off x="6296135" y="3360726"/>
          <a:ext cx="5705268" cy="94190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225872</xdr:colOff>
      <xdr:row>9</xdr:row>
      <xdr:rowOff>207373</xdr:rowOff>
    </xdr:from>
    <xdr:to>
      <xdr:col>28</xdr:col>
      <xdr:colOff>10669</xdr:colOff>
      <xdr:row>12</xdr:row>
      <xdr:rowOff>179788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B5270E8-4C10-463F-8794-6D4E8EC7EA94}"/>
            </a:ext>
          </a:extLst>
        </xdr:cNvPr>
        <xdr:cNvSpPr/>
      </xdr:nvSpPr>
      <xdr:spPr>
        <a:xfrm>
          <a:off x="6720190" y="3515146"/>
          <a:ext cx="823888" cy="57855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2</xdr:col>
      <xdr:colOff>294409</xdr:colOff>
      <xdr:row>8</xdr:row>
      <xdr:rowOff>0</xdr:rowOff>
    </xdr:from>
    <xdr:to>
      <xdr:col>19</xdr:col>
      <xdr:colOff>99083</xdr:colOff>
      <xdr:row>12</xdr:row>
      <xdr:rowOff>204687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7B24930-142A-4B40-8952-9B2888022270}"/>
            </a:ext>
          </a:extLst>
        </xdr:cNvPr>
        <xdr:cNvSpPr/>
      </xdr:nvSpPr>
      <xdr:spPr>
        <a:xfrm>
          <a:off x="917864" y="2961409"/>
          <a:ext cx="4376674" cy="1157187"/>
        </a:xfrm>
        <a:prstGeom prst="wedgeRectCallout">
          <a:avLst>
            <a:gd name="adj1" fmla="val 20615"/>
            <a:gd name="adj2" fmla="val -7818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入居する大規模施設運営事業者に、大規模施設ＩＤ、テナント申請用認証番号と合わせて確認してください。</a:t>
          </a:r>
        </a:p>
      </xdr:txBody>
    </xdr:sp>
    <xdr:clientData/>
  </xdr:twoCellAnchor>
  <xdr:twoCellAnchor>
    <xdr:from>
      <xdr:col>3</xdr:col>
      <xdr:colOff>225137</xdr:colOff>
      <xdr:row>241</xdr:row>
      <xdr:rowOff>34637</xdr:rowOff>
    </xdr:from>
    <xdr:to>
      <xdr:col>14</xdr:col>
      <xdr:colOff>251113</xdr:colOff>
      <xdr:row>252</xdr:row>
      <xdr:rowOff>7427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8A3DF0B-DEBC-4140-916A-1975B0506B16}"/>
            </a:ext>
          </a:extLst>
        </xdr:cNvPr>
        <xdr:cNvSpPr/>
      </xdr:nvSpPr>
      <xdr:spPr>
        <a:xfrm>
          <a:off x="1160319" y="35398364"/>
          <a:ext cx="2987385" cy="1496790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68036</xdr:colOff>
      <xdr:row>242</xdr:row>
      <xdr:rowOff>136072</xdr:rowOff>
    </xdr:from>
    <xdr:to>
      <xdr:col>33</xdr:col>
      <xdr:colOff>55664</xdr:colOff>
      <xdr:row>252</xdr:row>
      <xdr:rowOff>128654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3FAEBC5C-89C8-4C04-9A21-655DFA7207E3}"/>
            </a:ext>
          </a:extLst>
        </xdr:cNvPr>
        <xdr:cNvSpPr/>
      </xdr:nvSpPr>
      <xdr:spPr>
        <a:xfrm>
          <a:off x="4484172" y="35638345"/>
          <a:ext cx="4438401" cy="1378036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17</xdr:col>
      <xdr:colOff>69274</xdr:colOff>
      <xdr:row>310</xdr:row>
      <xdr:rowOff>103909</xdr:rowOff>
    </xdr:from>
    <xdr:to>
      <xdr:col>33</xdr:col>
      <xdr:colOff>259216</xdr:colOff>
      <xdr:row>314</xdr:row>
      <xdr:rowOff>119125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6C0E9CF7-8987-425D-A3F4-3E690CA54683}"/>
            </a:ext>
          </a:extLst>
        </xdr:cNvPr>
        <xdr:cNvSpPr/>
      </xdr:nvSpPr>
      <xdr:spPr>
        <a:xfrm>
          <a:off x="4745183" y="45027273"/>
          <a:ext cx="4380942" cy="569397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  <xdr:twoCellAnchor>
    <xdr:from>
      <xdr:col>19</xdr:col>
      <xdr:colOff>17317</xdr:colOff>
      <xdr:row>261</xdr:row>
      <xdr:rowOff>17319</xdr:rowOff>
    </xdr:from>
    <xdr:to>
      <xdr:col>35</xdr:col>
      <xdr:colOff>220186</xdr:colOff>
      <xdr:row>266</xdr:row>
      <xdr:rowOff>74220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795AF143-8EE1-4EC6-895C-BD4D0F7CAF58}"/>
            </a:ext>
          </a:extLst>
        </xdr:cNvPr>
        <xdr:cNvSpPr/>
      </xdr:nvSpPr>
      <xdr:spPr>
        <a:xfrm>
          <a:off x="5212772" y="38151955"/>
          <a:ext cx="4428505" cy="749629"/>
        </a:xfrm>
        <a:prstGeom prst="wedgeRectCallout">
          <a:avLst>
            <a:gd name="adj1" fmla="val -17471"/>
            <a:gd name="adj2" fmla="val -899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4FA5E31E-D718-492A-990D-318038ADB081}"/>
            </a:ext>
          </a:extLst>
        </xdr:cNvPr>
        <xdr:cNvSpPr/>
      </xdr:nvSpPr>
      <xdr:spPr>
        <a:xfrm>
          <a:off x="5769769" y="22498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CB7DECCE-7B91-4E96-829F-27DDC63CB7EF}"/>
            </a:ext>
          </a:extLst>
        </xdr:cNvPr>
        <xdr:cNvSpPr/>
      </xdr:nvSpPr>
      <xdr:spPr>
        <a:xfrm>
          <a:off x="5769769" y="287559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7377E930-DB87-4475-A888-21D3C651AEE0}"/>
            </a:ext>
          </a:extLst>
        </xdr:cNvPr>
        <xdr:cNvSpPr/>
      </xdr:nvSpPr>
      <xdr:spPr>
        <a:xfrm>
          <a:off x="5769769" y="345662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65433-8035-48FB-A43A-5DB42FB80ED6}">
  <sheetPr>
    <pageSetUpPr fitToPage="1"/>
  </sheetPr>
  <dimension ref="A1:BG321"/>
  <sheetViews>
    <sheetView showZeros="0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93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31" hidden="1" customWidth="1"/>
    <col min="56" max="58" width="9" style="3"/>
    <col min="59" max="16384" width="9" style="1"/>
  </cols>
  <sheetData>
    <row r="1" spans="1:59" ht="29.25" customHeight="1" x14ac:dyDescent="0.15">
      <c r="D1" s="2"/>
    </row>
    <row r="2" spans="1:59" ht="35.1" customHeight="1" x14ac:dyDescent="0.15">
      <c r="A2" s="346" t="s">
        <v>116</v>
      </c>
      <c r="B2" s="346"/>
      <c r="C2" s="346"/>
      <c r="D2" s="346"/>
      <c r="E2" s="346"/>
      <c r="F2" s="346"/>
      <c r="G2" s="346"/>
      <c r="H2" s="346"/>
      <c r="I2" s="347" t="s">
        <v>97</v>
      </c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8">
        <v>2</v>
      </c>
      <c r="AL2" s="348"/>
      <c r="AM2" s="348"/>
      <c r="AN2" s="348"/>
      <c r="AO2" s="348"/>
      <c r="AP2" s="348"/>
      <c r="AQ2" s="348"/>
      <c r="AR2" s="348"/>
      <c r="AS2" s="348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347" t="s">
        <v>98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18"/>
      <c r="AT4" s="130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</row>
    <row r="5" spans="1:59" ht="27.75" customHeight="1" x14ac:dyDescent="0.15">
      <c r="A5" s="349" t="s">
        <v>101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3" t="s">
        <v>102</v>
      </c>
      <c r="M5" s="353"/>
      <c r="N5" s="353"/>
      <c r="O5" s="353"/>
      <c r="P5" s="353"/>
      <c r="Q5" s="353"/>
      <c r="R5" s="353"/>
      <c r="S5" s="353"/>
      <c r="T5" s="353"/>
      <c r="U5" s="355" t="s">
        <v>103</v>
      </c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 t="s">
        <v>104</v>
      </c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7"/>
      <c r="AT5" s="130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</row>
    <row r="6" spans="1:59" ht="27.75" customHeight="1" x14ac:dyDescent="0.15">
      <c r="A6" s="351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4"/>
      <c r="M6" s="354"/>
      <c r="N6" s="354"/>
      <c r="O6" s="354"/>
      <c r="P6" s="354"/>
      <c r="Q6" s="354"/>
      <c r="R6" s="354"/>
      <c r="S6" s="354"/>
      <c r="T6" s="354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8"/>
      <c r="AT6" s="130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</row>
    <row r="7" spans="1:59" ht="27.75" customHeight="1" x14ac:dyDescent="0.15">
      <c r="A7" s="368" t="s">
        <v>118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70">
        <v>5</v>
      </c>
      <c r="M7" s="370"/>
      <c r="N7" s="370"/>
      <c r="O7" s="370"/>
      <c r="P7" s="370"/>
      <c r="Q7" s="370"/>
      <c r="R7" s="370"/>
      <c r="S7" s="370"/>
      <c r="T7" s="370"/>
      <c r="U7" s="370" t="s">
        <v>119</v>
      </c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 t="s">
        <v>120</v>
      </c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1"/>
      <c r="AT7" s="130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</row>
    <row r="8" spans="1:59" ht="27.75" customHeight="1" thickBot="1" x14ac:dyDescent="0.2">
      <c r="A8" s="372"/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5"/>
      <c r="AT8" s="130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</row>
    <row r="9" spans="1:59" ht="27.75" customHeight="1" x14ac:dyDescent="0.15">
      <c r="A9" s="130"/>
      <c r="B9" s="367" t="s">
        <v>100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130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</row>
    <row r="10" spans="1:59" s="10" customFormat="1" ht="28.5" customHeight="1" x14ac:dyDescent="0.15">
      <c r="A10" s="5" t="s">
        <v>95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9"/>
      <c r="BE10" s="9"/>
      <c r="BF10" s="9"/>
    </row>
    <row r="11" spans="1:59" s="11" customFormat="1" ht="15" customHeight="1" x14ac:dyDescent="0.15">
      <c r="D11" s="12"/>
      <c r="U11" s="10"/>
      <c r="V11" s="10"/>
      <c r="W11" s="10"/>
      <c r="X11" s="13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14"/>
      <c r="BE11" s="14"/>
      <c r="BF11" s="14"/>
    </row>
    <row r="12" spans="1:59" s="17" customFormat="1" ht="4.5" customHeight="1" x14ac:dyDescent="0.15">
      <c r="A12" s="15"/>
      <c r="B12" s="15"/>
      <c r="C12" s="16"/>
      <c r="F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U12" s="38"/>
      <c r="AV12" s="38"/>
      <c r="AW12" s="38"/>
      <c r="AX12" s="38"/>
      <c r="AY12" s="38"/>
      <c r="AZ12" s="38"/>
      <c r="BA12" s="38"/>
      <c r="BB12" s="38"/>
      <c r="BC12" s="38"/>
      <c r="BD12" s="9"/>
      <c r="BE12" s="9"/>
      <c r="BF12" s="9"/>
    </row>
    <row r="13" spans="1:59" s="10" customFormat="1" ht="28.5" customHeight="1" x14ac:dyDescent="0.15">
      <c r="A13" s="18"/>
      <c r="B13" s="19" t="s">
        <v>1</v>
      </c>
      <c r="D13" s="20"/>
      <c r="X13" s="13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2</v>
      </c>
      <c r="D14" s="20"/>
      <c r="X14" s="13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21"/>
      <c r="BE14" s="21"/>
      <c r="BF14" s="21"/>
    </row>
    <row r="15" spans="1:59" s="10" customFormat="1" ht="28.5" customHeight="1" x14ac:dyDescent="0.15">
      <c r="A15" s="18"/>
      <c r="B15" s="19" t="s">
        <v>3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39" customHeight="1" x14ac:dyDescent="0.15">
      <c r="A16" s="18"/>
      <c r="B16" s="261" t="s">
        <v>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28.5" customHeight="1" x14ac:dyDescent="0.15">
      <c r="A17" s="18"/>
      <c r="B17" s="19"/>
      <c r="D17" s="20"/>
      <c r="X17" s="13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7" customFormat="1" ht="4.5" customHeight="1" x14ac:dyDescent="0.15">
      <c r="A18" s="15"/>
      <c r="B18" s="15"/>
      <c r="C18" s="16"/>
      <c r="F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ht="25.5" customHeight="1" x14ac:dyDescent="0.15">
      <c r="A19" s="320" t="s">
        <v>5</v>
      </c>
      <c r="B19" s="321"/>
      <c r="C19" s="321"/>
      <c r="D19" s="321"/>
      <c r="E19" s="321"/>
      <c r="F19" s="321"/>
      <c r="G19" s="321"/>
      <c r="H19" s="321"/>
      <c r="I19" s="3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U19" s="31" t="s">
        <v>6</v>
      </c>
      <c r="AV19" s="34"/>
      <c r="AW19" s="34"/>
      <c r="AX19" s="34"/>
      <c r="AY19" s="34"/>
      <c r="BA19" s="34"/>
      <c r="BB19" s="34"/>
      <c r="BC19" s="34"/>
      <c r="BD19" s="21"/>
      <c r="BE19" s="21"/>
      <c r="BF19" s="21"/>
    </row>
    <row r="20" spans="1:58" ht="17.25" customHeight="1" x14ac:dyDescent="0.15">
      <c r="A20" s="323"/>
      <c r="B20" s="324"/>
      <c r="C20" s="324"/>
      <c r="D20" s="324"/>
      <c r="E20" s="324"/>
      <c r="F20" s="324"/>
      <c r="G20" s="324"/>
      <c r="H20" s="324"/>
      <c r="I20" s="32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5"/>
      <c r="AC20" s="25"/>
      <c r="AD20" s="25"/>
      <c r="AE20" s="2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7"/>
      <c r="AQ20" s="27"/>
      <c r="AR20" s="27"/>
      <c r="AS20" s="27"/>
    </row>
    <row r="21" spans="1:58" ht="28.5" customHeight="1" x14ac:dyDescent="0.15">
      <c r="A21" s="28"/>
      <c r="B21" s="29" t="s">
        <v>7</v>
      </c>
      <c r="C21" s="30"/>
      <c r="D21" s="30"/>
      <c r="E21" s="30"/>
      <c r="F21" s="31"/>
      <c r="G21" s="32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4"/>
      <c r="AC21" s="34"/>
      <c r="AD21" s="34"/>
      <c r="AE21" s="29" t="s">
        <v>8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V21" s="31" t="s">
        <v>9</v>
      </c>
      <c r="AY21" s="31" t="s">
        <v>10</v>
      </c>
    </row>
    <row r="22" spans="1:58" ht="25.5" customHeight="1" x14ac:dyDescent="0.15">
      <c r="A22" s="28"/>
      <c r="B22" s="209" t="s">
        <v>11</v>
      </c>
      <c r="C22" s="327"/>
      <c r="D22" s="327"/>
      <c r="E22" s="328"/>
      <c r="F22" s="326" t="s">
        <v>12</v>
      </c>
      <c r="G22" s="326"/>
      <c r="H22" s="376">
        <v>9</v>
      </c>
      <c r="I22" s="376"/>
      <c r="J22" s="283" t="s">
        <v>13</v>
      </c>
      <c r="K22" s="283"/>
      <c r="L22" s="376">
        <v>0</v>
      </c>
      <c r="M22" s="376"/>
      <c r="N22" s="283" t="s">
        <v>14</v>
      </c>
      <c r="O22" s="284"/>
      <c r="P22" s="315" t="s">
        <v>15</v>
      </c>
      <c r="Q22" s="284"/>
      <c r="R22" s="316" t="s">
        <v>16</v>
      </c>
      <c r="S22" s="316"/>
      <c r="T22" s="376">
        <v>23</v>
      </c>
      <c r="U22" s="376"/>
      <c r="V22" s="283" t="s">
        <v>13</v>
      </c>
      <c r="W22" s="283"/>
      <c r="X22" s="376">
        <v>0</v>
      </c>
      <c r="Y22" s="376"/>
      <c r="Z22" s="283" t="s">
        <v>14</v>
      </c>
      <c r="AA22" s="284"/>
      <c r="AB22" s="31"/>
      <c r="AC22" s="31"/>
      <c r="AD22" s="31"/>
      <c r="AE22" s="268" t="s">
        <v>17</v>
      </c>
      <c r="AF22" s="332"/>
      <c r="AG22" s="332"/>
      <c r="AH22" s="332"/>
      <c r="AI22" s="333"/>
      <c r="AJ22" s="289">
        <f>ROUNDDOWN(AY22/60,0)</f>
        <v>14</v>
      </c>
      <c r="AK22" s="289"/>
      <c r="AL22" s="332" t="s">
        <v>18</v>
      </c>
      <c r="AM22" s="332"/>
      <c r="AN22" s="289">
        <f>AY22-AJ22*60</f>
        <v>0</v>
      </c>
      <c r="AO22" s="289"/>
      <c r="AP22" s="283" t="s">
        <v>14</v>
      </c>
      <c r="AQ22" s="284"/>
      <c r="AR22" s="34"/>
      <c r="AS22" s="31"/>
      <c r="AT22" s="266"/>
      <c r="AU22" s="266" t="s">
        <v>19</v>
      </c>
      <c r="AV22" s="267">
        <f>T22*60+X22</f>
        <v>1380</v>
      </c>
      <c r="AX22" s="266" t="s">
        <v>20</v>
      </c>
      <c r="AY22" s="267">
        <f>(T22*60+X22)-(H22*60+L22)</f>
        <v>840</v>
      </c>
    </row>
    <row r="23" spans="1:58" ht="35.25" customHeight="1" x14ac:dyDescent="0.15">
      <c r="A23" s="28"/>
      <c r="B23" s="329"/>
      <c r="C23" s="330"/>
      <c r="D23" s="330"/>
      <c r="E23" s="331"/>
      <c r="F23" s="326"/>
      <c r="G23" s="326"/>
      <c r="H23" s="377"/>
      <c r="I23" s="377"/>
      <c r="J23" s="286"/>
      <c r="K23" s="286"/>
      <c r="L23" s="377"/>
      <c r="M23" s="377"/>
      <c r="N23" s="286"/>
      <c r="O23" s="287"/>
      <c r="P23" s="285"/>
      <c r="Q23" s="287"/>
      <c r="R23" s="317"/>
      <c r="S23" s="317"/>
      <c r="T23" s="377"/>
      <c r="U23" s="377"/>
      <c r="V23" s="286"/>
      <c r="W23" s="286"/>
      <c r="X23" s="377"/>
      <c r="Y23" s="377"/>
      <c r="Z23" s="286"/>
      <c r="AA23" s="287"/>
      <c r="AB23" s="31"/>
      <c r="AC23" s="31"/>
      <c r="AD23" s="31"/>
      <c r="AE23" s="334"/>
      <c r="AF23" s="335"/>
      <c r="AG23" s="335"/>
      <c r="AH23" s="335"/>
      <c r="AI23" s="336"/>
      <c r="AJ23" s="291"/>
      <c r="AK23" s="291"/>
      <c r="AL23" s="335"/>
      <c r="AM23" s="335"/>
      <c r="AN23" s="291"/>
      <c r="AO23" s="291"/>
      <c r="AP23" s="286"/>
      <c r="AQ23" s="287"/>
      <c r="AR23" s="34"/>
      <c r="AS23" s="31"/>
      <c r="AT23" s="266"/>
      <c r="AU23" s="266"/>
      <c r="AV23" s="267"/>
      <c r="AX23" s="266"/>
      <c r="AY23" s="267"/>
    </row>
    <row r="24" spans="1:58" ht="17.25" customHeight="1" x14ac:dyDescent="0.15">
      <c r="A24" s="28"/>
      <c r="B24" s="35"/>
      <c r="C24" s="35"/>
      <c r="D24" s="35"/>
      <c r="E24" s="35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4"/>
      <c r="Y24" s="34"/>
      <c r="Z24" s="32"/>
      <c r="AA24" s="33"/>
      <c r="AB24" s="34"/>
      <c r="AC24" s="34"/>
      <c r="AD24" s="34"/>
      <c r="AE24" s="38"/>
      <c r="AF24" s="38"/>
      <c r="AG24" s="38"/>
      <c r="AH24" s="38"/>
      <c r="AI24" s="38"/>
      <c r="AJ24" s="39" t="s">
        <v>21</v>
      </c>
      <c r="AK24" s="38"/>
      <c r="AL24" s="38"/>
      <c r="AM24" s="38"/>
      <c r="AN24" s="38"/>
      <c r="AO24" s="38"/>
      <c r="AP24" s="38"/>
      <c r="AQ24" s="38"/>
      <c r="AR24" s="34"/>
      <c r="AS24" s="31"/>
    </row>
    <row r="25" spans="1:58" s="31" customFormat="1" ht="25.5" customHeight="1" x14ac:dyDescent="0.15">
      <c r="A25" s="28"/>
      <c r="B25" s="29"/>
      <c r="C25" s="30"/>
      <c r="D25" s="30"/>
      <c r="E25" s="3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4"/>
      <c r="AV25" s="43" t="s">
        <v>22</v>
      </c>
      <c r="AY25" s="31" t="s">
        <v>23</v>
      </c>
      <c r="BB25" s="31" t="s">
        <v>24</v>
      </c>
      <c r="BD25" s="3"/>
      <c r="BE25" s="3"/>
      <c r="BF25" s="3"/>
    </row>
    <row r="26" spans="1:58" s="48" customFormat="1" ht="25.5" customHeight="1" x14ac:dyDescent="0.15">
      <c r="A26" s="41"/>
      <c r="B26" s="42" t="s">
        <v>117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2"/>
      <c r="R26" s="42"/>
      <c r="S26" s="42"/>
      <c r="T26" s="42"/>
      <c r="U26" s="13"/>
      <c r="V26" s="42"/>
      <c r="W26" s="42"/>
      <c r="X26" s="34"/>
      <c r="Y26" s="34"/>
      <c r="Z26" s="32"/>
      <c r="AA26" s="33"/>
      <c r="AB26" s="34"/>
      <c r="AC26" s="34"/>
      <c r="AD26" s="34"/>
      <c r="AE26" s="44" t="s">
        <v>25</v>
      </c>
      <c r="AF26" s="45"/>
      <c r="AG26" s="46"/>
      <c r="AH26" s="46"/>
      <c r="AI26" s="46"/>
      <c r="AJ26" s="46"/>
      <c r="AK26" s="46"/>
      <c r="AL26" s="46"/>
      <c r="AM26" s="46"/>
      <c r="AN26" s="38"/>
      <c r="AO26" s="38"/>
      <c r="AP26" s="38"/>
      <c r="AQ26" s="47"/>
      <c r="AR26" s="34"/>
      <c r="AS26" s="31"/>
      <c r="AT26" s="43"/>
      <c r="AU26" s="43"/>
      <c r="AV26" s="43" t="s">
        <v>26</v>
      </c>
      <c r="AW26" s="43"/>
      <c r="AX26" s="43"/>
      <c r="AY26" s="31" t="s">
        <v>27</v>
      </c>
      <c r="AZ26" s="43"/>
      <c r="BA26" s="31"/>
      <c r="BB26" s="31" t="s">
        <v>28</v>
      </c>
      <c r="BC26" s="43"/>
      <c r="BD26" s="3"/>
      <c r="BE26" s="40"/>
      <c r="BF26" s="40"/>
    </row>
    <row r="27" spans="1:58" ht="25.5" customHeight="1" x14ac:dyDescent="0.15">
      <c r="A27" s="28"/>
      <c r="B27" s="209" t="s">
        <v>11</v>
      </c>
      <c r="C27" s="327"/>
      <c r="D27" s="327"/>
      <c r="E27" s="328"/>
      <c r="F27" s="326" t="s">
        <v>12</v>
      </c>
      <c r="G27" s="326"/>
      <c r="H27" s="378">
        <v>9</v>
      </c>
      <c r="I27" s="376"/>
      <c r="J27" s="283" t="s">
        <v>13</v>
      </c>
      <c r="K27" s="283"/>
      <c r="L27" s="376">
        <v>0</v>
      </c>
      <c r="M27" s="376"/>
      <c r="N27" s="283" t="s">
        <v>14</v>
      </c>
      <c r="O27" s="284"/>
      <c r="P27" s="315" t="s">
        <v>15</v>
      </c>
      <c r="Q27" s="284"/>
      <c r="R27" s="316" t="s">
        <v>16</v>
      </c>
      <c r="S27" s="316"/>
      <c r="T27" s="378">
        <v>21</v>
      </c>
      <c r="U27" s="376"/>
      <c r="V27" s="283" t="s">
        <v>13</v>
      </c>
      <c r="W27" s="283"/>
      <c r="X27" s="376">
        <v>0</v>
      </c>
      <c r="Y27" s="376"/>
      <c r="Z27" s="283" t="s">
        <v>14</v>
      </c>
      <c r="AA27" s="284"/>
      <c r="AB27" s="34"/>
      <c r="AC27" s="34"/>
      <c r="AD27" s="34"/>
      <c r="AE27" s="282" t="s">
        <v>29</v>
      </c>
      <c r="AF27" s="283"/>
      <c r="AG27" s="283"/>
      <c r="AH27" s="283"/>
      <c r="AI27" s="284"/>
      <c r="AJ27" s="288">
        <f>ROUNDDOWN(AV32/60,0)</f>
        <v>2</v>
      </c>
      <c r="AK27" s="289"/>
      <c r="AL27" s="283" t="s">
        <v>13</v>
      </c>
      <c r="AM27" s="283"/>
      <c r="AN27" s="289">
        <f>AV32-AJ27*60</f>
        <v>0</v>
      </c>
      <c r="AO27" s="289"/>
      <c r="AP27" s="283" t="s">
        <v>14</v>
      </c>
      <c r="AQ27" s="284"/>
      <c r="AR27" s="34"/>
      <c r="AS27" s="49"/>
      <c r="AU27" s="266" t="s">
        <v>30</v>
      </c>
      <c r="AV27" s="267">
        <f>IF(AY27&lt;=BB27,BB27,AV22)</f>
        <v>1260</v>
      </c>
      <c r="AW27" s="175"/>
      <c r="AX27" s="266" t="s">
        <v>31</v>
      </c>
      <c r="AY27" s="267">
        <f>T27*60+X27</f>
        <v>1260</v>
      </c>
      <c r="AZ27" s="175"/>
      <c r="BA27" s="266" t="s">
        <v>32</v>
      </c>
      <c r="BB27" s="267">
        <v>1260</v>
      </c>
    </row>
    <row r="28" spans="1:58" ht="35.25" customHeight="1" x14ac:dyDescent="0.15">
      <c r="A28" s="28"/>
      <c r="B28" s="329"/>
      <c r="C28" s="330"/>
      <c r="D28" s="330"/>
      <c r="E28" s="331"/>
      <c r="F28" s="326"/>
      <c r="G28" s="326"/>
      <c r="H28" s="379"/>
      <c r="I28" s="377"/>
      <c r="J28" s="286"/>
      <c r="K28" s="286"/>
      <c r="L28" s="377"/>
      <c r="M28" s="377"/>
      <c r="N28" s="286"/>
      <c r="O28" s="287"/>
      <c r="P28" s="285"/>
      <c r="Q28" s="287"/>
      <c r="R28" s="317"/>
      <c r="S28" s="317"/>
      <c r="T28" s="379"/>
      <c r="U28" s="377"/>
      <c r="V28" s="286"/>
      <c r="W28" s="286"/>
      <c r="X28" s="377"/>
      <c r="Y28" s="377"/>
      <c r="Z28" s="286"/>
      <c r="AA28" s="287"/>
      <c r="AB28" s="31"/>
      <c r="AC28" s="31"/>
      <c r="AD28" s="31"/>
      <c r="AE28" s="285"/>
      <c r="AF28" s="286"/>
      <c r="AG28" s="286"/>
      <c r="AH28" s="286"/>
      <c r="AI28" s="287"/>
      <c r="AJ28" s="290"/>
      <c r="AK28" s="291"/>
      <c r="AL28" s="286"/>
      <c r="AM28" s="286"/>
      <c r="AN28" s="291"/>
      <c r="AO28" s="291"/>
      <c r="AP28" s="286"/>
      <c r="AQ28" s="287"/>
      <c r="AR28" s="34"/>
      <c r="AS28" s="49"/>
      <c r="AU28" s="266"/>
      <c r="AV28" s="267"/>
      <c r="AW28" s="175"/>
      <c r="AX28" s="266"/>
      <c r="AY28" s="267"/>
      <c r="AZ28" s="175"/>
      <c r="BA28" s="266"/>
      <c r="BB28" s="267"/>
    </row>
    <row r="29" spans="1:58" ht="17.25" customHeight="1" x14ac:dyDescent="0.15">
      <c r="A29" s="50"/>
      <c r="B29" s="35"/>
      <c r="C29" s="35"/>
      <c r="D29" s="35"/>
      <c r="E29" s="35"/>
      <c r="F29" s="31"/>
      <c r="G29" s="35"/>
      <c r="H29" s="37"/>
      <c r="I29" s="35"/>
      <c r="J29" s="35"/>
      <c r="K29" s="35"/>
      <c r="L29" s="35"/>
      <c r="M29" s="35"/>
      <c r="N29" s="35"/>
      <c r="O29" s="35"/>
      <c r="P29" s="51"/>
      <c r="Q29" s="35"/>
      <c r="R29" s="35"/>
      <c r="S29" s="35"/>
      <c r="T29" s="35"/>
      <c r="U29" s="35"/>
      <c r="V29" s="35"/>
      <c r="W29" s="35"/>
      <c r="X29" s="34"/>
      <c r="Y29" s="34"/>
      <c r="Z29" s="32"/>
      <c r="AA29" s="31"/>
      <c r="AB29" s="31"/>
      <c r="AC29" s="31"/>
      <c r="AD29" s="31"/>
      <c r="AE29" s="47"/>
      <c r="AF29" s="47"/>
      <c r="AG29" s="47"/>
      <c r="AH29" s="47"/>
      <c r="AI29" s="47"/>
      <c r="AJ29" s="39" t="s">
        <v>21</v>
      </c>
      <c r="AK29" s="47"/>
      <c r="AL29" s="47"/>
      <c r="AM29" s="47"/>
      <c r="AN29" s="47"/>
      <c r="AO29" s="47"/>
      <c r="AP29" s="47"/>
      <c r="AQ29" s="47"/>
      <c r="AR29" s="31"/>
      <c r="AS29" s="31"/>
      <c r="AY29" s="62" t="s">
        <v>33</v>
      </c>
    </row>
    <row r="30" spans="1:58" ht="25.5" customHeight="1" x14ac:dyDescent="0.2">
      <c r="A30" s="50"/>
      <c r="B30" s="31"/>
      <c r="C30" s="337" t="s">
        <v>109</v>
      </c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9"/>
      <c r="AD30" s="31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31"/>
      <c r="AS30" s="31"/>
      <c r="AY30" s="123" t="s">
        <v>34</v>
      </c>
    </row>
    <row r="31" spans="1:58" ht="25.5" customHeight="1" x14ac:dyDescent="0.15">
      <c r="A31" s="50"/>
      <c r="B31" s="31"/>
      <c r="C31" s="340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2"/>
      <c r="AD31" s="31"/>
      <c r="AE31" s="44" t="s">
        <v>35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V31" s="31" t="s">
        <v>36</v>
      </c>
      <c r="AY31" s="31" t="s">
        <v>37</v>
      </c>
      <c r="AZ31" s="124"/>
    </row>
    <row r="32" spans="1:58" s="48" customFormat="1" ht="25.5" customHeight="1" x14ac:dyDescent="0.15">
      <c r="A32" s="50"/>
      <c r="B32" s="31"/>
      <c r="C32" s="340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2"/>
      <c r="AC32" s="1"/>
      <c r="AD32" s="31"/>
      <c r="AE32" s="268" t="s">
        <v>38</v>
      </c>
      <c r="AF32" s="269"/>
      <c r="AG32" s="269"/>
      <c r="AH32" s="269"/>
      <c r="AI32" s="269"/>
      <c r="AJ32" s="269"/>
      <c r="AK32" s="270"/>
      <c r="AL32" s="274">
        <f>IF(AY22=0,0,ROUNDUP(AV32/AY22,3))</f>
        <v>0.14299999999999999</v>
      </c>
      <c r="AM32" s="275"/>
      <c r="AN32" s="275"/>
      <c r="AO32" s="275"/>
      <c r="AP32" s="275"/>
      <c r="AQ32" s="276"/>
      <c r="AR32" s="31"/>
      <c r="AS32" s="31"/>
      <c r="AT32" s="43"/>
      <c r="AU32" s="266" t="s">
        <v>39</v>
      </c>
      <c r="AV32" s="280">
        <f>IF(AV22-AV27&gt;0,IF(AV22-AV27&gt;AY22,AY22,AV22-AV27),0)</f>
        <v>120</v>
      </c>
      <c r="AW32" s="281" t="s">
        <v>40</v>
      </c>
      <c r="AX32" s="281"/>
      <c r="AY32" s="124"/>
      <c r="AZ32" s="124"/>
      <c r="BA32" s="43"/>
      <c r="BB32" s="43"/>
      <c r="BC32" s="43"/>
      <c r="BD32" s="40"/>
      <c r="BE32" s="40"/>
      <c r="BF32" s="40"/>
    </row>
    <row r="33" spans="1:58" ht="35.25" customHeight="1" x14ac:dyDescent="0.15">
      <c r="A33" s="50"/>
      <c r="B33" s="31"/>
      <c r="C33" s="340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2"/>
      <c r="AD33" s="31"/>
      <c r="AE33" s="271"/>
      <c r="AF33" s="272"/>
      <c r="AG33" s="272"/>
      <c r="AH33" s="272"/>
      <c r="AI33" s="272"/>
      <c r="AJ33" s="272"/>
      <c r="AK33" s="273"/>
      <c r="AL33" s="277"/>
      <c r="AM33" s="278"/>
      <c r="AN33" s="278"/>
      <c r="AO33" s="278"/>
      <c r="AP33" s="278"/>
      <c r="AQ33" s="279"/>
      <c r="AR33" s="31"/>
      <c r="AS33" s="31"/>
      <c r="AT33" s="266"/>
      <c r="AU33" s="266"/>
      <c r="AV33" s="280"/>
      <c r="AW33" s="281"/>
      <c r="AX33" s="281"/>
    </row>
    <row r="34" spans="1:58" ht="25.5" customHeight="1" x14ac:dyDescent="0.15">
      <c r="A34" s="50"/>
      <c r="B34" s="31"/>
      <c r="C34" s="343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5"/>
      <c r="AD34" s="31"/>
      <c r="AE34" s="31"/>
      <c r="AF34" s="31"/>
      <c r="AG34" s="31"/>
      <c r="AH34" s="31"/>
      <c r="AI34" s="31"/>
      <c r="AJ34" s="31"/>
      <c r="AK34" s="54" t="s">
        <v>21</v>
      </c>
      <c r="AL34" s="31"/>
      <c r="AM34" s="34"/>
      <c r="AN34" s="34"/>
      <c r="AO34" s="34"/>
      <c r="AP34" s="31"/>
      <c r="AQ34" s="31"/>
      <c r="AR34" s="31"/>
      <c r="AS34" s="31"/>
      <c r="AT34" s="266"/>
    </row>
    <row r="35" spans="1:58" ht="25.5" customHeight="1" x14ac:dyDescent="0.15">
      <c r="A35" s="50"/>
      <c r="B35" s="31"/>
      <c r="C35" s="31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D35" s="31"/>
      <c r="AE35" s="31"/>
      <c r="AF35" s="31"/>
      <c r="AG35" s="31"/>
      <c r="AH35" s="31"/>
      <c r="AI35" s="31"/>
      <c r="AJ35" s="31"/>
      <c r="AK35" s="55" t="s">
        <v>41</v>
      </c>
      <c r="AL35" s="31"/>
      <c r="AM35" s="34"/>
      <c r="AN35" s="34"/>
      <c r="AO35" s="34"/>
      <c r="AP35" s="31"/>
      <c r="AQ35" s="31"/>
      <c r="AR35" s="31"/>
      <c r="AS35" s="31"/>
    </row>
    <row r="36" spans="1:58" ht="17.25" customHeight="1" x14ac:dyDescent="0.15">
      <c r="A36" s="56"/>
      <c r="B36" s="57"/>
      <c r="C36" s="57"/>
      <c r="D36" s="57"/>
      <c r="E36" s="57"/>
      <c r="F36" s="58"/>
      <c r="G36" s="57"/>
      <c r="H36" s="57"/>
      <c r="I36" s="57"/>
      <c r="J36" s="57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60"/>
      <c r="AL36" s="59"/>
      <c r="AM36" s="61"/>
      <c r="AN36" s="61"/>
      <c r="AO36" s="61"/>
      <c r="AP36" s="59"/>
      <c r="AQ36" s="59"/>
      <c r="AR36" s="59"/>
      <c r="AS36" s="59"/>
    </row>
    <row r="37" spans="1:58" ht="17.25" customHeight="1" x14ac:dyDescent="0.15">
      <c r="A37" s="36"/>
      <c r="B37" s="36"/>
      <c r="C37" s="36"/>
      <c r="D37" s="36"/>
      <c r="E37" s="36"/>
      <c r="F37" s="62"/>
      <c r="G37" s="36"/>
      <c r="H37" s="36"/>
      <c r="I37" s="36"/>
      <c r="J37" s="3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55"/>
      <c r="AL37" s="31"/>
      <c r="AM37" s="34"/>
      <c r="AN37" s="34"/>
      <c r="AO37" s="34"/>
      <c r="AP37" s="31"/>
      <c r="AQ37" s="31"/>
      <c r="AR37" s="31"/>
      <c r="AS37" s="31"/>
    </row>
    <row r="38" spans="1:58" ht="17.25" customHeight="1" x14ac:dyDescent="0.15">
      <c r="A38" s="36"/>
      <c r="B38" s="36"/>
      <c r="C38" s="36"/>
      <c r="D38" s="36"/>
      <c r="E38" s="36"/>
      <c r="F38" s="62"/>
      <c r="G38" s="36"/>
      <c r="H38" s="36"/>
      <c r="I38" s="36"/>
      <c r="J38" s="36"/>
      <c r="AK38" s="63"/>
      <c r="AM38" s="10"/>
      <c r="AN38" s="10"/>
      <c r="AO38" s="10"/>
    </row>
    <row r="39" spans="1:58" ht="25.5" customHeight="1" x14ac:dyDescent="0.15">
      <c r="A39" s="320" t="s">
        <v>42</v>
      </c>
      <c r="B39" s="321"/>
      <c r="C39" s="321"/>
      <c r="D39" s="321"/>
      <c r="E39" s="321"/>
      <c r="F39" s="321"/>
      <c r="G39" s="321"/>
      <c r="H39" s="321"/>
      <c r="I39" s="322"/>
      <c r="J39" s="23"/>
      <c r="K39" s="64" t="s">
        <v>43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23"/>
      <c r="AP39" s="23"/>
      <c r="AQ39" s="23"/>
      <c r="AR39" s="23"/>
      <c r="AS39" s="23"/>
      <c r="AU39" s="31" t="s">
        <v>6</v>
      </c>
      <c r="AV39" s="34"/>
      <c r="AW39" s="34"/>
      <c r="AX39" s="34"/>
      <c r="AY39" s="34"/>
      <c r="BA39" s="34"/>
      <c r="BB39" s="34"/>
      <c r="BC39" s="34"/>
      <c r="BD39" s="21"/>
      <c r="BE39" s="21"/>
      <c r="BF39" s="21"/>
    </row>
    <row r="40" spans="1:58" ht="17.25" customHeight="1" x14ac:dyDescent="0.15">
      <c r="A40" s="323"/>
      <c r="B40" s="324"/>
      <c r="C40" s="324"/>
      <c r="D40" s="324"/>
      <c r="E40" s="324"/>
      <c r="F40" s="324"/>
      <c r="G40" s="324"/>
      <c r="H40" s="324"/>
      <c r="I40" s="32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5"/>
      <c r="AC40" s="25"/>
      <c r="AD40" s="25"/>
      <c r="AE40" s="26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7"/>
      <c r="AQ40" s="27"/>
      <c r="AR40" s="27"/>
      <c r="AS40" s="27"/>
    </row>
    <row r="41" spans="1:58" ht="28.5" customHeight="1" x14ac:dyDescent="0.15">
      <c r="A41" s="28"/>
      <c r="B41" s="29" t="s">
        <v>7</v>
      </c>
      <c r="C41" s="30"/>
      <c r="D41" s="30"/>
      <c r="E41" s="30"/>
      <c r="F41" s="31"/>
      <c r="G41" s="32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  <c r="AB41" s="34"/>
      <c r="AC41" s="34"/>
      <c r="AD41" s="34"/>
      <c r="AE41" s="29" t="s">
        <v>8</v>
      </c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V41" s="31" t="s">
        <v>9</v>
      </c>
      <c r="AY41" s="31" t="s">
        <v>10</v>
      </c>
    </row>
    <row r="42" spans="1:58" ht="25.5" customHeight="1" x14ac:dyDescent="0.15">
      <c r="A42" s="28"/>
      <c r="B42" s="209" t="s">
        <v>11</v>
      </c>
      <c r="C42" s="327"/>
      <c r="D42" s="327"/>
      <c r="E42" s="328"/>
      <c r="F42" s="326" t="s">
        <v>12</v>
      </c>
      <c r="G42" s="326"/>
      <c r="H42" s="376">
        <v>9</v>
      </c>
      <c r="I42" s="376"/>
      <c r="J42" s="283" t="s">
        <v>13</v>
      </c>
      <c r="K42" s="283"/>
      <c r="L42" s="376">
        <v>0</v>
      </c>
      <c r="M42" s="376"/>
      <c r="N42" s="283" t="s">
        <v>14</v>
      </c>
      <c r="O42" s="284"/>
      <c r="P42" s="315" t="s">
        <v>15</v>
      </c>
      <c r="Q42" s="284"/>
      <c r="R42" s="316" t="s">
        <v>16</v>
      </c>
      <c r="S42" s="316"/>
      <c r="T42" s="376">
        <v>24</v>
      </c>
      <c r="U42" s="376"/>
      <c r="V42" s="283" t="s">
        <v>13</v>
      </c>
      <c r="W42" s="283"/>
      <c r="X42" s="376">
        <v>0</v>
      </c>
      <c r="Y42" s="376"/>
      <c r="Z42" s="283" t="s">
        <v>14</v>
      </c>
      <c r="AA42" s="284"/>
      <c r="AB42" s="31"/>
      <c r="AC42" s="31"/>
      <c r="AD42" s="31"/>
      <c r="AE42" s="268" t="s">
        <v>44</v>
      </c>
      <c r="AF42" s="332"/>
      <c r="AG42" s="332"/>
      <c r="AH42" s="332"/>
      <c r="AI42" s="333"/>
      <c r="AJ42" s="289">
        <f>ROUNDDOWN(AY42/60,0)</f>
        <v>15</v>
      </c>
      <c r="AK42" s="289"/>
      <c r="AL42" s="332" t="s">
        <v>18</v>
      </c>
      <c r="AM42" s="332"/>
      <c r="AN42" s="289">
        <f>AY42-AJ42*60</f>
        <v>0</v>
      </c>
      <c r="AO42" s="289"/>
      <c r="AP42" s="283" t="s">
        <v>14</v>
      </c>
      <c r="AQ42" s="284"/>
      <c r="AR42" s="34"/>
      <c r="AS42" s="31"/>
      <c r="AT42" s="266"/>
      <c r="AU42" s="266" t="s">
        <v>19</v>
      </c>
      <c r="AV42" s="267">
        <f>T42*60+X42</f>
        <v>1440</v>
      </c>
      <c r="AX42" s="266" t="s">
        <v>20</v>
      </c>
      <c r="AY42" s="267">
        <f>(T42*60+X42)-(H42*60+L42)</f>
        <v>900</v>
      </c>
    </row>
    <row r="43" spans="1:58" ht="35.25" customHeight="1" x14ac:dyDescent="0.15">
      <c r="A43" s="28"/>
      <c r="B43" s="329"/>
      <c r="C43" s="330"/>
      <c r="D43" s="330"/>
      <c r="E43" s="331"/>
      <c r="F43" s="326"/>
      <c r="G43" s="326"/>
      <c r="H43" s="377"/>
      <c r="I43" s="377"/>
      <c r="J43" s="286"/>
      <c r="K43" s="286"/>
      <c r="L43" s="377"/>
      <c r="M43" s="377"/>
      <c r="N43" s="286"/>
      <c r="O43" s="287"/>
      <c r="P43" s="285"/>
      <c r="Q43" s="287"/>
      <c r="R43" s="317"/>
      <c r="S43" s="317"/>
      <c r="T43" s="377"/>
      <c r="U43" s="377"/>
      <c r="V43" s="286"/>
      <c r="W43" s="286"/>
      <c r="X43" s="377"/>
      <c r="Y43" s="377"/>
      <c r="Z43" s="286"/>
      <c r="AA43" s="287"/>
      <c r="AB43" s="31"/>
      <c r="AC43" s="31"/>
      <c r="AD43" s="31"/>
      <c r="AE43" s="334"/>
      <c r="AF43" s="335"/>
      <c r="AG43" s="335"/>
      <c r="AH43" s="335"/>
      <c r="AI43" s="336"/>
      <c r="AJ43" s="291"/>
      <c r="AK43" s="291"/>
      <c r="AL43" s="335"/>
      <c r="AM43" s="335"/>
      <c r="AN43" s="291"/>
      <c r="AO43" s="291"/>
      <c r="AP43" s="286"/>
      <c r="AQ43" s="287"/>
      <c r="AR43" s="34"/>
      <c r="AS43" s="31"/>
      <c r="AT43" s="266"/>
      <c r="AU43" s="266"/>
      <c r="AV43" s="267"/>
      <c r="AX43" s="266"/>
      <c r="AY43" s="267"/>
    </row>
    <row r="44" spans="1:58" ht="17.25" customHeight="1" x14ac:dyDescent="0.15">
      <c r="A44" s="28"/>
      <c r="B44" s="35"/>
      <c r="C44" s="35"/>
      <c r="D44" s="35"/>
      <c r="E44" s="35"/>
      <c r="F44" s="36"/>
      <c r="G44" s="36"/>
      <c r="H44" s="37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4"/>
      <c r="Y44" s="34"/>
      <c r="Z44" s="32"/>
      <c r="AA44" s="33"/>
      <c r="AB44" s="34"/>
      <c r="AC44" s="34"/>
      <c r="AD44" s="34"/>
      <c r="AE44" s="38"/>
      <c r="AF44" s="38"/>
      <c r="AG44" s="38"/>
      <c r="AH44" s="38"/>
      <c r="AI44" s="38"/>
      <c r="AJ44" s="39" t="s">
        <v>21</v>
      </c>
      <c r="AK44" s="38"/>
      <c r="AL44" s="38"/>
      <c r="AM44" s="38"/>
      <c r="AN44" s="38"/>
      <c r="AO44" s="38"/>
      <c r="AP44" s="38"/>
      <c r="AQ44" s="38"/>
      <c r="AR44" s="34"/>
      <c r="AS44" s="31"/>
    </row>
    <row r="45" spans="1:58" s="31" customFormat="1" ht="25.5" customHeight="1" x14ac:dyDescent="0.15">
      <c r="A45" s="28"/>
      <c r="B45" s="29"/>
      <c r="C45" s="30"/>
      <c r="D45" s="30"/>
      <c r="E45" s="3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3"/>
      <c r="X45" s="34"/>
      <c r="Y45" s="34"/>
      <c r="Z45" s="32"/>
      <c r="AA45" s="33"/>
      <c r="AB45" s="34"/>
      <c r="AC45" s="34"/>
      <c r="AD45" s="34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4"/>
      <c r="AV45" s="43" t="s">
        <v>22</v>
      </c>
      <c r="AY45" s="31" t="s">
        <v>23</v>
      </c>
      <c r="BB45" s="31" t="s">
        <v>24</v>
      </c>
      <c r="BD45" s="3"/>
      <c r="BE45" s="3"/>
      <c r="BF45" s="3"/>
    </row>
    <row r="46" spans="1:58" s="48" customFormat="1" ht="25.5" customHeight="1" x14ac:dyDescent="0.15">
      <c r="A46" s="41"/>
      <c r="B46" s="42" t="s">
        <v>117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2"/>
      <c r="Q46" s="42"/>
      <c r="R46" s="42"/>
      <c r="S46" s="42"/>
      <c r="T46" s="42"/>
      <c r="U46" s="13"/>
      <c r="V46" s="42"/>
      <c r="W46" s="42"/>
      <c r="X46" s="34"/>
      <c r="Y46" s="34"/>
      <c r="Z46" s="32"/>
      <c r="AA46" s="33"/>
      <c r="AB46" s="34"/>
      <c r="AC46" s="34"/>
      <c r="AD46" s="34"/>
      <c r="AE46" s="44" t="s">
        <v>25</v>
      </c>
      <c r="AF46" s="45"/>
      <c r="AG46" s="46"/>
      <c r="AH46" s="46"/>
      <c r="AI46" s="46"/>
      <c r="AJ46" s="46"/>
      <c r="AK46" s="46"/>
      <c r="AL46" s="46"/>
      <c r="AM46" s="46"/>
      <c r="AN46" s="38"/>
      <c r="AO46" s="38"/>
      <c r="AP46" s="38"/>
      <c r="AQ46" s="47"/>
      <c r="AR46" s="34"/>
      <c r="AS46" s="31"/>
      <c r="AT46" s="43"/>
      <c r="AU46" s="43"/>
      <c r="AV46" s="43" t="s">
        <v>26</v>
      </c>
      <c r="AW46" s="43"/>
      <c r="AX46" s="43"/>
      <c r="AY46" s="31" t="s">
        <v>27</v>
      </c>
      <c r="AZ46" s="43"/>
      <c r="BA46" s="31"/>
      <c r="BB46" s="31" t="s">
        <v>28</v>
      </c>
      <c r="BC46" s="43"/>
      <c r="BD46" s="3"/>
      <c r="BE46" s="40"/>
      <c r="BF46" s="40"/>
    </row>
    <row r="47" spans="1:58" ht="25.5" customHeight="1" x14ac:dyDescent="0.15">
      <c r="A47" s="28"/>
      <c r="B47" s="209" t="s">
        <v>11</v>
      </c>
      <c r="C47" s="327"/>
      <c r="D47" s="327"/>
      <c r="E47" s="328"/>
      <c r="F47" s="326" t="s">
        <v>12</v>
      </c>
      <c r="G47" s="326"/>
      <c r="H47" s="378">
        <v>9</v>
      </c>
      <c r="I47" s="376"/>
      <c r="J47" s="283" t="s">
        <v>13</v>
      </c>
      <c r="K47" s="283"/>
      <c r="L47" s="376">
        <v>0</v>
      </c>
      <c r="M47" s="376"/>
      <c r="N47" s="283" t="s">
        <v>14</v>
      </c>
      <c r="O47" s="284"/>
      <c r="P47" s="315" t="s">
        <v>15</v>
      </c>
      <c r="Q47" s="284"/>
      <c r="R47" s="316" t="s">
        <v>16</v>
      </c>
      <c r="S47" s="316"/>
      <c r="T47" s="378">
        <v>21</v>
      </c>
      <c r="U47" s="376"/>
      <c r="V47" s="283" t="s">
        <v>13</v>
      </c>
      <c r="W47" s="283"/>
      <c r="X47" s="376">
        <v>0</v>
      </c>
      <c r="Y47" s="376"/>
      <c r="Z47" s="283" t="s">
        <v>14</v>
      </c>
      <c r="AA47" s="284"/>
      <c r="AB47" s="34"/>
      <c r="AC47" s="34"/>
      <c r="AD47" s="34"/>
      <c r="AE47" s="282" t="s">
        <v>45</v>
      </c>
      <c r="AF47" s="283"/>
      <c r="AG47" s="283"/>
      <c r="AH47" s="283"/>
      <c r="AI47" s="284"/>
      <c r="AJ47" s="288">
        <f>ROUNDDOWN(AV52/60,0)</f>
        <v>3</v>
      </c>
      <c r="AK47" s="289"/>
      <c r="AL47" s="283" t="s">
        <v>13</v>
      </c>
      <c r="AM47" s="283"/>
      <c r="AN47" s="289">
        <f>AV52-AJ47*60</f>
        <v>0</v>
      </c>
      <c r="AO47" s="289"/>
      <c r="AP47" s="283" t="s">
        <v>14</v>
      </c>
      <c r="AQ47" s="284"/>
      <c r="AR47" s="34"/>
      <c r="AS47" s="49"/>
      <c r="AU47" s="266" t="s">
        <v>30</v>
      </c>
      <c r="AV47" s="267">
        <f>IF(AY47&lt;=BB47,BB47,AV42)</f>
        <v>1260</v>
      </c>
      <c r="AW47" s="175"/>
      <c r="AX47" s="266" t="s">
        <v>31</v>
      </c>
      <c r="AY47" s="267">
        <f>T47*60+X47</f>
        <v>1260</v>
      </c>
      <c r="AZ47" s="175"/>
      <c r="BA47" s="266" t="s">
        <v>32</v>
      </c>
      <c r="BB47" s="267">
        <v>1260</v>
      </c>
    </row>
    <row r="48" spans="1:58" ht="35.25" customHeight="1" x14ac:dyDescent="0.15">
      <c r="A48" s="28"/>
      <c r="B48" s="329"/>
      <c r="C48" s="330"/>
      <c r="D48" s="330"/>
      <c r="E48" s="331"/>
      <c r="F48" s="326"/>
      <c r="G48" s="326"/>
      <c r="H48" s="379"/>
      <c r="I48" s="377"/>
      <c r="J48" s="286"/>
      <c r="K48" s="286"/>
      <c r="L48" s="377"/>
      <c r="M48" s="377"/>
      <c r="N48" s="286"/>
      <c r="O48" s="287"/>
      <c r="P48" s="285"/>
      <c r="Q48" s="287"/>
      <c r="R48" s="317"/>
      <c r="S48" s="317"/>
      <c r="T48" s="379"/>
      <c r="U48" s="377"/>
      <c r="V48" s="286"/>
      <c r="W48" s="286"/>
      <c r="X48" s="377"/>
      <c r="Y48" s="377"/>
      <c r="Z48" s="286"/>
      <c r="AA48" s="287"/>
      <c r="AB48" s="31"/>
      <c r="AC48" s="31"/>
      <c r="AD48" s="31"/>
      <c r="AE48" s="285"/>
      <c r="AF48" s="286"/>
      <c r="AG48" s="286"/>
      <c r="AH48" s="286"/>
      <c r="AI48" s="287"/>
      <c r="AJ48" s="290"/>
      <c r="AK48" s="291"/>
      <c r="AL48" s="286"/>
      <c r="AM48" s="286"/>
      <c r="AN48" s="291"/>
      <c r="AO48" s="291"/>
      <c r="AP48" s="286"/>
      <c r="AQ48" s="287"/>
      <c r="AR48" s="34"/>
      <c r="AS48" s="49"/>
      <c r="AU48" s="266"/>
      <c r="AV48" s="267"/>
      <c r="AW48" s="175"/>
      <c r="AX48" s="266"/>
      <c r="AY48" s="267"/>
      <c r="AZ48" s="175"/>
      <c r="BA48" s="266"/>
      <c r="BB48" s="267"/>
    </row>
    <row r="49" spans="1:58" ht="17.25" customHeight="1" x14ac:dyDescent="0.15">
      <c r="A49" s="50"/>
      <c r="B49" s="35"/>
      <c r="C49" s="35"/>
      <c r="D49" s="35"/>
      <c r="E49" s="35"/>
      <c r="F49" s="31"/>
      <c r="G49" s="35"/>
      <c r="H49" s="37"/>
      <c r="I49" s="35"/>
      <c r="J49" s="35"/>
      <c r="K49" s="35"/>
      <c r="L49" s="35"/>
      <c r="M49" s="35"/>
      <c r="N49" s="35"/>
      <c r="O49" s="35"/>
      <c r="P49" s="51"/>
      <c r="Q49" s="35"/>
      <c r="R49" s="35"/>
      <c r="S49" s="35"/>
      <c r="T49" s="35"/>
      <c r="U49" s="35"/>
      <c r="V49" s="35"/>
      <c r="W49" s="35"/>
      <c r="X49" s="34"/>
      <c r="Y49" s="34"/>
      <c r="Z49" s="32"/>
      <c r="AA49" s="31"/>
      <c r="AB49" s="31"/>
      <c r="AC49" s="31"/>
      <c r="AD49" s="31"/>
      <c r="AE49" s="47"/>
      <c r="AF49" s="47"/>
      <c r="AG49" s="47"/>
      <c r="AH49" s="47"/>
      <c r="AI49" s="47"/>
      <c r="AJ49" s="39" t="s">
        <v>21</v>
      </c>
      <c r="AK49" s="47"/>
      <c r="AL49" s="47"/>
      <c r="AM49" s="47"/>
      <c r="AN49" s="47"/>
      <c r="AO49" s="47"/>
      <c r="AP49" s="47"/>
      <c r="AQ49" s="47"/>
      <c r="AR49" s="31"/>
      <c r="AS49" s="31"/>
      <c r="AY49" s="62" t="s">
        <v>33</v>
      </c>
    </row>
    <row r="50" spans="1:58" ht="25.5" customHeight="1" x14ac:dyDescent="0.2">
      <c r="A50" s="50"/>
      <c r="B50" s="31"/>
      <c r="C50" s="337" t="s">
        <v>109</v>
      </c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9"/>
      <c r="AC50" s="31"/>
      <c r="AD50" s="31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31"/>
      <c r="AS50" s="31"/>
      <c r="AY50" s="123" t="s">
        <v>34</v>
      </c>
    </row>
    <row r="51" spans="1:58" ht="25.5" customHeight="1" x14ac:dyDescent="0.15">
      <c r="A51" s="50"/>
      <c r="B51" s="31"/>
      <c r="C51" s="340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341"/>
      <c r="Z51" s="341"/>
      <c r="AA51" s="341"/>
      <c r="AB51" s="342"/>
      <c r="AC51" s="31"/>
      <c r="AD51" s="31"/>
      <c r="AE51" s="44" t="s">
        <v>35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31"/>
      <c r="AS51" s="31"/>
      <c r="AV51" s="31" t="s">
        <v>36</v>
      </c>
      <c r="AY51" s="31" t="s">
        <v>37</v>
      </c>
      <c r="AZ51" s="124"/>
    </row>
    <row r="52" spans="1:58" s="48" customFormat="1" ht="25.5" customHeight="1" x14ac:dyDescent="0.15">
      <c r="A52" s="50"/>
      <c r="B52" s="31"/>
      <c r="C52" s="340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2"/>
      <c r="AC52" s="34"/>
      <c r="AD52" s="34"/>
      <c r="AE52" s="268" t="s">
        <v>46</v>
      </c>
      <c r="AF52" s="269"/>
      <c r="AG52" s="269"/>
      <c r="AH52" s="269"/>
      <c r="AI52" s="269"/>
      <c r="AJ52" s="269"/>
      <c r="AK52" s="270"/>
      <c r="AL52" s="274">
        <f>IF(AY42=0,0,ROUNDUP(AV52/AY42,3))</f>
        <v>0.2</v>
      </c>
      <c r="AM52" s="275"/>
      <c r="AN52" s="275"/>
      <c r="AO52" s="275"/>
      <c r="AP52" s="275"/>
      <c r="AQ52" s="276"/>
      <c r="AR52" s="31"/>
      <c r="AS52" s="31"/>
      <c r="AT52" s="43"/>
      <c r="AU52" s="266" t="s">
        <v>39</v>
      </c>
      <c r="AV52" s="280">
        <f>IF(AV42-AV47&gt;0,IF(AV42-AV47&gt;AY42,AY42,AV42-AV47),0)</f>
        <v>180</v>
      </c>
      <c r="AW52" s="281" t="s">
        <v>40</v>
      </c>
      <c r="AX52" s="281"/>
      <c r="AY52" s="124"/>
      <c r="AZ52" s="124"/>
      <c r="BA52" s="43"/>
      <c r="BB52" s="43"/>
      <c r="BC52" s="43"/>
      <c r="BD52" s="40"/>
      <c r="BE52" s="40"/>
      <c r="BF52" s="40"/>
    </row>
    <row r="53" spans="1:58" ht="35.25" customHeight="1" x14ac:dyDescent="0.15">
      <c r="A53" s="65"/>
      <c r="B53" s="31"/>
      <c r="C53" s="340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2"/>
      <c r="AC53" s="31"/>
      <c r="AD53" s="31"/>
      <c r="AE53" s="271"/>
      <c r="AF53" s="272"/>
      <c r="AG53" s="272"/>
      <c r="AH53" s="272"/>
      <c r="AI53" s="272"/>
      <c r="AJ53" s="272"/>
      <c r="AK53" s="273"/>
      <c r="AL53" s="277"/>
      <c r="AM53" s="278"/>
      <c r="AN53" s="278"/>
      <c r="AO53" s="278"/>
      <c r="AP53" s="278"/>
      <c r="AQ53" s="279"/>
      <c r="AR53" s="31"/>
      <c r="AS53" s="31"/>
      <c r="AT53" s="266"/>
      <c r="AU53" s="266"/>
      <c r="AV53" s="280"/>
      <c r="AW53" s="281"/>
      <c r="AX53" s="281"/>
    </row>
    <row r="54" spans="1:58" ht="25.5" customHeight="1" x14ac:dyDescent="0.15">
      <c r="A54" s="65"/>
      <c r="B54" s="31"/>
      <c r="C54" s="343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5"/>
      <c r="AC54" s="31"/>
      <c r="AD54" s="31"/>
      <c r="AE54" s="31"/>
      <c r="AF54" s="31"/>
      <c r="AG54" s="31"/>
      <c r="AH54" s="31"/>
      <c r="AI54" s="31"/>
      <c r="AJ54" s="31"/>
      <c r="AK54" s="54" t="s">
        <v>21</v>
      </c>
      <c r="AL54" s="31"/>
      <c r="AM54" s="34"/>
      <c r="AN54" s="34"/>
      <c r="AO54" s="34"/>
      <c r="AP54" s="31"/>
      <c r="AQ54" s="31"/>
      <c r="AR54" s="31"/>
      <c r="AS54" s="31"/>
      <c r="AT54" s="266"/>
    </row>
    <row r="55" spans="1:58" ht="25.5" customHeight="1" x14ac:dyDescent="0.15">
      <c r="A55" s="50"/>
      <c r="B55" s="30"/>
      <c r="C55" s="31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31"/>
      <c r="AD55" s="31"/>
      <c r="AE55" s="31"/>
      <c r="AF55" s="31"/>
      <c r="AG55" s="31"/>
      <c r="AH55" s="31"/>
      <c r="AI55" s="31"/>
      <c r="AJ55" s="31"/>
      <c r="AK55" s="55" t="s">
        <v>41</v>
      </c>
      <c r="AL55" s="31"/>
      <c r="AM55" s="34"/>
      <c r="AN55" s="34"/>
      <c r="AO55" s="34"/>
      <c r="AP55" s="31"/>
      <c r="AQ55" s="31"/>
      <c r="AR55" s="31"/>
      <c r="AS55" s="31"/>
    </row>
    <row r="56" spans="1:58" s="17" customFormat="1" ht="16.5" customHeight="1" x14ac:dyDescent="0.15">
      <c r="A56" s="15"/>
      <c r="B56" s="15"/>
      <c r="C56" s="16"/>
      <c r="F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U56" s="34"/>
      <c r="AV56" s="34"/>
      <c r="AW56" s="34"/>
      <c r="AX56" s="34"/>
      <c r="AY56" s="34"/>
      <c r="AZ56" s="34"/>
      <c r="BA56" s="34"/>
      <c r="BB56" s="34"/>
      <c r="BC56" s="34"/>
      <c r="BD56" s="21"/>
      <c r="BE56" s="21"/>
      <c r="BF56" s="21"/>
    </row>
    <row r="57" spans="1:58" ht="25.5" customHeight="1" x14ac:dyDescent="0.15">
      <c r="A57" s="320" t="s">
        <v>47</v>
      </c>
      <c r="B57" s="321"/>
      <c r="C57" s="321"/>
      <c r="D57" s="321"/>
      <c r="E57" s="321"/>
      <c r="F57" s="321"/>
      <c r="G57" s="321"/>
      <c r="H57" s="321"/>
      <c r="I57" s="322"/>
      <c r="J57" s="23"/>
      <c r="K57" s="64" t="s">
        <v>48</v>
      </c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23"/>
      <c r="AP57" s="23"/>
      <c r="AQ57" s="23"/>
      <c r="AR57" s="23"/>
      <c r="AS57" s="23"/>
      <c r="AU57" s="31" t="s">
        <v>6</v>
      </c>
      <c r="AV57" s="34"/>
      <c r="AW57" s="34"/>
      <c r="AX57" s="34"/>
      <c r="AY57" s="34"/>
      <c r="BA57" s="34"/>
      <c r="BB57" s="34"/>
      <c r="BC57" s="34"/>
      <c r="BD57" s="21"/>
      <c r="BE57" s="21"/>
      <c r="BF57" s="21"/>
    </row>
    <row r="58" spans="1:58" ht="17.25" customHeight="1" x14ac:dyDescent="0.15">
      <c r="A58" s="323"/>
      <c r="B58" s="324"/>
      <c r="C58" s="324"/>
      <c r="D58" s="324"/>
      <c r="E58" s="324"/>
      <c r="F58" s="324"/>
      <c r="G58" s="324"/>
      <c r="H58" s="324"/>
      <c r="I58" s="32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7"/>
      <c r="AQ58" s="27"/>
      <c r="AR58" s="27"/>
      <c r="AS58" s="27"/>
    </row>
    <row r="59" spans="1:58" ht="28.5" customHeight="1" x14ac:dyDescent="0.15">
      <c r="A59" s="28"/>
      <c r="B59" s="29" t="s">
        <v>7</v>
      </c>
      <c r="C59" s="30"/>
      <c r="D59" s="30"/>
      <c r="E59" s="30"/>
      <c r="F59" s="31"/>
      <c r="G59" s="32"/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3"/>
      <c r="AB59" s="34"/>
      <c r="AC59" s="34"/>
      <c r="AD59" s="34"/>
      <c r="AE59" s="29" t="s">
        <v>8</v>
      </c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V59" s="31" t="s">
        <v>9</v>
      </c>
      <c r="AY59" s="31" t="s">
        <v>10</v>
      </c>
    </row>
    <row r="60" spans="1:58" ht="25.5" customHeight="1" x14ac:dyDescent="0.15">
      <c r="A60" s="28"/>
      <c r="B60" s="209" t="s">
        <v>11</v>
      </c>
      <c r="C60" s="327"/>
      <c r="D60" s="327"/>
      <c r="E60" s="328"/>
      <c r="F60" s="326" t="s">
        <v>12</v>
      </c>
      <c r="G60" s="326"/>
      <c r="H60" s="292"/>
      <c r="I60" s="292"/>
      <c r="J60" s="283" t="s">
        <v>13</v>
      </c>
      <c r="K60" s="283"/>
      <c r="L60" s="292"/>
      <c r="M60" s="292"/>
      <c r="N60" s="283" t="s">
        <v>14</v>
      </c>
      <c r="O60" s="284"/>
      <c r="P60" s="315" t="s">
        <v>15</v>
      </c>
      <c r="Q60" s="284"/>
      <c r="R60" s="316" t="s">
        <v>16</v>
      </c>
      <c r="S60" s="316"/>
      <c r="T60" s="292"/>
      <c r="U60" s="292"/>
      <c r="V60" s="283" t="s">
        <v>13</v>
      </c>
      <c r="W60" s="283"/>
      <c r="X60" s="292"/>
      <c r="Y60" s="292"/>
      <c r="Z60" s="283" t="s">
        <v>14</v>
      </c>
      <c r="AA60" s="284"/>
      <c r="AB60" s="31"/>
      <c r="AC60" s="31"/>
      <c r="AD60" s="31"/>
      <c r="AE60" s="268" t="s">
        <v>17</v>
      </c>
      <c r="AF60" s="332"/>
      <c r="AG60" s="332"/>
      <c r="AH60" s="332"/>
      <c r="AI60" s="333"/>
      <c r="AJ60" s="289">
        <f>ROUNDDOWN(AY60/60,0)</f>
        <v>0</v>
      </c>
      <c r="AK60" s="289"/>
      <c r="AL60" s="332" t="s">
        <v>18</v>
      </c>
      <c r="AM60" s="332"/>
      <c r="AN60" s="289">
        <f>AY60-AJ60*60</f>
        <v>0</v>
      </c>
      <c r="AO60" s="289"/>
      <c r="AP60" s="283" t="s">
        <v>14</v>
      </c>
      <c r="AQ60" s="284"/>
      <c r="AR60" s="34"/>
      <c r="AS60" s="31"/>
      <c r="AT60" s="266"/>
      <c r="AU60" s="266" t="s">
        <v>19</v>
      </c>
      <c r="AV60" s="267">
        <f>T60*60+X60</f>
        <v>0</v>
      </c>
      <c r="AX60" s="266" t="s">
        <v>20</v>
      </c>
      <c r="AY60" s="267">
        <f>(T60*60+X60)-(H60*60+L60)</f>
        <v>0</v>
      </c>
    </row>
    <row r="61" spans="1:58" ht="35.25" customHeight="1" x14ac:dyDescent="0.15">
      <c r="A61" s="28"/>
      <c r="B61" s="329"/>
      <c r="C61" s="330"/>
      <c r="D61" s="330"/>
      <c r="E61" s="331"/>
      <c r="F61" s="326"/>
      <c r="G61" s="326"/>
      <c r="H61" s="293"/>
      <c r="I61" s="293"/>
      <c r="J61" s="286"/>
      <c r="K61" s="286"/>
      <c r="L61" s="293"/>
      <c r="M61" s="293"/>
      <c r="N61" s="286"/>
      <c r="O61" s="287"/>
      <c r="P61" s="285"/>
      <c r="Q61" s="287"/>
      <c r="R61" s="317"/>
      <c r="S61" s="317"/>
      <c r="T61" s="293"/>
      <c r="U61" s="293"/>
      <c r="V61" s="286"/>
      <c r="W61" s="286"/>
      <c r="X61" s="293"/>
      <c r="Y61" s="293"/>
      <c r="Z61" s="286"/>
      <c r="AA61" s="287"/>
      <c r="AB61" s="31"/>
      <c r="AC61" s="31"/>
      <c r="AD61" s="31"/>
      <c r="AE61" s="334"/>
      <c r="AF61" s="335"/>
      <c r="AG61" s="335"/>
      <c r="AH61" s="335"/>
      <c r="AI61" s="336"/>
      <c r="AJ61" s="291"/>
      <c r="AK61" s="291"/>
      <c r="AL61" s="335"/>
      <c r="AM61" s="335"/>
      <c r="AN61" s="291"/>
      <c r="AO61" s="291"/>
      <c r="AP61" s="286"/>
      <c r="AQ61" s="287"/>
      <c r="AR61" s="34"/>
      <c r="AS61" s="31"/>
      <c r="AT61" s="266"/>
      <c r="AU61" s="266"/>
      <c r="AV61" s="267"/>
      <c r="AX61" s="266"/>
      <c r="AY61" s="267"/>
    </row>
    <row r="62" spans="1:58" ht="17.25" customHeight="1" x14ac:dyDescent="0.15">
      <c r="A62" s="28"/>
      <c r="B62" s="35"/>
      <c r="C62" s="35"/>
      <c r="D62" s="35"/>
      <c r="E62" s="35"/>
      <c r="F62" s="36"/>
      <c r="G62" s="36"/>
      <c r="H62" s="37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4"/>
      <c r="Y62" s="34"/>
      <c r="Z62" s="32"/>
      <c r="AA62" s="33"/>
      <c r="AB62" s="34"/>
      <c r="AC62" s="34"/>
      <c r="AD62" s="34"/>
      <c r="AE62" s="38"/>
      <c r="AF62" s="38"/>
      <c r="AG62" s="38"/>
      <c r="AH62" s="38"/>
      <c r="AI62" s="38"/>
      <c r="AJ62" s="39" t="s">
        <v>21</v>
      </c>
      <c r="AK62" s="38"/>
      <c r="AL62" s="38"/>
      <c r="AM62" s="38"/>
      <c r="AN62" s="38"/>
      <c r="AO62" s="38"/>
      <c r="AP62" s="38"/>
      <c r="AQ62" s="38"/>
      <c r="AR62" s="34"/>
      <c r="AS62" s="31"/>
    </row>
    <row r="63" spans="1:58" s="31" customFormat="1" ht="25.5" customHeight="1" x14ac:dyDescent="0.15">
      <c r="A63" s="28"/>
      <c r="B63" s="29"/>
      <c r="C63" s="30"/>
      <c r="D63" s="30"/>
      <c r="E63" s="30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3"/>
      <c r="X63" s="34"/>
      <c r="Y63" s="34"/>
      <c r="Z63" s="32"/>
      <c r="AA63" s="33"/>
      <c r="AB63" s="34"/>
      <c r="AC63" s="34"/>
      <c r="AD63" s="34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4"/>
      <c r="AV63" s="43" t="s">
        <v>22</v>
      </c>
      <c r="AY63" s="31" t="s">
        <v>23</v>
      </c>
      <c r="BB63" s="31" t="s">
        <v>49</v>
      </c>
      <c r="BD63" s="3"/>
      <c r="BE63" s="3"/>
      <c r="BF63" s="3"/>
    </row>
    <row r="64" spans="1:58" s="48" customFormat="1" ht="25.5" customHeight="1" x14ac:dyDescent="0.15">
      <c r="A64" s="41"/>
      <c r="B64" s="42" t="s">
        <v>117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3"/>
      <c r="P64" s="42"/>
      <c r="Q64" s="42"/>
      <c r="R64" s="42"/>
      <c r="S64" s="42"/>
      <c r="T64" s="42"/>
      <c r="U64" s="13"/>
      <c r="V64" s="42"/>
      <c r="W64" s="42"/>
      <c r="X64" s="34"/>
      <c r="Y64" s="34"/>
      <c r="Z64" s="32"/>
      <c r="AA64" s="33"/>
      <c r="AB64" s="34"/>
      <c r="AC64" s="34"/>
      <c r="AD64" s="34"/>
      <c r="AE64" s="44" t="s">
        <v>25</v>
      </c>
      <c r="AF64" s="45"/>
      <c r="AG64" s="46"/>
      <c r="AH64" s="46"/>
      <c r="AI64" s="46"/>
      <c r="AJ64" s="46"/>
      <c r="AK64" s="46"/>
      <c r="AL64" s="46"/>
      <c r="AM64" s="46"/>
      <c r="AN64" s="38"/>
      <c r="AO64" s="38"/>
      <c r="AP64" s="38"/>
      <c r="AQ64" s="47"/>
      <c r="AR64" s="34"/>
      <c r="AS64" s="31"/>
      <c r="AT64" s="43"/>
      <c r="AU64" s="43"/>
      <c r="AV64" s="43" t="s">
        <v>26</v>
      </c>
      <c r="AW64" s="43"/>
      <c r="AX64" s="43"/>
      <c r="AY64" s="31" t="s">
        <v>27</v>
      </c>
      <c r="AZ64" s="43"/>
      <c r="BA64" s="31"/>
      <c r="BB64" s="31"/>
      <c r="BC64" s="43"/>
      <c r="BD64" s="3"/>
      <c r="BE64" s="40"/>
      <c r="BF64" s="40"/>
    </row>
    <row r="65" spans="1:58" ht="25.5" customHeight="1" x14ac:dyDescent="0.15">
      <c r="A65" s="28"/>
      <c r="B65" s="209" t="s">
        <v>11</v>
      </c>
      <c r="C65" s="327"/>
      <c r="D65" s="327"/>
      <c r="E65" s="328"/>
      <c r="F65" s="326" t="s">
        <v>12</v>
      </c>
      <c r="G65" s="326"/>
      <c r="H65" s="292"/>
      <c r="I65" s="292"/>
      <c r="J65" s="283" t="s">
        <v>13</v>
      </c>
      <c r="K65" s="283"/>
      <c r="L65" s="292"/>
      <c r="M65" s="292"/>
      <c r="N65" s="283" t="s">
        <v>14</v>
      </c>
      <c r="O65" s="284"/>
      <c r="P65" s="315" t="s">
        <v>15</v>
      </c>
      <c r="Q65" s="284"/>
      <c r="R65" s="316" t="s">
        <v>16</v>
      </c>
      <c r="S65" s="316"/>
      <c r="T65" s="318"/>
      <c r="U65" s="292"/>
      <c r="V65" s="283" t="s">
        <v>13</v>
      </c>
      <c r="W65" s="283"/>
      <c r="X65" s="292"/>
      <c r="Y65" s="292"/>
      <c r="Z65" s="283" t="s">
        <v>14</v>
      </c>
      <c r="AA65" s="284"/>
      <c r="AB65" s="34"/>
      <c r="AC65" s="34"/>
      <c r="AD65" s="34"/>
      <c r="AE65" s="282" t="s">
        <v>29</v>
      </c>
      <c r="AF65" s="283"/>
      <c r="AG65" s="283"/>
      <c r="AH65" s="283"/>
      <c r="AI65" s="284"/>
      <c r="AJ65" s="288">
        <f>ROUNDDOWN(AV70/60,0)</f>
        <v>0</v>
      </c>
      <c r="AK65" s="289"/>
      <c r="AL65" s="283" t="s">
        <v>13</v>
      </c>
      <c r="AM65" s="283"/>
      <c r="AN65" s="289">
        <f>AV70-AJ65*60</f>
        <v>0</v>
      </c>
      <c r="AO65" s="289"/>
      <c r="AP65" s="283" t="s">
        <v>14</v>
      </c>
      <c r="AQ65" s="284"/>
      <c r="AR65" s="34"/>
      <c r="AS65" s="49"/>
      <c r="AU65" s="266" t="s">
        <v>30</v>
      </c>
      <c r="AV65" s="267">
        <f>IF(AY65&lt;=BB65,BB65,AV60)</f>
        <v>1260</v>
      </c>
      <c r="AW65" s="175"/>
      <c r="AX65" s="266" t="s">
        <v>31</v>
      </c>
      <c r="AY65" s="267">
        <f>T65*60+X65</f>
        <v>0</v>
      </c>
      <c r="AZ65" s="175"/>
      <c r="BA65" s="266" t="s">
        <v>32</v>
      </c>
      <c r="BB65" s="267">
        <f>21*60</f>
        <v>1260</v>
      </c>
    </row>
    <row r="66" spans="1:58" ht="35.25" customHeight="1" x14ac:dyDescent="0.15">
      <c r="A66" s="28"/>
      <c r="B66" s="329"/>
      <c r="C66" s="330"/>
      <c r="D66" s="330"/>
      <c r="E66" s="331"/>
      <c r="F66" s="326"/>
      <c r="G66" s="326"/>
      <c r="H66" s="293"/>
      <c r="I66" s="293"/>
      <c r="J66" s="286"/>
      <c r="K66" s="286"/>
      <c r="L66" s="293"/>
      <c r="M66" s="293"/>
      <c r="N66" s="286"/>
      <c r="O66" s="287"/>
      <c r="P66" s="285"/>
      <c r="Q66" s="287"/>
      <c r="R66" s="317"/>
      <c r="S66" s="317"/>
      <c r="T66" s="319"/>
      <c r="U66" s="293"/>
      <c r="V66" s="286"/>
      <c r="W66" s="286"/>
      <c r="X66" s="293"/>
      <c r="Y66" s="293"/>
      <c r="Z66" s="286"/>
      <c r="AA66" s="287"/>
      <c r="AB66" s="31"/>
      <c r="AC66" s="31"/>
      <c r="AD66" s="31"/>
      <c r="AE66" s="285"/>
      <c r="AF66" s="286"/>
      <c r="AG66" s="286"/>
      <c r="AH66" s="286"/>
      <c r="AI66" s="287"/>
      <c r="AJ66" s="290"/>
      <c r="AK66" s="291"/>
      <c r="AL66" s="286"/>
      <c r="AM66" s="286"/>
      <c r="AN66" s="291"/>
      <c r="AO66" s="291"/>
      <c r="AP66" s="286"/>
      <c r="AQ66" s="287"/>
      <c r="AR66" s="34"/>
      <c r="AS66" s="49"/>
      <c r="AU66" s="266"/>
      <c r="AV66" s="267"/>
      <c r="AW66" s="175"/>
      <c r="AX66" s="266"/>
      <c r="AY66" s="267"/>
      <c r="AZ66" s="175"/>
      <c r="BA66" s="266"/>
      <c r="BB66" s="267"/>
    </row>
    <row r="67" spans="1:58" ht="17.25" customHeight="1" x14ac:dyDescent="0.15">
      <c r="A67" s="50"/>
      <c r="B67" s="35"/>
      <c r="C67" s="35"/>
      <c r="D67" s="35"/>
      <c r="E67" s="35"/>
      <c r="F67" s="31"/>
      <c r="G67" s="35"/>
      <c r="H67" s="37"/>
      <c r="I67" s="35"/>
      <c r="J67" s="35"/>
      <c r="K67" s="35"/>
      <c r="L67" s="35"/>
      <c r="M67" s="35"/>
      <c r="N67" s="35"/>
      <c r="O67" s="35"/>
      <c r="P67" s="51"/>
      <c r="Q67" s="35"/>
      <c r="R67" s="35"/>
      <c r="S67" s="35"/>
      <c r="T67" s="35"/>
      <c r="U67" s="35"/>
      <c r="V67" s="35"/>
      <c r="W67" s="35"/>
      <c r="X67" s="34"/>
      <c r="Y67" s="34"/>
      <c r="Z67" s="32"/>
      <c r="AA67" s="31"/>
      <c r="AB67" s="31"/>
      <c r="AC67" s="31"/>
      <c r="AD67" s="31"/>
      <c r="AE67" s="47"/>
      <c r="AF67" s="47"/>
      <c r="AG67" s="47"/>
      <c r="AH67" s="47"/>
      <c r="AI67" s="47"/>
      <c r="AJ67" s="39" t="s">
        <v>21</v>
      </c>
      <c r="AK67" s="47"/>
      <c r="AL67" s="47"/>
      <c r="AM67" s="47"/>
      <c r="AN67" s="47"/>
      <c r="AO67" s="47"/>
      <c r="AP67" s="47"/>
      <c r="AQ67" s="47"/>
      <c r="AR67" s="31"/>
      <c r="AS67" s="31"/>
      <c r="AY67" s="62" t="s">
        <v>33</v>
      </c>
    </row>
    <row r="68" spans="1:58" ht="25.5" customHeight="1" x14ac:dyDescent="0.2">
      <c r="A68" s="50"/>
      <c r="B68" s="31"/>
      <c r="C68" s="337" t="s">
        <v>109</v>
      </c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9"/>
      <c r="AD68" s="31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31"/>
      <c r="AS68" s="31"/>
      <c r="AY68" s="123" t="s">
        <v>106</v>
      </c>
    </row>
    <row r="69" spans="1:58" ht="25.5" customHeight="1" x14ac:dyDescent="0.15">
      <c r="A69" s="50"/>
      <c r="B69" s="31"/>
      <c r="C69" s="340"/>
      <c r="D69" s="341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/>
      <c r="S69" s="341"/>
      <c r="T69" s="341"/>
      <c r="U69" s="341"/>
      <c r="V69" s="341"/>
      <c r="W69" s="341"/>
      <c r="X69" s="341"/>
      <c r="Y69" s="341"/>
      <c r="Z69" s="341"/>
      <c r="AA69" s="341"/>
      <c r="AB69" s="342"/>
      <c r="AD69" s="31"/>
      <c r="AE69" s="44" t="s">
        <v>35</v>
      </c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31"/>
      <c r="AS69" s="31"/>
      <c r="AV69" s="31" t="s">
        <v>36</v>
      </c>
      <c r="AY69" s="31" t="s">
        <v>37</v>
      </c>
      <c r="AZ69" s="124"/>
    </row>
    <row r="70" spans="1:58" s="48" customFormat="1" ht="25.5" customHeight="1" x14ac:dyDescent="0.15">
      <c r="A70" s="50"/>
      <c r="B70" s="31"/>
      <c r="C70" s="340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/>
      <c r="Y70" s="341"/>
      <c r="Z70" s="341"/>
      <c r="AA70" s="341"/>
      <c r="AB70" s="342"/>
      <c r="AC70" s="1"/>
      <c r="AD70" s="31"/>
      <c r="AE70" s="268" t="s">
        <v>38</v>
      </c>
      <c r="AF70" s="269"/>
      <c r="AG70" s="269"/>
      <c r="AH70" s="269"/>
      <c r="AI70" s="269"/>
      <c r="AJ70" s="269"/>
      <c r="AK70" s="270"/>
      <c r="AL70" s="274">
        <f>IF(AY60=0,0,ROUNDUP(AV70/AY60,3))</f>
        <v>0</v>
      </c>
      <c r="AM70" s="275"/>
      <c r="AN70" s="275"/>
      <c r="AO70" s="275"/>
      <c r="AP70" s="275"/>
      <c r="AQ70" s="276"/>
      <c r="AR70" s="31"/>
      <c r="AS70" s="31"/>
      <c r="AT70" s="43"/>
      <c r="AU70" s="266" t="s">
        <v>39</v>
      </c>
      <c r="AV70" s="280">
        <f>IF(AV60-AV65&gt;0,IF(AV60-AV65&gt;AY60,AY60,AV60-AV65),0)</f>
        <v>0</v>
      </c>
      <c r="AW70" s="281" t="s">
        <v>40</v>
      </c>
      <c r="AX70" s="281"/>
      <c r="AY70" s="124"/>
      <c r="AZ70" s="124"/>
      <c r="BA70" s="43"/>
      <c r="BB70" s="43"/>
      <c r="BC70" s="43"/>
      <c r="BD70" s="40"/>
      <c r="BE70" s="40"/>
      <c r="BF70" s="40"/>
    </row>
    <row r="71" spans="1:58" ht="35.25" customHeight="1" x14ac:dyDescent="0.15">
      <c r="A71" s="50"/>
      <c r="B71" s="31"/>
      <c r="C71" s="340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1"/>
      <c r="W71" s="341"/>
      <c r="X71" s="341"/>
      <c r="Y71" s="341"/>
      <c r="Z71" s="341"/>
      <c r="AA71" s="341"/>
      <c r="AB71" s="342"/>
      <c r="AD71" s="31"/>
      <c r="AE71" s="271"/>
      <c r="AF71" s="272"/>
      <c r="AG71" s="272"/>
      <c r="AH71" s="272"/>
      <c r="AI71" s="272"/>
      <c r="AJ71" s="272"/>
      <c r="AK71" s="273"/>
      <c r="AL71" s="277"/>
      <c r="AM71" s="278"/>
      <c r="AN71" s="278"/>
      <c r="AO71" s="278"/>
      <c r="AP71" s="278"/>
      <c r="AQ71" s="279"/>
      <c r="AR71" s="31"/>
      <c r="AS71" s="31"/>
      <c r="AT71" s="266"/>
      <c r="AU71" s="266"/>
      <c r="AV71" s="280"/>
      <c r="AW71" s="281"/>
      <c r="AX71" s="281"/>
    </row>
    <row r="72" spans="1:58" ht="25.5" customHeight="1" x14ac:dyDescent="0.15">
      <c r="A72" s="50"/>
      <c r="B72" s="31"/>
      <c r="C72" s="343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5"/>
      <c r="AD72" s="31"/>
      <c r="AE72" s="31"/>
      <c r="AF72" s="31"/>
      <c r="AG72" s="31"/>
      <c r="AH72" s="31"/>
      <c r="AI72" s="31"/>
      <c r="AJ72" s="31"/>
      <c r="AK72" s="54" t="s">
        <v>21</v>
      </c>
      <c r="AL72" s="31"/>
      <c r="AM72" s="34"/>
      <c r="AN72" s="34"/>
      <c r="AO72" s="34"/>
      <c r="AP72" s="31"/>
      <c r="AQ72" s="31"/>
      <c r="AR72" s="31"/>
      <c r="AS72" s="31"/>
      <c r="AT72" s="266"/>
    </row>
    <row r="73" spans="1:58" ht="25.5" customHeight="1" x14ac:dyDescent="0.15">
      <c r="A73" s="50"/>
      <c r="B73" s="31"/>
      <c r="C73" s="52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D73" s="31"/>
      <c r="AE73" s="31"/>
      <c r="AF73" s="31"/>
      <c r="AG73" s="31"/>
      <c r="AH73" s="31"/>
      <c r="AI73" s="31"/>
      <c r="AJ73" s="31"/>
      <c r="AK73" s="55" t="s">
        <v>41</v>
      </c>
      <c r="AL73" s="31"/>
      <c r="AM73" s="34"/>
      <c r="AN73" s="34"/>
      <c r="AO73" s="34"/>
      <c r="AP73" s="31"/>
      <c r="AQ73" s="31"/>
      <c r="AR73" s="31"/>
      <c r="AS73" s="31"/>
    </row>
    <row r="74" spans="1:58" ht="17.25" customHeight="1" x14ac:dyDescent="0.15">
      <c r="A74" s="56"/>
      <c r="B74" s="57"/>
      <c r="C74" s="57"/>
      <c r="D74" s="57"/>
      <c r="E74" s="57"/>
      <c r="F74" s="58"/>
      <c r="G74" s="57"/>
      <c r="H74" s="57"/>
      <c r="I74" s="57"/>
      <c r="J74" s="57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60"/>
      <c r="AL74" s="59"/>
      <c r="AM74" s="61"/>
      <c r="AN74" s="61"/>
      <c r="AO74" s="61"/>
      <c r="AP74" s="59"/>
      <c r="AQ74" s="59"/>
      <c r="AR74" s="59"/>
      <c r="AS74" s="59"/>
    </row>
    <row r="75" spans="1:58" ht="17.25" hidden="1" customHeight="1" x14ac:dyDescent="0.15">
      <c r="A75" s="36"/>
      <c r="B75" s="36"/>
      <c r="C75" s="36"/>
      <c r="D75" s="36"/>
      <c r="E75" s="36"/>
      <c r="F75" s="62"/>
      <c r="G75" s="36"/>
      <c r="H75" s="36"/>
      <c r="I75" s="36"/>
      <c r="J75" s="36"/>
      <c r="AK75" s="63"/>
      <c r="AM75" s="10"/>
      <c r="AN75" s="10"/>
      <c r="AO75" s="10"/>
    </row>
    <row r="76" spans="1:58" ht="25.5" hidden="1" customHeight="1" x14ac:dyDescent="0.15">
      <c r="A76" s="320" t="s">
        <v>50</v>
      </c>
      <c r="B76" s="321"/>
      <c r="C76" s="321"/>
      <c r="D76" s="321"/>
      <c r="E76" s="321"/>
      <c r="F76" s="321"/>
      <c r="G76" s="321"/>
      <c r="H76" s="321"/>
      <c r="I76" s="322"/>
      <c r="J76" s="23"/>
      <c r="K76" s="64" t="s">
        <v>48</v>
      </c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23"/>
      <c r="AP76" s="23"/>
      <c r="AQ76" s="23"/>
      <c r="AR76" s="23"/>
      <c r="AS76" s="23"/>
      <c r="AU76" s="31" t="s">
        <v>6</v>
      </c>
      <c r="AV76" s="34"/>
      <c r="AW76" s="34"/>
      <c r="AX76" s="34"/>
      <c r="AY76" s="34"/>
      <c r="BA76" s="34"/>
      <c r="BB76" s="34"/>
      <c r="BC76" s="34"/>
      <c r="BD76" s="21"/>
      <c r="BE76" s="21"/>
      <c r="BF76" s="21"/>
    </row>
    <row r="77" spans="1:58" ht="17.25" hidden="1" customHeight="1" x14ac:dyDescent="0.15">
      <c r="A77" s="323"/>
      <c r="B77" s="324"/>
      <c r="C77" s="324"/>
      <c r="D77" s="324"/>
      <c r="E77" s="324"/>
      <c r="F77" s="324"/>
      <c r="G77" s="324"/>
      <c r="H77" s="324"/>
      <c r="I77" s="32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5"/>
      <c r="Y77" s="25"/>
      <c r="Z77" s="25"/>
      <c r="AA77" s="25"/>
      <c r="AB77" s="25"/>
      <c r="AC77" s="25"/>
      <c r="AD77" s="25"/>
      <c r="AE77" s="26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7"/>
      <c r="AQ77" s="27"/>
      <c r="AR77" s="27"/>
      <c r="AS77" s="27"/>
    </row>
    <row r="78" spans="1:58" ht="28.5" hidden="1" customHeight="1" x14ac:dyDescent="0.15">
      <c r="A78" s="28"/>
      <c r="B78" s="29" t="s">
        <v>7</v>
      </c>
      <c r="C78" s="30"/>
      <c r="D78" s="30"/>
      <c r="E78" s="30"/>
      <c r="F78" s="31"/>
      <c r="G78" s="32"/>
      <c r="H78" s="31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3"/>
      <c r="AB78" s="34"/>
      <c r="AC78" s="34"/>
      <c r="AD78" s="34"/>
      <c r="AE78" s="29" t="s">
        <v>8</v>
      </c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V78" s="31" t="s">
        <v>9</v>
      </c>
      <c r="AY78" s="31" t="s">
        <v>10</v>
      </c>
    </row>
    <row r="79" spans="1:58" ht="25.5" hidden="1" customHeight="1" x14ac:dyDescent="0.15">
      <c r="A79" s="28"/>
      <c r="B79" s="209" t="s">
        <v>11</v>
      </c>
      <c r="C79" s="327"/>
      <c r="D79" s="327"/>
      <c r="E79" s="328"/>
      <c r="F79" s="326" t="s">
        <v>12</v>
      </c>
      <c r="G79" s="326"/>
      <c r="H79" s="292"/>
      <c r="I79" s="292"/>
      <c r="J79" s="283" t="s">
        <v>13</v>
      </c>
      <c r="K79" s="283"/>
      <c r="L79" s="292"/>
      <c r="M79" s="292"/>
      <c r="N79" s="283" t="s">
        <v>14</v>
      </c>
      <c r="O79" s="284"/>
      <c r="P79" s="315" t="s">
        <v>15</v>
      </c>
      <c r="Q79" s="284"/>
      <c r="R79" s="316" t="s">
        <v>16</v>
      </c>
      <c r="S79" s="316"/>
      <c r="T79" s="292"/>
      <c r="U79" s="292"/>
      <c r="V79" s="283" t="s">
        <v>13</v>
      </c>
      <c r="W79" s="283"/>
      <c r="X79" s="292"/>
      <c r="Y79" s="292"/>
      <c r="Z79" s="283" t="s">
        <v>14</v>
      </c>
      <c r="AA79" s="284"/>
      <c r="AB79" s="31"/>
      <c r="AC79" s="31"/>
      <c r="AD79" s="31"/>
      <c r="AE79" s="268" t="s">
        <v>44</v>
      </c>
      <c r="AF79" s="332"/>
      <c r="AG79" s="332"/>
      <c r="AH79" s="332"/>
      <c r="AI79" s="333"/>
      <c r="AJ79" s="289">
        <f>ROUNDDOWN(AY79/60,0)</f>
        <v>0</v>
      </c>
      <c r="AK79" s="289"/>
      <c r="AL79" s="332" t="s">
        <v>18</v>
      </c>
      <c r="AM79" s="332"/>
      <c r="AN79" s="289">
        <f>AY79-AJ79*60</f>
        <v>0</v>
      </c>
      <c r="AO79" s="289"/>
      <c r="AP79" s="283" t="s">
        <v>14</v>
      </c>
      <c r="AQ79" s="284"/>
      <c r="AR79" s="34"/>
      <c r="AS79" s="31"/>
      <c r="AT79" s="266"/>
      <c r="AU79" s="266" t="s">
        <v>19</v>
      </c>
      <c r="AV79" s="267">
        <f>T79*60+X79</f>
        <v>0</v>
      </c>
      <c r="AX79" s="266" t="s">
        <v>20</v>
      </c>
      <c r="AY79" s="267">
        <f>(T79*60+X79)-(H79*60+L79)</f>
        <v>0</v>
      </c>
    </row>
    <row r="80" spans="1:58" ht="35.25" hidden="1" customHeight="1" x14ac:dyDescent="0.15">
      <c r="A80" s="28"/>
      <c r="B80" s="329"/>
      <c r="C80" s="330"/>
      <c r="D80" s="330"/>
      <c r="E80" s="331"/>
      <c r="F80" s="326"/>
      <c r="G80" s="326"/>
      <c r="H80" s="293"/>
      <c r="I80" s="293"/>
      <c r="J80" s="286"/>
      <c r="K80" s="286"/>
      <c r="L80" s="293"/>
      <c r="M80" s="293"/>
      <c r="N80" s="286"/>
      <c r="O80" s="287"/>
      <c r="P80" s="285"/>
      <c r="Q80" s="287"/>
      <c r="R80" s="317"/>
      <c r="S80" s="317"/>
      <c r="T80" s="293"/>
      <c r="U80" s="293"/>
      <c r="V80" s="286"/>
      <c r="W80" s="286"/>
      <c r="X80" s="293"/>
      <c r="Y80" s="293"/>
      <c r="Z80" s="286"/>
      <c r="AA80" s="287"/>
      <c r="AB80" s="31"/>
      <c r="AC80" s="31"/>
      <c r="AD80" s="31"/>
      <c r="AE80" s="334"/>
      <c r="AF80" s="335"/>
      <c r="AG80" s="335"/>
      <c r="AH80" s="335"/>
      <c r="AI80" s="336"/>
      <c r="AJ80" s="291"/>
      <c r="AK80" s="291"/>
      <c r="AL80" s="335"/>
      <c r="AM80" s="335"/>
      <c r="AN80" s="291"/>
      <c r="AO80" s="291"/>
      <c r="AP80" s="286"/>
      <c r="AQ80" s="287"/>
      <c r="AR80" s="34"/>
      <c r="AS80" s="31"/>
      <c r="AT80" s="266"/>
      <c r="AU80" s="266"/>
      <c r="AV80" s="267"/>
      <c r="AX80" s="266"/>
      <c r="AY80" s="267"/>
    </row>
    <row r="81" spans="1:58" ht="17.25" hidden="1" customHeight="1" x14ac:dyDescent="0.15">
      <c r="A81" s="28"/>
      <c r="B81" s="35"/>
      <c r="C81" s="35"/>
      <c r="D81" s="35"/>
      <c r="E81" s="35"/>
      <c r="F81" s="36"/>
      <c r="G81" s="36"/>
      <c r="H81" s="3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4"/>
      <c r="Y81" s="34"/>
      <c r="Z81" s="32"/>
      <c r="AA81" s="33"/>
      <c r="AB81" s="34"/>
      <c r="AC81" s="34"/>
      <c r="AD81" s="34"/>
      <c r="AE81" s="38"/>
      <c r="AF81" s="38"/>
      <c r="AG81" s="38"/>
      <c r="AH81" s="38"/>
      <c r="AI81" s="38"/>
      <c r="AJ81" s="39" t="s">
        <v>21</v>
      </c>
      <c r="AK81" s="38"/>
      <c r="AL81" s="38"/>
      <c r="AM81" s="38"/>
      <c r="AN81" s="38"/>
      <c r="AO81" s="38"/>
      <c r="AP81" s="38"/>
      <c r="AQ81" s="38"/>
      <c r="AR81" s="34"/>
      <c r="AS81" s="31"/>
    </row>
    <row r="82" spans="1:58" s="31" customFormat="1" ht="25.5" hidden="1" customHeight="1" x14ac:dyDescent="0.15">
      <c r="A82" s="28"/>
      <c r="B82" s="29"/>
      <c r="C82" s="30"/>
      <c r="D82" s="30"/>
      <c r="E82" s="30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3"/>
      <c r="X82" s="34"/>
      <c r="Y82" s="34"/>
      <c r="Z82" s="32"/>
      <c r="AA82" s="33"/>
      <c r="AB82" s="34"/>
      <c r="AC82" s="34"/>
      <c r="AD82" s="34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4"/>
      <c r="AV82" s="43" t="s">
        <v>22</v>
      </c>
      <c r="AY82" s="31" t="s">
        <v>23</v>
      </c>
      <c r="BB82" s="31" t="s">
        <v>49</v>
      </c>
      <c r="BD82" s="3"/>
      <c r="BE82" s="3"/>
      <c r="BF82" s="3"/>
    </row>
    <row r="83" spans="1:58" s="48" customFormat="1" ht="25.5" hidden="1" customHeight="1" x14ac:dyDescent="0.15">
      <c r="A83" s="41"/>
      <c r="B83" s="42" t="s">
        <v>117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3"/>
      <c r="P83" s="42"/>
      <c r="Q83" s="42"/>
      <c r="R83" s="42"/>
      <c r="S83" s="42"/>
      <c r="T83" s="42"/>
      <c r="U83" s="13"/>
      <c r="V83" s="42"/>
      <c r="W83" s="42"/>
      <c r="X83" s="34"/>
      <c r="Y83" s="34"/>
      <c r="Z83" s="32"/>
      <c r="AA83" s="33"/>
      <c r="AB83" s="34"/>
      <c r="AC83" s="34"/>
      <c r="AD83" s="34"/>
      <c r="AE83" s="44" t="s">
        <v>25</v>
      </c>
      <c r="AF83" s="45"/>
      <c r="AG83" s="46"/>
      <c r="AH83" s="46"/>
      <c r="AI83" s="46"/>
      <c r="AJ83" s="46"/>
      <c r="AK83" s="46"/>
      <c r="AL83" s="46"/>
      <c r="AM83" s="46"/>
      <c r="AN83" s="38"/>
      <c r="AO83" s="38"/>
      <c r="AP83" s="38"/>
      <c r="AQ83" s="47"/>
      <c r="AR83" s="34"/>
      <c r="AS83" s="31"/>
      <c r="AT83" s="43"/>
      <c r="AU83" s="43"/>
      <c r="AV83" s="43" t="s">
        <v>26</v>
      </c>
      <c r="AW83" s="43"/>
      <c r="AX83" s="43"/>
      <c r="AY83" s="31" t="s">
        <v>27</v>
      </c>
      <c r="AZ83" s="43"/>
      <c r="BA83" s="31"/>
      <c r="BB83" s="31"/>
      <c r="BC83" s="43"/>
      <c r="BD83" s="3"/>
      <c r="BE83" s="40"/>
      <c r="BF83" s="40"/>
    </row>
    <row r="84" spans="1:58" ht="25.5" hidden="1" customHeight="1" x14ac:dyDescent="0.15">
      <c r="A84" s="28"/>
      <c r="B84" s="209" t="s">
        <v>51</v>
      </c>
      <c r="C84" s="327"/>
      <c r="D84" s="327"/>
      <c r="E84" s="328"/>
      <c r="F84" s="326" t="s">
        <v>12</v>
      </c>
      <c r="G84" s="326"/>
      <c r="H84" s="292"/>
      <c r="I84" s="292"/>
      <c r="J84" s="283" t="s">
        <v>13</v>
      </c>
      <c r="K84" s="283"/>
      <c r="L84" s="292"/>
      <c r="M84" s="292"/>
      <c r="N84" s="283" t="s">
        <v>14</v>
      </c>
      <c r="O84" s="284"/>
      <c r="P84" s="315" t="s">
        <v>15</v>
      </c>
      <c r="Q84" s="284"/>
      <c r="R84" s="316" t="s">
        <v>16</v>
      </c>
      <c r="S84" s="316"/>
      <c r="T84" s="318"/>
      <c r="U84" s="292"/>
      <c r="V84" s="283" t="s">
        <v>13</v>
      </c>
      <c r="W84" s="283"/>
      <c r="X84" s="292"/>
      <c r="Y84" s="292"/>
      <c r="Z84" s="283" t="s">
        <v>14</v>
      </c>
      <c r="AA84" s="284"/>
      <c r="AB84" s="34"/>
      <c r="AC84" s="34"/>
      <c r="AD84" s="34"/>
      <c r="AE84" s="282" t="s">
        <v>52</v>
      </c>
      <c r="AF84" s="283"/>
      <c r="AG84" s="283"/>
      <c r="AH84" s="283"/>
      <c r="AI84" s="284"/>
      <c r="AJ84" s="288">
        <f>ROUNDDOWN(AV89/60,0)</f>
        <v>0</v>
      </c>
      <c r="AK84" s="289"/>
      <c r="AL84" s="283" t="s">
        <v>13</v>
      </c>
      <c r="AM84" s="283"/>
      <c r="AN84" s="289">
        <f>AV89-AJ84*60</f>
        <v>0</v>
      </c>
      <c r="AO84" s="289"/>
      <c r="AP84" s="283" t="s">
        <v>14</v>
      </c>
      <c r="AQ84" s="284"/>
      <c r="AR84" s="34"/>
      <c r="AS84" s="49"/>
      <c r="AU84" s="266" t="s">
        <v>30</v>
      </c>
      <c r="AV84" s="267">
        <f>IF(AY84&lt;=BB84,BB84,AV79)</f>
        <v>1260</v>
      </c>
      <c r="AW84" s="175"/>
      <c r="AX84" s="266" t="s">
        <v>31</v>
      </c>
      <c r="AY84" s="267">
        <f>T84*60+X84</f>
        <v>0</v>
      </c>
      <c r="AZ84" s="175"/>
      <c r="BA84" s="266" t="s">
        <v>32</v>
      </c>
      <c r="BB84" s="267">
        <f>21*60</f>
        <v>1260</v>
      </c>
    </row>
    <row r="85" spans="1:58" ht="35.25" hidden="1" customHeight="1" x14ac:dyDescent="0.15">
      <c r="A85" s="28"/>
      <c r="B85" s="329"/>
      <c r="C85" s="330"/>
      <c r="D85" s="330"/>
      <c r="E85" s="331"/>
      <c r="F85" s="326"/>
      <c r="G85" s="326"/>
      <c r="H85" s="293"/>
      <c r="I85" s="293"/>
      <c r="J85" s="286"/>
      <c r="K85" s="286"/>
      <c r="L85" s="293"/>
      <c r="M85" s="293"/>
      <c r="N85" s="286"/>
      <c r="O85" s="287"/>
      <c r="P85" s="285"/>
      <c r="Q85" s="287"/>
      <c r="R85" s="317"/>
      <c r="S85" s="317"/>
      <c r="T85" s="319"/>
      <c r="U85" s="293"/>
      <c r="V85" s="286"/>
      <c r="W85" s="286"/>
      <c r="X85" s="293"/>
      <c r="Y85" s="293"/>
      <c r="Z85" s="286"/>
      <c r="AA85" s="287"/>
      <c r="AB85" s="31"/>
      <c r="AC85" s="31"/>
      <c r="AD85" s="31"/>
      <c r="AE85" s="285"/>
      <c r="AF85" s="286"/>
      <c r="AG85" s="286"/>
      <c r="AH85" s="286"/>
      <c r="AI85" s="287"/>
      <c r="AJ85" s="290"/>
      <c r="AK85" s="291"/>
      <c r="AL85" s="286"/>
      <c r="AM85" s="286"/>
      <c r="AN85" s="291"/>
      <c r="AO85" s="291"/>
      <c r="AP85" s="286"/>
      <c r="AQ85" s="287"/>
      <c r="AR85" s="34"/>
      <c r="AS85" s="49"/>
      <c r="AU85" s="266"/>
      <c r="AV85" s="267"/>
      <c r="AW85" s="175"/>
      <c r="AX85" s="266"/>
      <c r="AY85" s="267"/>
      <c r="AZ85" s="175"/>
      <c r="BA85" s="266"/>
      <c r="BB85" s="267"/>
    </row>
    <row r="86" spans="1:58" ht="17.25" hidden="1" customHeight="1" x14ac:dyDescent="0.15">
      <c r="A86" s="50"/>
      <c r="B86" s="35"/>
      <c r="C86" s="35"/>
      <c r="D86" s="35"/>
      <c r="E86" s="35"/>
      <c r="F86" s="31"/>
      <c r="G86" s="35"/>
      <c r="H86" s="37"/>
      <c r="I86" s="35"/>
      <c r="J86" s="35"/>
      <c r="K86" s="35"/>
      <c r="L86" s="35"/>
      <c r="M86" s="35"/>
      <c r="N86" s="35"/>
      <c r="O86" s="35"/>
      <c r="P86" s="51"/>
      <c r="Q86" s="35"/>
      <c r="R86" s="35"/>
      <c r="S86" s="35"/>
      <c r="T86" s="35"/>
      <c r="U86" s="35"/>
      <c r="V86" s="35"/>
      <c r="W86" s="35"/>
      <c r="X86" s="34"/>
      <c r="Y86" s="34"/>
      <c r="Z86" s="32"/>
      <c r="AA86" s="31"/>
      <c r="AB86" s="31"/>
      <c r="AC86" s="31"/>
      <c r="AD86" s="31"/>
      <c r="AE86" s="47"/>
      <c r="AF86" s="47"/>
      <c r="AG86" s="47"/>
      <c r="AH86" s="47"/>
      <c r="AI86" s="47"/>
      <c r="AJ86" s="39" t="s">
        <v>21</v>
      </c>
      <c r="AK86" s="47"/>
      <c r="AL86" s="47"/>
      <c r="AM86" s="47"/>
      <c r="AN86" s="47"/>
      <c r="AO86" s="47"/>
      <c r="AP86" s="47"/>
      <c r="AQ86" s="47"/>
      <c r="AR86" s="31"/>
      <c r="AS86" s="31"/>
      <c r="AY86" s="62" t="s">
        <v>33</v>
      </c>
    </row>
    <row r="87" spans="1:58" ht="25.5" hidden="1" customHeight="1" x14ac:dyDescent="0.2">
      <c r="A87" s="50"/>
      <c r="B87" s="31"/>
      <c r="C87" s="337" t="s">
        <v>109</v>
      </c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9"/>
      <c r="AC87" s="31"/>
      <c r="AD87" s="31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31"/>
      <c r="AS87" s="31"/>
      <c r="AY87" s="123" t="s">
        <v>106</v>
      </c>
    </row>
    <row r="88" spans="1:58" ht="25.5" hidden="1" customHeight="1" x14ac:dyDescent="0.15">
      <c r="A88" s="50"/>
      <c r="B88" s="31"/>
      <c r="C88" s="340"/>
      <c r="D88" s="341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341"/>
      <c r="Z88" s="341"/>
      <c r="AA88" s="341"/>
      <c r="AB88" s="342"/>
      <c r="AC88" s="31"/>
      <c r="AD88" s="31"/>
      <c r="AE88" s="44" t="s">
        <v>35</v>
      </c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31"/>
      <c r="AS88" s="31"/>
      <c r="AV88" s="31" t="s">
        <v>36</v>
      </c>
      <c r="AY88" s="31" t="s">
        <v>37</v>
      </c>
      <c r="AZ88" s="124"/>
    </row>
    <row r="89" spans="1:58" s="48" customFormat="1" ht="25.5" hidden="1" customHeight="1" x14ac:dyDescent="0.15">
      <c r="A89" s="50"/>
      <c r="B89" s="31"/>
      <c r="C89" s="340"/>
      <c r="D89" s="341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2"/>
      <c r="AD89" s="34"/>
      <c r="AE89" s="268" t="s">
        <v>46</v>
      </c>
      <c r="AF89" s="269"/>
      <c r="AG89" s="269"/>
      <c r="AH89" s="269"/>
      <c r="AI89" s="269"/>
      <c r="AJ89" s="269"/>
      <c r="AK89" s="270"/>
      <c r="AL89" s="274">
        <f>IF(AY79=0,0,ROUNDUP(AV89/AY79,3))</f>
        <v>0</v>
      </c>
      <c r="AM89" s="275"/>
      <c r="AN89" s="275"/>
      <c r="AO89" s="275"/>
      <c r="AP89" s="275"/>
      <c r="AQ89" s="276"/>
      <c r="AR89" s="31"/>
      <c r="AS89" s="31"/>
      <c r="AT89" s="43"/>
      <c r="AU89" s="266" t="s">
        <v>39</v>
      </c>
      <c r="AV89" s="280">
        <f>IF(AV79-AV84&gt;0,IF(AV79-AV84&gt;AY79,AY79,AV79-AV84),0)</f>
        <v>0</v>
      </c>
      <c r="AW89" s="281" t="s">
        <v>40</v>
      </c>
      <c r="AX89" s="281"/>
      <c r="AY89" s="124"/>
      <c r="AZ89" s="124"/>
      <c r="BA89" s="43"/>
      <c r="BB89" s="43"/>
      <c r="BC89" s="43"/>
      <c r="BD89" s="40"/>
      <c r="BE89" s="40"/>
      <c r="BF89" s="40"/>
    </row>
    <row r="90" spans="1:58" ht="35.25" hidden="1" customHeight="1" x14ac:dyDescent="0.15">
      <c r="A90" s="65"/>
      <c r="B90" s="31"/>
      <c r="C90" s="340"/>
      <c r="D90" s="341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2"/>
      <c r="AC90" s="34"/>
      <c r="AD90" s="31"/>
      <c r="AE90" s="271"/>
      <c r="AF90" s="272"/>
      <c r="AG90" s="272"/>
      <c r="AH90" s="272"/>
      <c r="AI90" s="272"/>
      <c r="AJ90" s="272"/>
      <c r="AK90" s="273"/>
      <c r="AL90" s="277"/>
      <c r="AM90" s="278"/>
      <c r="AN90" s="278"/>
      <c r="AO90" s="278"/>
      <c r="AP90" s="278"/>
      <c r="AQ90" s="279"/>
      <c r="AR90" s="31"/>
      <c r="AS90" s="31"/>
      <c r="AT90" s="266"/>
      <c r="AU90" s="266"/>
      <c r="AV90" s="280"/>
      <c r="AW90" s="281"/>
      <c r="AX90" s="281"/>
    </row>
    <row r="91" spans="1:58" ht="25.5" hidden="1" customHeight="1" x14ac:dyDescent="0.15">
      <c r="A91" s="65"/>
      <c r="B91" s="31"/>
      <c r="C91" s="343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4"/>
      <c r="X91" s="344"/>
      <c r="Y91" s="344"/>
      <c r="Z91" s="344"/>
      <c r="AA91" s="344"/>
      <c r="AB91" s="345"/>
      <c r="AC91" s="31"/>
      <c r="AD91" s="31"/>
      <c r="AE91" s="31"/>
      <c r="AF91" s="31"/>
      <c r="AG91" s="31"/>
      <c r="AH91" s="31"/>
      <c r="AI91" s="31"/>
      <c r="AJ91" s="31"/>
      <c r="AK91" s="54" t="s">
        <v>21</v>
      </c>
      <c r="AL91" s="31"/>
      <c r="AM91" s="34"/>
      <c r="AN91" s="34"/>
      <c r="AO91" s="34"/>
      <c r="AP91" s="31"/>
      <c r="AQ91" s="31"/>
      <c r="AR91" s="31"/>
      <c r="AS91" s="31"/>
      <c r="AT91" s="266"/>
    </row>
    <row r="92" spans="1:58" ht="25.5" hidden="1" customHeight="1" x14ac:dyDescent="0.15">
      <c r="A92" s="50"/>
      <c r="B92" s="30"/>
      <c r="C92" s="52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31"/>
      <c r="AD92" s="31"/>
      <c r="AE92" s="31"/>
      <c r="AF92" s="31"/>
      <c r="AG92" s="31"/>
      <c r="AH92" s="31"/>
      <c r="AI92" s="31"/>
      <c r="AJ92" s="31"/>
      <c r="AK92" s="55" t="s">
        <v>41</v>
      </c>
      <c r="AL92" s="31"/>
      <c r="AM92" s="34"/>
      <c r="AN92" s="34"/>
      <c r="AO92" s="34"/>
      <c r="AP92" s="31"/>
      <c r="AQ92" s="31"/>
      <c r="AR92" s="31"/>
      <c r="AS92" s="31"/>
    </row>
    <row r="93" spans="1:58" ht="17.25" hidden="1" customHeight="1" x14ac:dyDescent="0.15">
      <c r="A93" s="36"/>
      <c r="B93" s="36"/>
      <c r="C93" s="36"/>
      <c r="D93" s="36"/>
      <c r="E93" s="36"/>
      <c r="F93" s="62"/>
      <c r="G93" s="36"/>
      <c r="H93" s="36"/>
      <c r="I93" s="36"/>
      <c r="J93" s="36"/>
      <c r="AK93" s="63"/>
      <c r="AM93" s="10"/>
      <c r="AN93" s="10"/>
      <c r="AO93" s="10"/>
    </row>
    <row r="94" spans="1:58" ht="25.5" hidden="1" customHeight="1" x14ac:dyDescent="0.15">
      <c r="A94" s="320" t="s">
        <v>53</v>
      </c>
      <c r="B94" s="321"/>
      <c r="C94" s="321"/>
      <c r="D94" s="321"/>
      <c r="E94" s="321"/>
      <c r="F94" s="321"/>
      <c r="G94" s="321"/>
      <c r="H94" s="321"/>
      <c r="I94" s="322"/>
      <c r="J94" s="23"/>
      <c r="K94" s="64" t="s">
        <v>48</v>
      </c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23"/>
      <c r="AP94" s="23"/>
      <c r="AQ94" s="23"/>
      <c r="AR94" s="23"/>
      <c r="AS94" s="23"/>
      <c r="AU94" s="31" t="s">
        <v>6</v>
      </c>
      <c r="AV94" s="34"/>
      <c r="AW94" s="34"/>
      <c r="AX94" s="34"/>
      <c r="AY94" s="34"/>
      <c r="BA94" s="34"/>
      <c r="BB94" s="34"/>
      <c r="BC94" s="34"/>
      <c r="BD94" s="21"/>
      <c r="BE94" s="21"/>
      <c r="BF94" s="21"/>
    </row>
    <row r="95" spans="1:58" ht="17.25" hidden="1" customHeight="1" x14ac:dyDescent="0.15">
      <c r="A95" s="323"/>
      <c r="B95" s="324"/>
      <c r="C95" s="324"/>
      <c r="D95" s="324"/>
      <c r="E95" s="324"/>
      <c r="F95" s="324"/>
      <c r="G95" s="324"/>
      <c r="H95" s="324"/>
      <c r="I95" s="325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5"/>
      <c r="Y95" s="25"/>
      <c r="Z95" s="25"/>
      <c r="AA95" s="25"/>
      <c r="AB95" s="25"/>
      <c r="AC95" s="25"/>
      <c r="AD95" s="25"/>
      <c r="AE95" s="26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7"/>
      <c r="AQ95" s="27"/>
      <c r="AR95" s="27"/>
      <c r="AS95" s="27"/>
    </row>
    <row r="96" spans="1:58" ht="28.5" hidden="1" customHeight="1" x14ac:dyDescent="0.15">
      <c r="A96" s="28"/>
      <c r="B96" s="29" t="s">
        <v>7</v>
      </c>
      <c r="C96" s="30"/>
      <c r="D96" s="30"/>
      <c r="E96" s="30"/>
      <c r="F96" s="31"/>
      <c r="G96" s="32"/>
      <c r="H96" s="31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3"/>
      <c r="AB96" s="34"/>
      <c r="AC96" s="34"/>
      <c r="AD96" s="34"/>
      <c r="AE96" s="29" t="s">
        <v>8</v>
      </c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V96" s="31" t="s">
        <v>9</v>
      </c>
      <c r="AY96" s="31" t="s">
        <v>10</v>
      </c>
    </row>
    <row r="97" spans="1:58" ht="25.5" hidden="1" customHeight="1" x14ac:dyDescent="0.15">
      <c r="A97" s="28"/>
      <c r="B97" s="209" t="s">
        <v>11</v>
      </c>
      <c r="C97" s="327"/>
      <c r="D97" s="327"/>
      <c r="E97" s="328"/>
      <c r="F97" s="326" t="s">
        <v>12</v>
      </c>
      <c r="G97" s="326"/>
      <c r="H97" s="292"/>
      <c r="I97" s="292"/>
      <c r="J97" s="283" t="s">
        <v>13</v>
      </c>
      <c r="K97" s="283"/>
      <c r="L97" s="292"/>
      <c r="M97" s="292"/>
      <c r="N97" s="283" t="s">
        <v>14</v>
      </c>
      <c r="O97" s="284"/>
      <c r="P97" s="315" t="s">
        <v>15</v>
      </c>
      <c r="Q97" s="284"/>
      <c r="R97" s="316" t="s">
        <v>16</v>
      </c>
      <c r="S97" s="316"/>
      <c r="T97" s="292"/>
      <c r="U97" s="292"/>
      <c r="V97" s="283" t="s">
        <v>13</v>
      </c>
      <c r="W97" s="283"/>
      <c r="X97" s="292"/>
      <c r="Y97" s="292"/>
      <c r="Z97" s="283" t="s">
        <v>14</v>
      </c>
      <c r="AA97" s="284"/>
      <c r="AB97" s="31"/>
      <c r="AC97" s="31"/>
      <c r="AD97" s="31"/>
      <c r="AE97" s="268" t="s">
        <v>44</v>
      </c>
      <c r="AF97" s="332"/>
      <c r="AG97" s="332"/>
      <c r="AH97" s="332"/>
      <c r="AI97" s="333"/>
      <c r="AJ97" s="289">
        <f>ROUNDDOWN(AY97/60,0)</f>
        <v>0</v>
      </c>
      <c r="AK97" s="289"/>
      <c r="AL97" s="332" t="s">
        <v>18</v>
      </c>
      <c r="AM97" s="332"/>
      <c r="AN97" s="289">
        <f>AY97-AJ97*60</f>
        <v>0</v>
      </c>
      <c r="AO97" s="289"/>
      <c r="AP97" s="283" t="s">
        <v>14</v>
      </c>
      <c r="AQ97" s="284"/>
      <c r="AR97" s="34"/>
      <c r="AS97" s="31"/>
      <c r="AT97" s="266"/>
      <c r="AU97" s="266" t="s">
        <v>19</v>
      </c>
      <c r="AV97" s="267">
        <f>T97*60+X97</f>
        <v>0</v>
      </c>
      <c r="AX97" s="266" t="s">
        <v>20</v>
      </c>
      <c r="AY97" s="267">
        <f>(T97*60+X97)-(H97*60+L97)</f>
        <v>0</v>
      </c>
    </row>
    <row r="98" spans="1:58" ht="35.25" hidden="1" customHeight="1" x14ac:dyDescent="0.15">
      <c r="A98" s="28"/>
      <c r="B98" s="329"/>
      <c r="C98" s="330"/>
      <c r="D98" s="330"/>
      <c r="E98" s="331"/>
      <c r="F98" s="326"/>
      <c r="G98" s="326"/>
      <c r="H98" s="293"/>
      <c r="I98" s="293"/>
      <c r="J98" s="286"/>
      <c r="K98" s="286"/>
      <c r="L98" s="293"/>
      <c r="M98" s="293"/>
      <c r="N98" s="286"/>
      <c r="O98" s="287"/>
      <c r="P98" s="285"/>
      <c r="Q98" s="287"/>
      <c r="R98" s="317"/>
      <c r="S98" s="317"/>
      <c r="T98" s="293"/>
      <c r="U98" s="293"/>
      <c r="V98" s="286"/>
      <c r="W98" s="286"/>
      <c r="X98" s="293"/>
      <c r="Y98" s="293"/>
      <c r="Z98" s="286"/>
      <c r="AA98" s="287"/>
      <c r="AB98" s="31"/>
      <c r="AC98" s="31"/>
      <c r="AD98" s="31"/>
      <c r="AE98" s="334"/>
      <c r="AF98" s="335"/>
      <c r="AG98" s="335"/>
      <c r="AH98" s="335"/>
      <c r="AI98" s="336"/>
      <c r="AJ98" s="291"/>
      <c r="AK98" s="291"/>
      <c r="AL98" s="335"/>
      <c r="AM98" s="335"/>
      <c r="AN98" s="291"/>
      <c r="AO98" s="291"/>
      <c r="AP98" s="286"/>
      <c r="AQ98" s="287"/>
      <c r="AR98" s="34"/>
      <c r="AS98" s="31"/>
      <c r="AT98" s="266"/>
      <c r="AU98" s="266"/>
      <c r="AV98" s="267"/>
      <c r="AX98" s="266"/>
      <c r="AY98" s="267"/>
    </row>
    <row r="99" spans="1:58" ht="17.25" hidden="1" customHeight="1" x14ac:dyDescent="0.15">
      <c r="A99" s="28"/>
      <c r="B99" s="35"/>
      <c r="C99" s="35"/>
      <c r="D99" s="35"/>
      <c r="E99" s="35"/>
      <c r="F99" s="36"/>
      <c r="G99" s="36"/>
      <c r="H99" s="37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4"/>
      <c r="Y99" s="34"/>
      <c r="Z99" s="32"/>
      <c r="AA99" s="33"/>
      <c r="AB99" s="34"/>
      <c r="AC99" s="34"/>
      <c r="AD99" s="34"/>
      <c r="AE99" s="38"/>
      <c r="AF99" s="38"/>
      <c r="AG99" s="38"/>
      <c r="AH99" s="38"/>
      <c r="AI99" s="38"/>
      <c r="AJ99" s="39" t="s">
        <v>21</v>
      </c>
      <c r="AK99" s="38"/>
      <c r="AL99" s="38"/>
      <c r="AM99" s="38"/>
      <c r="AN99" s="38"/>
      <c r="AO99" s="38"/>
      <c r="AP99" s="38"/>
      <c r="AQ99" s="38"/>
      <c r="AR99" s="34"/>
      <c r="AS99" s="31"/>
    </row>
    <row r="100" spans="1:58" s="31" customFormat="1" ht="25.5" hidden="1" customHeight="1" x14ac:dyDescent="0.15">
      <c r="A100" s="28"/>
      <c r="B100" s="29"/>
      <c r="C100" s="30"/>
      <c r="D100" s="30"/>
      <c r="E100" s="30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3"/>
      <c r="X100" s="34"/>
      <c r="Y100" s="34"/>
      <c r="Z100" s="32"/>
      <c r="AA100" s="33"/>
      <c r="AB100" s="34"/>
      <c r="AC100" s="34"/>
      <c r="AD100" s="34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4"/>
      <c r="AV100" s="43" t="s">
        <v>22</v>
      </c>
      <c r="AY100" s="31" t="s">
        <v>23</v>
      </c>
      <c r="BB100" s="31" t="s">
        <v>49</v>
      </c>
      <c r="BD100" s="3"/>
      <c r="BE100" s="3"/>
      <c r="BF100" s="3"/>
    </row>
    <row r="101" spans="1:58" s="48" customFormat="1" ht="25.5" hidden="1" customHeight="1" x14ac:dyDescent="0.15">
      <c r="A101" s="41"/>
      <c r="B101" s="42" t="s">
        <v>117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3"/>
      <c r="P101" s="42"/>
      <c r="Q101" s="42"/>
      <c r="R101" s="42"/>
      <c r="S101" s="42"/>
      <c r="T101" s="42"/>
      <c r="U101" s="13"/>
      <c r="V101" s="42"/>
      <c r="W101" s="42"/>
      <c r="X101" s="34"/>
      <c r="Y101" s="34"/>
      <c r="Z101" s="32"/>
      <c r="AA101" s="33"/>
      <c r="AB101" s="34"/>
      <c r="AC101" s="34"/>
      <c r="AD101" s="34"/>
      <c r="AE101" s="44" t="s">
        <v>25</v>
      </c>
      <c r="AF101" s="45"/>
      <c r="AG101" s="46"/>
      <c r="AH101" s="46"/>
      <c r="AI101" s="46"/>
      <c r="AJ101" s="46"/>
      <c r="AK101" s="46"/>
      <c r="AL101" s="46"/>
      <c r="AM101" s="46"/>
      <c r="AN101" s="38"/>
      <c r="AO101" s="38"/>
      <c r="AP101" s="38"/>
      <c r="AQ101" s="47"/>
      <c r="AR101" s="34"/>
      <c r="AS101" s="31"/>
      <c r="AT101" s="43"/>
      <c r="AU101" s="43"/>
      <c r="AV101" s="43" t="s">
        <v>26</v>
      </c>
      <c r="AW101" s="43"/>
      <c r="AX101" s="43"/>
      <c r="AY101" s="31" t="s">
        <v>27</v>
      </c>
      <c r="AZ101" s="43"/>
      <c r="BA101" s="31"/>
      <c r="BB101" s="31"/>
      <c r="BC101" s="43"/>
      <c r="BD101" s="3"/>
      <c r="BE101" s="40"/>
      <c r="BF101" s="40"/>
    </row>
    <row r="102" spans="1:58" ht="25.5" hidden="1" customHeight="1" x14ac:dyDescent="0.15">
      <c r="A102" s="28"/>
      <c r="B102" s="209" t="s">
        <v>51</v>
      </c>
      <c r="C102" s="327"/>
      <c r="D102" s="327"/>
      <c r="E102" s="328"/>
      <c r="F102" s="326" t="s">
        <v>12</v>
      </c>
      <c r="G102" s="326"/>
      <c r="H102" s="292"/>
      <c r="I102" s="292"/>
      <c r="J102" s="283" t="s">
        <v>13</v>
      </c>
      <c r="K102" s="283"/>
      <c r="L102" s="292"/>
      <c r="M102" s="292"/>
      <c r="N102" s="283" t="s">
        <v>14</v>
      </c>
      <c r="O102" s="284"/>
      <c r="P102" s="315" t="s">
        <v>15</v>
      </c>
      <c r="Q102" s="284"/>
      <c r="R102" s="316" t="s">
        <v>16</v>
      </c>
      <c r="S102" s="316"/>
      <c r="T102" s="318"/>
      <c r="U102" s="292"/>
      <c r="V102" s="283" t="s">
        <v>13</v>
      </c>
      <c r="W102" s="283"/>
      <c r="X102" s="292"/>
      <c r="Y102" s="292"/>
      <c r="Z102" s="283" t="s">
        <v>14</v>
      </c>
      <c r="AA102" s="284"/>
      <c r="AB102" s="34"/>
      <c r="AC102" s="34"/>
      <c r="AD102" s="34"/>
      <c r="AE102" s="282" t="s">
        <v>52</v>
      </c>
      <c r="AF102" s="283"/>
      <c r="AG102" s="283"/>
      <c r="AH102" s="283"/>
      <c r="AI102" s="284"/>
      <c r="AJ102" s="288">
        <f>ROUNDDOWN(AV107/60,0)</f>
        <v>0</v>
      </c>
      <c r="AK102" s="289"/>
      <c r="AL102" s="283" t="s">
        <v>13</v>
      </c>
      <c r="AM102" s="283"/>
      <c r="AN102" s="289">
        <f>AV107-AJ102*60</f>
        <v>0</v>
      </c>
      <c r="AO102" s="289"/>
      <c r="AP102" s="283" t="s">
        <v>14</v>
      </c>
      <c r="AQ102" s="284"/>
      <c r="AR102" s="34"/>
      <c r="AS102" s="49"/>
      <c r="AU102" s="266" t="s">
        <v>30</v>
      </c>
      <c r="AV102" s="267">
        <f>IF(AY102&lt;=BB102,BB102,AV97)</f>
        <v>1260</v>
      </c>
      <c r="AW102" s="175"/>
      <c r="AX102" s="266" t="s">
        <v>31</v>
      </c>
      <c r="AY102" s="267">
        <f>T102*60+X102</f>
        <v>0</v>
      </c>
      <c r="AZ102" s="175"/>
      <c r="BA102" s="266" t="s">
        <v>32</v>
      </c>
      <c r="BB102" s="267">
        <f>21*60</f>
        <v>1260</v>
      </c>
    </row>
    <row r="103" spans="1:58" ht="35.25" hidden="1" customHeight="1" x14ac:dyDescent="0.15">
      <c r="A103" s="28"/>
      <c r="B103" s="329"/>
      <c r="C103" s="330"/>
      <c r="D103" s="330"/>
      <c r="E103" s="331"/>
      <c r="F103" s="326"/>
      <c r="G103" s="326"/>
      <c r="H103" s="293"/>
      <c r="I103" s="293"/>
      <c r="J103" s="286"/>
      <c r="K103" s="286"/>
      <c r="L103" s="293"/>
      <c r="M103" s="293"/>
      <c r="N103" s="286"/>
      <c r="O103" s="287"/>
      <c r="P103" s="285"/>
      <c r="Q103" s="287"/>
      <c r="R103" s="317"/>
      <c r="S103" s="317"/>
      <c r="T103" s="319"/>
      <c r="U103" s="293"/>
      <c r="V103" s="286"/>
      <c r="W103" s="286"/>
      <c r="X103" s="293"/>
      <c r="Y103" s="293"/>
      <c r="Z103" s="286"/>
      <c r="AA103" s="287"/>
      <c r="AB103" s="31"/>
      <c r="AC103" s="31"/>
      <c r="AD103" s="31"/>
      <c r="AE103" s="285"/>
      <c r="AF103" s="286"/>
      <c r="AG103" s="286"/>
      <c r="AH103" s="286"/>
      <c r="AI103" s="287"/>
      <c r="AJ103" s="290"/>
      <c r="AK103" s="291"/>
      <c r="AL103" s="286"/>
      <c r="AM103" s="286"/>
      <c r="AN103" s="291"/>
      <c r="AO103" s="291"/>
      <c r="AP103" s="286"/>
      <c r="AQ103" s="287"/>
      <c r="AR103" s="34"/>
      <c r="AS103" s="49"/>
      <c r="AU103" s="266"/>
      <c r="AV103" s="267"/>
      <c r="AW103" s="175"/>
      <c r="AX103" s="266"/>
      <c r="AY103" s="267"/>
      <c r="AZ103" s="175"/>
      <c r="BA103" s="266"/>
      <c r="BB103" s="267"/>
    </row>
    <row r="104" spans="1:58" ht="17.25" hidden="1" customHeight="1" x14ac:dyDescent="0.15">
      <c r="A104" s="50"/>
      <c r="B104" s="35"/>
      <c r="C104" s="35"/>
      <c r="D104" s="35"/>
      <c r="E104" s="35"/>
      <c r="F104" s="31"/>
      <c r="G104" s="35"/>
      <c r="H104" s="37"/>
      <c r="I104" s="35"/>
      <c r="J104" s="35"/>
      <c r="K104" s="35"/>
      <c r="L104" s="35"/>
      <c r="M104" s="35"/>
      <c r="N104" s="35"/>
      <c r="O104" s="35"/>
      <c r="P104" s="51"/>
      <c r="Q104" s="35"/>
      <c r="R104" s="35"/>
      <c r="S104" s="35"/>
      <c r="T104" s="35"/>
      <c r="U104" s="35"/>
      <c r="V104" s="35"/>
      <c r="W104" s="35"/>
      <c r="X104" s="34"/>
      <c r="Y104" s="34"/>
      <c r="Z104" s="32"/>
      <c r="AA104" s="31"/>
      <c r="AB104" s="31"/>
      <c r="AC104" s="31"/>
      <c r="AD104" s="31"/>
      <c r="AE104" s="47"/>
      <c r="AF104" s="47"/>
      <c r="AG104" s="47"/>
      <c r="AH104" s="47"/>
      <c r="AI104" s="47"/>
      <c r="AJ104" s="39" t="s">
        <v>21</v>
      </c>
      <c r="AK104" s="47"/>
      <c r="AL104" s="47"/>
      <c r="AM104" s="47"/>
      <c r="AN104" s="47"/>
      <c r="AO104" s="47"/>
      <c r="AP104" s="47"/>
      <c r="AQ104" s="47"/>
      <c r="AR104" s="31"/>
      <c r="AS104" s="31"/>
      <c r="AY104" s="62" t="s">
        <v>33</v>
      </c>
    </row>
    <row r="105" spans="1:58" ht="25.5" hidden="1" customHeight="1" x14ac:dyDescent="0.2">
      <c r="A105" s="50"/>
      <c r="B105" s="31"/>
      <c r="C105" s="337" t="s">
        <v>109</v>
      </c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9"/>
      <c r="AC105" s="31"/>
      <c r="AD105" s="3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31"/>
      <c r="AS105" s="31"/>
      <c r="AY105" s="123" t="s">
        <v>106</v>
      </c>
    </row>
    <row r="106" spans="1:58" ht="25.5" hidden="1" customHeight="1" x14ac:dyDescent="0.15">
      <c r="A106" s="50"/>
      <c r="B106" s="31"/>
      <c r="C106" s="340"/>
      <c r="D106" s="341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341"/>
      <c r="U106" s="341"/>
      <c r="V106" s="341"/>
      <c r="W106" s="341"/>
      <c r="X106" s="341"/>
      <c r="Y106" s="341"/>
      <c r="Z106" s="341"/>
      <c r="AA106" s="341"/>
      <c r="AB106" s="342"/>
      <c r="AC106" s="31"/>
      <c r="AD106" s="31"/>
      <c r="AE106" s="44" t="s">
        <v>35</v>
      </c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1"/>
      <c r="AS106" s="31"/>
      <c r="AV106" s="31" t="s">
        <v>36</v>
      </c>
      <c r="AY106" s="31" t="s">
        <v>37</v>
      </c>
      <c r="AZ106" s="124"/>
    </row>
    <row r="107" spans="1:58" s="48" customFormat="1" ht="25.5" hidden="1" customHeight="1" x14ac:dyDescent="0.15">
      <c r="A107" s="50"/>
      <c r="B107" s="31"/>
      <c r="C107" s="340"/>
      <c r="D107" s="341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341"/>
      <c r="U107" s="341"/>
      <c r="V107" s="341"/>
      <c r="W107" s="341"/>
      <c r="X107" s="341"/>
      <c r="Y107" s="341"/>
      <c r="Z107" s="341"/>
      <c r="AA107" s="341"/>
      <c r="AB107" s="342"/>
      <c r="AD107" s="34"/>
      <c r="AE107" s="268" t="s">
        <v>46</v>
      </c>
      <c r="AF107" s="269"/>
      <c r="AG107" s="269"/>
      <c r="AH107" s="269"/>
      <c r="AI107" s="269"/>
      <c r="AJ107" s="269"/>
      <c r="AK107" s="270"/>
      <c r="AL107" s="274">
        <f>IF(AY97=0,0,ROUNDUP(AV107/AY97,3))</f>
        <v>0</v>
      </c>
      <c r="AM107" s="275"/>
      <c r="AN107" s="275"/>
      <c r="AO107" s="275"/>
      <c r="AP107" s="275"/>
      <c r="AQ107" s="276"/>
      <c r="AR107" s="31"/>
      <c r="AS107" s="31"/>
      <c r="AT107" s="43"/>
      <c r="AU107" s="266" t="s">
        <v>39</v>
      </c>
      <c r="AV107" s="280">
        <f>IF(AV97-AV102&gt;0,IF(AV97-AV102&gt;AY97,AY97,AV97-AV102),0)</f>
        <v>0</v>
      </c>
      <c r="AW107" s="281" t="s">
        <v>40</v>
      </c>
      <c r="AX107" s="281"/>
      <c r="AY107" s="124"/>
      <c r="AZ107" s="124"/>
      <c r="BA107" s="43"/>
      <c r="BB107" s="43"/>
      <c r="BC107" s="43"/>
      <c r="BD107" s="40"/>
      <c r="BE107" s="40"/>
      <c r="BF107" s="40"/>
    </row>
    <row r="108" spans="1:58" ht="35.25" hidden="1" customHeight="1" x14ac:dyDescent="0.15">
      <c r="A108" s="65"/>
      <c r="B108" s="31"/>
      <c r="C108" s="340"/>
      <c r="D108" s="341"/>
      <c r="E108" s="341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341"/>
      <c r="U108" s="341"/>
      <c r="V108" s="341"/>
      <c r="W108" s="341"/>
      <c r="X108" s="341"/>
      <c r="Y108" s="341"/>
      <c r="Z108" s="341"/>
      <c r="AA108" s="341"/>
      <c r="AB108" s="342"/>
      <c r="AC108" s="34"/>
      <c r="AD108" s="31"/>
      <c r="AE108" s="271"/>
      <c r="AF108" s="272"/>
      <c r="AG108" s="272"/>
      <c r="AH108" s="272"/>
      <c r="AI108" s="272"/>
      <c r="AJ108" s="272"/>
      <c r="AK108" s="273"/>
      <c r="AL108" s="277"/>
      <c r="AM108" s="278"/>
      <c r="AN108" s="278"/>
      <c r="AO108" s="278"/>
      <c r="AP108" s="278"/>
      <c r="AQ108" s="279"/>
      <c r="AR108" s="31"/>
      <c r="AS108" s="31"/>
      <c r="AT108" s="266"/>
      <c r="AU108" s="266"/>
      <c r="AV108" s="280"/>
      <c r="AW108" s="281"/>
      <c r="AX108" s="281"/>
    </row>
    <row r="109" spans="1:58" ht="25.5" hidden="1" customHeight="1" x14ac:dyDescent="0.15">
      <c r="A109" s="65"/>
      <c r="B109" s="31"/>
      <c r="C109" s="343"/>
      <c r="D109" s="344"/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344"/>
      <c r="Y109" s="344"/>
      <c r="Z109" s="344"/>
      <c r="AA109" s="344"/>
      <c r="AB109" s="345"/>
      <c r="AC109" s="31"/>
      <c r="AD109" s="31"/>
      <c r="AE109" s="31"/>
      <c r="AF109" s="31"/>
      <c r="AG109" s="31"/>
      <c r="AH109" s="31"/>
      <c r="AI109" s="31"/>
      <c r="AJ109" s="31"/>
      <c r="AK109" s="54" t="s">
        <v>21</v>
      </c>
      <c r="AL109" s="31"/>
      <c r="AM109" s="34"/>
      <c r="AN109" s="34"/>
      <c r="AO109" s="34"/>
      <c r="AP109" s="31"/>
      <c r="AQ109" s="31"/>
      <c r="AR109" s="31"/>
      <c r="AS109" s="31"/>
      <c r="AT109" s="266"/>
    </row>
    <row r="110" spans="1:58" ht="25.5" hidden="1" customHeight="1" x14ac:dyDescent="0.15">
      <c r="A110" s="50"/>
      <c r="B110" s="30"/>
      <c r="C110" s="52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31"/>
      <c r="AD110" s="31"/>
      <c r="AE110" s="31"/>
      <c r="AF110" s="31"/>
      <c r="AG110" s="31"/>
      <c r="AH110" s="31"/>
      <c r="AI110" s="31"/>
      <c r="AJ110" s="31"/>
      <c r="AK110" s="55" t="s">
        <v>41</v>
      </c>
      <c r="AL110" s="31"/>
      <c r="AM110" s="34"/>
      <c r="AN110" s="34"/>
      <c r="AO110" s="34"/>
      <c r="AP110" s="31"/>
      <c r="AQ110" s="31"/>
      <c r="AR110" s="31"/>
      <c r="AS110" s="31"/>
    </row>
    <row r="111" spans="1:58" s="17" customFormat="1" ht="16.5" hidden="1" customHeight="1" x14ac:dyDescent="0.15">
      <c r="A111" s="15"/>
      <c r="B111" s="15"/>
      <c r="C111" s="16"/>
      <c r="F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U111" s="34"/>
      <c r="AV111" s="34"/>
      <c r="AW111" s="34"/>
      <c r="AX111" s="34"/>
      <c r="AY111" s="34"/>
      <c r="AZ111" s="34"/>
      <c r="BA111" s="34"/>
      <c r="BB111" s="34"/>
      <c r="BC111" s="34"/>
      <c r="BD111" s="21"/>
      <c r="BE111" s="21"/>
      <c r="BF111" s="21"/>
    </row>
    <row r="112" spans="1:58" ht="25.5" hidden="1" customHeight="1" x14ac:dyDescent="0.15">
      <c r="A112" s="320" t="s">
        <v>54</v>
      </c>
      <c r="B112" s="321"/>
      <c r="C112" s="321"/>
      <c r="D112" s="321"/>
      <c r="E112" s="321"/>
      <c r="F112" s="321"/>
      <c r="G112" s="321"/>
      <c r="H112" s="321"/>
      <c r="I112" s="322"/>
      <c r="J112" s="23"/>
      <c r="K112" s="64" t="s">
        <v>48</v>
      </c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23"/>
      <c r="AP112" s="23"/>
      <c r="AQ112" s="23"/>
      <c r="AR112" s="23"/>
      <c r="AS112" s="23"/>
      <c r="AU112" s="31" t="s">
        <v>6</v>
      </c>
      <c r="AV112" s="34"/>
      <c r="AW112" s="34"/>
      <c r="AX112" s="34"/>
      <c r="AY112" s="34"/>
      <c r="BA112" s="34"/>
      <c r="BB112" s="34"/>
      <c r="BC112" s="34"/>
      <c r="BD112" s="21"/>
      <c r="BE112" s="21"/>
      <c r="BF112" s="21"/>
    </row>
    <row r="113" spans="1:58" ht="17.25" hidden="1" customHeight="1" x14ac:dyDescent="0.15">
      <c r="A113" s="323"/>
      <c r="B113" s="324"/>
      <c r="C113" s="324"/>
      <c r="D113" s="324"/>
      <c r="E113" s="324"/>
      <c r="F113" s="324"/>
      <c r="G113" s="324"/>
      <c r="H113" s="324"/>
      <c r="I113" s="325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5"/>
      <c r="Y113" s="25"/>
      <c r="Z113" s="25"/>
      <c r="AA113" s="25"/>
      <c r="AB113" s="25"/>
      <c r="AC113" s="25"/>
      <c r="AD113" s="25"/>
      <c r="AE113" s="26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7"/>
      <c r="AQ113" s="27"/>
      <c r="AR113" s="27"/>
      <c r="AS113" s="27"/>
    </row>
    <row r="114" spans="1:58" ht="28.5" hidden="1" customHeight="1" x14ac:dyDescent="0.15">
      <c r="A114" s="28"/>
      <c r="B114" s="29" t="s">
        <v>7</v>
      </c>
      <c r="C114" s="30"/>
      <c r="D114" s="30"/>
      <c r="E114" s="30"/>
      <c r="F114" s="31"/>
      <c r="G114" s="32"/>
      <c r="H114" s="31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3"/>
      <c r="AB114" s="34"/>
      <c r="AC114" s="34"/>
      <c r="AD114" s="34"/>
      <c r="AE114" s="29" t="s">
        <v>8</v>
      </c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V114" s="31" t="s">
        <v>9</v>
      </c>
      <c r="AY114" s="31" t="s">
        <v>10</v>
      </c>
    </row>
    <row r="115" spans="1:58" ht="25.5" hidden="1" customHeight="1" x14ac:dyDescent="0.15">
      <c r="A115" s="28"/>
      <c r="B115" s="209" t="s">
        <v>11</v>
      </c>
      <c r="C115" s="327"/>
      <c r="D115" s="327"/>
      <c r="E115" s="328"/>
      <c r="F115" s="326" t="s">
        <v>12</v>
      </c>
      <c r="G115" s="326"/>
      <c r="H115" s="292"/>
      <c r="I115" s="292"/>
      <c r="J115" s="283" t="s">
        <v>13</v>
      </c>
      <c r="K115" s="283"/>
      <c r="L115" s="292"/>
      <c r="M115" s="292"/>
      <c r="N115" s="283" t="s">
        <v>14</v>
      </c>
      <c r="O115" s="284"/>
      <c r="P115" s="315" t="s">
        <v>15</v>
      </c>
      <c r="Q115" s="284"/>
      <c r="R115" s="316" t="s">
        <v>16</v>
      </c>
      <c r="S115" s="316"/>
      <c r="T115" s="292"/>
      <c r="U115" s="292"/>
      <c r="V115" s="283" t="s">
        <v>13</v>
      </c>
      <c r="W115" s="283"/>
      <c r="X115" s="292"/>
      <c r="Y115" s="292"/>
      <c r="Z115" s="283" t="s">
        <v>14</v>
      </c>
      <c r="AA115" s="284"/>
      <c r="AB115" s="31"/>
      <c r="AC115" s="31"/>
      <c r="AD115" s="31"/>
      <c r="AE115" s="268" t="s">
        <v>17</v>
      </c>
      <c r="AF115" s="332"/>
      <c r="AG115" s="332"/>
      <c r="AH115" s="332"/>
      <c r="AI115" s="333"/>
      <c r="AJ115" s="289">
        <f>ROUNDDOWN(AY115/60,0)</f>
        <v>0</v>
      </c>
      <c r="AK115" s="289"/>
      <c r="AL115" s="332" t="s">
        <v>18</v>
      </c>
      <c r="AM115" s="332"/>
      <c r="AN115" s="289">
        <f>AY115-AJ115*60</f>
        <v>0</v>
      </c>
      <c r="AO115" s="289"/>
      <c r="AP115" s="283" t="s">
        <v>14</v>
      </c>
      <c r="AQ115" s="284"/>
      <c r="AR115" s="34"/>
      <c r="AS115" s="31"/>
      <c r="AT115" s="266"/>
      <c r="AU115" s="266" t="s">
        <v>19</v>
      </c>
      <c r="AV115" s="267">
        <f>T115*60+X115</f>
        <v>0</v>
      </c>
      <c r="AX115" s="266" t="s">
        <v>20</v>
      </c>
      <c r="AY115" s="267">
        <f>(T115*60+X115)-(H115*60+L115)</f>
        <v>0</v>
      </c>
    </row>
    <row r="116" spans="1:58" ht="35.25" hidden="1" customHeight="1" x14ac:dyDescent="0.15">
      <c r="A116" s="28"/>
      <c r="B116" s="329"/>
      <c r="C116" s="330"/>
      <c r="D116" s="330"/>
      <c r="E116" s="331"/>
      <c r="F116" s="326"/>
      <c r="G116" s="326"/>
      <c r="H116" s="293"/>
      <c r="I116" s="293"/>
      <c r="J116" s="286"/>
      <c r="K116" s="286"/>
      <c r="L116" s="293"/>
      <c r="M116" s="293"/>
      <c r="N116" s="286"/>
      <c r="O116" s="287"/>
      <c r="P116" s="285"/>
      <c r="Q116" s="287"/>
      <c r="R116" s="317"/>
      <c r="S116" s="317"/>
      <c r="T116" s="293"/>
      <c r="U116" s="293"/>
      <c r="V116" s="286"/>
      <c r="W116" s="286"/>
      <c r="X116" s="293"/>
      <c r="Y116" s="293"/>
      <c r="Z116" s="286"/>
      <c r="AA116" s="287"/>
      <c r="AB116" s="31"/>
      <c r="AC116" s="31"/>
      <c r="AD116" s="31"/>
      <c r="AE116" s="334"/>
      <c r="AF116" s="335"/>
      <c r="AG116" s="335"/>
      <c r="AH116" s="335"/>
      <c r="AI116" s="336"/>
      <c r="AJ116" s="291"/>
      <c r="AK116" s="291"/>
      <c r="AL116" s="335"/>
      <c r="AM116" s="335"/>
      <c r="AN116" s="291"/>
      <c r="AO116" s="291"/>
      <c r="AP116" s="286"/>
      <c r="AQ116" s="287"/>
      <c r="AR116" s="34"/>
      <c r="AS116" s="31"/>
      <c r="AT116" s="266"/>
      <c r="AU116" s="266"/>
      <c r="AV116" s="267"/>
      <c r="AX116" s="266"/>
      <c r="AY116" s="267"/>
    </row>
    <row r="117" spans="1:58" ht="17.25" hidden="1" customHeight="1" x14ac:dyDescent="0.15">
      <c r="A117" s="28"/>
      <c r="B117" s="35"/>
      <c r="C117" s="35"/>
      <c r="D117" s="35"/>
      <c r="E117" s="35"/>
      <c r="F117" s="36"/>
      <c r="G117" s="36"/>
      <c r="H117" s="37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4"/>
      <c r="Y117" s="34"/>
      <c r="Z117" s="32"/>
      <c r="AA117" s="33"/>
      <c r="AB117" s="34"/>
      <c r="AC117" s="34"/>
      <c r="AD117" s="34"/>
      <c r="AE117" s="38"/>
      <c r="AF117" s="38"/>
      <c r="AG117" s="38"/>
      <c r="AH117" s="38"/>
      <c r="AI117" s="38"/>
      <c r="AJ117" s="39" t="s">
        <v>21</v>
      </c>
      <c r="AK117" s="38"/>
      <c r="AL117" s="38"/>
      <c r="AM117" s="38"/>
      <c r="AN117" s="38"/>
      <c r="AO117" s="38"/>
      <c r="AP117" s="38"/>
      <c r="AQ117" s="38"/>
      <c r="AR117" s="34"/>
      <c r="AS117" s="31"/>
    </row>
    <row r="118" spans="1:58" s="31" customFormat="1" ht="25.5" hidden="1" customHeight="1" x14ac:dyDescent="0.15">
      <c r="A118" s="28"/>
      <c r="B118" s="29"/>
      <c r="C118" s="30"/>
      <c r="D118" s="30"/>
      <c r="E118" s="30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3"/>
      <c r="X118" s="34"/>
      <c r="Y118" s="34"/>
      <c r="Z118" s="32"/>
      <c r="AA118" s="33"/>
      <c r="AB118" s="34"/>
      <c r="AC118" s="34"/>
      <c r="AD118" s="34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4"/>
      <c r="AV118" s="43" t="s">
        <v>22</v>
      </c>
      <c r="AY118" s="31" t="s">
        <v>23</v>
      </c>
      <c r="BB118" s="31" t="s">
        <v>49</v>
      </c>
      <c r="BD118" s="3"/>
      <c r="BE118" s="3"/>
      <c r="BF118" s="3"/>
    </row>
    <row r="119" spans="1:58" s="48" customFormat="1" ht="25.5" hidden="1" customHeight="1" x14ac:dyDescent="0.15">
      <c r="A119" s="41"/>
      <c r="B119" s="42" t="s">
        <v>117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3"/>
      <c r="P119" s="42"/>
      <c r="Q119" s="42"/>
      <c r="R119" s="42"/>
      <c r="S119" s="42"/>
      <c r="T119" s="42"/>
      <c r="U119" s="13"/>
      <c r="V119" s="42"/>
      <c r="W119" s="42"/>
      <c r="X119" s="34"/>
      <c r="Y119" s="34"/>
      <c r="Z119" s="32"/>
      <c r="AA119" s="33"/>
      <c r="AB119" s="34"/>
      <c r="AC119" s="34"/>
      <c r="AD119" s="34"/>
      <c r="AE119" s="44" t="s">
        <v>25</v>
      </c>
      <c r="AF119" s="45"/>
      <c r="AG119" s="46"/>
      <c r="AH119" s="46"/>
      <c r="AI119" s="46"/>
      <c r="AJ119" s="46"/>
      <c r="AK119" s="46"/>
      <c r="AL119" s="46"/>
      <c r="AM119" s="46"/>
      <c r="AN119" s="38"/>
      <c r="AO119" s="38"/>
      <c r="AP119" s="38"/>
      <c r="AQ119" s="47"/>
      <c r="AR119" s="34"/>
      <c r="AS119" s="31"/>
      <c r="AT119" s="43"/>
      <c r="AU119" s="43"/>
      <c r="AV119" s="43" t="s">
        <v>26</v>
      </c>
      <c r="AW119" s="43"/>
      <c r="AX119" s="43"/>
      <c r="AY119" s="31" t="s">
        <v>27</v>
      </c>
      <c r="AZ119" s="43"/>
      <c r="BA119" s="31"/>
      <c r="BB119" s="31"/>
      <c r="BC119" s="43"/>
      <c r="BD119" s="3"/>
      <c r="BE119" s="40"/>
      <c r="BF119" s="40"/>
    </row>
    <row r="120" spans="1:58" ht="25.5" hidden="1" customHeight="1" x14ac:dyDescent="0.15">
      <c r="A120" s="28"/>
      <c r="B120" s="209" t="s">
        <v>11</v>
      </c>
      <c r="C120" s="327"/>
      <c r="D120" s="327"/>
      <c r="E120" s="328"/>
      <c r="F120" s="326" t="s">
        <v>12</v>
      </c>
      <c r="G120" s="326"/>
      <c r="H120" s="292"/>
      <c r="I120" s="292"/>
      <c r="J120" s="283" t="s">
        <v>13</v>
      </c>
      <c r="K120" s="283"/>
      <c r="L120" s="292"/>
      <c r="M120" s="292"/>
      <c r="N120" s="283" t="s">
        <v>14</v>
      </c>
      <c r="O120" s="284"/>
      <c r="P120" s="315" t="s">
        <v>15</v>
      </c>
      <c r="Q120" s="284"/>
      <c r="R120" s="316" t="s">
        <v>16</v>
      </c>
      <c r="S120" s="316"/>
      <c r="T120" s="318"/>
      <c r="U120" s="292"/>
      <c r="V120" s="283" t="s">
        <v>13</v>
      </c>
      <c r="W120" s="283"/>
      <c r="X120" s="292"/>
      <c r="Y120" s="292"/>
      <c r="Z120" s="283" t="s">
        <v>14</v>
      </c>
      <c r="AA120" s="284"/>
      <c r="AB120" s="34"/>
      <c r="AC120" s="34"/>
      <c r="AD120" s="34"/>
      <c r="AE120" s="282" t="s">
        <v>29</v>
      </c>
      <c r="AF120" s="283"/>
      <c r="AG120" s="283"/>
      <c r="AH120" s="283"/>
      <c r="AI120" s="284"/>
      <c r="AJ120" s="288">
        <f>ROUNDDOWN(AV125/60,0)</f>
        <v>0</v>
      </c>
      <c r="AK120" s="289"/>
      <c r="AL120" s="283" t="s">
        <v>13</v>
      </c>
      <c r="AM120" s="283"/>
      <c r="AN120" s="289">
        <f>AV125-AJ120*60</f>
        <v>0</v>
      </c>
      <c r="AO120" s="289"/>
      <c r="AP120" s="283" t="s">
        <v>14</v>
      </c>
      <c r="AQ120" s="284"/>
      <c r="AR120" s="34"/>
      <c r="AS120" s="49"/>
      <c r="AU120" s="266" t="s">
        <v>30</v>
      </c>
      <c r="AV120" s="267">
        <f>IF(AY120&lt;=BB120,BB120,AV115)</f>
        <v>1260</v>
      </c>
      <c r="AW120" s="175"/>
      <c r="AX120" s="266" t="s">
        <v>31</v>
      </c>
      <c r="AY120" s="267">
        <f>T120*60+X120</f>
        <v>0</v>
      </c>
      <c r="AZ120" s="175"/>
      <c r="BA120" s="266" t="s">
        <v>32</v>
      </c>
      <c r="BB120" s="267">
        <f>21*60</f>
        <v>1260</v>
      </c>
    </row>
    <row r="121" spans="1:58" ht="35.25" hidden="1" customHeight="1" x14ac:dyDescent="0.15">
      <c r="A121" s="28"/>
      <c r="B121" s="329"/>
      <c r="C121" s="330"/>
      <c r="D121" s="330"/>
      <c r="E121" s="331"/>
      <c r="F121" s="326"/>
      <c r="G121" s="326"/>
      <c r="H121" s="293"/>
      <c r="I121" s="293"/>
      <c r="J121" s="286"/>
      <c r="K121" s="286"/>
      <c r="L121" s="293"/>
      <c r="M121" s="293"/>
      <c r="N121" s="286"/>
      <c r="O121" s="287"/>
      <c r="P121" s="285"/>
      <c r="Q121" s="287"/>
      <c r="R121" s="317"/>
      <c r="S121" s="317"/>
      <c r="T121" s="319"/>
      <c r="U121" s="293"/>
      <c r="V121" s="286"/>
      <c r="W121" s="286"/>
      <c r="X121" s="293"/>
      <c r="Y121" s="293"/>
      <c r="Z121" s="286"/>
      <c r="AA121" s="287"/>
      <c r="AB121" s="31"/>
      <c r="AC121" s="31"/>
      <c r="AD121" s="31"/>
      <c r="AE121" s="285"/>
      <c r="AF121" s="286"/>
      <c r="AG121" s="286"/>
      <c r="AH121" s="286"/>
      <c r="AI121" s="287"/>
      <c r="AJ121" s="290"/>
      <c r="AK121" s="291"/>
      <c r="AL121" s="286"/>
      <c r="AM121" s="286"/>
      <c r="AN121" s="291"/>
      <c r="AO121" s="291"/>
      <c r="AP121" s="286"/>
      <c r="AQ121" s="287"/>
      <c r="AR121" s="34"/>
      <c r="AS121" s="49"/>
      <c r="AU121" s="266"/>
      <c r="AV121" s="267"/>
      <c r="AW121" s="175"/>
      <c r="AX121" s="266"/>
      <c r="AY121" s="267"/>
      <c r="AZ121" s="175"/>
      <c r="BA121" s="266"/>
      <c r="BB121" s="267"/>
    </row>
    <row r="122" spans="1:58" ht="17.25" hidden="1" customHeight="1" x14ac:dyDescent="0.15">
      <c r="A122" s="50"/>
      <c r="B122" s="35"/>
      <c r="C122" s="35"/>
      <c r="D122" s="35"/>
      <c r="E122" s="35"/>
      <c r="F122" s="31"/>
      <c r="G122" s="35"/>
      <c r="H122" s="37"/>
      <c r="I122" s="35"/>
      <c r="J122" s="35"/>
      <c r="K122" s="35"/>
      <c r="L122" s="35"/>
      <c r="M122" s="35"/>
      <c r="N122" s="35"/>
      <c r="O122" s="35"/>
      <c r="P122" s="51"/>
      <c r="Q122" s="35"/>
      <c r="R122" s="35"/>
      <c r="S122" s="35"/>
      <c r="T122" s="35"/>
      <c r="U122" s="35"/>
      <c r="V122" s="35"/>
      <c r="W122" s="35"/>
      <c r="X122" s="34"/>
      <c r="Y122" s="34"/>
      <c r="Z122" s="32"/>
      <c r="AA122" s="31"/>
      <c r="AB122" s="31"/>
      <c r="AC122" s="31"/>
      <c r="AD122" s="31"/>
      <c r="AE122" s="47"/>
      <c r="AF122" s="47"/>
      <c r="AG122" s="47"/>
      <c r="AH122" s="47"/>
      <c r="AI122" s="47"/>
      <c r="AJ122" s="39" t="s">
        <v>21</v>
      </c>
      <c r="AK122" s="47"/>
      <c r="AL122" s="47"/>
      <c r="AM122" s="47"/>
      <c r="AN122" s="47"/>
      <c r="AO122" s="47"/>
      <c r="AP122" s="47"/>
      <c r="AQ122" s="47"/>
      <c r="AR122" s="31"/>
      <c r="AS122" s="31"/>
      <c r="AY122" s="62" t="s">
        <v>33</v>
      </c>
    </row>
    <row r="123" spans="1:58" ht="25.5" hidden="1" customHeight="1" x14ac:dyDescent="0.2">
      <c r="A123" s="50"/>
      <c r="B123" s="31"/>
      <c r="C123" s="337" t="s">
        <v>109</v>
      </c>
      <c r="D123" s="338"/>
      <c r="E123" s="338"/>
      <c r="F123" s="338"/>
      <c r="G123" s="338"/>
      <c r="H123" s="338"/>
      <c r="I123" s="338"/>
      <c r="J123" s="338"/>
      <c r="K123" s="338"/>
      <c r="L123" s="338"/>
      <c r="M123" s="338"/>
      <c r="N123" s="338"/>
      <c r="O123" s="338"/>
      <c r="P123" s="338"/>
      <c r="Q123" s="338"/>
      <c r="R123" s="338"/>
      <c r="S123" s="338"/>
      <c r="T123" s="338"/>
      <c r="U123" s="338"/>
      <c r="V123" s="338"/>
      <c r="W123" s="338"/>
      <c r="X123" s="338"/>
      <c r="Y123" s="338"/>
      <c r="Z123" s="338"/>
      <c r="AA123" s="338"/>
      <c r="AB123" s="339"/>
      <c r="AD123" s="3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31"/>
      <c r="AS123" s="31"/>
      <c r="AY123" s="123" t="s">
        <v>106</v>
      </c>
    </row>
    <row r="124" spans="1:58" ht="25.5" hidden="1" customHeight="1" x14ac:dyDescent="0.15">
      <c r="A124" s="50"/>
      <c r="B124" s="31"/>
      <c r="C124" s="340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1"/>
      <c r="X124" s="341"/>
      <c r="Y124" s="341"/>
      <c r="Z124" s="341"/>
      <c r="AA124" s="341"/>
      <c r="AB124" s="342"/>
      <c r="AD124" s="31"/>
      <c r="AE124" s="44" t="s">
        <v>35</v>
      </c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31"/>
      <c r="AS124" s="31"/>
      <c r="AV124" s="31" t="s">
        <v>36</v>
      </c>
      <c r="AY124" s="31" t="s">
        <v>37</v>
      </c>
      <c r="AZ124" s="124"/>
    </row>
    <row r="125" spans="1:58" s="48" customFormat="1" ht="25.5" hidden="1" customHeight="1" x14ac:dyDescent="0.15">
      <c r="A125" s="50"/>
      <c r="B125" s="31"/>
      <c r="C125" s="340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/>
      <c r="AA125" s="341"/>
      <c r="AB125" s="342"/>
      <c r="AC125" s="1"/>
      <c r="AD125" s="31"/>
      <c r="AE125" s="268" t="s">
        <v>38</v>
      </c>
      <c r="AF125" s="269"/>
      <c r="AG125" s="269"/>
      <c r="AH125" s="269"/>
      <c r="AI125" s="269"/>
      <c r="AJ125" s="269"/>
      <c r="AK125" s="270"/>
      <c r="AL125" s="274">
        <f>IF(AY115=0,0,ROUNDUP(AV125/AY115,3))</f>
        <v>0</v>
      </c>
      <c r="AM125" s="275"/>
      <c r="AN125" s="275"/>
      <c r="AO125" s="275"/>
      <c r="AP125" s="275"/>
      <c r="AQ125" s="276"/>
      <c r="AR125" s="31"/>
      <c r="AS125" s="31"/>
      <c r="AT125" s="43"/>
      <c r="AU125" s="266" t="s">
        <v>39</v>
      </c>
      <c r="AV125" s="280">
        <f>IF(AV115-AV120&gt;0,IF(AV115-AV120&gt;AY115,AY115,AV115-AV120),0)</f>
        <v>0</v>
      </c>
      <c r="AW125" s="281" t="s">
        <v>40</v>
      </c>
      <c r="AX125" s="281"/>
      <c r="AY125" s="124"/>
      <c r="AZ125" s="124"/>
      <c r="BA125" s="43"/>
      <c r="BB125" s="43"/>
      <c r="BC125" s="43"/>
      <c r="BD125" s="40"/>
      <c r="BE125" s="40"/>
      <c r="BF125" s="40"/>
    </row>
    <row r="126" spans="1:58" ht="35.25" hidden="1" customHeight="1" x14ac:dyDescent="0.15">
      <c r="A126" s="50"/>
      <c r="B126" s="31"/>
      <c r="C126" s="340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1"/>
      <c r="X126" s="341"/>
      <c r="Y126" s="341"/>
      <c r="Z126" s="341"/>
      <c r="AA126" s="341"/>
      <c r="AB126" s="342"/>
      <c r="AD126" s="31"/>
      <c r="AE126" s="271"/>
      <c r="AF126" s="272"/>
      <c r="AG126" s="272"/>
      <c r="AH126" s="272"/>
      <c r="AI126" s="272"/>
      <c r="AJ126" s="272"/>
      <c r="AK126" s="273"/>
      <c r="AL126" s="277"/>
      <c r="AM126" s="278"/>
      <c r="AN126" s="278"/>
      <c r="AO126" s="278"/>
      <c r="AP126" s="278"/>
      <c r="AQ126" s="279"/>
      <c r="AR126" s="31"/>
      <c r="AS126" s="31"/>
      <c r="AT126" s="266"/>
      <c r="AU126" s="266"/>
      <c r="AV126" s="280"/>
      <c r="AW126" s="281"/>
      <c r="AX126" s="281"/>
    </row>
    <row r="127" spans="1:58" ht="25.5" hidden="1" customHeight="1" x14ac:dyDescent="0.15">
      <c r="A127" s="50"/>
      <c r="B127" s="31"/>
      <c r="C127" s="343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4"/>
      <c r="X127" s="344"/>
      <c r="Y127" s="344"/>
      <c r="Z127" s="344"/>
      <c r="AA127" s="344"/>
      <c r="AB127" s="345"/>
      <c r="AD127" s="31"/>
      <c r="AE127" s="31"/>
      <c r="AF127" s="31"/>
      <c r="AG127" s="31"/>
      <c r="AH127" s="31"/>
      <c r="AI127" s="31"/>
      <c r="AJ127" s="31"/>
      <c r="AK127" s="54" t="s">
        <v>21</v>
      </c>
      <c r="AL127" s="31"/>
      <c r="AM127" s="34"/>
      <c r="AN127" s="34"/>
      <c r="AO127" s="34"/>
      <c r="AP127" s="31"/>
      <c r="AQ127" s="31"/>
      <c r="AR127" s="31"/>
      <c r="AS127" s="31"/>
      <c r="AT127" s="266"/>
    </row>
    <row r="128" spans="1:58" ht="25.5" hidden="1" customHeight="1" x14ac:dyDescent="0.15">
      <c r="A128" s="50"/>
      <c r="B128" s="31"/>
      <c r="C128" s="52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D128" s="31"/>
      <c r="AE128" s="31"/>
      <c r="AF128" s="31"/>
      <c r="AG128" s="31"/>
      <c r="AH128" s="31"/>
      <c r="AI128" s="31"/>
      <c r="AJ128" s="31"/>
      <c r="AK128" s="55" t="s">
        <v>41</v>
      </c>
      <c r="AL128" s="31"/>
      <c r="AM128" s="34"/>
      <c r="AN128" s="34"/>
      <c r="AO128" s="34"/>
      <c r="AP128" s="31"/>
      <c r="AQ128" s="31"/>
      <c r="AR128" s="31"/>
      <c r="AS128" s="31"/>
    </row>
    <row r="129" spans="1:58" ht="17.25" hidden="1" customHeight="1" x14ac:dyDescent="0.15">
      <c r="A129" s="56"/>
      <c r="B129" s="57"/>
      <c r="C129" s="57"/>
      <c r="D129" s="57"/>
      <c r="E129" s="57"/>
      <c r="F129" s="58"/>
      <c r="G129" s="57"/>
      <c r="H129" s="57"/>
      <c r="I129" s="57"/>
      <c r="J129" s="57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60"/>
      <c r="AL129" s="59"/>
      <c r="AM129" s="61"/>
      <c r="AN129" s="61"/>
      <c r="AO129" s="61"/>
      <c r="AP129" s="59"/>
      <c r="AQ129" s="59"/>
      <c r="AR129" s="59"/>
      <c r="AS129" s="59"/>
    </row>
    <row r="130" spans="1:58" ht="17.25" hidden="1" customHeight="1" x14ac:dyDescent="0.15">
      <c r="A130" s="36"/>
      <c r="B130" s="36"/>
      <c r="C130" s="36"/>
      <c r="D130" s="36"/>
      <c r="E130" s="36"/>
      <c r="F130" s="62"/>
      <c r="G130" s="36"/>
      <c r="H130" s="36"/>
      <c r="I130" s="36"/>
      <c r="J130" s="36"/>
      <c r="AK130" s="63"/>
      <c r="AM130" s="10"/>
      <c r="AN130" s="10"/>
      <c r="AO130" s="10"/>
    </row>
    <row r="131" spans="1:58" ht="25.5" hidden="1" customHeight="1" x14ac:dyDescent="0.15">
      <c r="A131" s="320" t="s">
        <v>55</v>
      </c>
      <c r="B131" s="321"/>
      <c r="C131" s="321"/>
      <c r="D131" s="321"/>
      <c r="E131" s="321"/>
      <c r="F131" s="321"/>
      <c r="G131" s="321"/>
      <c r="H131" s="321"/>
      <c r="I131" s="322"/>
      <c r="J131" s="23"/>
      <c r="K131" s="64" t="s">
        <v>48</v>
      </c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23"/>
      <c r="AP131" s="23"/>
      <c r="AQ131" s="23"/>
      <c r="AR131" s="23"/>
      <c r="AS131" s="23"/>
      <c r="AU131" s="31" t="s">
        <v>6</v>
      </c>
      <c r="AV131" s="34"/>
      <c r="AW131" s="34"/>
      <c r="AX131" s="34"/>
      <c r="AY131" s="34"/>
      <c r="BA131" s="34"/>
      <c r="BB131" s="34"/>
      <c r="BC131" s="34"/>
      <c r="BD131" s="21"/>
      <c r="BE131" s="21"/>
      <c r="BF131" s="21"/>
    </row>
    <row r="132" spans="1:58" ht="17.25" hidden="1" customHeight="1" x14ac:dyDescent="0.15">
      <c r="A132" s="323"/>
      <c r="B132" s="324"/>
      <c r="C132" s="324"/>
      <c r="D132" s="324"/>
      <c r="E132" s="324"/>
      <c r="F132" s="324"/>
      <c r="G132" s="324"/>
      <c r="H132" s="324"/>
      <c r="I132" s="325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5"/>
      <c r="Y132" s="25"/>
      <c r="Z132" s="25"/>
      <c r="AA132" s="25"/>
      <c r="AB132" s="25"/>
      <c r="AC132" s="25"/>
      <c r="AD132" s="25"/>
      <c r="AE132" s="26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7"/>
      <c r="AQ132" s="27"/>
      <c r="AR132" s="27"/>
      <c r="AS132" s="27"/>
    </row>
    <row r="133" spans="1:58" ht="28.5" hidden="1" customHeight="1" x14ac:dyDescent="0.15">
      <c r="A133" s="28"/>
      <c r="B133" s="29" t="s">
        <v>7</v>
      </c>
      <c r="C133" s="30"/>
      <c r="D133" s="30"/>
      <c r="E133" s="30"/>
      <c r="F133" s="31"/>
      <c r="G133" s="32"/>
      <c r="H133" s="31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3"/>
      <c r="AB133" s="34"/>
      <c r="AC133" s="34"/>
      <c r="AD133" s="34"/>
      <c r="AE133" s="29" t="s">
        <v>8</v>
      </c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V133" s="31" t="s">
        <v>9</v>
      </c>
      <c r="AY133" s="31" t="s">
        <v>10</v>
      </c>
    </row>
    <row r="134" spans="1:58" ht="25.5" hidden="1" customHeight="1" x14ac:dyDescent="0.15">
      <c r="A134" s="28"/>
      <c r="B134" s="209" t="s">
        <v>11</v>
      </c>
      <c r="C134" s="327"/>
      <c r="D134" s="327"/>
      <c r="E134" s="328"/>
      <c r="F134" s="326" t="s">
        <v>12</v>
      </c>
      <c r="G134" s="326"/>
      <c r="H134" s="292"/>
      <c r="I134" s="292"/>
      <c r="J134" s="283" t="s">
        <v>13</v>
      </c>
      <c r="K134" s="283"/>
      <c r="L134" s="292"/>
      <c r="M134" s="292"/>
      <c r="N134" s="283" t="s">
        <v>14</v>
      </c>
      <c r="O134" s="284"/>
      <c r="P134" s="315" t="s">
        <v>15</v>
      </c>
      <c r="Q134" s="284"/>
      <c r="R134" s="316" t="s">
        <v>16</v>
      </c>
      <c r="S134" s="316"/>
      <c r="T134" s="292"/>
      <c r="U134" s="292"/>
      <c r="V134" s="283" t="s">
        <v>13</v>
      </c>
      <c r="W134" s="283"/>
      <c r="X134" s="292"/>
      <c r="Y134" s="292"/>
      <c r="Z134" s="283" t="s">
        <v>14</v>
      </c>
      <c r="AA134" s="284"/>
      <c r="AB134" s="31"/>
      <c r="AC134" s="31"/>
      <c r="AD134" s="31"/>
      <c r="AE134" s="268" t="s">
        <v>44</v>
      </c>
      <c r="AF134" s="332"/>
      <c r="AG134" s="332"/>
      <c r="AH134" s="332"/>
      <c r="AI134" s="333"/>
      <c r="AJ134" s="289">
        <f>ROUNDDOWN(AY134/60,0)</f>
        <v>0</v>
      </c>
      <c r="AK134" s="289"/>
      <c r="AL134" s="332" t="s">
        <v>18</v>
      </c>
      <c r="AM134" s="332"/>
      <c r="AN134" s="289">
        <f>AY134-AJ134*60</f>
        <v>0</v>
      </c>
      <c r="AO134" s="289"/>
      <c r="AP134" s="283" t="s">
        <v>14</v>
      </c>
      <c r="AQ134" s="284"/>
      <c r="AR134" s="34"/>
      <c r="AS134" s="31"/>
      <c r="AT134" s="266"/>
      <c r="AU134" s="266" t="s">
        <v>19</v>
      </c>
      <c r="AV134" s="267">
        <f>T134*60+X134</f>
        <v>0</v>
      </c>
      <c r="AX134" s="266" t="s">
        <v>20</v>
      </c>
      <c r="AY134" s="267">
        <f>(T134*60+X134)-(H134*60+L134)</f>
        <v>0</v>
      </c>
    </row>
    <row r="135" spans="1:58" ht="35.25" hidden="1" customHeight="1" x14ac:dyDescent="0.15">
      <c r="A135" s="28"/>
      <c r="B135" s="329"/>
      <c r="C135" s="330"/>
      <c r="D135" s="330"/>
      <c r="E135" s="331"/>
      <c r="F135" s="326"/>
      <c r="G135" s="326"/>
      <c r="H135" s="293"/>
      <c r="I135" s="293"/>
      <c r="J135" s="286"/>
      <c r="K135" s="286"/>
      <c r="L135" s="293"/>
      <c r="M135" s="293"/>
      <c r="N135" s="286"/>
      <c r="O135" s="287"/>
      <c r="P135" s="285"/>
      <c r="Q135" s="287"/>
      <c r="R135" s="317"/>
      <c r="S135" s="317"/>
      <c r="T135" s="293"/>
      <c r="U135" s="293"/>
      <c r="V135" s="286"/>
      <c r="W135" s="286"/>
      <c r="X135" s="293"/>
      <c r="Y135" s="293"/>
      <c r="Z135" s="286"/>
      <c r="AA135" s="287"/>
      <c r="AB135" s="31"/>
      <c r="AC135" s="31"/>
      <c r="AD135" s="31"/>
      <c r="AE135" s="334"/>
      <c r="AF135" s="335"/>
      <c r="AG135" s="335"/>
      <c r="AH135" s="335"/>
      <c r="AI135" s="336"/>
      <c r="AJ135" s="291"/>
      <c r="AK135" s="291"/>
      <c r="AL135" s="335"/>
      <c r="AM135" s="335"/>
      <c r="AN135" s="291"/>
      <c r="AO135" s="291"/>
      <c r="AP135" s="286"/>
      <c r="AQ135" s="287"/>
      <c r="AR135" s="34"/>
      <c r="AS135" s="31"/>
      <c r="AT135" s="266"/>
      <c r="AU135" s="266"/>
      <c r="AV135" s="267"/>
      <c r="AX135" s="266"/>
      <c r="AY135" s="267"/>
    </row>
    <row r="136" spans="1:58" ht="17.25" hidden="1" customHeight="1" x14ac:dyDescent="0.15">
      <c r="A136" s="28"/>
      <c r="B136" s="35"/>
      <c r="C136" s="35"/>
      <c r="D136" s="35"/>
      <c r="E136" s="35"/>
      <c r="F136" s="36"/>
      <c r="G136" s="36"/>
      <c r="H136" s="37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4"/>
      <c r="Y136" s="34"/>
      <c r="Z136" s="32"/>
      <c r="AA136" s="33"/>
      <c r="AB136" s="34"/>
      <c r="AC136" s="34"/>
      <c r="AD136" s="34"/>
      <c r="AE136" s="38"/>
      <c r="AF136" s="38"/>
      <c r="AG136" s="38"/>
      <c r="AH136" s="38"/>
      <c r="AI136" s="38"/>
      <c r="AJ136" s="39" t="s">
        <v>21</v>
      </c>
      <c r="AK136" s="38"/>
      <c r="AL136" s="38"/>
      <c r="AM136" s="38"/>
      <c r="AN136" s="38"/>
      <c r="AO136" s="38"/>
      <c r="AP136" s="38"/>
      <c r="AQ136" s="38"/>
      <c r="AR136" s="34"/>
      <c r="AS136" s="31"/>
    </row>
    <row r="137" spans="1:58" s="31" customFormat="1" ht="25.5" hidden="1" customHeight="1" x14ac:dyDescent="0.15">
      <c r="A137" s="28"/>
      <c r="B137" s="29"/>
      <c r="C137" s="30"/>
      <c r="D137" s="30"/>
      <c r="E137" s="30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3"/>
      <c r="X137" s="34"/>
      <c r="Y137" s="34"/>
      <c r="Z137" s="32"/>
      <c r="AA137" s="33"/>
      <c r="AB137" s="34"/>
      <c r="AC137" s="34"/>
      <c r="AD137" s="34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4"/>
      <c r="AV137" s="43" t="s">
        <v>22</v>
      </c>
      <c r="AY137" s="31" t="s">
        <v>23</v>
      </c>
      <c r="BB137" s="31" t="s">
        <v>49</v>
      </c>
      <c r="BD137" s="3"/>
      <c r="BE137" s="3"/>
      <c r="BF137" s="3"/>
    </row>
    <row r="138" spans="1:58" s="48" customFormat="1" ht="25.5" hidden="1" customHeight="1" x14ac:dyDescent="0.15">
      <c r="A138" s="41"/>
      <c r="B138" s="42" t="s">
        <v>117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3"/>
      <c r="P138" s="42"/>
      <c r="Q138" s="42"/>
      <c r="R138" s="42"/>
      <c r="S138" s="42"/>
      <c r="T138" s="42"/>
      <c r="U138" s="13"/>
      <c r="V138" s="42"/>
      <c r="W138" s="42"/>
      <c r="X138" s="34"/>
      <c r="Y138" s="34"/>
      <c r="Z138" s="32"/>
      <c r="AA138" s="33"/>
      <c r="AB138" s="34"/>
      <c r="AC138" s="34"/>
      <c r="AD138" s="34"/>
      <c r="AE138" s="44" t="s">
        <v>25</v>
      </c>
      <c r="AF138" s="45"/>
      <c r="AG138" s="46"/>
      <c r="AH138" s="46"/>
      <c r="AI138" s="46"/>
      <c r="AJ138" s="46"/>
      <c r="AK138" s="46"/>
      <c r="AL138" s="46"/>
      <c r="AM138" s="46"/>
      <c r="AN138" s="38"/>
      <c r="AO138" s="38"/>
      <c r="AP138" s="38"/>
      <c r="AQ138" s="47"/>
      <c r="AR138" s="34"/>
      <c r="AS138" s="31"/>
      <c r="AT138" s="43"/>
      <c r="AU138" s="43"/>
      <c r="AV138" s="43" t="s">
        <v>26</v>
      </c>
      <c r="AW138" s="43"/>
      <c r="AX138" s="43"/>
      <c r="AY138" s="31" t="s">
        <v>27</v>
      </c>
      <c r="AZ138" s="43"/>
      <c r="BA138" s="31"/>
      <c r="BB138" s="31"/>
      <c r="BC138" s="43"/>
      <c r="BD138" s="3"/>
      <c r="BE138" s="40"/>
      <c r="BF138" s="40"/>
    </row>
    <row r="139" spans="1:58" ht="25.5" hidden="1" customHeight="1" x14ac:dyDescent="0.15">
      <c r="A139" s="28"/>
      <c r="B139" s="209" t="s">
        <v>51</v>
      </c>
      <c r="C139" s="327"/>
      <c r="D139" s="327"/>
      <c r="E139" s="328"/>
      <c r="F139" s="326" t="s">
        <v>12</v>
      </c>
      <c r="G139" s="326"/>
      <c r="H139" s="292"/>
      <c r="I139" s="292"/>
      <c r="J139" s="283" t="s">
        <v>13</v>
      </c>
      <c r="K139" s="283"/>
      <c r="L139" s="292"/>
      <c r="M139" s="292"/>
      <c r="N139" s="283" t="s">
        <v>14</v>
      </c>
      <c r="O139" s="284"/>
      <c r="P139" s="315" t="s">
        <v>15</v>
      </c>
      <c r="Q139" s="284"/>
      <c r="R139" s="316" t="s">
        <v>16</v>
      </c>
      <c r="S139" s="316"/>
      <c r="T139" s="318"/>
      <c r="U139" s="292"/>
      <c r="V139" s="283" t="s">
        <v>13</v>
      </c>
      <c r="W139" s="283"/>
      <c r="X139" s="292"/>
      <c r="Y139" s="292"/>
      <c r="Z139" s="283" t="s">
        <v>14</v>
      </c>
      <c r="AA139" s="284"/>
      <c r="AB139" s="34"/>
      <c r="AC139" s="34"/>
      <c r="AD139" s="34"/>
      <c r="AE139" s="282" t="s">
        <v>52</v>
      </c>
      <c r="AF139" s="283"/>
      <c r="AG139" s="283"/>
      <c r="AH139" s="283"/>
      <c r="AI139" s="284"/>
      <c r="AJ139" s="288">
        <f>ROUNDDOWN(AV144/60,0)</f>
        <v>0</v>
      </c>
      <c r="AK139" s="289"/>
      <c r="AL139" s="283" t="s">
        <v>13</v>
      </c>
      <c r="AM139" s="283"/>
      <c r="AN139" s="289">
        <f>AV144-AJ139*60</f>
        <v>0</v>
      </c>
      <c r="AO139" s="289"/>
      <c r="AP139" s="283" t="s">
        <v>14</v>
      </c>
      <c r="AQ139" s="284"/>
      <c r="AR139" s="34"/>
      <c r="AS139" s="49"/>
      <c r="AU139" s="266" t="s">
        <v>30</v>
      </c>
      <c r="AV139" s="267">
        <f>IF(AY139&lt;=BB139,BB139,AV134)</f>
        <v>1260</v>
      </c>
      <c r="AW139" s="175"/>
      <c r="AX139" s="266" t="s">
        <v>31</v>
      </c>
      <c r="AY139" s="267">
        <f>T139*60+X139</f>
        <v>0</v>
      </c>
      <c r="AZ139" s="175"/>
      <c r="BA139" s="266" t="s">
        <v>32</v>
      </c>
      <c r="BB139" s="267">
        <f>21*60</f>
        <v>1260</v>
      </c>
    </row>
    <row r="140" spans="1:58" ht="35.25" hidden="1" customHeight="1" x14ac:dyDescent="0.15">
      <c r="A140" s="28"/>
      <c r="B140" s="329"/>
      <c r="C140" s="330"/>
      <c r="D140" s="330"/>
      <c r="E140" s="331"/>
      <c r="F140" s="326"/>
      <c r="G140" s="326"/>
      <c r="H140" s="293"/>
      <c r="I140" s="293"/>
      <c r="J140" s="286"/>
      <c r="K140" s="286"/>
      <c r="L140" s="293"/>
      <c r="M140" s="293"/>
      <c r="N140" s="286"/>
      <c r="O140" s="287"/>
      <c r="P140" s="285"/>
      <c r="Q140" s="287"/>
      <c r="R140" s="317"/>
      <c r="S140" s="317"/>
      <c r="T140" s="319"/>
      <c r="U140" s="293"/>
      <c r="V140" s="286"/>
      <c r="W140" s="286"/>
      <c r="X140" s="293"/>
      <c r="Y140" s="293"/>
      <c r="Z140" s="286"/>
      <c r="AA140" s="287"/>
      <c r="AB140" s="31"/>
      <c r="AC140" s="31"/>
      <c r="AD140" s="31"/>
      <c r="AE140" s="285"/>
      <c r="AF140" s="286"/>
      <c r="AG140" s="286"/>
      <c r="AH140" s="286"/>
      <c r="AI140" s="287"/>
      <c r="AJ140" s="290"/>
      <c r="AK140" s="291"/>
      <c r="AL140" s="286"/>
      <c r="AM140" s="286"/>
      <c r="AN140" s="291"/>
      <c r="AO140" s="291"/>
      <c r="AP140" s="286"/>
      <c r="AQ140" s="287"/>
      <c r="AR140" s="34"/>
      <c r="AS140" s="49"/>
      <c r="AU140" s="266"/>
      <c r="AV140" s="267"/>
      <c r="AW140" s="175"/>
      <c r="AX140" s="266"/>
      <c r="AY140" s="267"/>
      <c r="AZ140" s="175"/>
      <c r="BA140" s="266"/>
      <c r="BB140" s="267"/>
    </row>
    <row r="141" spans="1:58" ht="17.25" hidden="1" customHeight="1" x14ac:dyDescent="0.15">
      <c r="A141" s="50"/>
      <c r="B141" s="35"/>
      <c r="C141" s="35"/>
      <c r="D141" s="35"/>
      <c r="E141" s="35"/>
      <c r="F141" s="31"/>
      <c r="G141" s="35"/>
      <c r="H141" s="37"/>
      <c r="I141" s="35"/>
      <c r="J141" s="35"/>
      <c r="K141" s="35"/>
      <c r="L141" s="35"/>
      <c r="M141" s="35"/>
      <c r="N141" s="35"/>
      <c r="O141" s="35"/>
      <c r="P141" s="51"/>
      <c r="Q141" s="35"/>
      <c r="R141" s="35"/>
      <c r="S141" s="35"/>
      <c r="T141" s="35"/>
      <c r="U141" s="35"/>
      <c r="V141" s="35"/>
      <c r="W141" s="35"/>
      <c r="X141" s="34"/>
      <c r="Y141" s="34"/>
      <c r="Z141" s="32"/>
      <c r="AA141" s="31"/>
      <c r="AB141" s="31"/>
      <c r="AC141" s="31"/>
      <c r="AD141" s="31"/>
      <c r="AE141" s="47"/>
      <c r="AF141" s="47"/>
      <c r="AG141" s="47"/>
      <c r="AH141" s="47"/>
      <c r="AI141" s="47"/>
      <c r="AJ141" s="39" t="s">
        <v>21</v>
      </c>
      <c r="AK141" s="47"/>
      <c r="AL141" s="47"/>
      <c r="AM141" s="47"/>
      <c r="AN141" s="47"/>
      <c r="AO141" s="47"/>
      <c r="AP141" s="47"/>
      <c r="AQ141" s="47"/>
      <c r="AR141" s="31"/>
      <c r="AS141" s="31"/>
      <c r="AY141" s="62" t="s">
        <v>33</v>
      </c>
    </row>
    <row r="142" spans="1:58" ht="25.5" hidden="1" customHeight="1" x14ac:dyDescent="0.2">
      <c r="A142" s="50"/>
      <c r="B142" s="31"/>
      <c r="C142" s="337" t="s">
        <v>109</v>
      </c>
      <c r="D142" s="338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9"/>
      <c r="AC142" s="31"/>
      <c r="AD142" s="3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31"/>
      <c r="AS142" s="31"/>
      <c r="AY142" s="123" t="s">
        <v>106</v>
      </c>
    </row>
    <row r="143" spans="1:58" ht="25.5" hidden="1" customHeight="1" x14ac:dyDescent="0.15">
      <c r="A143" s="50"/>
      <c r="B143" s="31"/>
      <c r="C143" s="340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  <c r="T143" s="341"/>
      <c r="U143" s="341"/>
      <c r="V143" s="341"/>
      <c r="W143" s="341"/>
      <c r="X143" s="341"/>
      <c r="Y143" s="341"/>
      <c r="Z143" s="341"/>
      <c r="AA143" s="341"/>
      <c r="AB143" s="342"/>
      <c r="AC143" s="31"/>
      <c r="AD143" s="31"/>
      <c r="AE143" s="44" t="s">
        <v>35</v>
      </c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31"/>
      <c r="AS143" s="31"/>
      <c r="AV143" s="31" t="s">
        <v>36</v>
      </c>
      <c r="AY143" s="31" t="s">
        <v>37</v>
      </c>
      <c r="AZ143" s="124"/>
    </row>
    <row r="144" spans="1:58" s="48" customFormat="1" ht="25.5" hidden="1" customHeight="1" x14ac:dyDescent="0.15">
      <c r="A144" s="50"/>
      <c r="B144" s="31"/>
      <c r="C144" s="340"/>
      <c r="D144" s="341"/>
      <c r="E144" s="341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/>
      <c r="Y144" s="341"/>
      <c r="Z144" s="341"/>
      <c r="AA144" s="341"/>
      <c r="AB144" s="342"/>
      <c r="AD144" s="34"/>
      <c r="AE144" s="268" t="s">
        <v>46</v>
      </c>
      <c r="AF144" s="269"/>
      <c r="AG144" s="269"/>
      <c r="AH144" s="269"/>
      <c r="AI144" s="269"/>
      <c r="AJ144" s="269"/>
      <c r="AK144" s="270"/>
      <c r="AL144" s="274">
        <f>IF(AY134=0,0,ROUNDUP(AV144/AY134,3))</f>
        <v>0</v>
      </c>
      <c r="AM144" s="275"/>
      <c r="AN144" s="275"/>
      <c r="AO144" s="275"/>
      <c r="AP144" s="275"/>
      <c r="AQ144" s="276"/>
      <c r="AR144" s="31"/>
      <c r="AS144" s="31"/>
      <c r="AT144" s="43"/>
      <c r="AU144" s="266" t="s">
        <v>39</v>
      </c>
      <c r="AV144" s="280">
        <f>IF(AV134-AV139&gt;0,IF(AV134-AV139&gt;AY134,AY134,AV134-AV139),0)</f>
        <v>0</v>
      </c>
      <c r="AW144" s="281" t="s">
        <v>40</v>
      </c>
      <c r="AX144" s="281"/>
      <c r="AY144" s="124"/>
      <c r="AZ144" s="124"/>
      <c r="BA144" s="43"/>
      <c r="BB144" s="43"/>
      <c r="BC144" s="43"/>
      <c r="BD144" s="40"/>
      <c r="BE144" s="40"/>
      <c r="BF144" s="40"/>
    </row>
    <row r="145" spans="1:58" ht="35.25" hidden="1" customHeight="1" x14ac:dyDescent="0.15">
      <c r="A145" s="65"/>
      <c r="B145" s="31"/>
      <c r="C145" s="340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2"/>
      <c r="AC145" s="34"/>
      <c r="AD145" s="31"/>
      <c r="AE145" s="271"/>
      <c r="AF145" s="272"/>
      <c r="AG145" s="272"/>
      <c r="AH145" s="272"/>
      <c r="AI145" s="272"/>
      <c r="AJ145" s="272"/>
      <c r="AK145" s="273"/>
      <c r="AL145" s="277"/>
      <c r="AM145" s="278"/>
      <c r="AN145" s="278"/>
      <c r="AO145" s="278"/>
      <c r="AP145" s="278"/>
      <c r="AQ145" s="279"/>
      <c r="AR145" s="31"/>
      <c r="AS145" s="31"/>
      <c r="AT145" s="266"/>
      <c r="AU145" s="266"/>
      <c r="AV145" s="280"/>
      <c r="AW145" s="281"/>
      <c r="AX145" s="281"/>
    </row>
    <row r="146" spans="1:58" ht="25.5" hidden="1" customHeight="1" x14ac:dyDescent="0.15">
      <c r="A146" s="65"/>
      <c r="B146" s="31"/>
      <c r="C146" s="343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5"/>
      <c r="AC146" s="31"/>
      <c r="AD146" s="31"/>
      <c r="AE146" s="31"/>
      <c r="AF146" s="31"/>
      <c r="AG146" s="31"/>
      <c r="AH146" s="31"/>
      <c r="AI146" s="31"/>
      <c r="AJ146" s="31"/>
      <c r="AK146" s="54" t="s">
        <v>21</v>
      </c>
      <c r="AL146" s="31"/>
      <c r="AM146" s="34"/>
      <c r="AN146" s="34"/>
      <c r="AO146" s="34"/>
      <c r="AP146" s="31"/>
      <c r="AQ146" s="31"/>
      <c r="AR146" s="31"/>
      <c r="AS146" s="31"/>
      <c r="AT146" s="266"/>
    </row>
    <row r="147" spans="1:58" ht="25.5" hidden="1" customHeight="1" x14ac:dyDescent="0.15">
      <c r="A147" s="50"/>
      <c r="B147" s="30"/>
      <c r="C147" s="52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31"/>
      <c r="AD147" s="31"/>
      <c r="AE147" s="31"/>
      <c r="AF147" s="31"/>
      <c r="AG147" s="31"/>
      <c r="AH147" s="31"/>
      <c r="AI147" s="31"/>
      <c r="AJ147" s="31"/>
      <c r="AK147" s="55" t="s">
        <v>41</v>
      </c>
      <c r="AL147" s="31"/>
      <c r="AM147" s="34"/>
      <c r="AN147" s="34"/>
      <c r="AO147" s="34"/>
      <c r="AP147" s="31"/>
      <c r="AQ147" s="31"/>
      <c r="AR147" s="31"/>
      <c r="AS147" s="31"/>
    </row>
    <row r="148" spans="1:58" ht="17.25" hidden="1" customHeight="1" x14ac:dyDescent="0.15">
      <c r="A148" s="36"/>
      <c r="B148" s="36"/>
      <c r="C148" s="36"/>
      <c r="D148" s="36"/>
      <c r="E148" s="36"/>
      <c r="F148" s="62"/>
      <c r="G148" s="36"/>
      <c r="H148" s="36"/>
      <c r="I148" s="36"/>
      <c r="J148" s="36"/>
      <c r="AK148" s="63"/>
      <c r="AM148" s="10"/>
      <c r="AN148" s="10"/>
      <c r="AO148" s="10"/>
    </row>
    <row r="149" spans="1:58" ht="25.5" hidden="1" customHeight="1" x14ac:dyDescent="0.15">
      <c r="A149" s="320" t="s">
        <v>56</v>
      </c>
      <c r="B149" s="321"/>
      <c r="C149" s="321"/>
      <c r="D149" s="321"/>
      <c r="E149" s="321"/>
      <c r="F149" s="321"/>
      <c r="G149" s="321"/>
      <c r="H149" s="321"/>
      <c r="I149" s="322"/>
      <c r="J149" s="23"/>
      <c r="K149" s="64" t="s">
        <v>48</v>
      </c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23"/>
      <c r="AP149" s="23"/>
      <c r="AQ149" s="23"/>
      <c r="AR149" s="23"/>
      <c r="AS149" s="23"/>
      <c r="AU149" s="31" t="s">
        <v>6</v>
      </c>
      <c r="AV149" s="34"/>
      <c r="AW149" s="34"/>
      <c r="AX149" s="34"/>
      <c r="AY149" s="34"/>
      <c r="BA149" s="34"/>
      <c r="BB149" s="34"/>
      <c r="BC149" s="34"/>
      <c r="BD149" s="21"/>
      <c r="BE149" s="21"/>
      <c r="BF149" s="21"/>
    </row>
    <row r="150" spans="1:58" ht="17.25" hidden="1" customHeight="1" x14ac:dyDescent="0.15">
      <c r="A150" s="323"/>
      <c r="B150" s="324"/>
      <c r="C150" s="324"/>
      <c r="D150" s="324"/>
      <c r="E150" s="324"/>
      <c r="F150" s="324"/>
      <c r="G150" s="324"/>
      <c r="H150" s="324"/>
      <c r="I150" s="325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5"/>
      <c r="Y150" s="25"/>
      <c r="Z150" s="25"/>
      <c r="AA150" s="25"/>
      <c r="AB150" s="25"/>
      <c r="AC150" s="25"/>
      <c r="AD150" s="25"/>
      <c r="AE150" s="26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7"/>
      <c r="AQ150" s="27"/>
      <c r="AR150" s="27"/>
      <c r="AS150" s="27"/>
    </row>
    <row r="151" spans="1:58" ht="28.5" hidden="1" customHeight="1" x14ac:dyDescent="0.15">
      <c r="A151" s="28"/>
      <c r="B151" s="29" t="s">
        <v>7</v>
      </c>
      <c r="C151" s="30"/>
      <c r="D151" s="30"/>
      <c r="E151" s="30"/>
      <c r="F151" s="31"/>
      <c r="G151" s="32"/>
      <c r="H151" s="31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3"/>
      <c r="AB151" s="34"/>
      <c r="AC151" s="34"/>
      <c r="AD151" s="34"/>
      <c r="AE151" s="29" t="s">
        <v>8</v>
      </c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V151" s="31" t="s">
        <v>9</v>
      </c>
      <c r="AY151" s="31" t="s">
        <v>10</v>
      </c>
    </row>
    <row r="152" spans="1:58" ht="25.5" hidden="1" customHeight="1" x14ac:dyDescent="0.15">
      <c r="A152" s="28"/>
      <c r="B152" s="209" t="s">
        <v>11</v>
      </c>
      <c r="C152" s="327"/>
      <c r="D152" s="327"/>
      <c r="E152" s="328"/>
      <c r="F152" s="326" t="s">
        <v>12</v>
      </c>
      <c r="G152" s="326"/>
      <c r="H152" s="292"/>
      <c r="I152" s="292"/>
      <c r="J152" s="283" t="s">
        <v>13</v>
      </c>
      <c r="K152" s="283"/>
      <c r="L152" s="292"/>
      <c r="M152" s="292"/>
      <c r="N152" s="283" t="s">
        <v>14</v>
      </c>
      <c r="O152" s="284"/>
      <c r="P152" s="315" t="s">
        <v>15</v>
      </c>
      <c r="Q152" s="284"/>
      <c r="R152" s="316" t="s">
        <v>16</v>
      </c>
      <c r="S152" s="316"/>
      <c r="T152" s="292"/>
      <c r="U152" s="292"/>
      <c r="V152" s="283" t="s">
        <v>13</v>
      </c>
      <c r="W152" s="283"/>
      <c r="X152" s="292"/>
      <c r="Y152" s="292"/>
      <c r="Z152" s="283" t="s">
        <v>14</v>
      </c>
      <c r="AA152" s="284"/>
      <c r="AB152" s="31"/>
      <c r="AC152" s="31"/>
      <c r="AD152" s="31"/>
      <c r="AE152" s="268" t="s">
        <v>44</v>
      </c>
      <c r="AF152" s="332"/>
      <c r="AG152" s="332"/>
      <c r="AH152" s="332"/>
      <c r="AI152" s="333"/>
      <c r="AJ152" s="289">
        <f>ROUNDDOWN(AY152/60,0)</f>
        <v>0</v>
      </c>
      <c r="AK152" s="289"/>
      <c r="AL152" s="332" t="s">
        <v>18</v>
      </c>
      <c r="AM152" s="332"/>
      <c r="AN152" s="289">
        <f>AY152-AJ152*60</f>
        <v>0</v>
      </c>
      <c r="AO152" s="289"/>
      <c r="AP152" s="283" t="s">
        <v>14</v>
      </c>
      <c r="AQ152" s="284"/>
      <c r="AR152" s="34"/>
      <c r="AS152" s="31"/>
      <c r="AT152" s="266"/>
      <c r="AU152" s="266" t="s">
        <v>19</v>
      </c>
      <c r="AV152" s="267">
        <f>T152*60+X152</f>
        <v>0</v>
      </c>
      <c r="AX152" s="266" t="s">
        <v>20</v>
      </c>
      <c r="AY152" s="267">
        <f>(T152*60+X152)-(H152*60+L152)</f>
        <v>0</v>
      </c>
    </row>
    <row r="153" spans="1:58" ht="35.25" hidden="1" customHeight="1" x14ac:dyDescent="0.15">
      <c r="A153" s="28"/>
      <c r="B153" s="329"/>
      <c r="C153" s="330"/>
      <c r="D153" s="330"/>
      <c r="E153" s="331"/>
      <c r="F153" s="326"/>
      <c r="G153" s="326"/>
      <c r="H153" s="293"/>
      <c r="I153" s="293"/>
      <c r="J153" s="286"/>
      <c r="K153" s="286"/>
      <c r="L153" s="293"/>
      <c r="M153" s="293"/>
      <c r="N153" s="286"/>
      <c r="O153" s="287"/>
      <c r="P153" s="285"/>
      <c r="Q153" s="287"/>
      <c r="R153" s="317"/>
      <c r="S153" s="317"/>
      <c r="T153" s="293"/>
      <c r="U153" s="293"/>
      <c r="V153" s="286"/>
      <c r="W153" s="286"/>
      <c r="X153" s="293"/>
      <c r="Y153" s="293"/>
      <c r="Z153" s="286"/>
      <c r="AA153" s="287"/>
      <c r="AB153" s="31"/>
      <c r="AC153" s="31"/>
      <c r="AD153" s="31"/>
      <c r="AE153" s="334"/>
      <c r="AF153" s="335"/>
      <c r="AG153" s="335"/>
      <c r="AH153" s="335"/>
      <c r="AI153" s="336"/>
      <c r="AJ153" s="291"/>
      <c r="AK153" s="291"/>
      <c r="AL153" s="335"/>
      <c r="AM153" s="335"/>
      <c r="AN153" s="291"/>
      <c r="AO153" s="291"/>
      <c r="AP153" s="286"/>
      <c r="AQ153" s="287"/>
      <c r="AR153" s="34"/>
      <c r="AS153" s="31"/>
      <c r="AT153" s="266"/>
      <c r="AU153" s="266"/>
      <c r="AV153" s="267"/>
      <c r="AX153" s="266"/>
      <c r="AY153" s="267"/>
    </row>
    <row r="154" spans="1:58" ht="17.25" hidden="1" customHeight="1" x14ac:dyDescent="0.15">
      <c r="A154" s="28"/>
      <c r="B154" s="35"/>
      <c r="C154" s="35"/>
      <c r="D154" s="35"/>
      <c r="E154" s="35"/>
      <c r="F154" s="36"/>
      <c r="G154" s="36"/>
      <c r="H154" s="37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4"/>
      <c r="Y154" s="34"/>
      <c r="Z154" s="32"/>
      <c r="AA154" s="33"/>
      <c r="AB154" s="34"/>
      <c r="AC154" s="34"/>
      <c r="AD154" s="34"/>
      <c r="AE154" s="38"/>
      <c r="AF154" s="38"/>
      <c r="AG154" s="38"/>
      <c r="AH154" s="38"/>
      <c r="AI154" s="38"/>
      <c r="AJ154" s="39" t="s">
        <v>21</v>
      </c>
      <c r="AK154" s="38"/>
      <c r="AL154" s="38"/>
      <c r="AM154" s="38"/>
      <c r="AN154" s="38"/>
      <c r="AO154" s="38"/>
      <c r="AP154" s="38"/>
      <c r="AQ154" s="38"/>
      <c r="AR154" s="34"/>
      <c r="AS154" s="31"/>
    </row>
    <row r="155" spans="1:58" s="31" customFormat="1" ht="25.5" hidden="1" customHeight="1" x14ac:dyDescent="0.15">
      <c r="A155" s="28"/>
      <c r="B155" s="29"/>
      <c r="C155" s="30"/>
      <c r="D155" s="30"/>
      <c r="E155" s="30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3"/>
      <c r="X155" s="34"/>
      <c r="Y155" s="34"/>
      <c r="Z155" s="32"/>
      <c r="AA155" s="33"/>
      <c r="AB155" s="34"/>
      <c r="AC155" s="34"/>
      <c r="AD155" s="34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4"/>
      <c r="AV155" s="43" t="s">
        <v>22</v>
      </c>
      <c r="AY155" s="31" t="s">
        <v>23</v>
      </c>
      <c r="BB155" s="31" t="s">
        <v>49</v>
      </c>
      <c r="BD155" s="3"/>
      <c r="BE155" s="3"/>
      <c r="BF155" s="3"/>
    </row>
    <row r="156" spans="1:58" s="48" customFormat="1" ht="25.5" hidden="1" customHeight="1" x14ac:dyDescent="0.15">
      <c r="A156" s="41"/>
      <c r="B156" s="42" t="s">
        <v>117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3"/>
      <c r="P156" s="42"/>
      <c r="Q156" s="42"/>
      <c r="R156" s="42"/>
      <c r="S156" s="42"/>
      <c r="T156" s="42"/>
      <c r="U156" s="13"/>
      <c r="V156" s="42"/>
      <c r="W156" s="42"/>
      <c r="X156" s="34"/>
      <c r="Y156" s="34"/>
      <c r="Z156" s="32"/>
      <c r="AA156" s="33"/>
      <c r="AB156" s="34"/>
      <c r="AC156" s="34"/>
      <c r="AD156" s="34"/>
      <c r="AE156" s="44" t="s">
        <v>25</v>
      </c>
      <c r="AF156" s="45"/>
      <c r="AG156" s="46"/>
      <c r="AH156" s="46"/>
      <c r="AI156" s="46"/>
      <c r="AJ156" s="46"/>
      <c r="AK156" s="46"/>
      <c r="AL156" s="46"/>
      <c r="AM156" s="46"/>
      <c r="AN156" s="38"/>
      <c r="AO156" s="38"/>
      <c r="AP156" s="38"/>
      <c r="AQ156" s="47"/>
      <c r="AR156" s="34"/>
      <c r="AS156" s="31"/>
      <c r="AT156" s="43"/>
      <c r="AU156" s="43"/>
      <c r="AV156" s="43" t="s">
        <v>26</v>
      </c>
      <c r="AW156" s="43"/>
      <c r="AX156" s="43"/>
      <c r="AY156" s="31" t="s">
        <v>27</v>
      </c>
      <c r="AZ156" s="43"/>
      <c r="BA156" s="31"/>
      <c r="BB156" s="31"/>
      <c r="BC156" s="43"/>
      <c r="BD156" s="3"/>
      <c r="BE156" s="40"/>
      <c r="BF156" s="40"/>
    </row>
    <row r="157" spans="1:58" ht="25.5" hidden="1" customHeight="1" x14ac:dyDescent="0.15">
      <c r="A157" s="28"/>
      <c r="B157" s="209" t="s">
        <v>51</v>
      </c>
      <c r="C157" s="327"/>
      <c r="D157" s="327"/>
      <c r="E157" s="328"/>
      <c r="F157" s="326" t="s">
        <v>12</v>
      </c>
      <c r="G157" s="326"/>
      <c r="H157" s="292"/>
      <c r="I157" s="292"/>
      <c r="J157" s="283" t="s">
        <v>13</v>
      </c>
      <c r="K157" s="283"/>
      <c r="L157" s="292"/>
      <c r="M157" s="292"/>
      <c r="N157" s="283" t="s">
        <v>14</v>
      </c>
      <c r="O157" s="284"/>
      <c r="P157" s="315" t="s">
        <v>15</v>
      </c>
      <c r="Q157" s="284"/>
      <c r="R157" s="316" t="s">
        <v>16</v>
      </c>
      <c r="S157" s="316"/>
      <c r="T157" s="318"/>
      <c r="U157" s="292"/>
      <c r="V157" s="283" t="s">
        <v>13</v>
      </c>
      <c r="W157" s="283"/>
      <c r="X157" s="292"/>
      <c r="Y157" s="292"/>
      <c r="Z157" s="283" t="s">
        <v>14</v>
      </c>
      <c r="AA157" s="284"/>
      <c r="AB157" s="34"/>
      <c r="AC157" s="34"/>
      <c r="AD157" s="34"/>
      <c r="AE157" s="282" t="s">
        <v>52</v>
      </c>
      <c r="AF157" s="283"/>
      <c r="AG157" s="283"/>
      <c r="AH157" s="283"/>
      <c r="AI157" s="284"/>
      <c r="AJ157" s="288">
        <f>ROUNDDOWN(AV162/60,0)</f>
        <v>0</v>
      </c>
      <c r="AK157" s="289"/>
      <c r="AL157" s="283" t="s">
        <v>13</v>
      </c>
      <c r="AM157" s="283"/>
      <c r="AN157" s="289">
        <f>AV162-AJ157*60</f>
        <v>0</v>
      </c>
      <c r="AO157" s="289"/>
      <c r="AP157" s="283" t="s">
        <v>14</v>
      </c>
      <c r="AQ157" s="284"/>
      <c r="AR157" s="34"/>
      <c r="AS157" s="49"/>
      <c r="AU157" s="266" t="s">
        <v>30</v>
      </c>
      <c r="AV157" s="267">
        <f>IF(AY157&lt;=BB157,BB157,AV152)</f>
        <v>1260</v>
      </c>
      <c r="AW157" s="175"/>
      <c r="AX157" s="266" t="s">
        <v>31</v>
      </c>
      <c r="AY157" s="267">
        <f>T157*60+X157</f>
        <v>0</v>
      </c>
      <c r="AZ157" s="175"/>
      <c r="BA157" s="266" t="s">
        <v>32</v>
      </c>
      <c r="BB157" s="267">
        <f>21*60</f>
        <v>1260</v>
      </c>
    </row>
    <row r="158" spans="1:58" ht="35.25" hidden="1" customHeight="1" x14ac:dyDescent="0.15">
      <c r="A158" s="28"/>
      <c r="B158" s="329"/>
      <c r="C158" s="330"/>
      <c r="D158" s="330"/>
      <c r="E158" s="331"/>
      <c r="F158" s="326"/>
      <c r="G158" s="326"/>
      <c r="H158" s="293"/>
      <c r="I158" s="293"/>
      <c r="J158" s="286"/>
      <c r="K158" s="286"/>
      <c r="L158" s="293"/>
      <c r="M158" s="293"/>
      <c r="N158" s="286"/>
      <c r="O158" s="287"/>
      <c r="P158" s="285"/>
      <c r="Q158" s="287"/>
      <c r="R158" s="317"/>
      <c r="S158" s="317"/>
      <c r="T158" s="319"/>
      <c r="U158" s="293"/>
      <c r="V158" s="286"/>
      <c r="W158" s="286"/>
      <c r="X158" s="293"/>
      <c r="Y158" s="293"/>
      <c r="Z158" s="286"/>
      <c r="AA158" s="287"/>
      <c r="AB158" s="31"/>
      <c r="AC158" s="31"/>
      <c r="AD158" s="31"/>
      <c r="AE158" s="285"/>
      <c r="AF158" s="286"/>
      <c r="AG158" s="286"/>
      <c r="AH158" s="286"/>
      <c r="AI158" s="287"/>
      <c r="AJ158" s="290"/>
      <c r="AK158" s="291"/>
      <c r="AL158" s="286"/>
      <c r="AM158" s="286"/>
      <c r="AN158" s="291"/>
      <c r="AO158" s="291"/>
      <c r="AP158" s="286"/>
      <c r="AQ158" s="287"/>
      <c r="AR158" s="34"/>
      <c r="AS158" s="49"/>
      <c r="AU158" s="266"/>
      <c r="AV158" s="267"/>
      <c r="AW158" s="175"/>
      <c r="AX158" s="266"/>
      <c r="AY158" s="267"/>
      <c r="AZ158" s="175"/>
      <c r="BA158" s="266"/>
      <c r="BB158" s="267"/>
    </row>
    <row r="159" spans="1:58" ht="17.25" hidden="1" customHeight="1" x14ac:dyDescent="0.15">
      <c r="A159" s="50"/>
      <c r="B159" s="35"/>
      <c r="C159" s="35"/>
      <c r="D159" s="35"/>
      <c r="E159" s="35"/>
      <c r="F159" s="31"/>
      <c r="G159" s="35"/>
      <c r="H159" s="37"/>
      <c r="I159" s="35"/>
      <c r="J159" s="35"/>
      <c r="K159" s="35"/>
      <c r="L159" s="35"/>
      <c r="M159" s="35"/>
      <c r="N159" s="35"/>
      <c r="O159" s="35"/>
      <c r="P159" s="51"/>
      <c r="Q159" s="35"/>
      <c r="R159" s="35"/>
      <c r="S159" s="35"/>
      <c r="T159" s="35"/>
      <c r="U159" s="35"/>
      <c r="V159" s="35"/>
      <c r="W159" s="35"/>
      <c r="X159" s="34"/>
      <c r="Y159" s="34"/>
      <c r="Z159" s="32"/>
      <c r="AA159" s="31"/>
      <c r="AB159" s="31"/>
      <c r="AC159" s="31"/>
      <c r="AD159" s="31"/>
      <c r="AE159" s="47"/>
      <c r="AF159" s="47"/>
      <c r="AG159" s="47"/>
      <c r="AH159" s="47"/>
      <c r="AI159" s="47"/>
      <c r="AJ159" s="39" t="s">
        <v>21</v>
      </c>
      <c r="AK159" s="47"/>
      <c r="AL159" s="47"/>
      <c r="AM159" s="47"/>
      <c r="AN159" s="47"/>
      <c r="AO159" s="47"/>
      <c r="AP159" s="47"/>
      <c r="AQ159" s="47"/>
      <c r="AR159" s="31"/>
      <c r="AS159" s="31"/>
      <c r="AY159" s="62" t="s">
        <v>33</v>
      </c>
    </row>
    <row r="160" spans="1:58" ht="25.5" hidden="1" customHeight="1" x14ac:dyDescent="0.2">
      <c r="A160" s="50"/>
      <c r="B160" s="31"/>
      <c r="C160" s="337" t="s">
        <v>109</v>
      </c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9"/>
      <c r="AC160" s="31"/>
      <c r="AD160" s="3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31"/>
      <c r="AS160" s="31"/>
      <c r="AY160" s="123" t="s">
        <v>106</v>
      </c>
    </row>
    <row r="161" spans="1:58" ht="25.5" hidden="1" customHeight="1" x14ac:dyDescent="0.15">
      <c r="A161" s="50"/>
      <c r="B161" s="31"/>
      <c r="C161" s="340"/>
      <c r="D161" s="341"/>
      <c r="E161" s="341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  <c r="T161" s="341"/>
      <c r="U161" s="341"/>
      <c r="V161" s="341"/>
      <c r="W161" s="341"/>
      <c r="X161" s="341"/>
      <c r="Y161" s="341"/>
      <c r="Z161" s="341"/>
      <c r="AA161" s="341"/>
      <c r="AB161" s="342"/>
      <c r="AC161" s="31"/>
      <c r="AD161" s="31"/>
      <c r="AE161" s="44" t="s">
        <v>35</v>
      </c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31"/>
      <c r="AS161" s="31"/>
      <c r="AV161" s="31" t="s">
        <v>36</v>
      </c>
      <c r="AY161" s="31" t="s">
        <v>37</v>
      </c>
      <c r="AZ161" s="124"/>
    </row>
    <row r="162" spans="1:58" s="48" customFormat="1" ht="25.5" hidden="1" customHeight="1" x14ac:dyDescent="0.15">
      <c r="A162" s="50"/>
      <c r="B162" s="31"/>
      <c r="C162" s="340"/>
      <c r="D162" s="341"/>
      <c r="E162" s="341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/>
      <c r="T162" s="341"/>
      <c r="U162" s="341"/>
      <c r="V162" s="341"/>
      <c r="W162" s="341"/>
      <c r="X162" s="341"/>
      <c r="Y162" s="341"/>
      <c r="Z162" s="341"/>
      <c r="AA162" s="341"/>
      <c r="AB162" s="342"/>
      <c r="AD162" s="34"/>
      <c r="AE162" s="268" t="s">
        <v>46</v>
      </c>
      <c r="AF162" s="269"/>
      <c r="AG162" s="269"/>
      <c r="AH162" s="269"/>
      <c r="AI162" s="269"/>
      <c r="AJ162" s="269"/>
      <c r="AK162" s="270"/>
      <c r="AL162" s="274">
        <f>IF(AY152=0,0,ROUNDUP(AV162/AY152,3))</f>
        <v>0</v>
      </c>
      <c r="AM162" s="275"/>
      <c r="AN162" s="275"/>
      <c r="AO162" s="275"/>
      <c r="AP162" s="275"/>
      <c r="AQ162" s="276"/>
      <c r="AR162" s="31"/>
      <c r="AS162" s="31"/>
      <c r="AT162" s="43"/>
      <c r="AU162" s="266" t="s">
        <v>39</v>
      </c>
      <c r="AV162" s="280">
        <f>IF(AV152-AV157&gt;0,IF(AV152-AV157&gt;AY152,AY152,AV152-AV157),0)</f>
        <v>0</v>
      </c>
      <c r="AW162" s="281" t="s">
        <v>40</v>
      </c>
      <c r="AX162" s="281"/>
      <c r="AY162" s="124"/>
      <c r="AZ162" s="124"/>
      <c r="BA162" s="43"/>
      <c r="BB162" s="43"/>
      <c r="BC162" s="43"/>
      <c r="BD162" s="40"/>
      <c r="BE162" s="40"/>
      <c r="BF162" s="40"/>
    </row>
    <row r="163" spans="1:58" ht="35.25" hidden="1" customHeight="1" x14ac:dyDescent="0.15">
      <c r="A163" s="65"/>
      <c r="B163" s="31"/>
      <c r="C163" s="340"/>
      <c r="D163" s="341"/>
      <c r="E163" s="341"/>
      <c r="F163" s="341"/>
      <c r="G163" s="341"/>
      <c r="H163" s="341"/>
      <c r="I163" s="341"/>
      <c r="J163" s="341"/>
      <c r="K163" s="341"/>
      <c r="L163" s="341"/>
      <c r="M163" s="341"/>
      <c r="N163" s="341"/>
      <c r="O163" s="341"/>
      <c r="P163" s="341"/>
      <c r="Q163" s="341"/>
      <c r="R163" s="341"/>
      <c r="S163" s="341"/>
      <c r="T163" s="341"/>
      <c r="U163" s="341"/>
      <c r="V163" s="341"/>
      <c r="W163" s="341"/>
      <c r="X163" s="341"/>
      <c r="Y163" s="341"/>
      <c r="Z163" s="341"/>
      <c r="AA163" s="341"/>
      <c r="AB163" s="342"/>
      <c r="AC163" s="34"/>
      <c r="AD163" s="31"/>
      <c r="AE163" s="271"/>
      <c r="AF163" s="272"/>
      <c r="AG163" s="272"/>
      <c r="AH163" s="272"/>
      <c r="AI163" s="272"/>
      <c r="AJ163" s="272"/>
      <c r="AK163" s="273"/>
      <c r="AL163" s="277"/>
      <c r="AM163" s="278"/>
      <c r="AN163" s="278"/>
      <c r="AO163" s="278"/>
      <c r="AP163" s="278"/>
      <c r="AQ163" s="279"/>
      <c r="AR163" s="31"/>
      <c r="AS163" s="31"/>
      <c r="AT163" s="266"/>
      <c r="AU163" s="266"/>
      <c r="AV163" s="280"/>
      <c r="AW163" s="281"/>
      <c r="AX163" s="281"/>
    </row>
    <row r="164" spans="1:58" ht="25.5" hidden="1" customHeight="1" x14ac:dyDescent="0.15">
      <c r="A164" s="65"/>
      <c r="B164" s="31"/>
      <c r="C164" s="343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5"/>
      <c r="AC164" s="31"/>
      <c r="AD164" s="31"/>
      <c r="AE164" s="31"/>
      <c r="AF164" s="31"/>
      <c r="AG164" s="31"/>
      <c r="AH164" s="31"/>
      <c r="AI164" s="31"/>
      <c r="AJ164" s="31"/>
      <c r="AK164" s="54" t="s">
        <v>21</v>
      </c>
      <c r="AL164" s="31"/>
      <c r="AM164" s="34"/>
      <c r="AN164" s="34"/>
      <c r="AO164" s="34"/>
      <c r="AP164" s="31"/>
      <c r="AQ164" s="31"/>
      <c r="AR164" s="31"/>
      <c r="AS164" s="31"/>
      <c r="AT164" s="266"/>
    </row>
    <row r="165" spans="1:58" ht="25.5" hidden="1" customHeight="1" x14ac:dyDescent="0.15">
      <c r="A165" s="50"/>
      <c r="B165" s="30"/>
      <c r="C165" s="52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31"/>
      <c r="AD165" s="31"/>
      <c r="AE165" s="31"/>
      <c r="AF165" s="31"/>
      <c r="AG165" s="31"/>
      <c r="AH165" s="31"/>
      <c r="AI165" s="31"/>
      <c r="AJ165" s="31"/>
      <c r="AK165" s="55" t="s">
        <v>41</v>
      </c>
      <c r="AL165" s="31"/>
      <c r="AM165" s="34"/>
      <c r="AN165" s="34"/>
      <c r="AO165" s="34"/>
      <c r="AP165" s="31"/>
      <c r="AQ165" s="31"/>
      <c r="AR165" s="31"/>
      <c r="AS165" s="31"/>
    </row>
    <row r="166" spans="1:58" s="17" customFormat="1" ht="16.5" hidden="1" customHeight="1" x14ac:dyDescent="0.15">
      <c r="A166" s="15"/>
      <c r="B166" s="15"/>
      <c r="C166" s="16"/>
      <c r="F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U166" s="34"/>
      <c r="AV166" s="34"/>
      <c r="AW166" s="34"/>
      <c r="AX166" s="34"/>
      <c r="AY166" s="34"/>
      <c r="AZ166" s="34"/>
      <c r="BA166" s="34"/>
      <c r="BB166" s="34"/>
      <c r="BC166" s="34"/>
      <c r="BD166" s="21"/>
      <c r="BE166" s="21"/>
      <c r="BF166" s="21"/>
    </row>
    <row r="167" spans="1:58" ht="25.5" hidden="1" customHeight="1" x14ac:dyDescent="0.15">
      <c r="A167" s="320" t="s">
        <v>57</v>
      </c>
      <c r="B167" s="321"/>
      <c r="C167" s="321"/>
      <c r="D167" s="321"/>
      <c r="E167" s="321"/>
      <c r="F167" s="321"/>
      <c r="G167" s="321"/>
      <c r="H167" s="321"/>
      <c r="I167" s="322"/>
      <c r="J167" s="23"/>
      <c r="K167" s="64" t="s">
        <v>48</v>
      </c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23"/>
      <c r="AP167" s="23"/>
      <c r="AQ167" s="23"/>
      <c r="AR167" s="23"/>
      <c r="AS167" s="23"/>
      <c r="AU167" s="31" t="s">
        <v>6</v>
      </c>
      <c r="AV167" s="34"/>
      <c r="AW167" s="34"/>
      <c r="AX167" s="34"/>
      <c r="AY167" s="34"/>
      <c r="BA167" s="34"/>
      <c r="BB167" s="34"/>
      <c r="BC167" s="34"/>
      <c r="BD167" s="21"/>
      <c r="BE167" s="21"/>
      <c r="BF167" s="21"/>
    </row>
    <row r="168" spans="1:58" ht="17.25" hidden="1" customHeight="1" x14ac:dyDescent="0.15">
      <c r="A168" s="323"/>
      <c r="B168" s="324"/>
      <c r="C168" s="324"/>
      <c r="D168" s="324"/>
      <c r="E168" s="324"/>
      <c r="F168" s="324"/>
      <c r="G168" s="324"/>
      <c r="H168" s="324"/>
      <c r="I168" s="325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5"/>
      <c r="Y168" s="25"/>
      <c r="Z168" s="25"/>
      <c r="AA168" s="25"/>
      <c r="AB168" s="25"/>
      <c r="AC168" s="25"/>
      <c r="AD168" s="25"/>
      <c r="AE168" s="26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7"/>
      <c r="AQ168" s="27"/>
      <c r="AR168" s="27"/>
      <c r="AS168" s="27"/>
    </row>
    <row r="169" spans="1:58" ht="28.5" hidden="1" customHeight="1" x14ac:dyDescent="0.15">
      <c r="A169" s="28"/>
      <c r="B169" s="29" t="s">
        <v>7</v>
      </c>
      <c r="C169" s="30"/>
      <c r="D169" s="30"/>
      <c r="E169" s="30"/>
      <c r="F169" s="31"/>
      <c r="G169" s="32"/>
      <c r="H169" s="31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3"/>
      <c r="AB169" s="34"/>
      <c r="AC169" s="34"/>
      <c r="AD169" s="34"/>
      <c r="AE169" s="29" t="s">
        <v>8</v>
      </c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V169" s="31" t="s">
        <v>9</v>
      </c>
      <c r="AY169" s="31" t="s">
        <v>10</v>
      </c>
    </row>
    <row r="170" spans="1:58" ht="25.5" hidden="1" customHeight="1" x14ac:dyDescent="0.15">
      <c r="A170" s="28"/>
      <c r="B170" s="209" t="s">
        <v>11</v>
      </c>
      <c r="C170" s="327"/>
      <c r="D170" s="327"/>
      <c r="E170" s="328"/>
      <c r="F170" s="326" t="s">
        <v>12</v>
      </c>
      <c r="G170" s="326"/>
      <c r="H170" s="292"/>
      <c r="I170" s="292"/>
      <c r="J170" s="283" t="s">
        <v>13</v>
      </c>
      <c r="K170" s="283"/>
      <c r="L170" s="292"/>
      <c r="M170" s="292"/>
      <c r="N170" s="283" t="s">
        <v>14</v>
      </c>
      <c r="O170" s="284"/>
      <c r="P170" s="315" t="s">
        <v>15</v>
      </c>
      <c r="Q170" s="284"/>
      <c r="R170" s="316" t="s">
        <v>16</v>
      </c>
      <c r="S170" s="316"/>
      <c r="T170" s="292"/>
      <c r="U170" s="292"/>
      <c r="V170" s="283" t="s">
        <v>13</v>
      </c>
      <c r="W170" s="283"/>
      <c r="X170" s="292"/>
      <c r="Y170" s="292"/>
      <c r="Z170" s="283" t="s">
        <v>14</v>
      </c>
      <c r="AA170" s="284"/>
      <c r="AB170" s="31"/>
      <c r="AC170" s="31"/>
      <c r="AD170" s="31"/>
      <c r="AE170" s="268" t="s">
        <v>17</v>
      </c>
      <c r="AF170" s="332"/>
      <c r="AG170" s="332"/>
      <c r="AH170" s="332"/>
      <c r="AI170" s="333"/>
      <c r="AJ170" s="289">
        <f>ROUNDDOWN(AY170/60,0)</f>
        <v>0</v>
      </c>
      <c r="AK170" s="289"/>
      <c r="AL170" s="332" t="s">
        <v>18</v>
      </c>
      <c r="AM170" s="332"/>
      <c r="AN170" s="289">
        <f>AY170-AJ170*60</f>
        <v>0</v>
      </c>
      <c r="AO170" s="289"/>
      <c r="AP170" s="283" t="s">
        <v>14</v>
      </c>
      <c r="AQ170" s="284"/>
      <c r="AR170" s="34"/>
      <c r="AS170" s="31"/>
      <c r="AT170" s="266"/>
      <c r="AU170" s="266" t="s">
        <v>19</v>
      </c>
      <c r="AV170" s="267">
        <f>T170*60+X170</f>
        <v>0</v>
      </c>
      <c r="AX170" s="266" t="s">
        <v>20</v>
      </c>
      <c r="AY170" s="267">
        <f>(T170*60+X170)-(H170*60+L170)</f>
        <v>0</v>
      </c>
    </row>
    <row r="171" spans="1:58" ht="35.25" hidden="1" customHeight="1" x14ac:dyDescent="0.15">
      <c r="A171" s="28"/>
      <c r="B171" s="329"/>
      <c r="C171" s="330"/>
      <c r="D171" s="330"/>
      <c r="E171" s="331"/>
      <c r="F171" s="326"/>
      <c r="G171" s="326"/>
      <c r="H171" s="293"/>
      <c r="I171" s="293"/>
      <c r="J171" s="286"/>
      <c r="K171" s="286"/>
      <c r="L171" s="293"/>
      <c r="M171" s="293"/>
      <c r="N171" s="286"/>
      <c r="O171" s="287"/>
      <c r="P171" s="285"/>
      <c r="Q171" s="287"/>
      <c r="R171" s="317"/>
      <c r="S171" s="317"/>
      <c r="T171" s="293"/>
      <c r="U171" s="293"/>
      <c r="V171" s="286"/>
      <c r="W171" s="286"/>
      <c r="X171" s="293"/>
      <c r="Y171" s="293"/>
      <c r="Z171" s="286"/>
      <c r="AA171" s="287"/>
      <c r="AB171" s="31"/>
      <c r="AC171" s="31"/>
      <c r="AD171" s="31"/>
      <c r="AE171" s="334"/>
      <c r="AF171" s="335"/>
      <c r="AG171" s="335"/>
      <c r="AH171" s="335"/>
      <c r="AI171" s="336"/>
      <c r="AJ171" s="291"/>
      <c r="AK171" s="291"/>
      <c r="AL171" s="335"/>
      <c r="AM171" s="335"/>
      <c r="AN171" s="291"/>
      <c r="AO171" s="291"/>
      <c r="AP171" s="286"/>
      <c r="AQ171" s="287"/>
      <c r="AR171" s="34"/>
      <c r="AS171" s="31"/>
      <c r="AT171" s="266"/>
      <c r="AU171" s="266"/>
      <c r="AV171" s="267"/>
      <c r="AX171" s="266"/>
      <c r="AY171" s="267"/>
    </row>
    <row r="172" spans="1:58" ht="17.25" hidden="1" customHeight="1" x14ac:dyDescent="0.15">
      <c r="A172" s="28"/>
      <c r="B172" s="35"/>
      <c r="C172" s="35"/>
      <c r="D172" s="35"/>
      <c r="E172" s="35"/>
      <c r="F172" s="36"/>
      <c r="G172" s="36"/>
      <c r="H172" s="37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4"/>
      <c r="Y172" s="34"/>
      <c r="Z172" s="32"/>
      <c r="AA172" s="33"/>
      <c r="AB172" s="34"/>
      <c r="AC172" s="34"/>
      <c r="AD172" s="34"/>
      <c r="AE172" s="38"/>
      <c r="AF172" s="38"/>
      <c r="AG172" s="38"/>
      <c r="AH172" s="38"/>
      <c r="AI172" s="38"/>
      <c r="AJ172" s="39" t="s">
        <v>21</v>
      </c>
      <c r="AK172" s="38"/>
      <c r="AL172" s="38"/>
      <c r="AM172" s="38"/>
      <c r="AN172" s="38"/>
      <c r="AO172" s="38"/>
      <c r="AP172" s="38"/>
      <c r="AQ172" s="38"/>
      <c r="AR172" s="34"/>
      <c r="AS172" s="31"/>
    </row>
    <row r="173" spans="1:58" s="31" customFormat="1" ht="25.5" hidden="1" customHeight="1" x14ac:dyDescent="0.15">
      <c r="A173" s="28"/>
      <c r="B173" s="29"/>
      <c r="C173" s="30"/>
      <c r="D173" s="30"/>
      <c r="E173" s="30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3"/>
      <c r="X173" s="34"/>
      <c r="Y173" s="34"/>
      <c r="Z173" s="32"/>
      <c r="AA173" s="33"/>
      <c r="AB173" s="34"/>
      <c r="AC173" s="34"/>
      <c r="AD173" s="34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4"/>
      <c r="AV173" s="43" t="s">
        <v>22</v>
      </c>
      <c r="AY173" s="31" t="s">
        <v>23</v>
      </c>
      <c r="BB173" s="31" t="s">
        <v>49</v>
      </c>
      <c r="BD173" s="3"/>
      <c r="BE173" s="3"/>
      <c r="BF173" s="3"/>
    </row>
    <row r="174" spans="1:58" s="48" customFormat="1" ht="25.5" hidden="1" customHeight="1" x14ac:dyDescent="0.15">
      <c r="A174" s="41"/>
      <c r="B174" s="42" t="s">
        <v>117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3"/>
      <c r="P174" s="42"/>
      <c r="Q174" s="42"/>
      <c r="R174" s="42"/>
      <c r="S174" s="42"/>
      <c r="T174" s="42"/>
      <c r="U174" s="13"/>
      <c r="V174" s="42"/>
      <c r="W174" s="42"/>
      <c r="X174" s="34"/>
      <c r="Y174" s="34"/>
      <c r="Z174" s="32"/>
      <c r="AA174" s="33"/>
      <c r="AB174" s="34"/>
      <c r="AC174" s="34"/>
      <c r="AD174" s="34"/>
      <c r="AE174" s="44" t="s">
        <v>25</v>
      </c>
      <c r="AF174" s="45"/>
      <c r="AG174" s="46"/>
      <c r="AH174" s="46"/>
      <c r="AI174" s="46"/>
      <c r="AJ174" s="46"/>
      <c r="AK174" s="46"/>
      <c r="AL174" s="46"/>
      <c r="AM174" s="46"/>
      <c r="AN174" s="38"/>
      <c r="AO174" s="38"/>
      <c r="AP174" s="38"/>
      <c r="AQ174" s="47"/>
      <c r="AR174" s="34"/>
      <c r="AS174" s="31"/>
      <c r="AT174" s="43"/>
      <c r="AU174" s="43"/>
      <c r="AV174" s="43" t="s">
        <v>26</v>
      </c>
      <c r="AW174" s="43"/>
      <c r="AX174" s="43"/>
      <c r="AY174" s="31" t="s">
        <v>27</v>
      </c>
      <c r="AZ174" s="43"/>
      <c r="BA174" s="31"/>
      <c r="BB174" s="31"/>
      <c r="BC174" s="43"/>
      <c r="BD174" s="3"/>
      <c r="BE174" s="40"/>
      <c r="BF174" s="40"/>
    </row>
    <row r="175" spans="1:58" ht="25.5" hidden="1" customHeight="1" x14ac:dyDescent="0.15">
      <c r="A175" s="28"/>
      <c r="B175" s="209" t="s">
        <v>11</v>
      </c>
      <c r="C175" s="327"/>
      <c r="D175" s="327"/>
      <c r="E175" s="328"/>
      <c r="F175" s="326" t="s">
        <v>12</v>
      </c>
      <c r="G175" s="326"/>
      <c r="H175" s="292"/>
      <c r="I175" s="292"/>
      <c r="J175" s="283" t="s">
        <v>13</v>
      </c>
      <c r="K175" s="283"/>
      <c r="L175" s="292"/>
      <c r="M175" s="292"/>
      <c r="N175" s="283" t="s">
        <v>14</v>
      </c>
      <c r="O175" s="284"/>
      <c r="P175" s="315" t="s">
        <v>15</v>
      </c>
      <c r="Q175" s="284"/>
      <c r="R175" s="316" t="s">
        <v>16</v>
      </c>
      <c r="S175" s="316"/>
      <c r="T175" s="318"/>
      <c r="U175" s="292"/>
      <c r="V175" s="283" t="s">
        <v>13</v>
      </c>
      <c r="W175" s="283"/>
      <c r="X175" s="292"/>
      <c r="Y175" s="292"/>
      <c r="Z175" s="283" t="s">
        <v>14</v>
      </c>
      <c r="AA175" s="284"/>
      <c r="AB175" s="34"/>
      <c r="AC175" s="34"/>
      <c r="AD175" s="34"/>
      <c r="AE175" s="282" t="s">
        <v>29</v>
      </c>
      <c r="AF175" s="283"/>
      <c r="AG175" s="283"/>
      <c r="AH175" s="283"/>
      <c r="AI175" s="284"/>
      <c r="AJ175" s="288">
        <f>ROUNDDOWN(AV180/60,0)</f>
        <v>0</v>
      </c>
      <c r="AK175" s="289"/>
      <c r="AL175" s="283" t="s">
        <v>13</v>
      </c>
      <c r="AM175" s="283"/>
      <c r="AN175" s="289">
        <f>AV180-AJ175*60</f>
        <v>0</v>
      </c>
      <c r="AO175" s="289"/>
      <c r="AP175" s="283" t="s">
        <v>14</v>
      </c>
      <c r="AQ175" s="284"/>
      <c r="AR175" s="34"/>
      <c r="AS175" s="49"/>
      <c r="AU175" s="266" t="s">
        <v>30</v>
      </c>
      <c r="AV175" s="267">
        <f>IF(AY175&lt;=BB175,BB175,AV170)</f>
        <v>1260</v>
      </c>
      <c r="AW175" s="175"/>
      <c r="AX175" s="266" t="s">
        <v>31</v>
      </c>
      <c r="AY175" s="267">
        <f>T175*60+X175</f>
        <v>0</v>
      </c>
      <c r="AZ175" s="175"/>
      <c r="BA175" s="266" t="s">
        <v>32</v>
      </c>
      <c r="BB175" s="267">
        <f>21*60</f>
        <v>1260</v>
      </c>
    </row>
    <row r="176" spans="1:58" ht="35.25" hidden="1" customHeight="1" x14ac:dyDescent="0.15">
      <c r="A176" s="28"/>
      <c r="B176" s="329"/>
      <c r="C176" s="330"/>
      <c r="D176" s="330"/>
      <c r="E176" s="331"/>
      <c r="F176" s="326"/>
      <c r="G176" s="326"/>
      <c r="H176" s="293"/>
      <c r="I176" s="293"/>
      <c r="J176" s="286"/>
      <c r="K176" s="286"/>
      <c r="L176" s="293"/>
      <c r="M176" s="293"/>
      <c r="N176" s="286"/>
      <c r="O176" s="287"/>
      <c r="P176" s="285"/>
      <c r="Q176" s="287"/>
      <c r="R176" s="317"/>
      <c r="S176" s="317"/>
      <c r="T176" s="319"/>
      <c r="U176" s="293"/>
      <c r="V176" s="286"/>
      <c r="W176" s="286"/>
      <c r="X176" s="293"/>
      <c r="Y176" s="293"/>
      <c r="Z176" s="286"/>
      <c r="AA176" s="287"/>
      <c r="AB176" s="31"/>
      <c r="AC176" s="31"/>
      <c r="AD176" s="31"/>
      <c r="AE176" s="285"/>
      <c r="AF176" s="286"/>
      <c r="AG176" s="286"/>
      <c r="AH176" s="286"/>
      <c r="AI176" s="287"/>
      <c r="AJ176" s="290"/>
      <c r="AK176" s="291"/>
      <c r="AL176" s="286"/>
      <c r="AM176" s="286"/>
      <c r="AN176" s="291"/>
      <c r="AO176" s="291"/>
      <c r="AP176" s="286"/>
      <c r="AQ176" s="287"/>
      <c r="AR176" s="34"/>
      <c r="AS176" s="49"/>
      <c r="AU176" s="266"/>
      <c r="AV176" s="267"/>
      <c r="AW176" s="175"/>
      <c r="AX176" s="266"/>
      <c r="AY176" s="267"/>
      <c r="AZ176" s="175"/>
      <c r="BA176" s="266"/>
      <c r="BB176" s="267"/>
    </row>
    <row r="177" spans="1:58" ht="17.25" hidden="1" customHeight="1" x14ac:dyDescent="0.15">
      <c r="A177" s="50"/>
      <c r="B177" s="35"/>
      <c r="C177" s="35"/>
      <c r="D177" s="35"/>
      <c r="E177" s="35"/>
      <c r="F177" s="31"/>
      <c r="G177" s="35"/>
      <c r="H177" s="37"/>
      <c r="I177" s="35"/>
      <c r="J177" s="35"/>
      <c r="K177" s="35"/>
      <c r="L177" s="35"/>
      <c r="M177" s="35"/>
      <c r="N177" s="35"/>
      <c r="O177" s="35"/>
      <c r="P177" s="51"/>
      <c r="Q177" s="35"/>
      <c r="R177" s="35"/>
      <c r="S177" s="35"/>
      <c r="T177" s="35"/>
      <c r="U177" s="35"/>
      <c r="V177" s="35"/>
      <c r="W177" s="35"/>
      <c r="X177" s="34"/>
      <c r="Y177" s="34"/>
      <c r="Z177" s="32"/>
      <c r="AA177" s="31"/>
      <c r="AB177" s="31"/>
      <c r="AC177" s="31"/>
      <c r="AD177" s="31"/>
      <c r="AE177" s="47"/>
      <c r="AF177" s="47"/>
      <c r="AG177" s="47"/>
      <c r="AH177" s="47"/>
      <c r="AI177" s="47"/>
      <c r="AJ177" s="39" t="s">
        <v>21</v>
      </c>
      <c r="AK177" s="47"/>
      <c r="AL177" s="47"/>
      <c r="AM177" s="47"/>
      <c r="AN177" s="47"/>
      <c r="AO177" s="47"/>
      <c r="AP177" s="47"/>
      <c r="AQ177" s="47"/>
      <c r="AR177" s="31"/>
      <c r="AS177" s="31"/>
      <c r="AY177" s="62" t="s">
        <v>33</v>
      </c>
    </row>
    <row r="178" spans="1:58" ht="25.5" hidden="1" customHeight="1" x14ac:dyDescent="0.2">
      <c r="A178" s="50"/>
      <c r="B178" s="31"/>
      <c r="C178" s="337" t="s">
        <v>109</v>
      </c>
      <c r="D178" s="338"/>
      <c r="E178" s="338"/>
      <c r="F178" s="338"/>
      <c r="G178" s="338"/>
      <c r="H178" s="338"/>
      <c r="I178" s="338"/>
      <c r="J178" s="338"/>
      <c r="K178" s="338"/>
      <c r="L178" s="338"/>
      <c r="M178" s="338"/>
      <c r="N178" s="338"/>
      <c r="O178" s="338"/>
      <c r="P178" s="338"/>
      <c r="Q178" s="338"/>
      <c r="R178" s="338"/>
      <c r="S178" s="338"/>
      <c r="T178" s="338"/>
      <c r="U178" s="338"/>
      <c r="V178" s="338"/>
      <c r="W178" s="338"/>
      <c r="X178" s="338"/>
      <c r="Y178" s="338"/>
      <c r="Z178" s="338"/>
      <c r="AA178" s="338"/>
      <c r="AB178" s="339"/>
      <c r="AD178" s="3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31"/>
      <c r="AS178" s="31"/>
      <c r="AY178" s="123" t="s">
        <v>106</v>
      </c>
    </row>
    <row r="179" spans="1:58" ht="25.5" hidden="1" customHeight="1" x14ac:dyDescent="0.15">
      <c r="A179" s="50"/>
      <c r="B179" s="31"/>
      <c r="C179" s="340"/>
      <c r="D179" s="341"/>
      <c r="E179" s="341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41"/>
      <c r="W179" s="341"/>
      <c r="X179" s="341"/>
      <c r="Y179" s="341"/>
      <c r="Z179" s="341"/>
      <c r="AA179" s="341"/>
      <c r="AB179" s="342"/>
      <c r="AD179" s="31"/>
      <c r="AE179" s="44" t="s">
        <v>35</v>
      </c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31"/>
      <c r="AS179" s="31"/>
      <c r="AV179" s="31" t="s">
        <v>36</v>
      </c>
      <c r="AY179" s="31" t="s">
        <v>37</v>
      </c>
      <c r="AZ179" s="124"/>
    </row>
    <row r="180" spans="1:58" s="48" customFormat="1" ht="25.5" hidden="1" customHeight="1" x14ac:dyDescent="0.15">
      <c r="A180" s="50"/>
      <c r="B180" s="31"/>
      <c r="C180" s="340"/>
      <c r="D180" s="341"/>
      <c r="E180" s="341"/>
      <c r="F180" s="341"/>
      <c r="G180" s="341"/>
      <c r="H180" s="341"/>
      <c r="I180" s="341"/>
      <c r="J180" s="341"/>
      <c r="K180" s="341"/>
      <c r="L180" s="341"/>
      <c r="M180" s="341"/>
      <c r="N180" s="341"/>
      <c r="O180" s="341"/>
      <c r="P180" s="341"/>
      <c r="Q180" s="341"/>
      <c r="R180" s="341"/>
      <c r="S180" s="341"/>
      <c r="T180" s="341"/>
      <c r="U180" s="341"/>
      <c r="V180" s="341"/>
      <c r="W180" s="341"/>
      <c r="X180" s="341"/>
      <c r="Y180" s="341"/>
      <c r="Z180" s="341"/>
      <c r="AA180" s="341"/>
      <c r="AB180" s="342"/>
      <c r="AC180" s="1"/>
      <c r="AD180" s="31"/>
      <c r="AE180" s="268" t="s">
        <v>38</v>
      </c>
      <c r="AF180" s="269"/>
      <c r="AG180" s="269"/>
      <c r="AH180" s="269"/>
      <c r="AI180" s="269"/>
      <c r="AJ180" s="269"/>
      <c r="AK180" s="270"/>
      <c r="AL180" s="274">
        <f>IF(AY170=0,0,ROUNDUP(AV180/AY170,3))</f>
        <v>0</v>
      </c>
      <c r="AM180" s="275"/>
      <c r="AN180" s="275"/>
      <c r="AO180" s="275"/>
      <c r="AP180" s="275"/>
      <c r="AQ180" s="276"/>
      <c r="AR180" s="31"/>
      <c r="AS180" s="31"/>
      <c r="AT180" s="43"/>
      <c r="AU180" s="266" t="s">
        <v>39</v>
      </c>
      <c r="AV180" s="280">
        <f>IF(AV170-AV175&gt;0,IF(AV170-AV175&gt;AY170,AY170,AV170-AV175),0)</f>
        <v>0</v>
      </c>
      <c r="AW180" s="281" t="s">
        <v>40</v>
      </c>
      <c r="AX180" s="281"/>
      <c r="AY180" s="124"/>
      <c r="AZ180" s="124"/>
      <c r="BA180" s="43"/>
      <c r="BB180" s="43"/>
      <c r="BC180" s="43"/>
      <c r="BD180" s="40"/>
      <c r="BE180" s="40"/>
      <c r="BF180" s="40"/>
    </row>
    <row r="181" spans="1:58" ht="35.25" hidden="1" customHeight="1" x14ac:dyDescent="0.15">
      <c r="A181" s="50"/>
      <c r="B181" s="31"/>
      <c r="C181" s="340"/>
      <c r="D181" s="341"/>
      <c r="E181" s="341"/>
      <c r="F181" s="341"/>
      <c r="G181" s="341"/>
      <c r="H181" s="341"/>
      <c r="I181" s="341"/>
      <c r="J181" s="341"/>
      <c r="K181" s="341"/>
      <c r="L181" s="341"/>
      <c r="M181" s="341"/>
      <c r="N181" s="341"/>
      <c r="O181" s="341"/>
      <c r="P181" s="341"/>
      <c r="Q181" s="341"/>
      <c r="R181" s="341"/>
      <c r="S181" s="341"/>
      <c r="T181" s="341"/>
      <c r="U181" s="341"/>
      <c r="V181" s="341"/>
      <c r="W181" s="341"/>
      <c r="X181" s="341"/>
      <c r="Y181" s="341"/>
      <c r="Z181" s="341"/>
      <c r="AA181" s="341"/>
      <c r="AB181" s="342"/>
      <c r="AD181" s="31"/>
      <c r="AE181" s="271"/>
      <c r="AF181" s="272"/>
      <c r="AG181" s="272"/>
      <c r="AH181" s="272"/>
      <c r="AI181" s="272"/>
      <c r="AJ181" s="272"/>
      <c r="AK181" s="273"/>
      <c r="AL181" s="277"/>
      <c r="AM181" s="278"/>
      <c r="AN181" s="278"/>
      <c r="AO181" s="278"/>
      <c r="AP181" s="278"/>
      <c r="AQ181" s="279"/>
      <c r="AR181" s="31"/>
      <c r="AS181" s="31"/>
      <c r="AT181" s="266"/>
      <c r="AU181" s="266"/>
      <c r="AV181" s="280"/>
      <c r="AW181" s="281"/>
      <c r="AX181" s="281"/>
    </row>
    <row r="182" spans="1:58" ht="25.5" hidden="1" customHeight="1" x14ac:dyDescent="0.15">
      <c r="A182" s="50"/>
      <c r="B182" s="31"/>
      <c r="C182" s="343"/>
      <c r="D182" s="344"/>
      <c r="E182" s="344"/>
      <c r="F182" s="344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44"/>
      <c r="U182" s="344"/>
      <c r="V182" s="344"/>
      <c r="W182" s="344"/>
      <c r="X182" s="344"/>
      <c r="Y182" s="344"/>
      <c r="Z182" s="344"/>
      <c r="AA182" s="344"/>
      <c r="AB182" s="345"/>
      <c r="AD182" s="31"/>
      <c r="AE182" s="31"/>
      <c r="AF182" s="31"/>
      <c r="AG182" s="31"/>
      <c r="AH182" s="31"/>
      <c r="AI182" s="31"/>
      <c r="AJ182" s="31"/>
      <c r="AK182" s="54" t="s">
        <v>21</v>
      </c>
      <c r="AL182" s="31"/>
      <c r="AM182" s="34"/>
      <c r="AN182" s="34"/>
      <c r="AO182" s="34"/>
      <c r="AP182" s="31"/>
      <c r="AQ182" s="31"/>
      <c r="AR182" s="31"/>
      <c r="AS182" s="31"/>
      <c r="AT182" s="266"/>
    </row>
    <row r="183" spans="1:58" ht="25.5" hidden="1" customHeight="1" x14ac:dyDescent="0.15">
      <c r="A183" s="50"/>
      <c r="B183" s="31"/>
      <c r="C183" s="52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D183" s="31"/>
      <c r="AE183" s="31"/>
      <c r="AF183" s="31"/>
      <c r="AG183" s="31"/>
      <c r="AH183" s="31"/>
      <c r="AI183" s="31"/>
      <c r="AJ183" s="31"/>
      <c r="AK183" s="55" t="s">
        <v>41</v>
      </c>
      <c r="AL183" s="31"/>
      <c r="AM183" s="34"/>
      <c r="AN183" s="34"/>
      <c r="AO183" s="34"/>
      <c r="AP183" s="31"/>
      <c r="AQ183" s="31"/>
      <c r="AR183" s="31"/>
      <c r="AS183" s="31"/>
    </row>
    <row r="184" spans="1:58" ht="17.25" hidden="1" customHeight="1" x14ac:dyDescent="0.15">
      <c r="A184" s="56"/>
      <c r="B184" s="57"/>
      <c r="C184" s="57"/>
      <c r="D184" s="57"/>
      <c r="E184" s="57"/>
      <c r="F184" s="58"/>
      <c r="G184" s="57"/>
      <c r="H184" s="57"/>
      <c r="I184" s="57"/>
      <c r="J184" s="57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60"/>
      <c r="AL184" s="59"/>
      <c r="AM184" s="61"/>
      <c r="AN184" s="61"/>
      <c r="AO184" s="61"/>
      <c r="AP184" s="59"/>
      <c r="AQ184" s="59"/>
      <c r="AR184" s="59"/>
      <c r="AS184" s="59"/>
    </row>
    <row r="185" spans="1:58" ht="17.25" hidden="1" customHeight="1" x14ac:dyDescent="0.15">
      <c r="A185" s="36"/>
      <c r="B185" s="36"/>
      <c r="C185" s="36"/>
      <c r="D185" s="36"/>
      <c r="E185" s="36"/>
      <c r="F185" s="62"/>
      <c r="G185" s="36"/>
      <c r="H185" s="36"/>
      <c r="I185" s="36"/>
      <c r="J185" s="36"/>
      <c r="AK185" s="63"/>
      <c r="AM185" s="10"/>
      <c r="AN185" s="10"/>
      <c r="AO185" s="10"/>
    </row>
    <row r="186" spans="1:58" ht="25.5" hidden="1" customHeight="1" x14ac:dyDescent="0.15">
      <c r="A186" s="320" t="s">
        <v>58</v>
      </c>
      <c r="B186" s="321"/>
      <c r="C186" s="321"/>
      <c r="D186" s="321"/>
      <c r="E186" s="321"/>
      <c r="F186" s="321"/>
      <c r="G186" s="321"/>
      <c r="H186" s="321"/>
      <c r="I186" s="322"/>
      <c r="J186" s="23"/>
      <c r="K186" s="64" t="s">
        <v>48</v>
      </c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23"/>
      <c r="AP186" s="23"/>
      <c r="AQ186" s="23"/>
      <c r="AR186" s="23"/>
      <c r="AS186" s="23"/>
      <c r="AU186" s="31" t="s">
        <v>6</v>
      </c>
      <c r="AV186" s="34"/>
      <c r="AW186" s="34"/>
      <c r="AX186" s="34"/>
      <c r="AY186" s="34"/>
      <c r="BA186" s="34"/>
      <c r="BB186" s="34"/>
      <c r="BC186" s="34"/>
      <c r="BD186" s="21"/>
      <c r="BE186" s="21"/>
      <c r="BF186" s="21"/>
    </row>
    <row r="187" spans="1:58" ht="17.25" hidden="1" customHeight="1" x14ac:dyDescent="0.15">
      <c r="A187" s="323"/>
      <c r="B187" s="324"/>
      <c r="C187" s="324"/>
      <c r="D187" s="324"/>
      <c r="E187" s="324"/>
      <c r="F187" s="324"/>
      <c r="G187" s="324"/>
      <c r="H187" s="324"/>
      <c r="I187" s="325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5"/>
      <c r="Y187" s="25"/>
      <c r="Z187" s="25"/>
      <c r="AA187" s="25"/>
      <c r="AB187" s="25"/>
      <c r="AC187" s="25"/>
      <c r="AD187" s="25"/>
      <c r="AE187" s="26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7"/>
      <c r="AQ187" s="27"/>
      <c r="AR187" s="27"/>
      <c r="AS187" s="27"/>
    </row>
    <row r="188" spans="1:58" ht="28.5" hidden="1" customHeight="1" x14ac:dyDescent="0.15">
      <c r="A188" s="28"/>
      <c r="B188" s="29" t="s">
        <v>7</v>
      </c>
      <c r="C188" s="30"/>
      <c r="D188" s="30"/>
      <c r="E188" s="30"/>
      <c r="F188" s="31"/>
      <c r="G188" s="32"/>
      <c r="H188" s="31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3"/>
      <c r="AB188" s="34"/>
      <c r="AC188" s="34"/>
      <c r="AD188" s="34"/>
      <c r="AE188" s="29" t="s">
        <v>8</v>
      </c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V188" s="31" t="s">
        <v>9</v>
      </c>
      <c r="AY188" s="31" t="s">
        <v>10</v>
      </c>
    </row>
    <row r="189" spans="1:58" ht="25.5" hidden="1" customHeight="1" x14ac:dyDescent="0.15">
      <c r="A189" s="28"/>
      <c r="B189" s="209" t="s">
        <v>11</v>
      </c>
      <c r="C189" s="327"/>
      <c r="D189" s="327"/>
      <c r="E189" s="328"/>
      <c r="F189" s="326" t="s">
        <v>12</v>
      </c>
      <c r="G189" s="326"/>
      <c r="H189" s="292"/>
      <c r="I189" s="292"/>
      <c r="J189" s="283" t="s">
        <v>13</v>
      </c>
      <c r="K189" s="283"/>
      <c r="L189" s="292"/>
      <c r="M189" s="292"/>
      <c r="N189" s="283" t="s">
        <v>14</v>
      </c>
      <c r="O189" s="284"/>
      <c r="P189" s="315" t="s">
        <v>15</v>
      </c>
      <c r="Q189" s="284"/>
      <c r="R189" s="316" t="s">
        <v>16</v>
      </c>
      <c r="S189" s="316"/>
      <c r="T189" s="292"/>
      <c r="U189" s="292"/>
      <c r="V189" s="283" t="s">
        <v>13</v>
      </c>
      <c r="W189" s="283"/>
      <c r="X189" s="292"/>
      <c r="Y189" s="292"/>
      <c r="Z189" s="283" t="s">
        <v>14</v>
      </c>
      <c r="AA189" s="284"/>
      <c r="AB189" s="31"/>
      <c r="AC189" s="31"/>
      <c r="AD189" s="31"/>
      <c r="AE189" s="268" t="s">
        <v>44</v>
      </c>
      <c r="AF189" s="332"/>
      <c r="AG189" s="332"/>
      <c r="AH189" s="332"/>
      <c r="AI189" s="333"/>
      <c r="AJ189" s="289">
        <f>ROUNDDOWN(AY189/60,0)</f>
        <v>0</v>
      </c>
      <c r="AK189" s="289"/>
      <c r="AL189" s="332" t="s">
        <v>18</v>
      </c>
      <c r="AM189" s="332"/>
      <c r="AN189" s="289">
        <f>AY189-AJ189*60</f>
        <v>0</v>
      </c>
      <c r="AO189" s="289"/>
      <c r="AP189" s="283" t="s">
        <v>14</v>
      </c>
      <c r="AQ189" s="284"/>
      <c r="AR189" s="34"/>
      <c r="AS189" s="31"/>
      <c r="AT189" s="266"/>
      <c r="AU189" s="266" t="s">
        <v>19</v>
      </c>
      <c r="AV189" s="267">
        <f>T189*60+X189</f>
        <v>0</v>
      </c>
      <c r="AX189" s="266" t="s">
        <v>20</v>
      </c>
      <c r="AY189" s="267">
        <f>(T189*60+X189)-(H189*60+L189)</f>
        <v>0</v>
      </c>
    </row>
    <row r="190" spans="1:58" ht="35.25" hidden="1" customHeight="1" x14ac:dyDescent="0.15">
      <c r="A190" s="28"/>
      <c r="B190" s="329"/>
      <c r="C190" s="330"/>
      <c r="D190" s="330"/>
      <c r="E190" s="331"/>
      <c r="F190" s="326"/>
      <c r="G190" s="326"/>
      <c r="H190" s="293"/>
      <c r="I190" s="293"/>
      <c r="J190" s="286"/>
      <c r="K190" s="286"/>
      <c r="L190" s="293"/>
      <c r="M190" s="293"/>
      <c r="N190" s="286"/>
      <c r="O190" s="287"/>
      <c r="P190" s="285"/>
      <c r="Q190" s="287"/>
      <c r="R190" s="317"/>
      <c r="S190" s="317"/>
      <c r="T190" s="293"/>
      <c r="U190" s="293"/>
      <c r="V190" s="286"/>
      <c r="W190" s="286"/>
      <c r="X190" s="293"/>
      <c r="Y190" s="293"/>
      <c r="Z190" s="286"/>
      <c r="AA190" s="287"/>
      <c r="AB190" s="31"/>
      <c r="AC190" s="31"/>
      <c r="AD190" s="31"/>
      <c r="AE190" s="334"/>
      <c r="AF190" s="335"/>
      <c r="AG190" s="335"/>
      <c r="AH190" s="335"/>
      <c r="AI190" s="336"/>
      <c r="AJ190" s="291"/>
      <c r="AK190" s="291"/>
      <c r="AL190" s="335"/>
      <c r="AM190" s="335"/>
      <c r="AN190" s="291"/>
      <c r="AO190" s="291"/>
      <c r="AP190" s="286"/>
      <c r="AQ190" s="287"/>
      <c r="AR190" s="34"/>
      <c r="AS190" s="31"/>
      <c r="AT190" s="266"/>
      <c r="AU190" s="266"/>
      <c r="AV190" s="267"/>
      <c r="AX190" s="266"/>
      <c r="AY190" s="267"/>
    </row>
    <row r="191" spans="1:58" ht="17.25" hidden="1" customHeight="1" x14ac:dyDescent="0.15">
      <c r="A191" s="28"/>
      <c r="B191" s="35"/>
      <c r="C191" s="35"/>
      <c r="D191" s="35"/>
      <c r="E191" s="35"/>
      <c r="F191" s="36"/>
      <c r="G191" s="36"/>
      <c r="H191" s="37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4"/>
      <c r="Y191" s="34"/>
      <c r="Z191" s="32"/>
      <c r="AA191" s="33"/>
      <c r="AB191" s="34"/>
      <c r="AC191" s="34"/>
      <c r="AD191" s="34"/>
      <c r="AE191" s="38"/>
      <c r="AF191" s="38"/>
      <c r="AG191" s="38"/>
      <c r="AH191" s="38"/>
      <c r="AI191" s="38"/>
      <c r="AJ191" s="39" t="s">
        <v>21</v>
      </c>
      <c r="AK191" s="38"/>
      <c r="AL191" s="38"/>
      <c r="AM191" s="38"/>
      <c r="AN191" s="38"/>
      <c r="AO191" s="38"/>
      <c r="AP191" s="38"/>
      <c r="AQ191" s="38"/>
      <c r="AR191" s="34"/>
      <c r="AS191" s="31"/>
    </row>
    <row r="192" spans="1:58" s="31" customFormat="1" ht="25.5" hidden="1" customHeight="1" x14ac:dyDescent="0.15">
      <c r="A192" s="28"/>
      <c r="B192" s="29"/>
      <c r="C192" s="30"/>
      <c r="D192" s="30"/>
      <c r="E192" s="30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3"/>
      <c r="X192" s="34"/>
      <c r="Y192" s="34"/>
      <c r="Z192" s="32"/>
      <c r="AA192" s="33"/>
      <c r="AB192" s="34"/>
      <c r="AC192" s="34"/>
      <c r="AD192" s="34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4"/>
      <c r="AV192" s="43" t="s">
        <v>22</v>
      </c>
      <c r="AY192" s="31" t="s">
        <v>23</v>
      </c>
      <c r="BB192" s="31" t="s">
        <v>49</v>
      </c>
      <c r="BD192" s="3"/>
      <c r="BE192" s="3"/>
      <c r="BF192" s="3"/>
    </row>
    <row r="193" spans="1:58" s="48" customFormat="1" ht="25.5" hidden="1" customHeight="1" x14ac:dyDescent="0.15">
      <c r="A193" s="41"/>
      <c r="B193" s="42" t="s">
        <v>117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3"/>
      <c r="P193" s="42"/>
      <c r="Q193" s="42"/>
      <c r="R193" s="42"/>
      <c r="S193" s="42"/>
      <c r="T193" s="42"/>
      <c r="U193" s="13"/>
      <c r="V193" s="42"/>
      <c r="W193" s="42"/>
      <c r="X193" s="34"/>
      <c r="Y193" s="34"/>
      <c r="Z193" s="32"/>
      <c r="AA193" s="33"/>
      <c r="AB193" s="34"/>
      <c r="AC193" s="34"/>
      <c r="AD193" s="34"/>
      <c r="AE193" s="44" t="s">
        <v>25</v>
      </c>
      <c r="AF193" s="45"/>
      <c r="AG193" s="46"/>
      <c r="AH193" s="46"/>
      <c r="AI193" s="46"/>
      <c r="AJ193" s="46"/>
      <c r="AK193" s="46"/>
      <c r="AL193" s="46"/>
      <c r="AM193" s="46"/>
      <c r="AN193" s="38"/>
      <c r="AO193" s="38"/>
      <c r="AP193" s="38"/>
      <c r="AQ193" s="47"/>
      <c r="AR193" s="34"/>
      <c r="AS193" s="31"/>
      <c r="AT193" s="43"/>
      <c r="AU193" s="43"/>
      <c r="AV193" s="43" t="s">
        <v>26</v>
      </c>
      <c r="AW193" s="43"/>
      <c r="AX193" s="43"/>
      <c r="AY193" s="31" t="s">
        <v>27</v>
      </c>
      <c r="AZ193" s="43"/>
      <c r="BA193" s="31"/>
      <c r="BB193" s="31"/>
      <c r="BC193" s="43"/>
      <c r="BD193" s="3"/>
      <c r="BE193" s="40"/>
      <c r="BF193" s="40"/>
    </row>
    <row r="194" spans="1:58" ht="25.5" hidden="1" customHeight="1" x14ac:dyDescent="0.15">
      <c r="A194" s="28"/>
      <c r="B194" s="209" t="s">
        <v>51</v>
      </c>
      <c r="C194" s="327"/>
      <c r="D194" s="327"/>
      <c r="E194" s="328"/>
      <c r="F194" s="326" t="s">
        <v>12</v>
      </c>
      <c r="G194" s="326"/>
      <c r="H194" s="292"/>
      <c r="I194" s="292"/>
      <c r="J194" s="283" t="s">
        <v>13</v>
      </c>
      <c r="K194" s="283"/>
      <c r="L194" s="292"/>
      <c r="M194" s="292"/>
      <c r="N194" s="283" t="s">
        <v>14</v>
      </c>
      <c r="O194" s="284"/>
      <c r="P194" s="315" t="s">
        <v>15</v>
      </c>
      <c r="Q194" s="284"/>
      <c r="R194" s="316" t="s">
        <v>16</v>
      </c>
      <c r="S194" s="316"/>
      <c r="T194" s="318"/>
      <c r="U194" s="292"/>
      <c r="V194" s="283" t="s">
        <v>13</v>
      </c>
      <c r="W194" s="283"/>
      <c r="X194" s="292"/>
      <c r="Y194" s="292"/>
      <c r="Z194" s="283" t="s">
        <v>14</v>
      </c>
      <c r="AA194" s="284"/>
      <c r="AB194" s="34"/>
      <c r="AC194" s="34"/>
      <c r="AD194" s="34"/>
      <c r="AE194" s="282" t="s">
        <v>52</v>
      </c>
      <c r="AF194" s="283"/>
      <c r="AG194" s="283"/>
      <c r="AH194" s="283"/>
      <c r="AI194" s="284"/>
      <c r="AJ194" s="288">
        <f>ROUNDDOWN(AV199/60,0)</f>
        <v>0</v>
      </c>
      <c r="AK194" s="289"/>
      <c r="AL194" s="283" t="s">
        <v>13</v>
      </c>
      <c r="AM194" s="283"/>
      <c r="AN194" s="289">
        <f>AV199-AJ194*60</f>
        <v>0</v>
      </c>
      <c r="AO194" s="289"/>
      <c r="AP194" s="283" t="s">
        <v>14</v>
      </c>
      <c r="AQ194" s="284"/>
      <c r="AR194" s="34"/>
      <c r="AS194" s="49"/>
      <c r="AU194" s="266" t="s">
        <v>30</v>
      </c>
      <c r="AV194" s="267">
        <f>IF(AY194&lt;=BB194,BB194,AV189)</f>
        <v>1260</v>
      </c>
      <c r="AW194" s="175"/>
      <c r="AX194" s="266" t="s">
        <v>31</v>
      </c>
      <c r="AY194" s="267">
        <f>T194*60+X194</f>
        <v>0</v>
      </c>
      <c r="AZ194" s="175"/>
      <c r="BA194" s="266" t="s">
        <v>32</v>
      </c>
      <c r="BB194" s="267">
        <f>21*60</f>
        <v>1260</v>
      </c>
    </row>
    <row r="195" spans="1:58" ht="35.25" hidden="1" customHeight="1" x14ac:dyDescent="0.15">
      <c r="A195" s="28"/>
      <c r="B195" s="329"/>
      <c r="C195" s="330"/>
      <c r="D195" s="330"/>
      <c r="E195" s="331"/>
      <c r="F195" s="326"/>
      <c r="G195" s="326"/>
      <c r="H195" s="293"/>
      <c r="I195" s="293"/>
      <c r="J195" s="286"/>
      <c r="K195" s="286"/>
      <c r="L195" s="293"/>
      <c r="M195" s="293"/>
      <c r="N195" s="286"/>
      <c r="O195" s="287"/>
      <c r="P195" s="285"/>
      <c r="Q195" s="287"/>
      <c r="R195" s="317"/>
      <c r="S195" s="317"/>
      <c r="T195" s="319"/>
      <c r="U195" s="293"/>
      <c r="V195" s="286"/>
      <c r="W195" s="286"/>
      <c r="X195" s="293"/>
      <c r="Y195" s="293"/>
      <c r="Z195" s="286"/>
      <c r="AA195" s="287"/>
      <c r="AB195" s="31"/>
      <c r="AC195" s="31"/>
      <c r="AD195" s="31"/>
      <c r="AE195" s="285"/>
      <c r="AF195" s="286"/>
      <c r="AG195" s="286"/>
      <c r="AH195" s="286"/>
      <c r="AI195" s="287"/>
      <c r="AJ195" s="290"/>
      <c r="AK195" s="291"/>
      <c r="AL195" s="286"/>
      <c r="AM195" s="286"/>
      <c r="AN195" s="291"/>
      <c r="AO195" s="291"/>
      <c r="AP195" s="286"/>
      <c r="AQ195" s="287"/>
      <c r="AR195" s="34"/>
      <c r="AS195" s="49"/>
      <c r="AU195" s="266"/>
      <c r="AV195" s="267"/>
      <c r="AW195" s="175"/>
      <c r="AX195" s="266"/>
      <c r="AY195" s="267"/>
      <c r="AZ195" s="175"/>
      <c r="BA195" s="266"/>
      <c r="BB195" s="267"/>
    </row>
    <row r="196" spans="1:58" ht="17.25" hidden="1" customHeight="1" x14ac:dyDescent="0.15">
      <c r="A196" s="50"/>
      <c r="B196" s="35"/>
      <c r="C196" s="35"/>
      <c r="D196" s="35"/>
      <c r="E196" s="35"/>
      <c r="F196" s="31"/>
      <c r="G196" s="35"/>
      <c r="H196" s="37"/>
      <c r="I196" s="35"/>
      <c r="J196" s="35"/>
      <c r="K196" s="35"/>
      <c r="L196" s="35"/>
      <c r="M196" s="35"/>
      <c r="N196" s="35"/>
      <c r="O196" s="35"/>
      <c r="P196" s="51"/>
      <c r="Q196" s="35"/>
      <c r="R196" s="35"/>
      <c r="S196" s="35"/>
      <c r="T196" s="35"/>
      <c r="U196" s="35"/>
      <c r="V196" s="35"/>
      <c r="W196" s="35"/>
      <c r="X196" s="34"/>
      <c r="Y196" s="34"/>
      <c r="Z196" s="32"/>
      <c r="AA196" s="31"/>
      <c r="AB196" s="31"/>
      <c r="AC196" s="31"/>
      <c r="AD196" s="31"/>
      <c r="AE196" s="47"/>
      <c r="AF196" s="47"/>
      <c r="AG196" s="47"/>
      <c r="AH196" s="47"/>
      <c r="AI196" s="47"/>
      <c r="AJ196" s="39" t="s">
        <v>21</v>
      </c>
      <c r="AK196" s="47"/>
      <c r="AL196" s="47"/>
      <c r="AM196" s="47"/>
      <c r="AN196" s="47"/>
      <c r="AO196" s="47"/>
      <c r="AP196" s="47"/>
      <c r="AQ196" s="47"/>
      <c r="AR196" s="31"/>
      <c r="AS196" s="31"/>
      <c r="AY196" s="62" t="s">
        <v>33</v>
      </c>
    </row>
    <row r="197" spans="1:58" ht="25.5" hidden="1" customHeight="1" x14ac:dyDescent="0.2">
      <c r="A197" s="50"/>
      <c r="B197" s="31"/>
      <c r="C197" s="337" t="s">
        <v>109</v>
      </c>
      <c r="D197" s="338"/>
      <c r="E197" s="338"/>
      <c r="F197" s="338"/>
      <c r="G197" s="338"/>
      <c r="H197" s="338"/>
      <c r="I197" s="338"/>
      <c r="J197" s="338"/>
      <c r="K197" s="338"/>
      <c r="L197" s="338"/>
      <c r="M197" s="338"/>
      <c r="N197" s="338"/>
      <c r="O197" s="338"/>
      <c r="P197" s="338"/>
      <c r="Q197" s="338"/>
      <c r="R197" s="338"/>
      <c r="S197" s="338"/>
      <c r="T197" s="338"/>
      <c r="U197" s="338"/>
      <c r="V197" s="338"/>
      <c r="W197" s="338"/>
      <c r="X197" s="338"/>
      <c r="Y197" s="338"/>
      <c r="Z197" s="338"/>
      <c r="AA197" s="338"/>
      <c r="AB197" s="339"/>
      <c r="AC197" s="31"/>
      <c r="AD197" s="3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31"/>
      <c r="AS197" s="31"/>
      <c r="AY197" s="123" t="s">
        <v>106</v>
      </c>
    </row>
    <row r="198" spans="1:58" ht="25.5" hidden="1" customHeight="1" x14ac:dyDescent="0.15">
      <c r="A198" s="50"/>
      <c r="B198" s="31"/>
      <c r="C198" s="340"/>
      <c r="D198" s="341"/>
      <c r="E198" s="341"/>
      <c r="F198" s="341"/>
      <c r="G198" s="341"/>
      <c r="H198" s="341"/>
      <c r="I198" s="341"/>
      <c r="J198" s="341"/>
      <c r="K198" s="341"/>
      <c r="L198" s="341"/>
      <c r="M198" s="341"/>
      <c r="N198" s="341"/>
      <c r="O198" s="341"/>
      <c r="P198" s="341"/>
      <c r="Q198" s="341"/>
      <c r="R198" s="341"/>
      <c r="S198" s="341"/>
      <c r="T198" s="341"/>
      <c r="U198" s="341"/>
      <c r="V198" s="341"/>
      <c r="W198" s="341"/>
      <c r="X198" s="341"/>
      <c r="Y198" s="341"/>
      <c r="Z198" s="341"/>
      <c r="AA198" s="341"/>
      <c r="AB198" s="342"/>
      <c r="AC198" s="31"/>
      <c r="AD198" s="31"/>
      <c r="AE198" s="44" t="s">
        <v>35</v>
      </c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31"/>
      <c r="AS198" s="31"/>
      <c r="AV198" s="31" t="s">
        <v>36</v>
      </c>
      <c r="AY198" s="31" t="s">
        <v>37</v>
      </c>
      <c r="AZ198" s="124"/>
    </row>
    <row r="199" spans="1:58" s="48" customFormat="1" ht="25.5" hidden="1" customHeight="1" x14ac:dyDescent="0.15">
      <c r="A199" s="50"/>
      <c r="B199" s="31"/>
      <c r="C199" s="340"/>
      <c r="D199" s="341"/>
      <c r="E199" s="341"/>
      <c r="F199" s="341"/>
      <c r="G199" s="341"/>
      <c r="H199" s="341"/>
      <c r="I199" s="341"/>
      <c r="J199" s="341"/>
      <c r="K199" s="341"/>
      <c r="L199" s="341"/>
      <c r="M199" s="341"/>
      <c r="N199" s="341"/>
      <c r="O199" s="341"/>
      <c r="P199" s="341"/>
      <c r="Q199" s="341"/>
      <c r="R199" s="341"/>
      <c r="S199" s="341"/>
      <c r="T199" s="341"/>
      <c r="U199" s="341"/>
      <c r="V199" s="341"/>
      <c r="W199" s="341"/>
      <c r="X199" s="341"/>
      <c r="Y199" s="341"/>
      <c r="Z199" s="341"/>
      <c r="AA199" s="341"/>
      <c r="AB199" s="342"/>
      <c r="AD199" s="34"/>
      <c r="AE199" s="268" t="s">
        <v>46</v>
      </c>
      <c r="AF199" s="269"/>
      <c r="AG199" s="269"/>
      <c r="AH199" s="269"/>
      <c r="AI199" s="269"/>
      <c r="AJ199" s="269"/>
      <c r="AK199" s="270"/>
      <c r="AL199" s="274">
        <f>IF(AY189=0,0,ROUNDUP(AV199/AY189,3))</f>
        <v>0</v>
      </c>
      <c r="AM199" s="275"/>
      <c r="AN199" s="275"/>
      <c r="AO199" s="275"/>
      <c r="AP199" s="275"/>
      <c r="AQ199" s="276"/>
      <c r="AR199" s="31"/>
      <c r="AS199" s="31"/>
      <c r="AT199" s="43"/>
      <c r="AU199" s="266" t="s">
        <v>39</v>
      </c>
      <c r="AV199" s="280">
        <f>IF(AV189-AV194&gt;0,IF(AV189-AV194&gt;AY189,AY189,AV189-AV194),0)</f>
        <v>0</v>
      </c>
      <c r="AW199" s="281" t="s">
        <v>40</v>
      </c>
      <c r="AX199" s="281"/>
      <c r="AY199" s="124"/>
      <c r="AZ199" s="124"/>
      <c r="BA199" s="43"/>
      <c r="BB199" s="43"/>
      <c r="BC199" s="43"/>
      <c r="BD199" s="40"/>
      <c r="BE199" s="40"/>
      <c r="BF199" s="40"/>
    </row>
    <row r="200" spans="1:58" ht="35.25" hidden="1" customHeight="1" x14ac:dyDescent="0.15">
      <c r="A200" s="65"/>
      <c r="B200" s="31"/>
      <c r="C200" s="340"/>
      <c r="D200" s="341"/>
      <c r="E200" s="341"/>
      <c r="F200" s="341"/>
      <c r="G200" s="341"/>
      <c r="H200" s="341"/>
      <c r="I200" s="341"/>
      <c r="J200" s="341"/>
      <c r="K200" s="341"/>
      <c r="L200" s="341"/>
      <c r="M200" s="341"/>
      <c r="N200" s="341"/>
      <c r="O200" s="341"/>
      <c r="P200" s="341"/>
      <c r="Q200" s="341"/>
      <c r="R200" s="341"/>
      <c r="S200" s="341"/>
      <c r="T200" s="341"/>
      <c r="U200" s="341"/>
      <c r="V200" s="341"/>
      <c r="W200" s="341"/>
      <c r="X200" s="341"/>
      <c r="Y200" s="341"/>
      <c r="Z200" s="341"/>
      <c r="AA200" s="341"/>
      <c r="AB200" s="342"/>
      <c r="AC200" s="34"/>
      <c r="AD200" s="31"/>
      <c r="AE200" s="271"/>
      <c r="AF200" s="272"/>
      <c r="AG200" s="272"/>
      <c r="AH200" s="272"/>
      <c r="AI200" s="272"/>
      <c r="AJ200" s="272"/>
      <c r="AK200" s="273"/>
      <c r="AL200" s="277"/>
      <c r="AM200" s="278"/>
      <c r="AN200" s="278"/>
      <c r="AO200" s="278"/>
      <c r="AP200" s="278"/>
      <c r="AQ200" s="279"/>
      <c r="AR200" s="31"/>
      <c r="AS200" s="31"/>
      <c r="AT200" s="266"/>
      <c r="AU200" s="266"/>
      <c r="AV200" s="280"/>
      <c r="AW200" s="281"/>
      <c r="AX200" s="281"/>
    </row>
    <row r="201" spans="1:58" ht="25.5" hidden="1" customHeight="1" x14ac:dyDescent="0.15">
      <c r="A201" s="65"/>
      <c r="B201" s="31"/>
      <c r="C201" s="343"/>
      <c r="D201" s="344"/>
      <c r="E201" s="344"/>
      <c r="F201" s="344"/>
      <c r="G201" s="344"/>
      <c r="H201" s="344"/>
      <c r="I201" s="344"/>
      <c r="J201" s="344"/>
      <c r="K201" s="344"/>
      <c r="L201" s="344"/>
      <c r="M201" s="344"/>
      <c r="N201" s="344"/>
      <c r="O201" s="344"/>
      <c r="P201" s="344"/>
      <c r="Q201" s="344"/>
      <c r="R201" s="344"/>
      <c r="S201" s="344"/>
      <c r="T201" s="344"/>
      <c r="U201" s="344"/>
      <c r="V201" s="344"/>
      <c r="W201" s="344"/>
      <c r="X201" s="344"/>
      <c r="Y201" s="344"/>
      <c r="Z201" s="344"/>
      <c r="AA201" s="344"/>
      <c r="AB201" s="345"/>
      <c r="AC201" s="31"/>
      <c r="AD201" s="31"/>
      <c r="AE201" s="31"/>
      <c r="AF201" s="31"/>
      <c r="AG201" s="31"/>
      <c r="AH201" s="31"/>
      <c r="AI201" s="31"/>
      <c r="AJ201" s="31"/>
      <c r="AK201" s="54" t="s">
        <v>21</v>
      </c>
      <c r="AL201" s="31"/>
      <c r="AM201" s="34"/>
      <c r="AN201" s="34"/>
      <c r="AO201" s="34"/>
      <c r="AP201" s="31"/>
      <c r="AQ201" s="31"/>
      <c r="AR201" s="31"/>
      <c r="AS201" s="31"/>
      <c r="AT201" s="266"/>
    </row>
    <row r="202" spans="1:58" ht="25.5" hidden="1" customHeight="1" x14ac:dyDescent="0.15">
      <c r="A202" s="50"/>
      <c r="B202" s="30"/>
      <c r="C202" s="52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31"/>
      <c r="AD202" s="31"/>
      <c r="AE202" s="31"/>
      <c r="AF202" s="31"/>
      <c r="AG202" s="31"/>
      <c r="AH202" s="31"/>
      <c r="AI202" s="31"/>
      <c r="AJ202" s="31"/>
      <c r="AK202" s="55" t="s">
        <v>41</v>
      </c>
      <c r="AL202" s="31"/>
      <c r="AM202" s="34"/>
      <c r="AN202" s="34"/>
      <c r="AO202" s="34"/>
      <c r="AP202" s="31"/>
      <c r="AQ202" s="31"/>
      <c r="AR202" s="31"/>
      <c r="AS202" s="31"/>
    </row>
    <row r="203" spans="1:58" s="31" customFormat="1" ht="55.5" customHeight="1" x14ac:dyDescent="0.15">
      <c r="A203" s="57"/>
      <c r="B203" s="294" t="s">
        <v>59</v>
      </c>
      <c r="C203" s="294"/>
      <c r="D203" s="294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  <c r="X203" s="294"/>
      <c r="Y203" s="294"/>
      <c r="Z203" s="294"/>
      <c r="AA203" s="294"/>
      <c r="AB203" s="294"/>
      <c r="AC203" s="294"/>
      <c r="AD203" s="294"/>
      <c r="AE203" s="294"/>
      <c r="AF203" s="294"/>
      <c r="AG203" s="294"/>
      <c r="AH203" s="294"/>
      <c r="AI203" s="294"/>
      <c r="AJ203" s="294"/>
      <c r="AK203" s="294"/>
      <c r="AL203" s="294"/>
      <c r="AM203" s="294"/>
      <c r="AN203" s="294"/>
      <c r="AO203" s="294"/>
      <c r="AP203" s="294"/>
      <c r="AQ203" s="59"/>
      <c r="AR203" s="59"/>
      <c r="AS203" s="59"/>
      <c r="BD203" s="3"/>
      <c r="BE203" s="3"/>
      <c r="BF203" s="3"/>
    </row>
    <row r="204" spans="1:58" ht="17.25" customHeight="1" x14ac:dyDescent="0.15">
      <c r="A204" s="56"/>
      <c r="B204" s="57"/>
      <c r="C204" s="57"/>
      <c r="D204" s="57"/>
      <c r="E204" s="57"/>
      <c r="F204" s="58"/>
      <c r="G204" s="57"/>
      <c r="H204" s="57"/>
      <c r="I204" s="57"/>
      <c r="J204" s="57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60"/>
      <c r="AL204" s="59"/>
      <c r="AM204" s="61"/>
      <c r="AN204" s="61"/>
      <c r="AO204" s="61"/>
      <c r="AP204" s="59"/>
      <c r="AQ204" s="59"/>
      <c r="AR204" s="59"/>
      <c r="AS204" s="59"/>
    </row>
    <row r="205" spans="1:58" s="10" customFormat="1" ht="28.5" customHeight="1" x14ac:dyDescent="0.15">
      <c r="A205" s="5" t="s">
        <v>96</v>
      </c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7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8"/>
      <c r="AF205" s="68"/>
      <c r="AG205" s="68"/>
      <c r="AH205" s="68"/>
      <c r="AI205" s="68"/>
      <c r="AJ205" s="68"/>
      <c r="AK205" s="6"/>
      <c r="AL205" s="68"/>
      <c r="AM205" s="6"/>
      <c r="AN205" s="6"/>
      <c r="AO205" s="6"/>
      <c r="AP205" s="68"/>
      <c r="AQ205" s="68"/>
      <c r="AR205" s="68"/>
      <c r="AS205" s="1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21"/>
      <c r="BE205" s="21"/>
      <c r="BF205" s="21"/>
    </row>
    <row r="206" spans="1:58" ht="37.5" customHeight="1" x14ac:dyDescent="0.15">
      <c r="A206" s="69"/>
      <c r="B206" s="69"/>
      <c r="C206" s="69" t="s">
        <v>60</v>
      </c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</row>
    <row r="207" spans="1:58" ht="29.1" customHeight="1" x14ac:dyDescent="0.15">
      <c r="C207" s="237" t="s">
        <v>61</v>
      </c>
      <c r="D207" s="238"/>
      <c r="E207" s="238"/>
      <c r="F207" s="238"/>
      <c r="G207" s="238"/>
      <c r="H207" s="238"/>
      <c r="I207" s="295"/>
      <c r="J207" s="237" t="s">
        <v>62</v>
      </c>
      <c r="K207" s="238"/>
      <c r="L207" s="238"/>
      <c r="M207" s="238"/>
      <c r="N207" s="238"/>
      <c r="O207" s="238"/>
      <c r="P207" s="238"/>
      <c r="Q207" s="238"/>
      <c r="R207" s="238"/>
      <c r="S207" s="238"/>
      <c r="T207" s="238"/>
      <c r="U207" s="238"/>
      <c r="V207" s="238"/>
      <c r="W207" s="238"/>
      <c r="X207" s="238"/>
      <c r="Y207" s="238"/>
      <c r="Z207" s="238"/>
      <c r="AA207" s="238"/>
      <c r="AB207" s="238"/>
      <c r="AC207" s="238"/>
      <c r="AD207" s="238"/>
      <c r="AE207" s="238"/>
      <c r="AF207" s="295"/>
      <c r="AG207" s="237" t="s">
        <v>63</v>
      </c>
      <c r="AH207" s="238"/>
      <c r="AI207" s="238"/>
      <c r="AJ207" s="238"/>
      <c r="AK207" s="238"/>
      <c r="AL207" s="238"/>
      <c r="AM207" s="238"/>
      <c r="AN207" s="238"/>
      <c r="AO207" s="295"/>
    </row>
    <row r="208" spans="1:58" ht="29.1" customHeight="1" x14ac:dyDescent="0.15">
      <c r="C208" s="240"/>
      <c r="D208" s="241"/>
      <c r="E208" s="241"/>
      <c r="F208" s="241"/>
      <c r="G208" s="241"/>
      <c r="H208" s="241"/>
      <c r="I208" s="296"/>
      <c r="J208" s="240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96"/>
      <c r="AG208" s="240"/>
      <c r="AH208" s="241"/>
      <c r="AI208" s="241"/>
      <c r="AJ208" s="241"/>
      <c r="AK208" s="241"/>
      <c r="AL208" s="241"/>
      <c r="AM208" s="241"/>
      <c r="AN208" s="241"/>
      <c r="AO208" s="296"/>
    </row>
    <row r="209" spans="2:58" ht="18.75" customHeight="1" x14ac:dyDescent="0.15">
      <c r="C209" s="297" t="s">
        <v>64</v>
      </c>
      <c r="D209" s="298"/>
      <c r="E209" s="298"/>
      <c r="F209" s="298"/>
      <c r="G209" s="298"/>
      <c r="H209" s="298"/>
      <c r="I209" s="299"/>
      <c r="J209" s="70" t="s">
        <v>65</v>
      </c>
      <c r="K209" s="71"/>
      <c r="L209" s="71"/>
      <c r="M209" s="71"/>
      <c r="N209" s="47"/>
      <c r="O209" s="31"/>
      <c r="P209" s="72"/>
      <c r="Q209" s="73"/>
      <c r="R209" s="73"/>
      <c r="S209" s="73"/>
      <c r="T209" s="72"/>
      <c r="U209" s="72"/>
      <c r="V209" s="74"/>
      <c r="W209" s="73"/>
      <c r="X209" s="73"/>
      <c r="Y209" s="73"/>
      <c r="Z209" s="72"/>
      <c r="AA209" s="72"/>
      <c r="AB209" s="74"/>
      <c r="AC209" s="74"/>
      <c r="AD209" s="72"/>
      <c r="AE209" s="72"/>
      <c r="AF209" s="75"/>
      <c r="AG209" s="306" t="s">
        <v>66</v>
      </c>
      <c r="AH209" s="307"/>
      <c r="AI209" s="307"/>
      <c r="AJ209" s="307"/>
      <c r="AK209" s="307"/>
      <c r="AL209" s="307"/>
      <c r="AM209" s="307"/>
      <c r="AN209" s="307"/>
      <c r="AO209" s="308"/>
    </row>
    <row r="210" spans="2:58" ht="18.75" customHeight="1" x14ac:dyDescent="0.15">
      <c r="C210" s="300"/>
      <c r="D210" s="301"/>
      <c r="E210" s="301"/>
      <c r="F210" s="301"/>
      <c r="G210" s="301"/>
      <c r="H210" s="301"/>
      <c r="I210" s="302"/>
      <c r="J210" s="76"/>
      <c r="K210" s="7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78"/>
      <c r="W210" s="78"/>
      <c r="X210" s="47"/>
      <c r="Y210" s="79"/>
      <c r="Z210" s="47"/>
      <c r="AA210" s="47"/>
      <c r="AB210" s="47"/>
      <c r="AC210" s="47"/>
      <c r="AD210" s="47"/>
      <c r="AE210" s="47"/>
      <c r="AF210" s="80"/>
      <c r="AG210" s="309"/>
      <c r="AH210" s="310"/>
      <c r="AI210" s="310"/>
      <c r="AJ210" s="310"/>
      <c r="AK210" s="310"/>
      <c r="AL210" s="310"/>
      <c r="AM210" s="310"/>
      <c r="AN210" s="310"/>
      <c r="AO210" s="311"/>
    </row>
    <row r="211" spans="2:58" ht="18.75" customHeight="1" x14ac:dyDescent="0.15">
      <c r="C211" s="300"/>
      <c r="D211" s="301"/>
      <c r="E211" s="301"/>
      <c r="F211" s="301"/>
      <c r="G211" s="301"/>
      <c r="H211" s="301"/>
      <c r="I211" s="302"/>
      <c r="J211" s="81"/>
      <c r="K211" s="82" t="s">
        <v>67</v>
      </c>
      <c r="L211" s="82"/>
      <c r="M211" s="82"/>
      <c r="N211" s="16"/>
      <c r="O211" s="83"/>
      <c r="P211" s="84"/>
      <c r="Q211" s="84"/>
      <c r="R211" s="84"/>
      <c r="S211" s="47"/>
      <c r="T211" s="47"/>
      <c r="U211" s="82"/>
      <c r="V211" s="82"/>
      <c r="W211" s="82"/>
      <c r="X211" s="16"/>
      <c r="Y211" s="83"/>
      <c r="Z211" s="16"/>
      <c r="AA211" s="16"/>
      <c r="AB211" s="16"/>
      <c r="AC211" s="16"/>
      <c r="AD211" s="47"/>
      <c r="AE211" s="47"/>
      <c r="AF211" s="85"/>
      <c r="AG211" s="309"/>
      <c r="AH211" s="310"/>
      <c r="AI211" s="310"/>
      <c r="AJ211" s="310"/>
      <c r="AK211" s="310"/>
      <c r="AL211" s="310"/>
      <c r="AM211" s="310"/>
      <c r="AN211" s="310"/>
      <c r="AO211" s="311"/>
    </row>
    <row r="212" spans="2:58" ht="18.75" customHeight="1" x14ac:dyDescent="0.15">
      <c r="C212" s="303"/>
      <c r="D212" s="304"/>
      <c r="E212" s="304"/>
      <c r="F212" s="304"/>
      <c r="G212" s="304"/>
      <c r="H212" s="304"/>
      <c r="I212" s="305"/>
      <c r="J212" s="86"/>
      <c r="K212" s="87"/>
      <c r="L212" s="88"/>
      <c r="M212" s="88"/>
      <c r="N212" s="88"/>
      <c r="O212" s="88"/>
      <c r="P212" s="89"/>
      <c r="Q212" s="90"/>
      <c r="R212" s="90"/>
      <c r="S212" s="88"/>
      <c r="T212" s="90"/>
      <c r="U212" s="90"/>
      <c r="V212" s="90"/>
      <c r="W212" s="90"/>
      <c r="X212" s="90"/>
      <c r="Y212" s="90"/>
      <c r="Z212" s="89"/>
      <c r="AA212" s="91"/>
      <c r="AB212" s="91"/>
      <c r="AC212" s="88"/>
      <c r="AD212" s="88"/>
      <c r="AE212" s="88"/>
      <c r="AF212" s="92"/>
      <c r="AG212" s="312"/>
      <c r="AH212" s="313"/>
      <c r="AI212" s="313"/>
      <c r="AJ212" s="313"/>
      <c r="AK212" s="313"/>
      <c r="AL212" s="313"/>
      <c r="AM212" s="313"/>
      <c r="AN212" s="313"/>
      <c r="AO212" s="314"/>
    </row>
    <row r="213" spans="2:58" x14ac:dyDescent="0.15">
      <c r="AH213" s="62"/>
      <c r="AI213" s="62"/>
      <c r="AJ213" s="62"/>
      <c r="AK213" s="62"/>
      <c r="AL213" s="62"/>
      <c r="AM213" s="62"/>
      <c r="AN213" s="62"/>
      <c r="AO213" s="62"/>
      <c r="AR213" s="131"/>
    </row>
    <row r="214" spans="2:58" x14ac:dyDescent="0.15">
      <c r="C214" s="1" t="s">
        <v>68</v>
      </c>
      <c r="AG214" s="62"/>
      <c r="AH214" s="62"/>
      <c r="AI214" s="62"/>
      <c r="AJ214" s="62"/>
      <c r="AK214" s="62"/>
      <c r="AL214" s="62"/>
      <c r="AM214" s="62"/>
      <c r="AN214" s="62"/>
      <c r="AO214" s="62"/>
      <c r="AV214" s="132"/>
      <c r="AW214" s="132"/>
      <c r="AX214" s="132"/>
      <c r="AY214" s="132"/>
      <c r="AZ214" s="132"/>
      <c r="BA214" s="132"/>
      <c r="BB214" s="132"/>
    </row>
    <row r="215" spans="2:58" ht="37.5" customHeight="1" x14ac:dyDescent="0.15">
      <c r="C215" s="249" t="s">
        <v>108</v>
      </c>
      <c r="D215" s="250"/>
      <c r="E215" s="227" t="s">
        <v>69</v>
      </c>
      <c r="F215" s="227"/>
      <c r="G215" s="227"/>
      <c r="H215" s="227"/>
      <c r="I215" s="228"/>
      <c r="J215" s="251" t="s">
        <v>70</v>
      </c>
      <c r="K215" s="252"/>
      <c r="L215" s="252"/>
      <c r="M215" s="252"/>
      <c r="N215" s="252"/>
      <c r="O215" s="252"/>
      <c r="P215" s="252"/>
      <c r="Q215" s="252"/>
      <c r="R215" s="253"/>
      <c r="S215" s="257" t="s">
        <v>107</v>
      </c>
      <c r="T215" s="258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58"/>
      <c r="AG215" s="258"/>
      <c r="AH215" s="258"/>
      <c r="AI215" s="258"/>
      <c r="AJ215" s="258"/>
      <c r="AK215" s="258"/>
      <c r="AL215" s="258"/>
      <c r="AM215" s="258"/>
      <c r="AN215" s="258"/>
      <c r="AO215" s="258"/>
      <c r="AP215" s="258"/>
      <c r="AQ215" s="258"/>
      <c r="AR215" s="259"/>
      <c r="AV215" s="226"/>
      <c r="AW215" s="226"/>
      <c r="AX215" s="226"/>
      <c r="AY215" s="226"/>
      <c r="AZ215" s="226"/>
      <c r="BA215" s="226"/>
      <c r="BB215" s="226"/>
    </row>
    <row r="216" spans="2:58" ht="18.75" customHeight="1" x14ac:dyDescent="0.15">
      <c r="C216" s="250"/>
      <c r="D216" s="250"/>
      <c r="E216" s="227"/>
      <c r="F216" s="227"/>
      <c r="G216" s="227"/>
      <c r="H216" s="227"/>
      <c r="I216" s="228"/>
      <c r="J216" s="254"/>
      <c r="K216" s="255"/>
      <c r="L216" s="255"/>
      <c r="M216" s="255"/>
      <c r="N216" s="255"/>
      <c r="O216" s="255"/>
      <c r="P216" s="255"/>
      <c r="Q216" s="255"/>
      <c r="R216" s="256"/>
      <c r="S216" s="260"/>
      <c r="T216" s="261"/>
      <c r="U216" s="261"/>
      <c r="V216" s="261"/>
      <c r="W216" s="261"/>
      <c r="X216" s="261"/>
      <c r="Y216" s="261"/>
      <c r="Z216" s="261"/>
      <c r="AA216" s="261"/>
      <c r="AB216" s="261"/>
      <c r="AC216" s="261"/>
      <c r="AD216" s="261"/>
      <c r="AE216" s="261"/>
      <c r="AF216" s="261"/>
      <c r="AG216" s="261"/>
      <c r="AH216" s="261"/>
      <c r="AI216" s="261"/>
      <c r="AJ216" s="261"/>
      <c r="AK216" s="261"/>
      <c r="AL216" s="261"/>
      <c r="AM216" s="261"/>
      <c r="AN216" s="261"/>
      <c r="AO216" s="261"/>
      <c r="AP216" s="261"/>
      <c r="AQ216" s="261"/>
      <c r="AR216" s="262"/>
      <c r="AV216" s="226"/>
      <c r="AW216" s="226"/>
      <c r="AX216" s="226"/>
      <c r="AY216" s="226"/>
      <c r="AZ216" s="226"/>
      <c r="BA216" s="226"/>
      <c r="BB216" s="226"/>
    </row>
    <row r="217" spans="2:58" ht="32.25" customHeight="1" x14ac:dyDescent="0.15">
      <c r="C217" s="250"/>
      <c r="D217" s="250"/>
      <c r="E217" s="227" t="s">
        <v>110</v>
      </c>
      <c r="F217" s="227"/>
      <c r="G217" s="227"/>
      <c r="H217" s="227"/>
      <c r="I217" s="228"/>
      <c r="J217" s="380">
        <v>150</v>
      </c>
      <c r="K217" s="381"/>
      <c r="L217" s="381"/>
      <c r="M217" s="381"/>
      <c r="N217" s="381"/>
      <c r="O217" s="381"/>
      <c r="P217" s="381"/>
      <c r="Q217" s="233" t="s">
        <v>0</v>
      </c>
      <c r="R217" s="234"/>
      <c r="S217" s="260"/>
      <c r="T217" s="261"/>
      <c r="U217" s="261"/>
      <c r="V217" s="261"/>
      <c r="W217" s="261"/>
      <c r="X217" s="261"/>
      <c r="Y217" s="261"/>
      <c r="Z217" s="261"/>
      <c r="AA217" s="261"/>
      <c r="AB217" s="261"/>
      <c r="AC217" s="261"/>
      <c r="AD217" s="261"/>
      <c r="AE217" s="261"/>
      <c r="AF217" s="261"/>
      <c r="AG217" s="261"/>
      <c r="AH217" s="261"/>
      <c r="AI217" s="261"/>
      <c r="AJ217" s="261"/>
      <c r="AK217" s="261"/>
      <c r="AL217" s="261"/>
      <c r="AM217" s="261"/>
      <c r="AN217" s="261"/>
      <c r="AO217" s="261"/>
      <c r="AP217" s="261"/>
      <c r="AQ217" s="261"/>
      <c r="AR217" s="262"/>
      <c r="AV217" s="175"/>
      <c r="AW217" s="175"/>
      <c r="AX217" s="175"/>
      <c r="AY217" s="175"/>
      <c r="AZ217" s="175"/>
      <c r="BA217" s="175"/>
      <c r="BB217" s="175"/>
    </row>
    <row r="218" spans="2:58" ht="32.25" customHeight="1" x14ac:dyDescent="0.15">
      <c r="C218" s="250"/>
      <c r="D218" s="250"/>
      <c r="E218" s="227"/>
      <c r="F218" s="227"/>
      <c r="G218" s="227"/>
      <c r="H218" s="227"/>
      <c r="I218" s="228"/>
      <c r="J218" s="382"/>
      <c r="K218" s="383"/>
      <c r="L218" s="383"/>
      <c r="M218" s="383"/>
      <c r="N218" s="383"/>
      <c r="O218" s="383"/>
      <c r="P218" s="383"/>
      <c r="Q218" s="235"/>
      <c r="R218" s="236"/>
      <c r="S218" s="263"/>
      <c r="T218" s="264"/>
      <c r="U218" s="264"/>
      <c r="V218" s="264"/>
      <c r="W218" s="264"/>
      <c r="X218" s="264"/>
      <c r="Y218" s="264"/>
      <c r="Z218" s="264"/>
      <c r="AA218" s="264"/>
      <c r="AB218" s="264"/>
      <c r="AC218" s="264"/>
      <c r="AD218" s="264"/>
      <c r="AE218" s="264"/>
      <c r="AF218" s="264"/>
      <c r="AG218" s="264"/>
      <c r="AH218" s="264"/>
      <c r="AI218" s="264"/>
      <c r="AJ218" s="264"/>
      <c r="AK218" s="264"/>
      <c r="AL218" s="264"/>
      <c r="AM218" s="264"/>
      <c r="AN218" s="264"/>
      <c r="AO218" s="264"/>
      <c r="AP218" s="264"/>
      <c r="AQ218" s="264"/>
      <c r="AR218" s="265"/>
      <c r="AU218" s="132"/>
      <c r="AV218" s="175"/>
      <c r="AW218" s="175"/>
      <c r="AX218" s="175"/>
      <c r="AY218" s="175"/>
      <c r="AZ218" s="175"/>
      <c r="BA218" s="175"/>
      <c r="BB218" s="175"/>
    </row>
    <row r="219" spans="2:58" ht="32.25" customHeight="1" x14ac:dyDescent="0.15">
      <c r="C219" s="95"/>
      <c r="D219" s="95"/>
      <c r="E219" s="132"/>
      <c r="F219" s="132"/>
      <c r="G219" s="132"/>
      <c r="H219" s="33"/>
      <c r="I219" s="33"/>
      <c r="J219" s="97"/>
      <c r="K219" s="97"/>
      <c r="L219" s="97"/>
      <c r="M219" s="97"/>
      <c r="N219" s="97"/>
      <c r="O219" s="97"/>
      <c r="P219" s="97"/>
      <c r="Q219" s="98"/>
      <c r="R219" s="98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  <c r="AF219" s="129"/>
      <c r="AG219" s="129"/>
      <c r="AH219" s="129"/>
      <c r="AI219" s="129"/>
      <c r="AJ219" s="129"/>
      <c r="AK219" s="129"/>
      <c r="AL219" s="129"/>
      <c r="AM219" s="129"/>
      <c r="AN219" s="129"/>
      <c r="AO219" s="129"/>
      <c r="AP219" s="129"/>
      <c r="AQ219" s="129"/>
      <c r="AR219" s="100" t="s">
        <v>71</v>
      </c>
      <c r="AV219" s="132"/>
      <c r="AW219" s="132"/>
      <c r="AX219" s="132"/>
      <c r="AY219" s="132"/>
      <c r="AZ219" s="132"/>
      <c r="BA219" s="132"/>
      <c r="BB219" s="132"/>
    </row>
    <row r="220" spans="2:58" s="102" customFormat="1" ht="18.75" customHeight="1" x14ac:dyDescent="0.15">
      <c r="C220" s="33"/>
      <c r="D220" s="33"/>
      <c r="E220" s="33"/>
      <c r="F220" s="33"/>
      <c r="G220" s="33"/>
      <c r="H220" s="33"/>
      <c r="I220" s="33"/>
      <c r="J220" s="101"/>
      <c r="K220" s="33"/>
      <c r="L220" s="33"/>
      <c r="M220" s="33"/>
      <c r="N220" s="33"/>
      <c r="O220" s="33"/>
      <c r="P220" s="98"/>
      <c r="Q220" s="98"/>
      <c r="R220" s="98"/>
      <c r="S220" s="98"/>
      <c r="T220" s="98"/>
      <c r="U220" s="98"/>
      <c r="V220" s="98"/>
      <c r="W220" s="98"/>
      <c r="X220" s="32"/>
      <c r="Y220" s="32"/>
      <c r="Z220" s="32"/>
      <c r="AA220" s="33"/>
      <c r="AB220" s="33"/>
      <c r="AC220" s="33"/>
      <c r="AD220" s="47"/>
      <c r="AE220" s="82"/>
      <c r="AF220" s="82"/>
      <c r="AG220" s="47"/>
      <c r="AH220" s="47"/>
      <c r="AI220" s="47"/>
      <c r="AJ220" s="47"/>
      <c r="AK220" s="47"/>
      <c r="AL220" s="47"/>
      <c r="AM220" s="47"/>
      <c r="AN220" s="47"/>
      <c r="AO220" s="47"/>
      <c r="AT220" s="47"/>
      <c r="AU220" s="47"/>
      <c r="AV220" s="31"/>
      <c r="AW220" s="31"/>
      <c r="AX220" s="31"/>
      <c r="AY220" s="31"/>
      <c r="AZ220" s="31"/>
      <c r="BA220" s="31"/>
      <c r="BB220" s="31"/>
      <c r="BC220" s="47"/>
      <c r="BD220" s="4"/>
      <c r="BE220" s="4"/>
      <c r="BF220" s="4"/>
    </row>
    <row r="221" spans="2:58" ht="33" customHeight="1" x14ac:dyDescent="0.15">
      <c r="C221" s="69" t="s">
        <v>72</v>
      </c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</row>
    <row r="222" spans="2:58" ht="24.95" customHeight="1" x14ac:dyDescent="0.15">
      <c r="C222" s="1" t="s">
        <v>73</v>
      </c>
      <c r="D222" s="104" t="s">
        <v>74</v>
      </c>
    </row>
    <row r="223" spans="2:58" s="107" customFormat="1" ht="25.5" customHeight="1" x14ac:dyDescent="0.15">
      <c r="B223" s="105"/>
      <c r="C223" s="120" t="s">
        <v>73</v>
      </c>
      <c r="D223" s="225" t="s">
        <v>111</v>
      </c>
      <c r="E223" s="225"/>
      <c r="F223" s="225"/>
      <c r="G223" s="225"/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  <c r="AE223" s="225"/>
      <c r="AF223" s="225"/>
      <c r="AG223" s="225"/>
      <c r="AH223" s="225"/>
      <c r="AI223" s="225"/>
      <c r="AJ223" s="225"/>
      <c r="AK223" s="225"/>
      <c r="AL223" s="225"/>
      <c r="AM223" s="225"/>
      <c r="AN223" s="225"/>
      <c r="AO223" s="225"/>
      <c r="AP223" s="225"/>
      <c r="AQ223" s="225"/>
      <c r="AR223" s="225"/>
      <c r="AS223" s="10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06"/>
      <c r="BE223" s="106"/>
      <c r="BF223" s="106"/>
    </row>
    <row r="224" spans="2:58" ht="23.25" customHeight="1" x14ac:dyDescent="0.15">
      <c r="B224" s="105"/>
      <c r="C224" s="120"/>
      <c r="D224" s="127" t="s">
        <v>112</v>
      </c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27"/>
    </row>
    <row r="225" spans="2:58" ht="23.25" customHeight="1" x14ac:dyDescent="0.15">
      <c r="B225" s="105"/>
      <c r="C225" s="120" t="s">
        <v>73</v>
      </c>
      <c r="D225" s="225" t="s">
        <v>113</v>
      </c>
      <c r="E225" s="225"/>
      <c r="F225" s="225"/>
      <c r="G225" s="225"/>
      <c r="H225" s="225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25"/>
      <c r="AI225" s="225"/>
      <c r="AJ225" s="225"/>
      <c r="AK225" s="225"/>
      <c r="AL225" s="225"/>
      <c r="AM225" s="225"/>
      <c r="AN225" s="225"/>
      <c r="AO225" s="225"/>
      <c r="AP225" s="225"/>
      <c r="AQ225" s="225"/>
      <c r="AR225" s="225"/>
      <c r="AS225" s="105"/>
    </row>
    <row r="226" spans="2:58" s="11" customFormat="1" ht="28.5" customHeight="1" x14ac:dyDescent="0.15">
      <c r="C226" s="120"/>
      <c r="D226" s="127" t="s">
        <v>114</v>
      </c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31"/>
      <c r="AU226" s="29"/>
      <c r="AV226" s="29"/>
      <c r="AW226" s="29"/>
      <c r="AX226" s="29"/>
      <c r="AY226" s="29"/>
      <c r="AZ226" s="29"/>
      <c r="BA226" s="29"/>
      <c r="BB226" s="29"/>
      <c r="BC226" s="29"/>
      <c r="BD226" s="111"/>
      <c r="BE226" s="111"/>
      <c r="BF226" s="111"/>
    </row>
    <row r="227" spans="2:58" s="11" customFormat="1" ht="28.5" customHeight="1" x14ac:dyDescent="0.15">
      <c r="C227" s="103" t="s">
        <v>73</v>
      </c>
      <c r="D227" s="128" t="s">
        <v>99</v>
      </c>
      <c r="E227" s="108"/>
      <c r="F227" s="22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10"/>
      <c r="AR227" s="110"/>
      <c r="AS227" s="1"/>
      <c r="AT227" s="31"/>
      <c r="AU227" s="29"/>
      <c r="AV227" s="29"/>
      <c r="AW227" s="29"/>
      <c r="AX227" s="29"/>
      <c r="AY227" s="29"/>
      <c r="AZ227" s="29"/>
      <c r="BA227" s="29"/>
      <c r="BB227" s="29"/>
      <c r="BC227" s="29"/>
      <c r="BD227" s="111"/>
      <c r="BE227" s="111"/>
      <c r="BF227" s="111"/>
    </row>
    <row r="228" spans="2:58" s="11" customFormat="1" ht="18.75" customHeight="1" thickBot="1" x14ac:dyDescent="0.2">
      <c r="D228" s="22"/>
      <c r="E228" s="112"/>
      <c r="L228" s="113"/>
      <c r="M228" s="113"/>
      <c r="N228" s="113"/>
      <c r="O228" s="113"/>
      <c r="P228" s="113"/>
      <c r="Q228" s="113"/>
      <c r="R228" s="114"/>
      <c r="S228" s="114"/>
      <c r="T228" s="114"/>
      <c r="U228" s="114"/>
      <c r="V228" s="114"/>
      <c r="W228" s="114"/>
      <c r="X228" s="115"/>
      <c r="Y228" s="115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16"/>
      <c r="AR228" s="116"/>
      <c r="AS228" s="102"/>
      <c r="AT228" s="31"/>
      <c r="AU228" s="54" t="s">
        <v>75</v>
      </c>
      <c r="AV228" s="29"/>
      <c r="AW228" s="29"/>
      <c r="AX228" s="29"/>
      <c r="AY228" s="29"/>
      <c r="AZ228" s="29"/>
      <c r="BA228" s="29"/>
      <c r="BB228" s="29"/>
      <c r="BC228" s="29"/>
      <c r="BD228" s="111"/>
      <c r="BE228" s="111"/>
      <c r="BF228" s="111"/>
    </row>
    <row r="229" spans="2:58" ht="24.95" customHeight="1" x14ac:dyDescent="0.15">
      <c r="C229" s="237" t="s">
        <v>76</v>
      </c>
      <c r="D229" s="238"/>
      <c r="E229" s="238"/>
      <c r="F229" s="238"/>
      <c r="G229" s="238"/>
      <c r="H229" s="238"/>
      <c r="I229" s="242" t="s">
        <v>123</v>
      </c>
      <c r="J229" s="243"/>
      <c r="K229" s="244"/>
      <c r="L229" s="245" t="s">
        <v>70</v>
      </c>
      <c r="M229" s="175"/>
      <c r="N229" s="175"/>
      <c r="O229" s="175"/>
      <c r="P229" s="175"/>
      <c r="Q229" s="246"/>
      <c r="R229" s="215" t="s">
        <v>105</v>
      </c>
      <c r="S229" s="216"/>
      <c r="T229" s="216"/>
      <c r="U229" s="216"/>
      <c r="V229" s="216"/>
      <c r="W229" s="217"/>
      <c r="X229" s="221" t="s">
        <v>77</v>
      </c>
      <c r="Y229" s="222"/>
      <c r="Z229" s="222"/>
      <c r="AA229" s="222"/>
      <c r="AB229" s="222"/>
      <c r="AC229" s="223"/>
      <c r="AD229" s="218" t="s">
        <v>78</v>
      </c>
      <c r="AE229" s="219"/>
      <c r="AF229" s="219"/>
      <c r="AG229" s="219"/>
      <c r="AH229" s="219"/>
      <c r="AI229" s="224"/>
      <c r="AJ229" s="62"/>
      <c r="BA229" s="199" t="s">
        <v>79</v>
      </c>
      <c r="BB229" s="199" t="s">
        <v>80</v>
      </c>
    </row>
    <row r="230" spans="2:58" ht="24.95" customHeight="1" x14ac:dyDescent="0.15">
      <c r="C230" s="239"/>
      <c r="D230" s="175"/>
      <c r="E230" s="175"/>
      <c r="F230" s="175"/>
      <c r="G230" s="175"/>
      <c r="H230" s="175"/>
      <c r="I230" s="245"/>
      <c r="J230" s="175"/>
      <c r="K230" s="246"/>
      <c r="L230" s="245"/>
      <c r="M230" s="175"/>
      <c r="N230" s="175"/>
      <c r="O230" s="175"/>
      <c r="P230" s="175"/>
      <c r="Q230" s="246"/>
      <c r="R230" s="218"/>
      <c r="S230" s="219"/>
      <c r="T230" s="219"/>
      <c r="U230" s="219"/>
      <c r="V230" s="219"/>
      <c r="W230" s="220"/>
      <c r="X230" s="200" t="s">
        <v>81</v>
      </c>
      <c r="Y230" s="201"/>
      <c r="Z230" s="202"/>
      <c r="AA230" s="209" t="s">
        <v>82</v>
      </c>
      <c r="AB230" s="201"/>
      <c r="AC230" s="210"/>
      <c r="AD230" s="218"/>
      <c r="AE230" s="219"/>
      <c r="AF230" s="219"/>
      <c r="AG230" s="219"/>
      <c r="AH230" s="219"/>
      <c r="AI230" s="224"/>
      <c r="AJ230" s="62"/>
      <c r="BA230" s="175"/>
      <c r="BB230" s="133"/>
    </row>
    <row r="231" spans="2:58" ht="24.95" customHeight="1" x14ac:dyDescent="0.15">
      <c r="C231" s="239"/>
      <c r="D231" s="175"/>
      <c r="E231" s="175"/>
      <c r="F231" s="175"/>
      <c r="G231" s="175"/>
      <c r="H231" s="175"/>
      <c r="I231" s="245"/>
      <c r="J231" s="175"/>
      <c r="K231" s="246"/>
      <c r="L231" s="245"/>
      <c r="M231" s="175"/>
      <c r="N231" s="175"/>
      <c r="O231" s="175"/>
      <c r="P231" s="175"/>
      <c r="Q231" s="246"/>
      <c r="R231" s="218"/>
      <c r="S231" s="219"/>
      <c r="T231" s="219"/>
      <c r="U231" s="219"/>
      <c r="V231" s="219"/>
      <c r="W231" s="220"/>
      <c r="X231" s="203"/>
      <c r="Y231" s="204"/>
      <c r="Z231" s="205"/>
      <c r="AA231" s="211"/>
      <c r="AB231" s="204"/>
      <c r="AC231" s="212"/>
      <c r="AD231" s="218"/>
      <c r="AE231" s="219"/>
      <c r="AF231" s="219"/>
      <c r="AG231" s="219"/>
      <c r="AH231" s="219"/>
      <c r="AI231" s="224"/>
      <c r="AJ231" s="62"/>
      <c r="BA231" s="175"/>
      <c r="BB231" s="133"/>
    </row>
    <row r="232" spans="2:58" ht="24.95" customHeight="1" x14ac:dyDescent="0.15">
      <c r="C232" s="240"/>
      <c r="D232" s="241"/>
      <c r="E232" s="241"/>
      <c r="F232" s="241"/>
      <c r="G232" s="241"/>
      <c r="H232" s="241"/>
      <c r="I232" s="247"/>
      <c r="J232" s="241"/>
      <c r="K232" s="248"/>
      <c r="L232" s="247"/>
      <c r="M232" s="241"/>
      <c r="N232" s="241"/>
      <c r="O232" s="241"/>
      <c r="P232" s="241"/>
      <c r="Q232" s="248"/>
      <c r="R232" s="218"/>
      <c r="S232" s="219"/>
      <c r="T232" s="219"/>
      <c r="U232" s="219"/>
      <c r="V232" s="219"/>
      <c r="W232" s="220"/>
      <c r="X232" s="206"/>
      <c r="Y232" s="207"/>
      <c r="Z232" s="208"/>
      <c r="AA232" s="213"/>
      <c r="AB232" s="207"/>
      <c r="AC232" s="214"/>
      <c r="AD232" s="218"/>
      <c r="AE232" s="219"/>
      <c r="AF232" s="219"/>
      <c r="AG232" s="219"/>
      <c r="AH232" s="219"/>
      <c r="AI232" s="224"/>
      <c r="AJ232" s="62"/>
      <c r="BA232" s="175"/>
      <c r="BB232" s="133"/>
    </row>
    <row r="233" spans="2:58" ht="10.9" customHeight="1" x14ac:dyDescent="0.15">
      <c r="C233" s="134">
        <v>6</v>
      </c>
      <c r="D233" s="137" t="s">
        <v>83</v>
      </c>
      <c r="E233" s="140">
        <v>21</v>
      </c>
      <c r="F233" s="140" t="s">
        <v>84</v>
      </c>
      <c r="G233" s="134" t="s">
        <v>85</v>
      </c>
      <c r="H233" s="140"/>
      <c r="I233" s="384" t="s">
        <v>121</v>
      </c>
      <c r="J233" s="385"/>
      <c r="K233" s="386"/>
      <c r="L233" s="152">
        <f>J$217</f>
        <v>150</v>
      </c>
      <c r="M233" s="153"/>
      <c r="N233" s="153"/>
      <c r="O233" s="153"/>
      <c r="P233" s="153"/>
      <c r="Q233" s="154"/>
      <c r="R233" s="161">
        <f>IF(AND(I233="○",BA233="●"),2+ROUNDDOWN(($L233-100)/100,0)*2,0)</f>
        <v>2</v>
      </c>
      <c r="S233" s="162"/>
      <c r="T233" s="162"/>
      <c r="U233" s="162"/>
      <c r="V233" s="162"/>
      <c r="W233" s="163"/>
      <c r="X233" s="146">
        <v>1</v>
      </c>
      <c r="Y233" s="147"/>
      <c r="Z233" s="164"/>
      <c r="AA233" s="166">
        <f>IF(X233=1,$AL$32,IF(X233=2,$AL$52,IF(X233=3,$AL$70,IF(X233=4,$AL$89,IF(X233=5,$AL$107,IF(X233=6,$AL$125,IF(X233=7,$AL$144,IF(X233=8,$AL$162,IF(X233=9,$AL$180,IF(X233=10,$AL$199,0))))))))))</f>
        <v>0.14299999999999999</v>
      </c>
      <c r="AB233" s="167"/>
      <c r="AC233" s="168"/>
      <c r="AD233" s="172">
        <f>IF(I233="○",ROUNDUP(R233*AA233,1),0)</f>
        <v>0.30000000000000004</v>
      </c>
      <c r="AE233" s="173"/>
      <c r="AF233" s="173"/>
      <c r="AG233" s="173"/>
      <c r="AH233" s="173"/>
      <c r="AI233" s="174"/>
      <c r="AJ233" s="62"/>
      <c r="BA233" s="175" t="str">
        <f>IF(OR(I233="×",BA237="×"),"×","●")</f>
        <v>●</v>
      </c>
      <c r="BB233" s="133" t="str">
        <f>IF(BA233="●",IF(I233="定","-",I233),"-")</f>
        <v>○</v>
      </c>
    </row>
    <row r="234" spans="2:58" ht="10.9" customHeight="1" x14ac:dyDescent="0.15">
      <c r="C234" s="135"/>
      <c r="D234" s="138"/>
      <c r="E234" s="141"/>
      <c r="F234" s="141"/>
      <c r="G234" s="135"/>
      <c r="H234" s="141"/>
      <c r="I234" s="387"/>
      <c r="J234" s="388"/>
      <c r="K234" s="389"/>
      <c r="L234" s="155"/>
      <c r="M234" s="156"/>
      <c r="N234" s="156"/>
      <c r="O234" s="156"/>
      <c r="P234" s="156"/>
      <c r="Q234" s="157"/>
      <c r="R234" s="161"/>
      <c r="S234" s="162"/>
      <c r="T234" s="162"/>
      <c r="U234" s="162"/>
      <c r="V234" s="162"/>
      <c r="W234" s="163"/>
      <c r="X234" s="146"/>
      <c r="Y234" s="147"/>
      <c r="Z234" s="164"/>
      <c r="AA234" s="166"/>
      <c r="AB234" s="167"/>
      <c r="AC234" s="168"/>
      <c r="AD234" s="172"/>
      <c r="AE234" s="173"/>
      <c r="AF234" s="173"/>
      <c r="AG234" s="173"/>
      <c r="AH234" s="173"/>
      <c r="AI234" s="174"/>
      <c r="AJ234" s="62"/>
      <c r="BA234" s="175"/>
      <c r="BB234" s="133"/>
    </row>
    <row r="235" spans="2:58" ht="10.9" customHeight="1" x14ac:dyDescent="0.15">
      <c r="C235" s="135"/>
      <c r="D235" s="138"/>
      <c r="E235" s="141"/>
      <c r="F235" s="141"/>
      <c r="G235" s="135"/>
      <c r="H235" s="141"/>
      <c r="I235" s="387"/>
      <c r="J235" s="388"/>
      <c r="K235" s="389"/>
      <c r="L235" s="155"/>
      <c r="M235" s="156"/>
      <c r="N235" s="156"/>
      <c r="O235" s="156"/>
      <c r="P235" s="156"/>
      <c r="Q235" s="157"/>
      <c r="R235" s="161"/>
      <c r="S235" s="162"/>
      <c r="T235" s="162"/>
      <c r="U235" s="162"/>
      <c r="V235" s="162"/>
      <c r="W235" s="163"/>
      <c r="X235" s="146"/>
      <c r="Y235" s="147"/>
      <c r="Z235" s="164"/>
      <c r="AA235" s="166"/>
      <c r="AB235" s="167"/>
      <c r="AC235" s="168"/>
      <c r="AD235" s="172"/>
      <c r="AE235" s="173"/>
      <c r="AF235" s="173"/>
      <c r="AG235" s="173"/>
      <c r="AH235" s="173"/>
      <c r="AI235" s="174"/>
      <c r="AJ235" s="62"/>
      <c r="BA235" s="175"/>
      <c r="BB235" s="133"/>
    </row>
    <row r="236" spans="2:58" ht="10.9" customHeight="1" x14ac:dyDescent="0.15">
      <c r="C236" s="136"/>
      <c r="D236" s="139"/>
      <c r="E236" s="142"/>
      <c r="F236" s="142"/>
      <c r="G236" s="136"/>
      <c r="H236" s="142"/>
      <c r="I236" s="390"/>
      <c r="J236" s="391"/>
      <c r="K236" s="392"/>
      <c r="L236" s="158"/>
      <c r="M236" s="159"/>
      <c r="N236" s="159"/>
      <c r="O236" s="159"/>
      <c r="P236" s="159"/>
      <c r="Q236" s="160"/>
      <c r="R236" s="161"/>
      <c r="S236" s="162"/>
      <c r="T236" s="162"/>
      <c r="U236" s="162"/>
      <c r="V236" s="162"/>
      <c r="W236" s="163"/>
      <c r="X236" s="149"/>
      <c r="Y236" s="150"/>
      <c r="Z236" s="165"/>
      <c r="AA236" s="169"/>
      <c r="AB236" s="170"/>
      <c r="AC236" s="171"/>
      <c r="AD236" s="172"/>
      <c r="AE236" s="173"/>
      <c r="AF236" s="173"/>
      <c r="AG236" s="173"/>
      <c r="AH236" s="173"/>
      <c r="AI236" s="174"/>
      <c r="AJ236" s="62"/>
      <c r="BA236" s="175"/>
      <c r="BB236" s="133"/>
    </row>
    <row r="237" spans="2:58" ht="10.9" customHeight="1" x14ac:dyDescent="0.15">
      <c r="C237" s="134">
        <v>6</v>
      </c>
      <c r="D237" s="137" t="s">
        <v>83</v>
      </c>
      <c r="E237" s="140">
        <v>22</v>
      </c>
      <c r="F237" s="140" t="s">
        <v>84</v>
      </c>
      <c r="G237" s="134" t="s">
        <v>86</v>
      </c>
      <c r="H237" s="140"/>
      <c r="I237" s="384" t="s">
        <v>121</v>
      </c>
      <c r="J237" s="385"/>
      <c r="K237" s="386"/>
      <c r="L237" s="152">
        <f>J$217</f>
        <v>150</v>
      </c>
      <c r="M237" s="153"/>
      <c r="N237" s="153"/>
      <c r="O237" s="153"/>
      <c r="P237" s="153"/>
      <c r="Q237" s="154"/>
      <c r="R237" s="161">
        <f t="shared" ref="R237" si="0">IF(AND(I237="○",BA237="●"),2+ROUNDDOWN(($L237-100)/100,0)*2,0)</f>
        <v>2</v>
      </c>
      <c r="S237" s="162"/>
      <c r="T237" s="162"/>
      <c r="U237" s="162"/>
      <c r="V237" s="162"/>
      <c r="W237" s="163"/>
      <c r="X237" s="146">
        <v>1</v>
      </c>
      <c r="Y237" s="147"/>
      <c r="Z237" s="164"/>
      <c r="AA237" s="166">
        <f t="shared" ref="AA237" si="1">IF(X237=1,$AL$32,IF(X237=2,$AL$52,IF(X237=3,$AL$70,IF(X237=4,$AL$89,IF(X237=5,$AL$107,IF(X237=6,$AL$125,IF(X237=7,$AL$144,IF(X237=8,$AL$162,IF(X237=9,$AL$180,IF(X237=10,$AL$199,0))))))))))</f>
        <v>0.14299999999999999</v>
      </c>
      <c r="AB237" s="167"/>
      <c r="AC237" s="168"/>
      <c r="AD237" s="172">
        <f t="shared" ref="AD237" si="2">IF(I237="○",ROUNDUP(R237*AA237,1),0)</f>
        <v>0.30000000000000004</v>
      </c>
      <c r="AE237" s="173"/>
      <c r="AF237" s="173"/>
      <c r="AG237" s="173"/>
      <c r="AH237" s="173"/>
      <c r="AI237" s="174"/>
      <c r="AJ237" s="62"/>
      <c r="BA237" s="175" t="str">
        <f t="shared" ref="BA237" si="3">IF(OR(I237="×",BA241="×"),"×","●")</f>
        <v>●</v>
      </c>
      <c r="BB237" s="133" t="str">
        <f>IF(BA237="●",IF(I237="定","-",I237),"-")</f>
        <v>○</v>
      </c>
    </row>
    <row r="238" spans="2:58" ht="10.9" customHeight="1" x14ac:dyDescent="0.15">
      <c r="C238" s="135"/>
      <c r="D238" s="138"/>
      <c r="E238" s="141"/>
      <c r="F238" s="141"/>
      <c r="G238" s="135"/>
      <c r="H238" s="141"/>
      <c r="I238" s="387"/>
      <c r="J238" s="388"/>
      <c r="K238" s="389"/>
      <c r="L238" s="155"/>
      <c r="M238" s="156"/>
      <c r="N238" s="156"/>
      <c r="O238" s="156"/>
      <c r="P238" s="156"/>
      <c r="Q238" s="157"/>
      <c r="R238" s="161"/>
      <c r="S238" s="162"/>
      <c r="T238" s="162"/>
      <c r="U238" s="162"/>
      <c r="V238" s="162"/>
      <c r="W238" s="163"/>
      <c r="X238" s="146"/>
      <c r="Y238" s="147"/>
      <c r="Z238" s="164"/>
      <c r="AA238" s="166"/>
      <c r="AB238" s="167"/>
      <c r="AC238" s="168"/>
      <c r="AD238" s="172"/>
      <c r="AE238" s="173"/>
      <c r="AF238" s="173"/>
      <c r="AG238" s="173"/>
      <c r="AH238" s="173"/>
      <c r="AI238" s="174"/>
      <c r="AJ238" s="62"/>
      <c r="BA238" s="175"/>
      <c r="BB238" s="133"/>
    </row>
    <row r="239" spans="2:58" ht="10.9" customHeight="1" x14ac:dyDescent="0.15">
      <c r="C239" s="135"/>
      <c r="D239" s="138"/>
      <c r="E239" s="141"/>
      <c r="F239" s="141"/>
      <c r="G239" s="135"/>
      <c r="H239" s="141"/>
      <c r="I239" s="387"/>
      <c r="J239" s="388"/>
      <c r="K239" s="389"/>
      <c r="L239" s="155"/>
      <c r="M239" s="156"/>
      <c r="N239" s="156"/>
      <c r="O239" s="156"/>
      <c r="P239" s="156"/>
      <c r="Q239" s="157"/>
      <c r="R239" s="161"/>
      <c r="S239" s="162"/>
      <c r="T239" s="162"/>
      <c r="U239" s="162"/>
      <c r="V239" s="162"/>
      <c r="W239" s="163"/>
      <c r="X239" s="146"/>
      <c r="Y239" s="147"/>
      <c r="Z239" s="164"/>
      <c r="AA239" s="166"/>
      <c r="AB239" s="167"/>
      <c r="AC239" s="168"/>
      <c r="AD239" s="172"/>
      <c r="AE239" s="173"/>
      <c r="AF239" s="173"/>
      <c r="AG239" s="173"/>
      <c r="AH239" s="173"/>
      <c r="AI239" s="174"/>
      <c r="AJ239" s="62"/>
      <c r="BA239" s="175"/>
      <c r="BB239" s="133"/>
    </row>
    <row r="240" spans="2:58" ht="10.9" customHeight="1" x14ac:dyDescent="0.15">
      <c r="C240" s="136"/>
      <c r="D240" s="139"/>
      <c r="E240" s="142"/>
      <c r="F240" s="142"/>
      <c r="G240" s="136"/>
      <c r="H240" s="142"/>
      <c r="I240" s="390"/>
      <c r="J240" s="391"/>
      <c r="K240" s="392"/>
      <c r="L240" s="158"/>
      <c r="M240" s="159"/>
      <c r="N240" s="159"/>
      <c r="O240" s="159"/>
      <c r="P240" s="159"/>
      <c r="Q240" s="160"/>
      <c r="R240" s="161"/>
      <c r="S240" s="162"/>
      <c r="T240" s="162"/>
      <c r="U240" s="162"/>
      <c r="V240" s="162"/>
      <c r="W240" s="163"/>
      <c r="X240" s="149"/>
      <c r="Y240" s="150"/>
      <c r="Z240" s="165"/>
      <c r="AA240" s="169"/>
      <c r="AB240" s="170"/>
      <c r="AC240" s="171"/>
      <c r="AD240" s="172"/>
      <c r="AE240" s="173"/>
      <c r="AF240" s="173"/>
      <c r="AG240" s="173"/>
      <c r="AH240" s="173"/>
      <c r="AI240" s="174"/>
      <c r="AJ240" s="62"/>
      <c r="BA240" s="175"/>
      <c r="BB240" s="133"/>
    </row>
    <row r="241" spans="3:54" ht="10.9" customHeight="1" x14ac:dyDescent="0.15">
      <c r="C241" s="134">
        <v>6</v>
      </c>
      <c r="D241" s="137" t="s">
        <v>83</v>
      </c>
      <c r="E241" s="140">
        <v>23</v>
      </c>
      <c r="F241" s="140" t="s">
        <v>84</v>
      </c>
      <c r="G241" s="134" t="s">
        <v>87</v>
      </c>
      <c r="H241" s="140"/>
      <c r="I241" s="384" t="s">
        <v>121</v>
      </c>
      <c r="J241" s="385"/>
      <c r="K241" s="386"/>
      <c r="L241" s="152">
        <f>J$217</f>
        <v>150</v>
      </c>
      <c r="M241" s="153"/>
      <c r="N241" s="153"/>
      <c r="O241" s="153"/>
      <c r="P241" s="153"/>
      <c r="Q241" s="154"/>
      <c r="R241" s="161">
        <f t="shared" ref="R241" si="4">IF(AND(I241="○",BA241="●"),2+ROUNDDOWN(($L241-100)/100,0)*2,0)</f>
        <v>2</v>
      </c>
      <c r="S241" s="162"/>
      <c r="T241" s="162"/>
      <c r="U241" s="162"/>
      <c r="V241" s="162"/>
      <c r="W241" s="163"/>
      <c r="X241" s="146">
        <v>1</v>
      </c>
      <c r="Y241" s="147"/>
      <c r="Z241" s="164"/>
      <c r="AA241" s="166">
        <f t="shared" ref="AA241" si="5">IF(X241=1,$AL$32,IF(X241=2,$AL$52,IF(X241=3,$AL$70,IF(X241=4,$AL$89,IF(X241=5,$AL$107,IF(X241=6,$AL$125,IF(X241=7,$AL$144,IF(X241=8,$AL$162,IF(X241=9,$AL$180,IF(X241=10,$AL$199,0))))))))))</f>
        <v>0.14299999999999999</v>
      </c>
      <c r="AB241" s="167"/>
      <c r="AC241" s="168"/>
      <c r="AD241" s="172">
        <f t="shared" ref="AD241" si="6">IF(I241="○",ROUNDUP(R241*AA241,1),0)</f>
        <v>0.30000000000000004</v>
      </c>
      <c r="AE241" s="173"/>
      <c r="AF241" s="173"/>
      <c r="AG241" s="173"/>
      <c r="AH241" s="173"/>
      <c r="AI241" s="174"/>
      <c r="AJ241" s="62"/>
      <c r="BA241" s="175" t="str">
        <f t="shared" ref="BA241" si="7">IF(OR(I241="×",BA245="×"),"×","●")</f>
        <v>●</v>
      </c>
      <c r="BB241" s="133" t="str">
        <f>IF(BA241="●",IF(I241="定","-",I241),"-")</f>
        <v>○</v>
      </c>
    </row>
    <row r="242" spans="3:54" ht="10.9" customHeight="1" x14ac:dyDescent="0.15">
      <c r="C242" s="135"/>
      <c r="D242" s="138"/>
      <c r="E242" s="141"/>
      <c r="F242" s="141"/>
      <c r="G242" s="135"/>
      <c r="H242" s="141"/>
      <c r="I242" s="387"/>
      <c r="J242" s="388"/>
      <c r="K242" s="389"/>
      <c r="L242" s="155"/>
      <c r="M242" s="156"/>
      <c r="N242" s="156"/>
      <c r="O242" s="156"/>
      <c r="P242" s="156"/>
      <c r="Q242" s="157"/>
      <c r="R242" s="161"/>
      <c r="S242" s="162"/>
      <c r="T242" s="162"/>
      <c r="U242" s="162"/>
      <c r="V242" s="162"/>
      <c r="W242" s="163"/>
      <c r="X242" s="146"/>
      <c r="Y242" s="147"/>
      <c r="Z242" s="164"/>
      <c r="AA242" s="166"/>
      <c r="AB242" s="167"/>
      <c r="AC242" s="168"/>
      <c r="AD242" s="172"/>
      <c r="AE242" s="173"/>
      <c r="AF242" s="173"/>
      <c r="AG242" s="173"/>
      <c r="AH242" s="173"/>
      <c r="AI242" s="174"/>
      <c r="AJ242" s="62"/>
      <c r="BA242" s="175"/>
      <c r="BB242" s="133"/>
    </row>
    <row r="243" spans="3:54" ht="10.9" customHeight="1" x14ac:dyDescent="0.15">
      <c r="C243" s="135"/>
      <c r="D243" s="138"/>
      <c r="E243" s="141"/>
      <c r="F243" s="141"/>
      <c r="G243" s="135"/>
      <c r="H243" s="141"/>
      <c r="I243" s="387"/>
      <c r="J243" s="388"/>
      <c r="K243" s="389"/>
      <c r="L243" s="155"/>
      <c r="M243" s="156"/>
      <c r="N243" s="156"/>
      <c r="O243" s="156"/>
      <c r="P243" s="156"/>
      <c r="Q243" s="157"/>
      <c r="R243" s="161"/>
      <c r="S243" s="162"/>
      <c r="T243" s="162"/>
      <c r="U243" s="162"/>
      <c r="V243" s="162"/>
      <c r="W243" s="163"/>
      <c r="X243" s="146"/>
      <c r="Y243" s="147"/>
      <c r="Z243" s="164"/>
      <c r="AA243" s="166"/>
      <c r="AB243" s="167"/>
      <c r="AC243" s="168"/>
      <c r="AD243" s="172"/>
      <c r="AE243" s="173"/>
      <c r="AF243" s="173"/>
      <c r="AG243" s="173"/>
      <c r="AH243" s="173"/>
      <c r="AI243" s="174"/>
      <c r="AJ243" s="62"/>
      <c r="BA243" s="175"/>
      <c r="BB243" s="133"/>
    </row>
    <row r="244" spans="3:54" ht="10.9" customHeight="1" x14ac:dyDescent="0.15">
      <c r="C244" s="136"/>
      <c r="D244" s="139"/>
      <c r="E244" s="142"/>
      <c r="F244" s="142"/>
      <c r="G244" s="136"/>
      <c r="H244" s="142"/>
      <c r="I244" s="390"/>
      <c r="J244" s="391"/>
      <c r="K244" s="392"/>
      <c r="L244" s="158"/>
      <c r="M244" s="159"/>
      <c r="N244" s="159"/>
      <c r="O244" s="159"/>
      <c r="P244" s="159"/>
      <c r="Q244" s="160"/>
      <c r="R244" s="161"/>
      <c r="S244" s="162"/>
      <c r="T244" s="162"/>
      <c r="U244" s="162"/>
      <c r="V244" s="162"/>
      <c r="W244" s="163"/>
      <c r="X244" s="149"/>
      <c r="Y244" s="150"/>
      <c r="Z244" s="165"/>
      <c r="AA244" s="169"/>
      <c r="AB244" s="170"/>
      <c r="AC244" s="171"/>
      <c r="AD244" s="172"/>
      <c r="AE244" s="173"/>
      <c r="AF244" s="173"/>
      <c r="AG244" s="173"/>
      <c r="AH244" s="173"/>
      <c r="AI244" s="174"/>
      <c r="AJ244" s="62"/>
      <c r="BA244" s="175"/>
      <c r="BB244" s="133"/>
    </row>
    <row r="245" spans="3:54" ht="10.9" customHeight="1" x14ac:dyDescent="0.15">
      <c r="C245" s="134">
        <v>6</v>
      </c>
      <c r="D245" s="137" t="s">
        <v>83</v>
      </c>
      <c r="E245" s="140">
        <v>24</v>
      </c>
      <c r="F245" s="140" t="s">
        <v>84</v>
      </c>
      <c r="G245" s="134" t="s">
        <v>88</v>
      </c>
      <c r="H245" s="140"/>
      <c r="I245" s="384" t="s">
        <v>121</v>
      </c>
      <c r="J245" s="385"/>
      <c r="K245" s="386"/>
      <c r="L245" s="152">
        <f>J$217</f>
        <v>150</v>
      </c>
      <c r="M245" s="153"/>
      <c r="N245" s="153"/>
      <c r="O245" s="153"/>
      <c r="P245" s="153"/>
      <c r="Q245" s="154"/>
      <c r="R245" s="161">
        <f t="shared" ref="R245" si="8">IF(AND(I245="○",BA245="●"),2+ROUNDDOWN(($L245-100)/100,0)*2,0)</f>
        <v>2</v>
      </c>
      <c r="S245" s="162"/>
      <c r="T245" s="162"/>
      <c r="U245" s="162"/>
      <c r="V245" s="162"/>
      <c r="W245" s="163"/>
      <c r="X245" s="146">
        <v>1</v>
      </c>
      <c r="Y245" s="147"/>
      <c r="Z245" s="164"/>
      <c r="AA245" s="166">
        <f t="shared" ref="AA245" si="9">IF(X245=1,$AL$32,IF(X245=2,$AL$52,IF(X245=3,$AL$70,IF(X245=4,$AL$89,IF(X245=5,$AL$107,IF(X245=6,$AL$125,IF(X245=7,$AL$144,IF(X245=8,$AL$162,IF(X245=9,$AL$180,IF(X245=10,$AL$199,0))))))))))</f>
        <v>0.14299999999999999</v>
      </c>
      <c r="AB245" s="167"/>
      <c r="AC245" s="168"/>
      <c r="AD245" s="172">
        <f t="shared" ref="AD245" si="10">IF(I245="○",ROUNDUP(R245*AA245,1),0)</f>
        <v>0.30000000000000004</v>
      </c>
      <c r="AE245" s="173"/>
      <c r="AF245" s="173"/>
      <c r="AG245" s="173"/>
      <c r="AH245" s="173"/>
      <c r="AI245" s="174"/>
      <c r="AJ245" s="62"/>
      <c r="BA245" s="175" t="str">
        <f t="shared" ref="BA245" si="11">IF(OR(I245="×",BA249="×"),"×","●")</f>
        <v>●</v>
      </c>
      <c r="BB245" s="133" t="str">
        <f>IF(BA245="●",IF(I245="定","-",I245),"-")</f>
        <v>○</v>
      </c>
    </row>
    <row r="246" spans="3:54" ht="10.9" customHeight="1" x14ac:dyDescent="0.15">
      <c r="C246" s="135"/>
      <c r="D246" s="138"/>
      <c r="E246" s="141"/>
      <c r="F246" s="141"/>
      <c r="G246" s="135"/>
      <c r="H246" s="141"/>
      <c r="I246" s="387"/>
      <c r="J246" s="388"/>
      <c r="K246" s="389"/>
      <c r="L246" s="155"/>
      <c r="M246" s="156"/>
      <c r="N246" s="156"/>
      <c r="O246" s="156"/>
      <c r="P246" s="156"/>
      <c r="Q246" s="157"/>
      <c r="R246" s="161"/>
      <c r="S246" s="162"/>
      <c r="T246" s="162"/>
      <c r="U246" s="162"/>
      <c r="V246" s="162"/>
      <c r="W246" s="163"/>
      <c r="X246" s="146"/>
      <c r="Y246" s="147"/>
      <c r="Z246" s="164"/>
      <c r="AA246" s="166"/>
      <c r="AB246" s="167"/>
      <c r="AC246" s="168"/>
      <c r="AD246" s="172"/>
      <c r="AE246" s="173"/>
      <c r="AF246" s="173"/>
      <c r="AG246" s="173"/>
      <c r="AH246" s="173"/>
      <c r="AI246" s="174"/>
      <c r="AJ246" s="62"/>
      <c r="BA246" s="175"/>
      <c r="BB246" s="133"/>
    </row>
    <row r="247" spans="3:54" ht="10.9" customHeight="1" x14ac:dyDescent="0.15">
      <c r="C247" s="135"/>
      <c r="D247" s="138"/>
      <c r="E247" s="141"/>
      <c r="F247" s="141"/>
      <c r="G247" s="135"/>
      <c r="H247" s="141"/>
      <c r="I247" s="387"/>
      <c r="J247" s="388"/>
      <c r="K247" s="389"/>
      <c r="L247" s="155"/>
      <c r="M247" s="156"/>
      <c r="N247" s="156"/>
      <c r="O247" s="156"/>
      <c r="P247" s="156"/>
      <c r="Q247" s="157"/>
      <c r="R247" s="161"/>
      <c r="S247" s="162"/>
      <c r="T247" s="162"/>
      <c r="U247" s="162"/>
      <c r="V247" s="162"/>
      <c r="W247" s="163"/>
      <c r="X247" s="146"/>
      <c r="Y247" s="147"/>
      <c r="Z247" s="164"/>
      <c r="AA247" s="166"/>
      <c r="AB247" s="167"/>
      <c r="AC247" s="168"/>
      <c r="AD247" s="172"/>
      <c r="AE247" s="173"/>
      <c r="AF247" s="173"/>
      <c r="AG247" s="173"/>
      <c r="AH247" s="173"/>
      <c r="AI247" s="174"/>
      <c r="AJ247" s="62"/>
      <c r="BA247" s="175"/>
      <c r="BB247" s="133"/>
    </row>
    <row r="248" spans="3:54" ht="10.9" customHeight="1" x14ac:dyDescent="0.15">
      <c r="C248" s="136"/>
      <c r="D248" s="139"/>
      <c r="E248" s="142"/>
      <c r="F248" s="142"/>
      <c r="G248" s="136"/>
      <c r="H248" s="142"/>
      <c r="I248" s="390"/>
      <c r="J248" s="391"/>
      <c r="K248" s="392"/>
      <c r="L248" s="158"/>
      <c r="M248" s="159"/>
      <c r="N248" s="159"/>
      <c r="O248" s="159"/>
      <c r="P248" s="159"/>
      <c r="Q248" s="160"/>
      <c r="R248" s="161"/>
      <c r="S248" s="162"/>
      <c r="T248" s="162"/>
      <c r="U248" s="162"/>
      <c r="V248" s="162"/>
      <c r="W248" s="163"/>
      <c r="X248" s="149"/>
      <c r="Y248" s="150"/>
      <c r="Z248" s="165"/>
      <c r="AA248" s="169"/>
      <c r="AB248" s="170"/>
      <c r="AC248" s="171"/>
      <c r="AD248" s="172"/>
      <c r="AE248" s="173"/>
      <c r="AF248" s="173"/>
      <c r="AG248" s="173"/>
      <c r="AH248" s="173"/>
      <c r="AI248" s="174"/>
      <c r="AJ248" s="62"/>
      <c r="BA248" s="175"/>
      <c r="BB248" s="133"/>
    </row>
    <row r="249" spans="3:54" ht="10.9" customHeight="1" x14ac:dyDescent="0.15">
      <c r="C249" s="134">
        <v>6</v>
      </c>
      <c r="D249" s="137" t="s">
        <v>83</v>
      </c>
      <c r="E249" s="140">
        <v>25</v>
      </c>
      <c r="F249" s="140" t="s">
        <v>84</v>
      </c>
      <c r="G249" s="134" t="s">
        <v>89</v>
      </c>
      <c r="H249" s="140"/>
      <c r="I249" s="384" t="s">
        <v>121</v>
      </c>
      <c r="J249" s="385"/>
      <c r="K249" s="386"/>
      <c r="L249" s="152">
        <f>J$217</f>
        <v>150</v>
      </c>
      <c r="M249" s="153"/>
      <c r="N249" s="153"/>
      <c r="O249" s="153"/>
      <c r="P249" s="153"/>
      <c r="Q249" s="154"/>
      <c r="R249" s="161">
        <f t="shared" ref="R249" si="12">IF(AND(I249="○",BA249="●"),2+ROUNDDOWN(($L249-100)/100,0)*2,0)</f>
        <v>2</v>
      </c>
      <c r="S249" s="162"/>
      <c r="T249" s="162"/>
      <c r="U249" s="162"/>
      <c r="V249" s="162"/>
      <c r="W249" s="163"/>
      <c r="X249" s="146">
        <v>1</v>
      </c>
      <c r="Y249" s="147"/>
      <c r="Z249" s="164"/>
      <c r="AA249" s="166">
        <f t="shared" ref="AA249" si="13">IF(X249=1,$AL$32,IF(X249=2,$AL$52,IF(X249=3,$AL$70,IF(X249=4,$AL$89,IF(X249=5,$AL$107,IF(X249=6,$AL$125,IF(X249=7,$AL$144,IF(X249=8,$AL$162,IF(X249=9,$AL$180,IF(X249=10,$AL$199,0))))))))))</f>
        <v>0.14299999999999999</v>
      </c>
      <c r="AB249" s="167"/>
      <c r="AC249" s="168"/>
      <c r="AD249" s="172">
        <f t="shared" ref="AD249" si="14">IF(I249="○",ROUNDUP(R249*AA249,1),0)</f>
        <v>0.30000000000000004</v>
      </c>
      <c r="AE249" s="173"/>
      <c r="AF249" s="173"/>
      <c r="AG249" s="173"/>
      <c r="AH249" s="173"/>
      <c r="AI249" s="174"/>
      <c r="AJ249" s="62"/>
      <c r="BA249" s="175" t="str">
        <f t="shared" ref="BA249" si="15">IF(OR(I249="×",BA253="×"),"×","●")</f>
        <v>●</v>
      </c>
      <c r="BB249" s="133" t="str">
        <f>IF(BA249="●",IF(I249="定","-",I249),"-")</f>
        <v>○</v>
      </c>
    </row>
    <row r="250" spans="3:54" ht="10.9" customHeight="1" x14ac:dyDescent="0.15">
      <c r="C250" s="135"/>
      <c r="D250" s="138"/>
      <c r="E250" s="141"/>
      <c r="F250" s="141"/>
      <c r="G250" s="135"/>
      <c r="H250" s="141"/>
      <c r="I250" s="387"/>
      <c r="J250" s="388"/>
      <c r="K250" s="389"/>
      <c r="L250" s="155"/>
      <c r="M250" s="156"/>
      <c r="N250" s="156"/>
      <c r="O250" s="156"/>
      <c r="P250" s="156"/>
      <c r="Q250" s="157"/>
      <c r="R250" s="161"/>
      <c r="S250" s="162"/>
      <c r="T250" s="162"/>
      <c r="U250" s="162"/>
      <c r="V250" s="162"/>
      <c r="W250" s="163"/>
      <c r="X250" s="146"/>
      <c r="Y250" s="147"/>
      <c r="Z250" s="164"/>
      <c r="AA250" s="166"/>
      <c r="AB250" s="167"/>
      <c r="AC250" s="168"/>
      <c r="AD250" s="172"/>
      <c r="AE250" s="173"/>
      <c r="AF250" s="173"/>
      <c r="AG250" s="173"/>
      <c r="AH250" s="173"/>
      <c r="AI250" s="174"/>
      <c r="AJ250" s="62"/>
      <c r="BA250" s="175"/>
      <c r="BB250" s="133"/>
    </row>
    <row r="251" spans="3:54" ht="10.9" customHeight="1" x14ac:dyDescent="0.15">
      <c r="C251" s="135"/>
      <c r="D251" s="138"/>
      <c r="E251" s="141"/>
      <c r="F251" s="141"/>
      <c r="G251" s="135"/>
      <c r="H251" s="141"/>
      <c r="I251" s="387"/>
      <c r="J251" s="388"/>
      <c r="K251" s="389"/>
      <c r="L251" s="155"/>
      <c r="M251" s="156"/>
      <c r="N251" s="156"/>
      <c r="O251" s="156"/>
      <c r="P251" s="156"/>
      <c r="Q251" s="157"/>
      <c r="R251" s="161"/>
      <c r="S251" s="162"/>
      <c r="T251" s="162"/>
      <c r="U251" s="162"/>
      <c r="V251" s="162"/>
      <c r="W251" s="163"/>
      <c r="X251" s="146"/>
      <c r="Y251" s="147"/>
      <c r="Z251" s="164"/>
      <c r="AA251" s="166"/>
      <c r="AB251" s="167"/>
      <c r="AC251" s="168"/>
      <c r="AD251" s="172"/>
      <c r="AE251" s="173"/>
      <c r="AF251" s="173"/>
      <c r="AG251" s="173"/>
      <c r="AH251" s="173"/>
      <c r="AI251" s="174"/>
      <c r="AJ251" s="62"/>
      <c r="BA251" s="175"/>
      <c r="BB251" s="133"/>
    </row>
    <row r="252" spans="3:54" ht="10.9" customHeight="1" x14ac:dyDescent="0.15">
      <c r="C252" s="136"/>
      <c r="D252" s="139"/>
      <c r="E252" s="142"/>
      <c r="F252" s="142"/>
      <c r="G252" s="136"/>
      <c r="H252" s="142"/>
      <c r="I252" s="390"/>
      <c r="J252" s="391"/>
      <c r="K252" s="392"/>
      <c r="L252" s="158"/>
      <c r="M252" s="159"/>
      <c r="N252" s="159"/>
      <c r="O252" s="159"/>
      <c r="P252" s="159"/>
      <c r="Q252" s="160"/>
      <c r="R252" s="161"/>
      <c r="S252" s="162"/>
      <c r="T252" s="162"/>
      <c r="U252" s="162"/>
      <c r="V252" s="162"/>
      <c r="W252" s="163"/>
      <c r="X252" s="149"/>
      <c r="Y252" s="150"/>
      <c r="Z252" s="165"/>
      <c r="AA252" s="169"/>
      <c r="AB252" s="170"/>
      <c r="AC252" s="171"/>
      <c r="AD252" s="172"/>
      <c r="AE252" s="173"/>
      <c r="AF252" s="173"/>
      <c r="AG252" s="173"/>
      <c r="AH252" s="173"/>
      <c r="AI252" s="174"/>
      <c r="AJ252" s="62"/>
      <c r="BA252" s="175"/>
      <c r="BB252" s="133"/>
    </row>
    <row r="253" spans="3:54" ht="10.9" customHeight="1" x14ac:dyDescent="0.15">
      <c r="C253" s="134">
        <v>6</v>
      </c>
      <c r="D253" s="137" t="s">
        <v>83</v>
      </c>
      <c r="E253" s="140">
        <v>26</v>
      </c>
      <c r="F253" s="140" t="s">
        <v>84</v>
      </c>
      <c r="G253" s="134" t="s">
        <v>90</v>
      </c>
      <c r="H253" s="140"/>
      <c r="I253" s="384" t="s">
        <v>121</v>
      </c>
      <c r="J253" s="385"/>
      <c r="K253" s="386"/>
      <c r="L253" s="152">
        <f>J$217</f>
        <v>150</v>
      </c>
      <c r="M253" s="153"/>
      <c r="N253" s="153"/>
      <c r="O253" s="153"/>
      <c r="P253" s="153"/>
      <c r="Q253" s="154"/>
      <c r="R253" s="161">
        <f t="shared" ref="R253" si="16">IF(AND(I253="○",BA253="●"),2+ROUNDDOWN(($L253-100)/100,0)*2,0)</f>
        <v>2</v>
      </c>
      <c r="S253" s="162"/>
      <c r="T253" s="162"/>
      <c r="U253" s="162"/>
      <c r="V253" s="162"/>
      <c r="W253" s="163"/>
      <c r="X253" s="387">
        <v>2</v>
      </c>
      <c r="Y253" s="388"/>
      <c r="Z253" s="393"/>
      <c r="AA253" s="166">
        <f t="shared" ref="AA253" si="17">IF(X253=1,$AL$32,IF(X253=2,$AL$52,IF(X253=3,$AL$70,IF(X253=4,$AL$89,IF(X253=5,$AL$107,IF(X253=6,$AL$125,IF(X253=7,$AL$144,IF(X253=8,$AL$162,IF(X253=9,$AL$180,IF(X253=10,$AL$199,0))))))))))</f>
        <v>0.2</v>
      </c>
      <c r="AB253" s="167"/>
      <c r="AC253" s="168"/>
      <c r="AD253" s="172">
        <f t="shared" ref="AD253" si="18">IF(I253="○",ROUNDUP(R253*AA253,1),0)</f>
        <v>0.4</v>
      </c>
      <c r="AE253" s="173"/>
      <c r="AF253" s="173"/>
      <c r="AG253" s="173"/>
      <c r="AH253" s="173"/>
      <c r="AI253" s="174"/>
      <c r="AJ253" s="62"/>
      <c r="BA253" s="175" t="str">
        <f t="shared" ref="BA253" si="19">IF(OR(I253="×",BA257="×"),"×","●")</f>
        <v>●</v>
      </c>
      <c r="BB253" s="133" t="str">
        <f>IF(BA253="●",IF(I253="定","-",I253),"-")</f>
        <v>○</v>
      </c>
    </row>
    <row r="254" spans="3:54" ht="10.9" customHeight="1" x14ac:dyDescent="0.15">
      <c r="C254" s="135"/>
      <c r="D254" s="138"/>
      <c r="E254" s="141"/>
      <c r="F254" s="141"/>
      <c r="G254" s="135"/>
      <c r="H254" s="141"/>
      <c r="I254" s="387"/>
      <c r="J254" s="388"/>
      <c r="K254" s="389"/>
      <c r="L254" s="155"/>
      <c r="M254" s="156"/>
      <c r="N254" s="156"/>
      <c r="O254" s="156"/>
      <c r="P254" s="156"/>
      <c r="Q254" s="157"/>
      <c r="R254" s="161"/>
      <c r="S254" s="162"/>
      <c r="T254" s="162"/>
      <c r="U254" s="162"/>
      <c r="V254" s="162"/>
      <c r="W254" s="163"/>
      <c r="X254" s="387"/>
      <c r="Y254" s="388"/>
      <c r="Z254" s="393"/>
      <c r="AA254" s="166"/>
      <c r="AB254" s="167"/>
      <c r="AC254" s="168"/>
      <c r="AD254" s="172"/>
      <c r="AE254" s="173"/>
      <c r="AF254" s="173"/>
      <c r="AG254" s="173"/>
      <c r="AH254" s="173"/>
      <c r="AI254" s="174"/>
      <c r="AJ254" s="62"/>
      <c r="BA254" s="175"/>
      <c r="BB254" s="133"/>
    </row>
    <row r="255" spans="3:54" ht="10.9" customHeight="1" x14ac:dyDescent="0.15">
      <c r="C255" s="135"/>
      <c r="D255" s="138"/>
      <c r="E255" s="141"/>
      <c r="F255" s="141"/>
      <c r="G255" s="135"/>
      <c r="H255" s="141"/>
      <c r="I255" s="387"/>
      <c r="J255" s="388"/>
      <c r="K255" s="389"/>
      <c r="L255" s="155"/>
      <c r="M255" s="156"/>
      <c r="N255" s="156"/>
      <c r="O255" s="156"/>
      <c r="P255" s="156"/>
      <c r="Q255" s="157"/>
      <c r="R255" s="161"/>
      <c r="S255" s="162"/>
      <c r="T255" s="162"/>
      <c r="U255" s="162"/>
      <c r="V255" s="162"/>
      <c r="W255" s="163"/>
      <c r="X255" s="387"/>
      <c r="Y255" s="388"/>
      <c r="Z255" s="393"/>
      <c r="AA255" s="166"/>
      <c r="AB255" s="167"/>
      <c r="AC255" s="168"/>
      <c r="AD255" s="172"/>
      <c r="AE255" s="173"/>
      <c r="AF255" s="173"/>
      <c r="AG255" s="173"/>
      <c r="AH255" s="173"/>
      <c r="AI255" s="174"/>
      <c r="AJ255" s="62"/>
      <c r="BA255" s="175"/>
      <c r="BB255" s="133"/>
    </row>
    <row r="256" spans="3:54" ht="10.9" customHeight="1" x14ac:dyDescent="0.15">
      <c r="C256" s="136"/>
      <c r="D256" s="139"/>
      <c r="E256" s="142"/>
      <c r="F256" s="142"/>
      <c r="G256" s="136"/>
      <c r="H256" s="142"/>
      <c r="I256" s="390"/>
      <c r="J256" s="391"/>
      <c r="K256" s="392"/>
      <c r="L256" s="158"/>
      <c r="M256" s="159"/>
      <c r="N256" s="159"/>
      <c r="O256" s="159"/>
      <c r="P256" s="159"/>
      <c r="Q256" s="160"/>
      <c r="R256" s="161"/>
      <c r="S256" s="162"/>
      <c r="T256" s="162"/>
      <c r="U256" s="162"/>
      <c r="V256" s="162"/>
      <c r="W256" s="163"/>
      <c r="X256" s="390"/>
      <c r="Y256" s="391"/>
      <c r="Z256" s="394"/>
      <c r="AA256" s="169"/>
      <c r="AB256" s="170"/>
      <c r="AC256" s="171"/>
      <c r="AD256" s="172"/>
      <c r="AE256" s="173"/>
      <c r="AF256" s="173"/>
      <c r="AG256" s="173"/>
      <c r="AH256" s="173"/>
      <c r="AI256" s="174"/>
      <c r="AJ256" s="62"/>
      <c r="BA256" s="175"/>
      <c r="BB256" s="133"/>
    </row>
    <row r="257" spans="3:54" ht="10.9" customHeight="1" x14ac:dyDescent="0.15">
      <c r="C257" s="134">
        <v>6</v>
      </c>
      <c r="D257" s="137" t="s">
        <v>83</v>
      </c>
      <c r="E257" s="140">
        <v>27</v>
      </c>
      <c r="F257" s="140" t="s">
        <v>84</v>
      </c>
      <c r="G257" s="134" t="s">
        <v>91</v>
      </c>
      <c r="H257" s="140"/>
      <c r="I257" s="384" t="s">
        <v>121</v>
      </c>
      <c r="J257" s="385"/>
      <c r="K257" s="386"/>
      <c r="L257" s="152">
        <f>J$217</f>
        <v>150</v>
      </c>
      <c r="M257" s="153"/>
      <c r="N257" s="153"/>
      <c r="O257" s="153"/>
      <c r="P257" s="153"/>
      <c r="Q257" s="154"/>
      <c r="R257" s="161">
        <f t="shared" ref="R257" si="20">IF(AND(I257="○",BA257="●"),2+ROUNDDOWN(($L257-100)/100,0)*2,0)</f>
        <v>2</v>
      </c>
      <c r="S257" s="162"/>
      <c r="T257" s="162"/>
      <c r="U257" s="162"/>
      <c r="V257" s="162"/>
      <c r="W257" s="163"/>
      <c r="X257" s="387">
        <v>2</v>
      </c>
      <c r="Y257" s="388"/>
      <c r="Z257" s="393"/>
      <c r="AA257" s="166">
        <f t="shared" ref="AA257" si="21">IF(X257=1,$AL$32,IF(X257=2,$AL$52,IF(X257=3,$AL$70,IF(X257=4,$AL$89,IF(X257=5,$AL$107,IF(X257=6,$AL$125,IF(X257=7,$AL$144,IF(X257=8,$AL$162,IF(X257=9,$AL$180,IF(X257=10,$AL$199,0))))))))))</f>
        <v>0.2</v>
      </c>
      <c r="AB257" s="167"/>
      <c r="AC257" s="168"/>
      <c r="AD257" s="172">
        <f t="shared" ref="AD257" si="22">IF(I257="○",ROUNDUP(R257*AA257,1),0)</f>
        <v>0.4</v>
      </c>
      <c r="AE257" s="173"/>
      <c r="AF257" s="173"/>
      <c r="AG257" s="173"/>
      <c r="AH257" s="173"/>
      <c r="AI257" s="174"/>
      <c r="AJ257" s="62"/>
      <c r="BA257" s="175" t="str">
        <f t="shared" ref="BA257" si="23">IF(OR(I257="×",BA261="×"),"×","●")</f>
        <v>●</v>
      </c>
      <c r="BB257" s="133" t="str">
        <f>IF(BA257="●",IF(I257="定","-",I257),"-")</f>
        <v>○</v>
      </c>
    </row>
    <row r="258" spans="3:54" ht="10.9" customHeight="1" x14ac:dyDescent="0.15">
      <c r="C258" s="135"/>
      <c r="D258" s="138"/>
      <c r="E258" s="141"/>
      <c r="F258" s="141"/>
      <c r="G258" s="135"/>
      <c r="H258" s="141"/>
      <c r="I258" s="387"/>
      <c r="J258" s="388"/>
      <c r="K258" s="389"/>
      <c r="L258" s="155"/>
      <c r="M258" s="156"/>
      <c r="N258" s="156"/>
      <c r="O258" s="156"/>
      <c r="P258" s="156"/>
      <c r="Q258" s="157"/>
      <c r="R258" s="161"/>
      <c r="S258" s="162"/>
      <c r="T258" s="162"/>
      <c r="U258" s="162"/>
      <c r="V258" s="162"/>
      <c r="W258" s="163"/>
      <c r="X258" s="387"/>
      <c r="Y258" s="388"/>
      <c r="Z258" s="393"/>
      <c r="AA258" s="166"/>
      <c r="AB258" s="167"/>
      <c r="AC258" s="168"/>
      <c r="AD258" s="172"/>
      <c r="AE258" s="173"/>
      <c r="AF258" s="173"/>
      <c r="AG258" s="173"/>
      <c r="AH258" s="173"/>
      <c r="AI258" s="174"/>
      <c r="AJ258" s="62"/>
      <c r="BA258" s="175"/>
      <c r="BB258" s="133"/>
    </row>
    <row r="259" spans="3:54" ht="10.9" customHeight="1" x14ac:dyDescent="0.15">
      <c r="C259" s="135"/>
      <c r="D259" s="138"/>
      <c r="E259" s="141"/>
      <c r="F259" s="141"/>
      <c r="G259" s="135"/>
      <c r="H259" s="141"/>
      <c r="I259" s="387"/>
      <c r="J259" s="388"/>
      <c r="K259" s="389"/>
      <c r="L259" s="155"/>
      <c r="M259" s="156"/>
      <c r="N259" s="156"/>
      <c r="O259" s="156"/>
      <c r="P259" s="156"/>
      <c r="Q259" s="157"/>
      <c r="R259" s="161"/>
      <c r="S259" s="162"/>
      <c r="T259" s="162"/>
      <c r="U259" s="162"/>
      <c r="V259" s="162"/>
      <c r="W259" s="163"/>
      <c r="X259" s="387"/>
      <c r="Y259" s="388"/>
      <c r="Z259" s="393"/>
      <c r="AA259" s="166"/>
      <c r="AB259" s="167"/>
      <c r="AC259" s="168"/>
      <c r="AD259" s="172"/>
      <c r="AE259" s="173"/>
      <c r="AF259" s="173"/>
      <c r="AG259" s="173"/>
      <c r="AH259" s="173"/>
      <c r="AI259" s="174"/>
      <c r="AJ259" s="62"/>
      <c r="BA259" s="175"/>
      <c r="BB259" s="133"/>
    </row>
    <row r="260" spans="3:54" ht="10.9" customHeight="1" x14ac:dyDescent="0.15">
      <c r="C260" s="136"/>
      <c r="D260" s="139"/>
      <c r="E260" s="142"/>
      <c r="F260" s="142"/>
      <c r="G260" s="136"/>
      <c r="H260" s="142"/>
      <c r="I260" s="390"/>
      <c r="J260" s="391"/>
      <c r="K260" s="392"/>
      <c r="L260" s="158"/>
      <c r="M260" s="159"/>
      <c r="N260" s="159"/>
      <c r="O260" s="159"/>
      <c r="P260" s="159"/>
      <c r="Q260" s="160"/>
      <c r="R260" s="161"/>
      <c r="S260" s="162"/>
      <c r="T260" s="162"/>
      <c r="U260" s="162"/>
      <c r="V260" s="162"/>
      <c r="W260" s="163"/>
      <c r="X260" s="390"/>
      <c r="Y260" s="391"/>
      <c r="Z260" s="394"/>
      <c r="AA260" s="169"/>
      <c r="AB260" s="170"/>
      <c r="AC260" s="171"/>
      <c r="AD260" s="172"/>
      <c r="AE260" s="173"/>
      <c r="AF260" s="173"/>
      <c r="AG260" s="173"/>
      <c r="AH260" s="173"/>
      <c r="AI260" s="174"/>
      <c r="AJ260" s="62"/>
      <c r="BA260" s="175"/>
      <c r="BB260" s="133"/>
    </row>
    <row r="261" spans="3:54" ht="10.9" customHeight="1" x14ac:dyDescent="0.15">
      <c r="C261" s="134">
        <v>6</v>
      </c>
      <c r="D261" s="137" t="s">
        <v>83</v>
      </c>
      <c r="E261" s="140">
        <v>28</v>
      </c>
      <c r="F261" s="140" t="s">
        <v>84</v>
      </c>
      <c r="G261" s="134" t="s">
        <v>92</v>
      </c>
      <c r="H261" s="140"/>
      <c r="I261" s="384" t="s">
        <v>121</v>
      </c>
      <c r="J261" s="385"/>
      <c r="K261" s="386"/>
      <c r="L261" s="152">
        <f>J$217</f>
        <v>150</v>
      </c>
      <c r="M261" s="153"/>
      <c r="N261" s="153"/>
      <c r="O261" s="153"/>
      <c r="P261" s="153"/>
      <c r="Q261" s="154"/>
      <c r="R261" s="161">
        <f t="shared" ref="R261" si="24">IF(AND(I261="○",BA261="●"),2+ROUNDDOWN(($L261-100)/100,0)*2,0)</f>
        <v>2</v>
      </c>
      <c r="S261" s="162"/>
      <c r="T261" s="162"/>
      <c r="U261" s="162"/>
      <c r="V261" s="162"/>
      <c r="W261" s="163"/>
      <c r="X261" s="146">
        <v>1</v>
      </c>
      <c r="Y261" s="147"/>
      <c r="Z261" s="164"/>
      <c r="AA261" s="166">
        <f t="shared" ref="AA261" si="25">IF(X261=1,$AL$32,IF(X261=2,$AL$52,IF(X261=3,$AL$70,IF(X261=4,$AL$89,IF(X261=5,$AL$107,IF(X261=6,$AL$125,IF(X261=7,$AL$144,IF(X261=8,$AL$162,IF(X261=9,$AL$180,IF(X261=10,$AL$199,0))))))))))</f>
        <v>0.14299999999999999</v>
      </c>
      <c r="AB261" s="167"/>
      <c r="AC261" s="168"/>
      <c r="AD261" s="172">
        <f t="shared" ref="AD261" si="26">IF(I261="○",ROUNDUP(R261*AA261,1),0)</f>
        <v>0.30000000000000004</v>
      </c>
      <c r="AE261" s="173"/>
      <c r="AF261" s="173"/>
      <c r="AG261" s="173"/>
      <c r="AH261" s="173"/>
      <c r="AI261" s="174"/>
      <c r="AJ261" s="62"/>
      <c r="BA261" s="175" t="str">
        <f t="shared" ref="BA261" si="27">IF(OR(I261="×",BA265="×"),"×","●")</f>
        <v>●</v>
      </c>
      <c r="BB261" s="133" t="str">
        <f>IF(BA261="●",IF(I261="定","-",I261),"-")</f>
        <v>○</v>
      </c>
    </row>
    <row r="262" spans="3:54" ht="10.9" customHeight="1" x14ac:dyDescent="0.15">
      <c r="C262" s="135"/>
      <c r="D262" s="138"/>
      <c r="E262" s="141"/>
      <c r="F262" s="141"/>
      <c r="G262" s="135"/>
      <c r="H262" s="141"/>
      <c r="I262" s="387"/>
      <c r="J262" s="388"/>
      <c r="K262" s="389"/>
      <c r="L262" s="155"/>
      <c r="M262" s="156"/>
      <c r="N262" s="156"/>
      <c r="O262" s="156"/>
      <c r="P262" s="156"/>
      <c r="Q262" s="157"/>
      <c r="R262" s="161"/>
      <c r="S262" s="162"/>
      <c r="T262" s="162"/>
      <c r="U262" s="162"/>
      <c r="V262" s="162"/>
      <c r="W262" s="163"/>
      <c r="X262" s="146"/>
      <c r="Y262" s="147"/>
      <c r="Z262" s="164"/>
      <c r="AA262" s="166"/>
      <c r="AB262" s="167"/>
      <c r="AC262" s="168"/>
      <c r="AD262" s="172"/>
      <c r="AE262" s="173"/>
      <c r="AF262" s="173"/>
      <c r="AG262" s="173"/>
      <c r="AH262" s="173"/>
      <c r="AI262" s="174"/>
      <c r="AJ262" s="62"/>
      <c r="BA262" s="175"/>
      <c r="BB262" s="133"/>
    </row>
    <row r="263" spans="3:54" ht="10.9" customHeight="1" x14ac:dyDescent="0.15">
      <c r="C263" s="135"/>
      <c r="D263" s="138"/>
      <c r="E263" s="141"/>
      <c r="F263" s="141"/>
      <c r="G263" s="135"/>
      <c r="H263" s="141"/>
      <c r="I263" s="387"/>
      <c r="J263" s="388"/>
      <c r="K263" s="389"/>
      <c r="L263" s="155"/>
      <c r="M263" s="156"/>
      <c r="N263" s="156"/>
      <c r="O263" s="156"/>
      <c r="P263" s="156"/>
      <c r="Q263" s="157"/>
      <c r="R263" s="161"/>
      <c r="S263" s="162"/>
      <c r="T263" s="162"/>
      <c r="U263" s="162"/>
      <c r="V263" s="162"/>
      <c r="W263" s="163"/>
      <c r="X263" s="146"/>
      <c r="Y263" s="147"/>
      <c r="Z263" s="164"/>
      <c r="AA263" s="166"/>
      <c r="AB263" s="167"/>
      <c r="AC263" s="168"/>
      <c r="AD263" s="172"/>
      <c r="AE263" s="173"/>
      <c r="AF263" s="173"/>
      <c r="AG263" s="173"/>
      <c r="AH263" s="173"/>
      <c r="AI263" s="174"/>
      <c r="AJ263" s="62"/>
      <c r="BA263" s="175"/>
      <c r="BB263" s="133"/>
    </row>
    <row r="264" spans="3:54" ht="10.9" customHeight="1" x14ac:dyDescent="0.15">
      <c r="C264" s="136"/>
      <c r="D264" s="139"/>
      <c r="E264" s="142"/>
      <c r="F264" s="142"/>
      <c r="G264" s="136"/>
      <c r="H264" s="142"/>
      <c r="I264" s="390"/>
      <c r="J264" s="391"/>
      <c r="K264" s="392"/>
      <c r="L264" s="158"/>
      <c r="M264" s="159"/>
      <c r="N264" s="159"/>
      <c r="O264" s="159"/>
      <c r="P264" s="159"/>
      <c r="Q264" s="160"/>
      <c r="R264" s="161"/>
      <c r="S264" s="162"/>
      <c r="T264" s="162"/>
      <c r="U264" s="162"/>
      <c r="V264" s="162"/>
      <c r="W264" s="163"/>
      <c r="X264" s="149"/>
      <c r="Y264" s="150"/>
      <c r="Z264" s="165"/>
      <c r="AA264" s="169"/>
      <c r="AB264" s="170"/>
      <c r="AC264" s="171"/>
      <c r="AD264" s="172"/>
      <c r="AE264" s="173"/>
      <c r="AF264" s="173"/>
      <c r="AG264" s="173"/>
      <c r="AH264" s="173"/>
      <c r="AI264" s="174"/>
      <c r="AJ264" s="62"/>
      <c r="BA264" s="175"/>
      <c r="BB264" s="133"/>
    </row>
    <row r="265" spans="3:54" ht="10.9" customHeight="1" x14ac:dyDescent="0.15">
      <c r="C265" s="134">
        <v>6</v>
      </c>
      <c r="D265" s="137" t="s">
        <v>83</v>
      </c>
      <c r="E265" s="140">
        <v>29</v>
      </c>
      <c r="F265" s="140" t="s">
        <v>84</v>
      </c>
      <c r="G265" s="134" t="s">
        <v>93</v>
      </c>
      <c r="H265" s="140"/>
      <c r="I265" s="384" t="s">
        <v>121</v>
      </c>
      <c r="J265" s="385"/>
      <c r="K265" s="386"/>
      <c r="L265" s="152">
        <f>J$217</f>
        <v>150</v>
      </c>
      <c r="M265" s="153"/>
      <c r="N265" s="153"/>
      <c r="O265" s="153"/>
      <c r="P265" s="153"/>
      <c r="Q265" s="154"/>
      <c r="R265" s="161">
        <f t="shared" ref="R265" si="28">IF(AND(I265="○",BA265="●"),2+ROUNDDOWN(($L265-100)/100,0)*2,0)</f>
        <v>2</v>
      </c>
      <c r="S265" s="162"/>
      <c r="T265" s="162"/>
      <c r="U265" s="162"/>
      <c r="V265" s="162"/>
      <c r="W265" s="163"/>
      <c r="X265" s="146">
        <v>1</v>
      </c>
      <c r="Y265" s="147"/>
      <c r="Z265" s="164"/>
      <c r="AA265" s="166">
        <f t="shared" ref="AA265" si="29">IF(X265=1,$AL$32,IF(X265=2,$AL$52,IF(X265=3,$AL$70,IF(X265=4,$AL$89,IF(X265=5,$AL$107,IF(X265=6,$AL$125,IF(X265=7,$AL$144,IF(X265=8,$AL$162,IF(X265=9,$AL$180,IF(X265=10,$AL$199,0))))))))))</f>
        <v>0.14299999999999999</v>
      </c>
      <c r="AB265" s="167"/>
      <c r="AC265" s="168"/>
      <c r="AD265" s="172">
        <f t="shared" ref="AD265" si="30">IF(I265="○",ROUNDUP(R265*AA265,1),0)</f>
        <v>0.30000000000000004</v>
      </c>
      <c r="AE265" s="173"/>
      <c r="AF265" s="173"/>
      <c r="AG265" s="173"/>
      <c r="AH265" s="173"/>
      <c r="AI265" s="174"/>
      <c r="AJ265" s="62"/>
      <c r="BA265" s="175" t="str">
        <f t="shared" ref="BA265" si="31">IF(OR(I265="×",BA269="×"),"×","●")</f>
        <v>●</v>
      </c>
      <c r="BB265" s="133" t="str">
        <f>IF(BA265="●",IF(I265="定","-",I265),"-")</f>
        <v>○</v>
      </c>
    </row>
    <row r="266" spans="3:54" ht="10.9" customHeight="1" x14ac:dyDescent="0.15">
      <c r="C266" s="135"/>
      <c r="D266" s="138"/>
      <c r="E266" s="141"/>
      <c r="F266" s="141"/>
      <c r="G266" s="135"/>
      <c r="H266" s="141"/>
      <c r="I266" s="387"/>
      <c r="J266" s="388"/>
      <c r="K266" s="389"/>
      <c r="L266" s="155"/>
      <c r="M266" s="156"/>
      <c r="N266" s="156"/>
      <c r="O266" s="156"/>
      <c r="P266" s="156"/>
      <c r="Q266" s="157"/>
      <c r="R266" s="161"/>
      <c r="S266" s="162"/>
      <c r="T266" s="162"/>
      <c r="U266" s="162"/>
      <c r="V266" s="162"/>
      <c r="W266" s="163"/>
      <c r="X266" s="146"/>
      <c r="Y266" s="147"/>
      <c r="Z266" s="164"/>
      <c r="AA266" s="166"/>
      <c r="AB266" s="167"/>
      <c r="AC266" s="168"/>
      <c r="AD266" s="172"/>
      <c r="AE266" s="173"/>
      <c r="AF266" s="173"/>
      <c r="AG266" s="173"/>
      <c r="AH266" s="173"/>
      <c r="AI266" s="174"/>
      <c r="AJ266" s="62"/>
      <c r="BA266" s="175"/>
      <c r="BB266" s="133"/>
    </row>
    <row r="267" spans="3:54" ht="10.9" customHeight="1" x14ac:dyDescent="0.15">
      <c r="C267" s="135"/>
      <c r="D267" s="138"/>
      <c r="E267" s="141"/>
      <c r="F267" s="141"/>
      <c r="G267" s="135"/>
      <c r="H267" s="141"/>
      <c r="I267" s="387"/>
      <c r="J267" s="388"/>
      <c r="K267" s="389"/>
      <c r="L267" s="155"/>
      <c r="M267" s="156"/>
      <c r="N267" s="156"/>
      <c r="O267" s="156"/>
      <c r="P267" s="156"/>
      <c r="Q267" s="157"/>
      <c r="R267" s="161"/>
      <c r="S267" s="162"/>
      <c r="T267" s="162"/>
      <c r="U267" s="162"/>
      <c r="V267" s="162"/>
      <c r="W267" s="163"/>
      <c r="X267" s="146"/>
      <c r="Y267" s="147"/>
      <c r="Z267" s="164"/>
      <c r="AA267" s="166"/>
      <c r="AB267" s="167"/>
      <c r="AC267" s="168"/>
      <c r="AD267" s="172"/>
      <c r="AE267" s="173"/>
      <c r="AF267" s="173"/>
      <c r="AG267" s="173"/>
      <c r="AH267" s="173"/>
      <c r="AI267" s="174"/>
      <c r="AJ267" s="62"/>
      <c r="BA267" s="175"/>
      <c r="BB267" s="133"/>
    </row>
    <row r="268" spans="3:54" ht="10.9" customHeight="1" x14ac:dyDescent="0.15">
      <c r="C268" s="136"/>
      <c r="D268" s="139"/>
      <c r="E268" s="142"/>
      <c r="F268" s="142"/>
      <c r="G268" s="136"/>
      <c r="H268" s="142"/>
      <c r="I268" s="390"/>
      <c r="J268" s="391"/>
      <c r="K268" s="392"/>
      <c r="L268" s="158"/>
      <c r="M268" s="159"/>
      <c r="N268" s="159"/>
      <c r="O268" s="159"/>
      <c r="P268" s="159"/>
      <c r="Q268" s="160"/>
      <c r="R268" s="161"/>
      <c r="S268" s="162"/>
      <c r="T268" s="162"/>
      <c r="U268" s="162"/>
      <c r="V268" s="162"/>
      <c r="W268" s="163"/>
      <c r="X268" s="149"/>
      <c r="Y268" s="150"/>
      <c r="Z268" s="165"/>
      <c r="AA268" s="169"/>
      <c r="AB268" s="170"/>
      <c r="AC268" s="171"/>
      <c r="AD268" s="172"/>
      <c r="AE268" s="173"/>
      <c r="AF268" s="173"/>
      <c r="AG268" s="173"/>
      <c r="AH268" s="173"/>
      <c r="AI268" s="174"/>
      <c r="AJ268" s="62"/>
      <c r="BA268" s="175"/>
      <c r="BB268" s="133"/>
    </row>
    <row r="269" spans="3:54" ht="10.9" customHeight="1" x14ac:dyDescent="0.15">
      <c r="C269" s="134">
        <v>6</v>
      </c>
      <c r="D269" s="137" t="s">
        <v>83</v>
      </c>
      <c r="E269" s="140">
        <v>30</v>
      </c>
      <c r="F269" s="140" t="s">
        <v>84</v>
      </c>
      <c r="G269" s="134" t="s">
        <v>87</v>
      </c>
      <c r="H269" s="140"/>
      <c r="I269" s="384" t="s">
        <v>121</v>
      </c>
      <c r="J269" s="385"/>
      <c r="K269" s="386"/>
      <c r="L269" s="152">
        <f>J$217</f>
        <v>150</v>
      </c>
      <c r="M269" s="153"/>
      <c r="N269" s="153"/>
      <c r="O269" s="153"/>
      <c r="P269" s="153"/>
      <c r="Q269" s="154"/>
      <c r="R269" s="161">
        <f t="shared" ref="R269" si="32">IF(AND(I269="○",BA269="●"),2+ROUNDDOWN(($L269-100)/100,0)*2,0)</f>
        <v>2</v>
      </c>
      <c r="S269" s="162"/>
      <c r="T269" s="162"/>
      <c r="U269" s="162"/>
      <c r="V269" s="162"/>
      <c r="W269" s="163"/>
      <c r="X269" s="146">
        <v>1</v>
      </c>
      <c r="Y269" s="147"/>
      <c r="Z269" s="164"/>
      <c r="AA269" s="166">
        <f t="shared" ref="AA269" si="33">IF(X269=1,$AL$32,IF(X269=2,$AL$52,IF(X269=3,$AL$70,IF(X269=4,$AL$89,IF(X269=5,$AL$107,IF(X269=6,$AL$125,IF(X269=7,$AL$144,IF(X269=8,$AL$162,IF(X269=9,$AL$180,IF(X269=10,$AL$199,0))))))))))</f>
        <v>0.14299999999999999</v>
      </c>
      <c r="AB269" s="167"/>
      <c r="AC269" s="168"/>
      <c r="AD269" s="172">
        <f t="shared" ref="AD269" si="34">IF(I269="○",ROUNDUP(R269*AA269,1),0)</f>
        <v>0.30000000000000004</v>
      </c>
      <c r="AE269" s="173"/>
      <c r="AF269" s="173"/>
      <c r="AG269" s="173"/>
      <c r="AH269" s="173"/>
      <c r="AI269" s="174"/>
      <c r="AJ269" s="62"/>
      <c r="BA269" s="175" t="str">
        <f t="shared" ref="BA269" si="35">IF(OR(I269="×",BA273="×"),"×","●")</f>
        <v>●</v>
      </c>
      <c r="BB269" s="133" t="str">
        <f>IF(BA269="●",IF(I269="定","-",I269),"-")</f>
        <v>○</v>
      </c>
    </row>
    <row r="270" spans="3:54" ht="10.9" customHeight="1" x14ac:dyDescent="0.15">
      <c r="C270" s="135"/>
      <c r="D270" s="138"/>
      <c r="E270" s="141"/>
      <c r="F270" s="141"/>
      <c r="G270" s="135"/>
      <c r="H270" s="141"/>
      <c r="I270" s="387"/>
      <c r="J270" s="388"/>
      <c r="K270" s="389"/>
      <c r="L270" s="155"/>
      <c r="M270" s="156"/>
      <c r="N270" s="156"/>
      <c r="O270" s="156"/>
      <c r="P270" s="156"/>
      <c r="Q270" s="157"/>
      <c r="R270" s="161"/>
      <c r="S270" s="162"/>
      <c r="T270" s="162"/>
      <c r="U270" s="162"/>
      <c r="V270" s="162"/>
      <c r="W270" s="163"/>
      <c r="X270" s="146"/>
      <c r="Y270" s="147"/>
      <c r="Z270" s="164"/>
      <c r="AA270" s="166"/>
      <c r="AB270" s="167"/>
      <c r="AC270" s="168"/>
      <c r="AD270" s="172"/>
      <c r="AE270" s="173"/>
      <c r="AF270" s="173"/>
      <c r="AG270" s="173"/>
      <c r="AH270" s="173"/>
      <c r="AI270" s="174"/>
      <c r="AJ270" s="62"/>
      <c r="BA270" s="175"/>
      <c r="BB270" s="133"/>
    </row>
    <row r="271" spans="3:54" ht="10.9" customHeight="1" x14ac:dyDescent="0.15">
      <c r="C271" s="135"/>
      <c r="D271" s="138"/>
      <c r="E271" s="141"/>
      <c r="F271" s="141"/>
      <c r="G271" s="135"/>
      <c r="H271" s="141"/>
      <c r="I271" s="387"/>
      <c r="J271" s="388"/>
      <c r="K271" s="389"/>
      <c r="L271" s="155"/>
      <c r="M271" s="156"/>
      <c r="N271" s="156"/>
      <c r="O271" s="156"/>
      <c r="P271" s="156"/>
      <c r="Q271" s="157"/>
      <c r="R271" s="161"/>
      <c r="S271" s="162"/>
      <c r="T271" s="162"/>
      <c r="U271" s="162"/>
      <c r="V271" s="162"/>
      <c r="W271" s="163"/>
      <c r="X271" s="146"/>
      <c r="Y271" s="147"/>
      <c r="Z271" s="164"/>
      <c r="AA271" s="166"/>
      <c r="AB271" s="167"/>
      <c r="AC271" s="168"/>
      <c r="AD271" s="172"/>
      <c r="AE271" s="173"/>
      <c r="AF271" s="173"/>
      <c r="AG271" s="173"/>
      <c r="AH271" s="173"/>
      <c r="AI271" s="174"/>
      <c r="AJ271" s="62"/>
      <c r="BA271" s="175"/>
      <c r="BB271" s="133"/>
    </row>
    <row r="272" spans="3:54" ht="10.9" customHeight="1" x14ac:dyDescent="0.15">
      <c r="C272" s="136"/>
      <c r="D272" s="139"/>
      <c r="E272" s="142"/>
      <c r="F272" s="142"/>
      <c r="G272" s="136"/>
      <c r="H272" s="142"/>
      <c r="I272" s="390"/>
      <c r="J272" s="391"/>
      <c r="K272" s="392"/>
      <c r="L272" s="158"/>
      <c r="M272" s="159"/>
      <c r="N272" s="159"/>
      <c r="O272" s="159"/>
      <c r="P272" s="159"/>
      <c r="Q272" s="160"/>
      <c r="R272" s="161"/>
      <c r="S272" s="162"/>
      <c r="T272" s="162"/>
      <c r="U272" s="162"/>
      <c r="V272" s="162"/>
      <c r="W272" s="163"/>
      <c r="X272" s="149"/>
      <c r="Y272" s="150"/>
      <c r="Z272" s="165"/>
      <c r="AA272" s="169"/>
      <c r="AB272" s="170"/>
      <c r="AC272" s="171"/>
      <c r="AD272" s="172"/>
      <c r="AE272" s="173"/>
      <c r="AF272" s="173"/>
      <c r="AG272" s="173"/>
      <c r="AH272" s="173"/>
      <c r="AI272" s="174"/>
      <c r="AJ272" s="62"/>
      <c r="BA272" s="175"/>
      <c r="BB272" s="133"/>
    </row>
    <row r="273" spans="3:54" ht="10.9" customHeight="1" x14ac:dyDescent="0.15">
      <c r="C273" s="134">
        <v>7</v>
      </c>
      <c r="D273" s="137" t="s">
        <v>83</v>
      </c>
      <c r="E273" s="140">
        <v>1</v>
      </c>
      <c r="F273" s="140" t="s">
        <v>84</v>
      </c>
      <c r="G273" s="134" t="s">
        <v>88</v>
      </c>
      <c r="H273" s="140"/>
      <c r="I273" s="384" t="s">
        <v>121</v>
      </c>
      <c r="J273" s="385"/>
      <c r="K273" s="386"/>
      <c r="L273" s="152">
        <f>J$217</f>
        <v>150</v>
      </c>
      <c r="M273" s="153"/>
      <c r="N273" s="153"/>
      <c r="O273" s="153"/>
      <c r="P273" s="153"/>
      <c r="Q273" s="154"/>
      <c r="R273" s="161">
        <f t="shared" ref="R273" si="36">IF(AND(I273="○",BA273="●"),2+ROUNDDOWN(($L273-100)/100,0)*2,0)</f>
        <v>2</v>
      </c>
      <c r="S273" s="162"/>
      <c r="T273" s="162"/>
      <c r="U273" s="162"/>
      <c r="V273" s="162"/>
      <c r="W273" s="163"/>
      <c r="X273" s="146">
        <v>1</v>
      </c>
      <c r="Y273" s="147"/>
      <c r="Z273" s="164"/>
      <c r="AA273" s="166">
        <f t="shared" ref="AA273" si="37">IF(X273=1,$AL$32,IF(X273=2,$AL$52,IF(X273=3,$AL$70,IF(X273=4,$AL$89,IF(X273=5,$AL$107,IF(X273=6,$AL$125,IF(X273=7,$AL$144,IF(X273=8,$AL$162,IF(X273=9,$AL$180,IF(X273=10,$AL$199,0))))))))))</f>
        <v>0.14299999999999999</v>
      </c>
      <c r="AB273" s="167"/>
      <c r="AC273" s="168"/>
      <c r="AD273" s="172">
        <f t="shared" ref="AD273" si="38">IF(I273="○",ROUNDUP(R273*AA273,1),0)</f>
        <v>0.30000000000000004</v>
      </c>
      <c r="AE273" s="173"/>
      <c r="AF273" s="173"/>
      <c r="AG273" s="173"/>
      <c r="AH273" s="173"/>
      <c r="AI273" s="174"/>
      <c r="AJ273" s="62"/>
      <c r="BA273" s="175" t="str">
        <f t="shared" ref="BA273" si="39">IF(OR(I273="×",BA277="×"),"×","●")</f>
        <v>●</v>
      </c>
      <c r="BB273" s="133" t="str">
        <f>IF(BA273="●",IF(I273="定","-",I273),"-")</f>
        <v>○</v>
      </c>
    </row>
    <row r="274" spans="3:54" ht="10.9" customHeight="1" x14ac:dyDescent="0.15">
      <c r="C274" s="135"/>
      <c r="D274" s="138"/>
      <c r="E274" s="141"/>
      <c r="F274" s="141"/>
      <c r="G274" s="135"/>
      <c r="H274" s="141"/>
      <c r="I274" s="387"/>
      <c r="J274" s="388"/>
      <c r="K274" s="389"/>
      <c r="L274" s="155"/>
      <c r="M274" s="156"/>
      <c r="N274" s="156"/>
      <c r="O274" s="156"/>
      <c r="P274" s="156"/>
      <c r="Q274" s="157"/>
      <c r="R274" s="161"/>
      <c r="S274" s="162"/>
      <c r="T274" s="162"/>
      <c r="U274" s="162"/>
      <c r="V274" s="162"/>
      <c r="W274" s="163"/>
      <c r="X274" s="146"/>
      <c r="Y274" s="147"/>
      <c r="Z274" s="164"/>
      <c r="AA274" s="166"/>
      <c r="AB274" s="167"/>
      <c r="AC274" s="168"/>
      <c r="AD274" s="172"/>
      <c r="AE274" s="173"/>
      <c r="AF274" s="173"/>
      <c r="AG274" s="173"/>
      <c r="AH274" s="173"/>
      <c r="AI274" s="174"/>
      <c r="AJ274" s="62"/>
      <c r="BA274" s="175"/>
      <c r="BB274" s="133"/>
    </row>
    <row r="275" spans="3:54" ht="10.9" customHeight="1" x14ac:dyDescent="0.15">
      <c r="C275" s="135"/>
      <c r="D275" s="138"/>
      <c r="E275" s="141"/>
      <c r="F275" s="141"/>
      <c r="G275" s="135"/>
      <c r="H275" s="141"/>
      <c r="I275" s="387"/>
      <c r="J275" s="388"/>
      <c r="K275" s="389"/>
      <c r="L275" s="155"/>
      <c r="M275" s="156"/>
      <c r="N275" s="156"/>
      <c r="O275" s="156"/>
      <c r="P275" s="156"/>
      <c r="Q275" s="157"/>
      <c r="R275" s="161"/>
      <c r="S275" s="162"/>
      <c r="T275" s="162"/>
      <c r="U275" s="162"/>
      <c r="V275" s="162"/>
      <c r="W275" s="163"/>
      <c r="X275" s="146"/>
      <c r="Y275" s="147"/>
      <c r="Z275" s="164"/>
      <c r="AA275" s="166"/>
      <c r="AB275" s="167"/>
      <c r="AC275" s="168"/>
      <c r="AD275" s="172"/>
      <c r="AE275" s="173"/>
      <c r="AF275" s="173"/>
      <c r="AG275" s="173"/>
      <c r="AH275" s="173"/>
      <c r="AI275" s="174"/>
      <c r="AJ275" s="62"/>
      <c r="BA275" s="175"/>
      <c r="BB275" s="133"/>
    </row>
    <row r="276" spans="3:54" ht="10.9" customHeight="1" x14ac:dyDescent="0.15">
      <c r="C276" s="136"/>
      <c r="D276" s="139"/>
      <c r="E276" s="142"/>
      <c r="F276" s="142"/>
      <c r="G276" s="136"/>
      <c r="H276" s="142"/>
      <c r="I276" s="390"/>
      <c r="J276" s="391"/>
      <c r="K276" s="392"/>
      <c r="L276" s="158"/>
      <c r="M276" s="159"/>
      <c r="N276" s="159"/>
      <c r="O276" s="159"/>
      <c r="P276" s="159"/>
      <c r="Q276" s="160"/>
      <c r="R276" s="161"/>
      <c r="S276" s="162"/>
      <c r="T276" s="162"/>
      <c r="U276" s="162"/>
      <c r="V276" s="162"/>
      <c r="W276" s="163"/>
      <c r="X276" s="149"/>
      <c r="Y276" s="150"/>
      <c r="Z276" s="165"/>
      <c r="AA276" s="169"/>
      <c r="AB276" s="170"/>
      <c r="AC276" s="171"/>
      <c r="AD276" s="172"/>
      <c r="AE276" s="173"/>
      <c r="AF276" s="173"/>
      <c r="AG276" s="173"/>
      <c r="AH276" s="173"/>
      <c r="AI276" s="174"/>
      <c r="AJ276" s="62"/>
      <c r="BA276" s="175"/>
      <c r="BB276" s="133"/>
    </row>
    <row r="277" spans="3:54" ht="10.9" customHeight="1" x14ac:dyDescent="0.15">
      <c r="C277" s="134">
        <v>7</v>
      </c>
      <c r="D277" s="137" t="s">
        <v>83</v>
      </c>
      <c r="E277" s="140">
        <v>2</v>
      </c>
      <c r="F277" s="140" t="s">
        <v>84</v>
      </c>
      <c r="G277" s="134" t="s">
        <v>89</v>
      </c>
      <c r="H277" s="140"/>
      <c r="I277" s="384" t="s">
        <v>121</v>
      </c>
      <c r="J277" s="385"/>
      <c r="K277" s="386"/>
      <c r="L277" s="152">
        <f>J$217</f>
        <v>150</v>
      </c>
      <c r="M277" s="153"/>
      <c r="N277" s="153"/>
      <c r="O277" s="153"/>
      <c r="P277" s="153"/>
      <c r="Q277" s="154"/>
      <c r="R277" s="161">
        <f t="shared" ref="R277" si="40">IF(AND(I277="○",BA277="●"),2+ROUNDDOWN(($L277-100)/100,0)*2,0)</f>
        <v>2</v>
      </c>
      <c r="S277" s="162"/>
      <c r="T277" s="162"/>
      <c r="U277" s="162"/>
      <c r="V277" s="162"/>
      <c r="W277" s="163"/>
      <c r="X277" s="146">
        <v>1</v>
      </c>
      <c r="Y277" s="147"/>
      <c r="Z277" s="164"/>
      <c r="AA277" s="166">
        <f t="shared" ref="AA277" si="41">IF(X277=1,$AL$32,IF(X277=2,$AL$52,IF(X277=3,$AL$70,IF(X277=4,$AL$89,IF(X277=5,$AL$107,IF(X277=6,$AL$125,IF(X277=7,$AL$144,IF(X277=8,$AL$162,IF(X277=9,$AL$180,IF(X277=10,$AL$199,0))))))))))</f>
        <v>0.14299999999999999</v>
      </c>
      <c r="AB277" s="167"/>
      <c r="AC277" s="168"/>
      <c r="AD277" s="172">
        <f t="shared" ref="AD277" si="42">IF(I277="○",ROUNDUP(R277*AA277,1),0)</f>
        <v>0.30000000000000004</v>
      </c>
      <c r="AE277" s="173"/>
      <c r="AF277" s="173"/>
      <c r="AG277" s="173"/>
      <c r="AH277" s="173"/>
      <c r="AI277" s="174"/>
      <c r="AJ277" s="62"/>
      <c r="BA277" s="175" t="str">
        <f t="shared" ref="BA277" si="43">IF(OR(I277="×",BA281="×"),"×","●")</f>
        <v>●</v>
      </c>
      <c r="BB277" s="133" t="str">
        <f>IF(BA277="●",IF(I277="定","-",I277),"-")</f>
        <v>○</v>
      </c>
    </row>
    <row r="278" spans="3:54" ht="10.9" customHeight="1" x14ac:dyDescent="0.15">
      <c r="C278" s="135"/>
      <c r="D278" s="138"/>
      <c r="E278" s="141"/>
      <c r="F278" s="141"/>
      <c r="G278" s="135"/>
      <c r="H278" s="141"/>
      <c r="I278" s="387"/>
      <c r="J278" s="388"/>
      <c r="K278" s="389"/>
      <c r="L278" s="155"/>
      <c r="M278" s="156"/>
      <c r="N278" s="156"/>
      <c r="O278" s="156"/>
      <c r="P278" s="156"/>
      <c r="Q278" s="157"/>
      <c r="R278" s="161"/>
      <c r="S278" s="162"/>
      <c r="T278" s="162"/>
      <c r="U278" s="162"/>
      <c r="V278" s="162"/>
      <c r="W278" s="163"/>
      <c r="X278" s="146"/>
      <c r="Y278" s="147"/>
      <c r="Z278" s="164"/>
      <c r="AA278" s="166"/>
      <c r="AB278" s="167"/>
      <c r="AC278" s="168"/>
      <c r="AD278" s="172"/>
      <c r="AE278" s="173"/>
      <c r="AF278" s="173"/>
      <c r="AG278" s="173"/>
      <c r="AH278" s="173"/>
      <c r="AI278" s="174"/>
      <c r="AJ278" s="62"/>
      <c r="BA278" s="175"/>
      <c r="BB278" s="133"/>
    </row>
    <row r="279" spans="3:54" ht="10.9" customHeight="1" x14ac:dyDescent="0.15">
      <c r="C279" s="135"/>
      <c r="D279" s="138"/>
      <c r="E279" s="141"/>
      <c r="F279" s="141"/>
      <c r="G279" s="135"/>
      <c r="H279" s="141"/>
      <c r="I279" s="387"/>
      <c r="J279" s="388"/>
      <c r="K279" s="389"/>
      <c r="L279" s="155"/>
      <c r="M279" s="156"/>
      <c r="N279" s="156"/>
      <c r="O279" s="156"/>
      <c r="P279" s="156"/>
      <c r="Q279" s="157"/>
      <c r="R279" s="161"/>
      <c r="S279" s="162"/>
      <c r="T279" s="162"/>
      <c r="U279" s="162"/>
      <c r="V279" s="162"/>
      <c r="W279" s="163"/>
      <c r="X279" s="146"/>
      <c r="Y279" s="147"/>
      <c r="Z279" s="164"/>
      <c r="AA279" s="166"/>
      <c r="AB279" s="167"/>
      <c r="AC279" s="168"/>
      <c r="AD279" s="172"/>
      <c r="AE279" s="173"/>
      <c r="AF279" s="173"/>
      <c r="AG279" s="173"/>
      <c r="AH279" s="173"/>
      <c r="AI279" s="174"/>
      <c r="AJ279" s="62"/>
      <c r="BA279" s="175"/>
      <c r="BB279" s="133"/>
    </row>
    <row r="280" spans="3:54" ht="10.9" customHeight="1" x14ac:dyDescent="0.15">
      <c r="C280" s="136"/>
      <c r="D280" s="139"/>
      <c r="E280" s="142"/>
      <c r="F280" s="142"/>
      <c r="G280" s="136"/>
      <c r="H280" s="142"/>
      <c r="I280" s="390"/>
      <c r="J280" s="391"/>
      <c r="K280" s="392"/>
      <c r="L280" s="158"/>
      <c r="M280" s="159"/>
      <c r="N280" s="159"/>
      <c r="O280" s="159"/>
      <c r="P280" s="159"/>
      <c r="Q280" s="160"/>
      <c r="R280" s="161"/>
      <c r="S280" s="162"/>
      <c r="T280" s="162"/>
      <c r="U280" s="162"/>
      <c r="V280" s="162"/>
      <c r="W280" s="163"/>
      <c r="X280" s="149"/>
      <c r="Y280" s="150"/>
      <c r="Z280" s="165"/>
      <c r="AA280" s="169"/>
      <c r="AB280" s="170"/>
      <c r="AC280" s="171"/>
      <c r="AD280" s="172"/>
      <c r="AE280" s="173"/>
      <c r="AF280" s="173"/>
      <c r="AG280" s="173"/>
      <c r="AH280" s="173"/>
      <c r="AI280" s="174"/>
      <c r="AJ280" s="62"/>
      <c r="BA280" s="175"/>
      <c r="BB280" s="133"/>
    </row>
    <row r="281" spans="3:54" ht="10.9" customHeight="1" x14ac:dyDescent="0.15">
      <c r="C281" s="134">
        <v>7</v>
      </c>
      <c r="D281" s="137" t="s">
        <v>83</v>
      </c>
      <c r="E281" s="140">
        <v>3</v>
      </c>
      <c r="F281" s="140" t="s">
        <v>84</v>
      </c>
      <c r="G281" s="134" t="s">
        <v>90</v>
      </c>
      <c r="H281" s="140"/>
      <c r="I281" s="384" t="s">
        <v>121</v>
      </c>
      <c r="J281" s="385"/>
      <c r="K281" s="386"/>
      <c r="L281" s="152">
        <f>J$217</f>
        <v>150</v>
      </c>
      <c r="M281" s="153"/>
      <c r="N281" s="153"/>
      <c r="O281" s="153"/>
      <c r="P281" s="153"/>
      <c r="Q281" s="154"/>
      <c r="R281" s="161">
        <f t="shared" ref="R281" si="44">IF(AND(I281="○",BA281="●"),2+ROUNDDOWN(($L281-100)/100,0)*2,0)</f>
        <v>2</v>
      </c>
      <c r="S281" s="162"/>
      <c r="T281" s="162"/>
      <c r="U281" s="162"/>
      <c r="V281" s="162"/>
      <c r="W281" s="163"/>
      <c r="X281" s="387">
        <v>2</v>
      </c>
      <c r="Y281" s="388"/>
      <c r="Z281" s="393"/>
      <c r="AA281" s="166">
        <f t="shared" ref="AA281" si="45">IF(X281=1,$AL$32,IF(X281=2,$AL$52,IF(X281=3,$AL$70,IF(X281=4,$AL$89,IF(X281=5,$AL$107,IF(X281=6,$AL$125,IF(X281=7,$AL$144,IF(X281=8,$AL$162,IF(X281=9,$AL$180,IF(X281=10,$AL$199,0))))))))))</f>
        <v>0.2</v>
      </c>
      <c r="AB281" s="167"/>
      <c r="AC281" s="168"/>
      <c r="AD281" s="172">
        <f t="shared" ref="AD281" si="46">IF(I281="○",ROUNDUP(R281*AA281,1),0)</f>
        <v>0.4</v>
      </c>
      <c r="AE281" s="173"/>
      <c r="AF281" s="173"/>
      <c r="AG281" s="173"/>
      <c r="AH281" s="173"/>
      <c r="AI281" s="174"/>
      <c r="AJ281" s="62"/>
      <c r="BA281" s="175" t="str">
        <f t="shared" ref="BA281" si="47">IF(OR(I281="×",BA285="×"),"×","●")</f>
        <v>●</v>
      </c>
      <c r="BB281" s="133" t="str">
        <f>IF(BA281="●",IF(I281="定","-",I281),"-")</f>
        <v>○</v>
      </c>
    </row>
    <row r="282" spans="3:54" ht="10.9" customHeight="1" x14ac:dyDescent="0.15">
      <c r="C282" s="135"/>
      <c r="D282" s="138"/>
      <c r="E282" s="141"/>
      <c r="F282" s="141"/>
      <c r="G282" s="135"/>
      <c r="H282" s="141"/>
      <c r="I282" s="387"/>
      <c r="J282" s="388"/>
      <c r="K282" s="389"/>
      <c r="L282" s="155"/>
      <c r="M282" s="156"/>
      <c r="N282" s="156"/>
      <c r="O282" s="156"/>
      <c r="P282" s="156"/>
      <c r="Q282" s="157"/>
      <c r="R282" s="161"/>
      <c r="S282" s="162"/>
      <c r="T282" s="162"/>
      <c r="U282" s="162"/>
      <c r="V282" s="162"/>
      <c r="W282" s="163"/>
      <c r="X282" s="387"/>
      <c r="Y282" s="388"/>
      <c r="Z282" s="393"/>
      <c r="AA282" s="166"/>
      <c r="AB282" s="167"/>
      <c r="AC282" s="168"/>
      <c r="AD282" s="172"/>
      <c r="AE282" s="173"/>
      <c r="AF282" s="173"/>
      <c r="AG282" s="173"/>
      <c r="AH282" s="173"/>
      <c r="AI282" s="174"/>
      <c r="AJ282" s="62"/>
      <c r="BA282" s="175"/>
      <c r="BB282" s="133"/>
    </row>
    <row r="283" spans="3:54" ht="10.9" customHeight="1" x14ac:dyDescent="0.15">
      <c r="C283" s="135"/>
      <c r="D283" s="138"/>
      <c r="E283" s="141"/>
      <c r="F283" s="141"/>
      <c r="G283" s="135"/>
      <c r="H283" s="141"/>
      <c r="I283" s="387"/>
      <c r="J283" s="388"/>
      <c r="K283" s="389"/>
      <c r="L283" s="155"/>
      <c r="M283" s="156"/>
      <c r="N283" s="156"/>
      <c r="O283" s="156"/>
      <c r="P283" s="156"/>
      <c r="Q283" s="157"/>
      <c r="R283" s="161"/>
      <c r="S283" s="162"/>
      <c r="T283" s="162"/>
      <c r="U283" s="162"/>
      <c r="V283" s="162"/>
      <c r="W283" s="163"/>
      <c r="X283" s="387"/>
      <c r="Y283" s="388"/>
      <c r="Z283" s="393"/>
      <c r="AA283" s="166"/>
      <c r="AB283" s="167"/>
      <c r="AC283" s="168"/>
      <c r="AD283" s="172"/>
      <c r="AE283" s="173"/>
      <c r="AF283" s="173"/>
      <c r="AG283" s="173"/>
      <c r="AH283" s="173"/>
      <c r="AI283" s="174"/>
      <c r="AJ283" s="62"/>
      <c r="BA283" s="175"/>
      <c r="BB283" s="133"/>
    </row>
    <row r="284" spans="3:54" ht="10.9" customHeight="1" x14ac:dyDescent="0.15">
      <c r="C284" s="136"/>
      <c r="D284" s="139"/>
      <c r="E284" s="142"/>
      <c r="F284" s="142"/>
      <c r="G284" s="136"/>
      <c r="H284" s="142"/>
      <c r="I284" s="390"/>
      <c r="J284" s="391"/>
      <c r="K284" s="392"/>
      <c r="L284" s="158"/>
      <c r="M284" s="159"/>
      <c r="N284" s="159"/>
      <c r="O284" s="159"/>
      <c r="P284" s="159"/>
      <c r="Q284" s="160"/>
      <c r="R284" s="161"/>
      <c r="S284" s="162"/>
      <c r="T284" s="162"/>
      <c r="U284" s="162"/>
      <c r="V284" s="162"/>
      <c r="W284" s="163"/>
      <c r="X284" s="390"/>
      <c r="Y284" s="391"/>
      <c r="Z284" s="394"/>
      <c r="AA284" s="169"/>
      <c r="AB284" s="170"/>
      <c r="AC284" s="171"/>
      <c r="AD284" s="172"/>
      <c r="AE284" s="173"/>
      <c r="AF284" s="173"/>
      <c r="AG284" s="173"/>
      <c r="AH284" s="173"/>
      <c r="AI284" s="174"/>
      <c r="AJ284" s="62"/>
      <c r="BA284" s="175"/>
      <c r="BB284" s="133"/>
    </row>
    <row r="285" spans="3:54" ht="10.9" customHeight="1" x14ac:dyDescent="0.15">
      <c r="C285" s="134">
        <v>7</v>
      </c>
      <c r="D285" s="137" t="s">
        <v>83</v>
      </c>
      <c r="E285" s="140">
        <v>4</v>
      </c>
      <c r="F285" s="140" t="s">
        <v>84</v>
      </c>
      <c r="G285" s="134" t="s">
        <v>91</v>
      </c>
      <c r="H285" s="140"/>
      <c r="I285" s="384" t="s">
        <v>121</v>
      </c>
      <c r="J285" s="385"/>
      <c r="K285" s="386"/>
      <c r="L285" s="152">
        <f>J$217</f>
        <v>150</v>
      </c>
      <c r="M285" s="153"/>
      <c r="N285" s="153"/>
      <c r="O285" s="153"/>
      <c r="P285" s="153"/>
      <c r="Q285" s="154"/>
      <c r="R285" s="161">
        <f t="shared" ref="R285" si="48">IF(AND(I285="○",BA285="●"),2+ROUNDDOWN(($L285-100)/100,0)*2,0)</f>
        <v>2</v>
      </c>
      <c r="S285" s="162"/>
      <c r="T285" s="162"/>
      <c r="U285" s="162"/>
      <c r="V285" s="162"/>
      <c r="W285" s="163"/>
      <c r="X285" s="387">
        <v>2</v>
      </c>
      <c r="Y285" s="388"/>
      <c r="Z285" s="393"/>
      <c r="AA285" s="166">
        <f t="shared" ref="AA285" si="49">IF(X285=1,$AL$32,IF(X285=2,$AL$52,IF(X285=3,$AL$70,IF(X285=4,$AL$89,IF(X285=5,$AL$107,IF(X285=6,$AL$125,IF(X285=7,$AL$144,IF(X285=8,$AL$162,IF(X285=9,$AL$180,IF(X285=10,$AL$199,0))))))))))</f>
        <v>0.2</v>
      </c>
      <c r="AB285" s="167"/>
      <c r="AC285" s="168"/>
      <c r="AD285" s="172">
        <f t="shared" ref="AD285" si="50">IF(I285="○",ROUNDUP(R285*AA285,1),0)</f>
        <v>0.4</v>
      </c>
      <c r="AE285" s="173"/>
      <c r="AF285" s="173"/>
      <c r="AG285" s="173"/>
      <c r="AH285" s="173"/>
      <c r="AI285" s="174"/>
      <c r="AJ285" s="62"/>
      <c r="BA285" s="175" t="str">
        <f t="shared" ref="BA285" si="51">IF(OR(I285="×",BA289="×"),"×","●")</f>
        <v>●</v>
      </c>
      <c r="BB285" s="133" t="str">
        <f>IF(BA285="●",IF(I285="定","-",I285),"-")</f>
        <v>○</v>
      </c>
    </row>
    <row r="286" spans="3:54" ht="10.9" customHeight="1" x14ac:dyDescent="0.15">
      <c r="C286" s="135"/>
      <c r="D286" s="138"/>
      <c r="E286" s="141"/>
      <c r="F286" s="141"/>
      <c r="G286" s="135"/>
      <c r="H286" s="141"/>
      <c r="I286" s="387"/>
      <c r="J286" s="388"/>
      <c r="K286" s="389"/>
      <c r="L286" s="155"/>
      <c r="M286" s="156"/>
      <c r="N286" s="156"/>
      <c r="O286" s="156"/>
      <c r="P286" s="156"/>
      <c r="Q286" s="157"/>
      <c r="R286" s="161"/>
      <c r="S286" s="162"/>
      <c r="T286" s="162"/>
      <c r="U286" s="162"/>
      <c r="V286" s="162"/>
      <c r="W286" s="163"/>
      <c r="X286" s="387"/>
      <c r="Y286" s="388"/>
      <c r="Z286" s="393"/>
      <c r="AA286" s="166"/>
      <c r="AB286" s="167"/>
      <c r="AC286" s="168"/>
      <c r="AD286" s="172"/>
      <c r="AE286" s="173"/>
      <c r="AF286" s="173"/>
      <c r="AG286" s="173"/>
      <c r="AH286" s="173"/>
      <c r="AI286" s="174"/>
      <c r="AJ286" s="62"/>
      <c r="BA286" s="175"/>
      <c r="BB286" s="133"/>
    </row>
    <row r="287" spans="3:54" ht="10.9" customHeight="1" x14ac:dyDescent="0.15">
      <c r="C287" s="135"/>
      <c r="D287" s="138"/>
      <c r="E287" s="141"/>
      <c r="F287" s="141"/>
      <c r="G287" s="135"/>
      <c r="H287" s="141"/>
      <c r="I287" s="387"/>
      <c r="J287" s="388"/>
      <c r="K287" s="389"/>
      <c r="L287" s="155"/>
      <c r="M287" s="156"/>
      <c r="N287" s="156"/>
      <c r="O287" s="156"/>
      <c r="P287" s="156"/>
      <c r="Q287" s="157"/>
      <c r="R287" s="161"/>
      <c r="S287" s="162"/>
      <c r="T287" s="162"/>
      <c r="U287" s="162"/>
      <c r="V287" s="162"/>
      <c r="W287" s="163"/>
      <c r="X287" s="387"/>
      <c r="Y287" s="388"/>
      <c r="Z287" s="393"/>
      <c r="AA287" s="166"/>
      <c r="AB287" s="167"/>
      <c r="AC287" s="168"/>
      <c r="AD287" s="172"/>
      <c r="AE287" s="173"/>
      <c r="AF287" s="173"/>
      <c r="AG287" s="173"/>
      <c r="AH287" s="173"/>
      <c r="AI287" s="174"/>
      <c r="AJ287" s="62"/>
      <c r="BA287" s="175"/>
      <c r="BB287" s="133"/>
    </row>
    <row r="288" spans="3:54" ht="10.9" customHeight="1" x14ac:dyDescent="0.15">
      <c r="C288" s="136"/>
      <c r="D288" s="139"/>
      <c r="E288" s="142"/>
      <c r="F288" s="142"/>
      <c r="G288" s="136"/>
      <c r="H288" s="142"/>
      <c r="I288" s="390"/>
      <c r="J288" s="391"/>
      <c r="K288" s="392"/>
      <c r="L288" s="158"/>
      <c r="M288" s="159"/>
      <c r="N288" s="159"/>
      <c r="O288" s="159"/>
      <c r="P288" s="159"/>
      <c r="Q288" s="160"/>
      <c r="R288" s="161"/>
      <c r="S288" s="162"/>
      <c r="T288" s="162"/>
      <c r="U288" s="162"/>
      <c r="V288" s="162"/>
      <c r="W288" s="163"/>
      <c r="X288" s="390"/>
      <c r="Y288" s="391"/>
      <c r="Z288" s="394"/>
      <c r="AA288" s="169"/>
      <c r="AB288" s="170"/>
      <c r="AC288" s="171"/>
      <c r="AD288" s="172"/>
      <c r="AE288" s="173"/>
      <c r="AF288" s="173"/>
      <c r="AG288" s="173"/>
      <c r="AH288" s="173"/>
      <c r="AI288" s="174"/>
      <c r="AJ288" s="62"/>
      <c r="BA288" s="175"/>
      <c r="BB288" s="133"/>
    </row>
    <row r="289" spans="3:54" ht="10.9" customHeight="1" x14ac:dyDescent="0.15">
      <c r="C289" s="134">
        <v>7</v>
      </c>
      <c r="D289" s="137" t="s">
        <v>83</v>
      </c>
      <c r="E289" s="140">
        <v>5</v>
      </c>
      <c r="F289" s="140" t="s">
        <v>84</v>
      </c>
      <c r="G289" s="134" t="s">
        <v>85</v>
      </c>
      <c r="H289" s="140"/>
      <c r="I289" s="384" t="s">
        <v>121</v>
      </c>
      <c r="J289" s="385"/>
      <c r="K289" s="386"/>
      <c r="L289" s="152">
        <f>J$217</f>
        <v>150</v>
      </c>
      <c r="M289" s="153"/>
      <c r="N289" s="153"/>
      <c r="O289" s="153"/>
      <c r="P289" s="153"/>
      <c r="Q289" s="154"/>
      <c r="R289" s="161">
        <f t="shared" ref="R289" si="52">IF(AND(I289="○",BA289="●"),2+ROUNDDOWN(($L289-100)/100,0)*2,0)</f>
        <v>2</v>
      </c>
      <c r="S289" s="162"/>
      <c r="T289" s="162"/>
      <c r="U289" s="162"/>
      <c r="V289" s="162"/>
      <c r="W289" s="163"/>
      <c r="X289" s="146">
        <v>1</v>
      </c>
      <c r="Y289" s="147"/>
      <c r="Z289" s="164"/>
      <c r="AA289" s="166">
        <f t="shared" ref="AA289" si="53">IF(X289=1,$AL$32,IF(X289=2,$AL$52,IF(X289=3,$AL$70,IF(X289=4,$AL$89,IF(X289=5,$AL$107,IF(X289=6,$AL$125,IF(X289=7,$AL$144,IF(X289=8,$AL$162,IF(X289=9,$AL$180,IF(X289=10,$AL$199,0))))))))))</f>
        <v>0.14299999999999999</v>
      </c>
      <c r="AB289" s="167"/>
      <c r="AC289" s="168"/>
      <c r="AD289" s="172">
        <f t="shared" ref="AD289" si="54">IF(I289="○",ROUNDUP(R289*AA289,1),0)</f>
        <v>0.30000000000000004</v>
      </c>
      <c r="AE289" s="173"/>
      <c r="AF289" s="173"/>
      <c r="AG289" s="173"/>
      <c r="AH289" s="173"/>
      <c r="AI289" s="174"/>
      <c r="AJ289" s="62"/>
      <c r="BA289" s="175" t="str">
        <f t="shared" ref="BA289" si="55">IF(OR(I289="×",BA293="×"),"×","●")</f>
        <v>●</v>
      </c>
      <c r="BB289" s="133" t="str">
        <f>IF(BA289="●",IF(I289="定","-",I289),"-")</f>
        <v>○</v>
      </c>
    </row>
    <row r="290" spans="3:54" ht="10.9" customHeight="1" x14ac:dyDescent="0.15">
      <c r="C290" s="135"/>
      <c r="D290" s="138"/>
      <c r="E290" s="141"/>
      <c r="F290" s="141"/>
      <c r="G290" s="135"/>
      <c r="H290" s="141"/>
      <c r="I290" s="387"/>
      <c r="J290" s="388"/>
      <c r="K290" s="389"/>
      <c r="L290" s="155"/>
      <c r="M290" s="156"/>
      <c r="N290" s="156"/>
      <c r="O290" s="156"/>
      <c r="P290" s="156"/>
      <c r="Q290" s="157"/>
      <c r="R290" s="161"/>
      <c r="S290" s="162"/>
      <c r="T290" s="162"/>
      <c r="U290" s="162"/>
      <c r="V290" s="162"/>
      <c r="W290" s="163"/>
      <c r="X290" s="146"/>
      <c r="Y290" s="147"/>
      <c r="Z290" s="164"/>
      <c r="AA290" s="166"/>
      <c r="AB290" s="167"/>
      <c r="AC290" s="168"/>
      <c r="AD290" s="172"/>
      <c r="AE290" s="173"/>
      <c r="AF290" s="173"/>
      <c r="AG290" s="173"/>
      <c r="AH290" s="173"/>
      <c r="AI290" s="174"/>
      <c r="AJ290" s="62"/>
      <c r="BA290" s="175"/>
      <c r="BB290" s="133"/>
    </row>
    <row r="291" spans="3:54" ht="10.9" customHeight="1" x14ac:dyDescent="0.15">
      <c r="C291" s="135"/>
      <c r="D291" s="138"/>
      <c r="E291" s="141"/>
      <c r="F291" s="141"/>
      <c r="G291" s="135"/>
      <c r="H291" s="141"/>
      <c r="I291" s="387"/>
      <c r="J291" s="388"/>
      <c r="K291" s="389"/>
      <c r="L291" s="155"/>
      <c r="M291" s="156"/>
      <c r="N291" s="156"/>
      <c r="O291" s="156"/>
      <c r="P291" s="156"/>
      <c r="Q291" s="157"/>
      <c r="R291" s="161"/>
      <c r="S291" s="162"/>
      <c r="T291" s="162"/>
      <c r="U291" s="162"/>
      <c r="V291" s="162"/>
      <c r="W291" s="163"/>
      <c r="X291" s="146"/>
      <c r="Y291" s="147"/>
      <c r="Z291" s="164"/>
      <c r="AA291" s="166"/>
      <c r="AB291" s="167"/>
      <c r="AC291" s="168"/>
      <c r="AD291" s="172"/>
      <c r="AE291" s="173"/>
      <c r="AF291" s="173"/>
      <c r="AG291" s="173"/>
      <c r="AH291" s="173"/>
      <c r="AI291" s="174"/>
      <c r="AJ291" s="62"/>
      <c r="BA291" s="175"/>
      <c r="BB291" s="133"/>
    </row>
    <row r="292" spans="3:54" ht="10.9" customHeight="1" x14ac:dyDescent="0.15">
      <c r="C292" s="136"/>
      <c r="D292" s="139"/>
      <c r="E292" s="142"/>
      <c r="F292" s="142"/>
      <c r="G292" s="136"/>
      <c r="H292" s="142"/>
      <c r="I292" s="390"/>
      <c r="J292" s="391"/>
      <c r="K292" s="392"/>
      <c r="L292" s="158"/>
      <c r="M292" s="159"/>
      <c r="N292" s="159"/>
      <c r="O292" s="159"/>
      <c r="P292" s="159"/>
      <c r="Q292" s="160"/>
      <c r="R292" s="161"/>
      <c r="S292" s="162"/>
      <c r="T292" s="162"/>
      <c r="U292" s="162"/>
      <c r="V292" s="162"/>
      <c r="W292" s="163"/>
      <c r="X292" s="149"/>
      <c r="Y292" s="150"/>
      <c r="Z292" s="165"/>
      <c r="AA292" s="169"/>
      <c r="AB292" s="170"/>
      <c r="AC292" s="171"/>
      <c r="AD292" s="172"/>
      <c r="AE292" s="173"/>
      <c r="AF292" s="173"/>
      <c r="AG292" s="173"/>
      <c r="AH292" s="173"/>
      <c r="AI292" s="174"/>
      <c r="AJ292" s="62"/>
      <c r="BA292" s="175"/>
      <c r="BB292" s="133"/>
    </row>
    <row r="293" spans="3:54" ht="10.9" customHeight="1" x14ac:dyDescent="0.15">
      <c r="C293" s="134">
        <v>7</v>
      </c>
      <c r="D293" s="137" t="s">
        <v>83</v>
      </c>
      <c r="E293" s="140">
        <v>6</v>
      </c>
      <c r="F293" s="140" t="s">
        <v>84</v>
      </c>
      <c r="G293" s="134" t="s">
        <v>86</v>
      </c>
      <c r="H293" s="140"/>
      <c r="I293" s="384" t="s">
        <v>121</v>
      </c>
      <c r="J293" s="385"/>
      <c r="K293" s="386"/>
      <c r="L293" s="152">
        <f>J$217</f>
        <v>150</v>
      </c>
      <c r="M293" s="153"/>
      <c r="N293" s="153"/>
      <c r="O293" s="153"/>
      <c r="P293" s="153"/>
      <c r="Q293" s="154"/>
      <c r="R293" s="161">
        <f t="shared" ref="R293" si="56">IF(AND(I293="○",BA293="●"),2+ROUNDDOWN(($L293-100)/100,0)*2,0)</f>
        <v>2</v>
      </c>
      <c r="S293" s="162"/>
      <c r="T293" s="162"/>
      <c r="U293" s="162"/>
      <c r="V293" s="162"/>
      <c r="W293" s="163"/>
      <c r="X293" s="146">
        <v>1</v>
      </c>
      <c r="Y293" s="147"/>
      <c r="Z293" s="164"/>
      <c r="AA293" s="166">
        <f t="shared" ref="AA293" si="57">IF(X293=1,$AL$32,IF(X293=2,$AL$52,IF(X293=3,$AL$70,IF(X293=4,$AL$89,IF(X293=5,$AL$107,IF(X293=6,$AL$125,IF(X293=7,$AL$144,IF(X293=8,$AL$162,IF(X293=9,$AL$180,IF(X293=10,$AL$199,0))))))))))</f>
        <v>0.14299999999999999</v>
      </c>
      <c r="AB293" s="167"/>
      <c r="AC293" s="168"/>
      <c r="AD293" s="172">
        <f t="shared" ref="AD293" si="58">IF(I293="○",ROUNDUP(R293*AA293,1),0)</f>
        <v>0.30000000000000004</v>
      </c>
      <c r="AE293" s="173"/>
      <c r="AF293" s="173"/>
      <c r="AG293" s="173"/>
      <c r="AH293" s="173"/>
      <c r="AI293" s="174"/>
      <c r="AJ293" s="62"/>
      <c r="BA293" s="175" t="str">
        <f t="shared" ref="BA293" si="59">IF(OR(I293="×",BA297="×"),"×","●")</f>
        <v>●</v>
      </c>
      <c r="BB293" s="133" t="str">
        <f>IF(BA293="●",IF(I293="定","-",I293),"-")</f>
        <v>○</v>
      </c>
    </row>
    <row r="294" spans="3:54" ht="10.9" customHeight="1" x14ac:dyDescent="0.15">
      <c r="C294" s="135"/>
      <c r="D294" s="138"/>
      <c r="E294" s="141"/>
      <c r="F294" s="141"/>
      <c r="G294" s="135"/>
      <c r="H294" s="141"/>
      <c r="I294" s="387"/>
      <c r="J294" s="388"/>
      <c r="K294" s="389"/>
      <c r="L294" s="155"/>
      <c r="M294" s="156"/>
      <c r="N294" s="156"/>
      <c r="O294" s="156"/>
      <c r="P294" s="156"/>
      <c r="Q294" s="157"/>
      <c r="R294" s="161"/>
      <c r="S294" s="162"/>
      <c r="T294" s="162"/>
      <c r="U294" s="162"/>
      <c r="V294" s="162"/>
      <c r="W294" s="163"/>
      <c r="X294" s="146"/>
      <c r="Y294" s="147"/>
      <c r="Z294" s="164"/>
      <c r="AA294" s="166"/>
      <c r="AB294" s="167"/>
      <c r="AC294" s="168"/>
      <c r="AD294" s="172"/>
      <c r="AE294" s="173"/>
      <c r="AF294" s="173"/>
      <c r="AG294" s="173"/>
      <c r="AH294" s="173"/>
      <c r="AI294" s="174"/>
      <c r="AJ294" s="62"/>
      <c r="BA294" s="175"/>
      <c r="BB294" s="133"/>
    </row>
    <row r="295" spans="3:54" ht="10.9" customHeight="1" x14ac:dyDescent="0.15">
      <c r="C295" s="135"/>
      <c r="D295" s="138"/>
      <c r="E295" s="141"/>
      <c r="F295" s="141"/>
      <c r="G295" s="135"/>
      <c r="H295" s="141"/>
      <c r="I295" s="387"/>
      <c r="J295" s="388"/>
      <c r="K295" s="389"/>
      <c r="L295" s="155"/>
      <c r="M295" s="156"/>
      <c r="N295" s="156"/>
      <c r="O295" s="156"/>
      <c r="P295" s="156"/>
      <c r="Q295" s="157"/>
      <c r="R295" s="161"/>
      <c r="S295" s="162"/>
      <c r="T295" s="162"/>
      <c r="U295" s="162"/>
      <c r="V295" s="162"/>
      <c r="W295" s="163"/>
      <c r="X295" s="146"/>
      <c r="Y295" s="147"/>
      <c r="Z295" s="164"/>
      <c r="AA295" s="166"/>
      <c r="AB295" s="167"/>
      <c r="AC295" s="168"/>
      <c r="AD295" s="172"/>
      <c r="AE295" s="173"/>
      <c r="AF295" s="173"/>
      <c r="AG295" s="173"/>
      <c r="AH295" s="173"/>
      <c r="AI295" s="174"/>
      <c r="AJ295" s="62"/>
      <c r="BA295" s="175"/>
      <c r="BB295" s="133"/>
    </row>
    <row r="296" spans="3:54" ht="10.9" customHeight="1" x14ac:dyDescent="0.15">
      <c r="C296" s="136"/>
      <c r="D296" s="139"/>
      <c r="E296" s="142"/>
      <c r="F296" s="142"/>
      <c r="G296" s="136"/>
      <c r="H296" s="142"/>
      <c r="I296" s="390"/>
      <c r="J296" s="391"/>
      <c r="K296" s="392"/>
      <c r="L296" s="158"/>
      <c r="M296" s="159"/>
      <c r="N296" s="159"/>
      <c r="O296" s="159"/>
      <c r="P296" s="159"/>
      <c r="Q296" s="160"/>
      <c r="R296" s="161"/>
      <c r="S296" s="162"/>
      <c r="T296" s="162"/>
      <c r="U296" s="162"/>
      <c r="V296" s="162"/>
      <c r="W296" s="163"/>
      <c r="X296" s="149"/>
      <c r="Y296" s="150"/>
      <c r="Z296" s="165"/>
      <c r="AA296" s="169"/>
      <c r="AB296" s="170"/>
      <c r="AC296" s="171"/>
      <c r="AD296" s="172"/>
      <c r="AE296" s="173"/>
      <c r="AF296" s="173"/>
      <c r="AG296" s="173"/>
      <c r="AH296" s="173"/>
      <c r="AI296" s="174"/>
      <c r="AJ296" s="62"/>
      <c r="BA296" s="175"/>
      <c r="BB296" s="133"/>
    </row>
    <row r="297" spans="3:54" ht="10.9" customHeight="1" x14ac:dyDescent="0.15">
      <c r="C297" s="134">
        <v>7</v>
      </c>
      <c r="D297" s="137" t="s">
        <v>83</v>
      </c>
      <c r="E297" s="140">
        <v>7</v>
      </c>
      <c r="F297" s="140" t="s">
        <v>84</v>
      </c>
      <c r="G297" s="134" t="s">
        <v>87</v>
      </c>
      <c r="H297" s="140"/>
      <c r="I297" s="384" t="s">
        <v>121</v>
      </c>
      <c r="J297" s="385"/>
      <c r="K297" s="386"/>
      <c r="L297" s="152">
        <f>J$217</f>
        <v>150</v>
      </c>
      <c r="M297" s="153"/>
      <c r="N297" s="153"/>
      <c r="O297" s="153"/>
      <c r="P297" s="153"/>
      <c r="Q297" s="154"/>
      <c r="R297" s="161">
        <f t="shared" ref="R297" si="60">IF(AND(I297="○",BA297="●"),2+ROUNDDOWN(($L297-100)/100,0)*2,0)</f>
        <v>2</v>
      </c>
      <c r="S297" s="162"/>
      <c r="T297" s="162"/>
      <c r="U297" s="162"/>
      <c r="V297" s="162"/>
      <c r="W297" s="163"/>
      <c r="X297" s="387">
        <v>2</v>
      </c>
      <c r="Y297" s="388"/>
      <c r="Z297" s="393"/>
      <c r="AA297" s="166">
        <f t="shared" ref="AA297" si="61">IF(X297=1,$AL$32,IF(X297=2,$AL$52,IF(X297=3,$AL$70,IF(X297=4,$AL$89,IF(X297=5,$AL$107,IF(X297=6,$AL$125,IF(X297=7,$AL$144,IF(X297=8,$AL$162,IF(X297=9,$AL$180,IF(X297=10,$AL$199,0))))))))))</f>
        <v>0.2</v>
      </c>
      <c r="AB297" s="167"/>
      <c r="AC297" s="168"/>
      <c r="AD297" s="172">
        <f t="shared" ref="AD297" si="62">IF(I297="○",ROUNDUP(R297*AA297,1),0)</f>
        <v>0.4</v>
      </c>
      <c r="AE297" s="173"/>
      <c r="AF297" s="173"/>
      <c r="AG297" s="173"/>
      <c r="AH297" s="173"/>
      <c r="AI297" s="174"/>
      <c r="AJ297" s="62"/>
      <c r="BA297" s="175" t="str">
        <f t="shared" ref="BA297" si="63">IF(OR(I297="×",BA301="×"),"×","●")</f>
        <v>●</v>
      </c>
      <c r="BB297" s="133" t="str">
        <f>IF(BA297="●",IF(I297="定","-",I297),"-")</f>
        <v>○</v>
      </c>
    </row>
    <row r="298" spans="3:54" ht="10.9" customHeight="1" x14ac:dyDescent="0.15">
      <c r="C298" s="135"/>
      <c r="D298" s="138"/>
      <c r="E298" s="141"/>
      <c r="F298" s="141"/>
      <c r="G298" s="135"/>
      <c r="H298" s="141"/>
      <c r="I298" s="387"/>
      <c r="J298" s="388"/>
      <c r="K298" s="389"/>
      <c r="L298" s="155"/>
      <c r="M298" s="156"/>
      <c r="N298" s="156"/>
      <c r="O298" s="156"/>
      <c r="P298" s="156"/>
      <c r="Q298" s="157"/>
      <c r="R298" s="161"/>
      <c r="S298" s="162"/>
      <c r="T298" s="162"/>
      <c r="U298" s="162"/>
      <c r="V298" s="162"/>
      <c r="W298" s="163"/>
      <c r="X298" s="387"/>
      <c r="Y298" s="388"/>
      <c r="Z298" s="393"/>
      <c r="AA298" s="166"/>
      <c r="AB298" s="167"/>
      <c r="AC298" s="168"/>
      <c r="AD298" s="172"/>
      <c r="AE298" s="173"/>
      <c r="AF298" s="173"/>
      <c r="AG298" s="173"/>
      <c r="AH298" s="173"/>
      <c r="AI298" s="174"/>
      <c r="AJ298" s="62"/>
      <c r="BA298" s="175"/>
      <c r="BB298" s="133"/>
    </row>
    <row r="299" spans="3:54" ht="10.9" customHeight="1" x14ac:dyDescent="0.15">
      <c r="C299" s="135"/>
      <c r="D299" s="138"/>
      <c r="E299" s="141"/>
      <c r="F299" s="141"/>
      <c r="G299" s="135"/>
      <c r="H299" s="141"/>
      <c r="I299" s="387"/>
      <c r="J299" s="388"/>
      <c r="K299" s="389"/>
      <c r="L299" s="155"/>
      <c r="M299" s="156"/>
      <c r="N299" s="156"/>
      <c r="O299" s="156"/>
      <c r="P299" s="156"/>
      <c r="Q299" s="157"/>
      <c r="R299" s="161"/>
      <c r="S299" s="162"/>
      <c r="T299" s="162"/>
      <c r="U299" s="162"/>
      <c r="V299" s="162"/>
      <c r="W299" s="163"/>
      <c r="X299" s="387"/>
      <c r="Y299" s="388"/>
      <c r="Z299" s="393"/>
      <c r="AA299" s="166"/>
      <c r="AB299" s="167"/>
      <c r="AC299" s="168"/>
      <c r="AD299" s="172"/>
      <c r="AE299" s="173"/>
      <c r="AF299" s="173"/>
      <c r="AG299" s="173"/>
      <c r="AH299" s="173"/>
      <c r="AI299" s="174"/>
      <c r="AJ299" s="62"/>
      <c r="BA299" s="175"/>
      <c r="BB299" s="133"/>
    </row>
    <row r="300" spans="3:54" ht="10.9" customHeight="1" x14ac:dyDescent="0.15">
      <c r="C300" s="136"/>
      <c r="D300" s="139"/>
      <c r="E300" s="142"/>
      <c r="F300" s="142"/>
      <c r="G300" s="136"/>
      <c r="H300" s="142"/>
      <c r="I300" s="390"/>
      <c r="J300" s="391"/>
      <c r="K300" s="392"/>
      <c r="L300" s="158"/>
      <c r="M300" s="159"/>
      <c r="N300" s="159"/>
      <c r="O300" s="159"/>
      <c r="P300" s="159"/>
      <c r="Q300" s="160"/>
      <c r="R300" s="161"/>
      <c r="S300" s="162"/>
      <c r="T300" s="162"/>
      <c r="U300" s="162"/>
      <c r="V300" s="162"/>
      <c r="W300" s="163"/>
      <c r="X300" s="390"/>
      <c r="Y300" s="391"/>
      <c r="Z300" s="394"/>
      <c r="AA300" s="169"/>
      <c r="AB300" s="170"/>
      <c r="AC300" s="171"/>
      <c r="AD300" s="172"/>
      <c r="AE300" s="173"/>
      <c r="AF300" s="173"/>
      <c r="AG300" s="173"/>
      <c r="AH300" s="173"/>
      <c r="AI300" s="174"/>
      <c r="AJ300" s="62"/>
      <c r="BA300" s="175"/>
      <c r="BB300" s="133"/>
    </row>
    <row r="301" spans="3:54" ht="10.9" customHeight="1" x14ac:dyDescent="0.15">
      <c r="C301" s="134">
        <v>7</v>
      </c>
      <c r="D301" s="137" t="s">
        <v>83</v>
      </c>
      <c r="E301" s="140">
        <v>8</v>
      </c>
      <c r="F301" s="140" t="s">
        <v>84</v>
      </c>
      <c r="G301" s="134" t="s">
        <v>88</v>
      </c>
      <c r="H301" s="140"/>
      <c r="I301" s="384" t="s">
        <v>121</v>
      </c>
      <c r="J301" s="385"/>
      <c r="K301" s="386"/>
      <c r="L301" s="152">
        <f>J$217</f>
        <v>150</v>
      </c>
      <c r="M301" s="153"/>
      <c r="N301" s="153"/>
      <c r="O301" s="153"/>
      <c r="P301" s="153"/>
      <c r="Q301" s="154"/>
      <c r="R301" s="161">
        <f t="shared" ref="R301" si="64">IF(AND(I301="○",BA301="●"),2+ROUNDDOWN(($L301-100)/100,0)*2,0)</f>
        <v>2</v>
      </c>
      <c r="S301" s="162"/>
      <c r="T301" s="162"/>
      <c r="U301" s="162"/>
      <c r="V301" s="162"/>
      <c r="W301" s="163"/>
      <c r="X301" s="387">
        <v>2</v>
      </c>
      <c r="Y301" s="388"/>
      <c r="Z301" s="393"/>
      <c r="AA301" s="166">
        <f t="shared" ref="AA301" si="65">IF(X301=1,$AL$32,IF(X301=2,$AL$52,IF(X301=3,$AL$70,IF(X301=4,$AL$89,IF(X301=5,$AL$107,IF(X301=6,$AL$125,IF(X301=7,$AL$144,IF(X301=8,$AL$162,IF(X301=9,$AL$180,IF(X301=10,$AL$199,0))))))))))</f>
        <v>0.2</v>
      </c>
      <c r="AB301" s="167"/>
      <c r="AC301" s="168"/>
      <c r="AD301" s="172">
        <f t="shared" ref="AD301" si="66">IF(I301="○",ROUNDUP(R301*AA301,1),0)</f>
        <v>0.4</v>
      </c>
      <c r="AE301" s="173"/>
      <c r="AF301" s="173"/>
      <c r="AG301" s="173"/>
      <c r="AH301" s="173"/>
      <c r="AI301" s="174"/>
      <c r="AJ301" s="62"/>
      <c r="BA301" s="175" t="str">
        <f t="shared" ref="BA301" si="67">IF(OR(I301="×",BA305="×"),"×","●")</f>
        <v>●</v>
      </c>
      <c r="BB301" s="133" t="str">
        <f>IF(BA301="●",IF(I301="定","-",I301),"-")</f>
        <v>○</v>
      </c>
    </row>
    <row r="302" spans="3:54" ht="10.9" customHeight="1" x14ac:dyDescent="0.15">
      <c r="C302" s="135"/>
      <c r="D302" s="138"/>
      <c r="E302" s="141"/>
      <c r="F302" s="141"/>
      <c r="G302" s="135"/>
      <c r="H302" s="141"/>
      <c r="I302" s="387"/>
      <c r="J302" s="388"/>
      <c r="K302" s="389"/>
      <c r="L302" s="155"/>
      <c r="M302" s="156"/>
      <c r="N302" s="156"/>
      <c r="O302" s="156"/>
      <c r="P302" s="156"/>
      <c r="Q302" s="157"/>
      <c r="R302" s="161"/>
      <c r="S302" s="162"/>
      <c r="T302" s="162"/>
      <c r="U302" s="162"/>
      <c r="V302" s="162"/>
      <c r="W302" s="163"/>
      <c r="X302" s="387"/>
      <c r="Y302" s="388"/>
      <c r="Z302" s="393"/>
      <c r="AA302" s="166"/>
      <c r="AB302" s="167"/>
      <c r="AC302" s="168"/>
      <c r="AD302" s="172"/>
      <c r="AE302" s="173"/>
      <c r="AF302" s="173"/>
      <c r="AG302" s="173"/>
      <c r="AH302" s="173"/>
      <c r="AI302" s="174"/>
      <c r="AJ302" s="62"/>
      <c r="BA302" s="175"/>
      <c r="BB302" s="133"/>
    </row>
    <row r="303" spans="3:54" ht="10.9" customHeight="1" x14ac:dyDescent="0.15">
      <c r="C303" s="135"/>
      <c r="D303" s="138"/>
      <c r="E303" s="141"/>
      <c r="F303" s="141"/>
      <c r="G303" s="135"/>
      <c r="H303" s="141"/>
      <c r="I303" s="387"/>
      <c r="J303" s="388"/>
      <c r="K303" s="389"/>
      <c r="L303" s="155"/>
      <c r="M303" s="156"/>
      <c r="N303" s="156"/>
      <c r="O303" s="156"/>
      <c r="P303" s="156"/>
      <c r="Q303" s="157"/>
      <c r="R303" s="161"/>
      <c r="S303" s="162"/>
      <c r="T303" s="162"/>
      <c r="U303" s="162"/>
      <c r="V303" s="162"/>
      <c r="W303" s="163"/>
      <c r="X303" s="387"/>
      <c r="Y303" s="388"/>
      <c r="Z303" s="393"/>
      <c r="AA303" s="166"/>
      <c r="AB303" s="167"/>
      <c r="AC303" s="168"/>
      <c r="AD303" s="172"/>
      <c r="AE303" s="173"/>
      <c r="AF303" s="173"/>
      <c r="AG303" s="173"/>
      <c r="AH303" s="173"/>
      <c r="AI303" s="174"/>
      <c r="AJ303" s="62"/>
      <c r="BA303" s="175"/>
      <c r="BB303" s="133"/>
    </row>
    <row r="304" spans="3:54" ht="10.9" customHeight="1" x14ac:dyDescent="0.15">
      <c r="C304" s="136"/>
      <c r="D304" s="139"/>
      <c r="E304" s="142"/>
      <c r="F304" s="142"/>
      <c r="G304" s="136"/>
      <c r="H304" s="142"/>
      <c r="I304" s="390"/>
      <c r="J304" s="391"/>
      <c r="K304" s="392"/>
      <c r="L304" s="158"/>
      <c r="M304" s="159"/>
      <c r="N304" s="159"/>
      <c r="O304" s="159"/>
      <c r="P304" s="159"/>
      <c r="Q304" s="160"/>
      <c r="R304" s="161"/>
      <c r="S304" s="162"/>
      <c r="T304" s="162"/>
      <c r="U304" s="162"/>
      <c r="V304" s="162"/>
      <c r="W304" s="163"/>
      <c r="X304" s="390"/>
      <c r="Y304" s="391"/>
      <c r="Z304" s="394"/>
      <c r="AA304" s="169"/>
      <c r="AB304" s="170"/>
      <c r="AC304" s="171"/>
      <c r="AD304" s="172"/>
      <c r="AE304" s="173"/>
      <c r="AF304" s="173"/>
      <c r="AG304" s="173"/>
      <c r="AH304" s="173"/>
      <c r="AI304" s="174"/>
      <c r="AJ304" s="62"/>
      <c r="BA304" s="175"/>
      <c r="BB304" s="133"/>
    </row>
    <row r="305" spans="3:58" ht="10.9" customHeight="1" x14ac:dyDescent="0.15">
      <c r="C305" s="134">
        <v>7</v>
      </c>
      <c r="D305" s="137" t="s">
        <v>83</v>
      </c>
      <c r="E305" s="140">
        <v>9</v>
      </c>
      <c r="F305" s="140" t="s">
        <v>84</v>
      </c>
      <c r="G305" s="134" t="s">
        <v>89</v>
      </c>
      <c r="H305" s="140"/>
      <c r="I305" s="384" t="s">
        <v>121</v>
      </c>
      <c r="J305" s="385"/>
      <c r="K305" s="386"/>
      <c r="L305" s="152">
        <f>J$217</f>
        <v>150</v>
      </c>
      <c r="M305" s="153"/>
      <c r="N305" s="153"/>
      <c r="O305" s="153"/>
      <c r="P305" s="153"/>
      <c r="Q305" s="154"/>
      <c r="R305" s="161">
        <f t="shared" ref="R305" si="68">IF(AND(I305="○",BA305="●"),2+ROUNDDOWN(($L305-100)/100,0)*2,0)</f>
        <v>2</v>
      </c>
      <c r="S305" s="162"/>
      <c r="T305" s="162"/>
      <c r="U305" s="162"/>
      <c r="V305" s="162"/>
      <c r="W305" s="163"/>
      <c r="X305" s="146">
        <v>1</v>
      </c>
      <c r="Y305" s="147"/>
      <c r="Z305" s="164"/>
      <c r="AA305" s="166">
        <f t="shared" ref="AA305" si="69">IF(X305=1,$AL$32,IF(X305=2,$AL$52,IF(X305=3,$AL$70,IF(X305=4,$AL$89,IF(X305=5,$AL$107,IF(X305=6,$AL$125,IF(X305=7,$AL$144,IF(X305=8,$AL$162,IF(X305=9,$AL$180,IF(X305=10,$AL$199,0))))))))))</f>
        <v>0.14299999999999999</v>
      </c>
      <c r="AB305" s="167"/>
      <c r="AC305" s="168"/>
      <c r="AD305" s="172">
        <f t="shared" ref="AD305" si="70">IF(I305="○",ROUNDUP(R305*AA305,1),0)</f>
        <v>0.30000000000000004</v>
      </c>
      <c r="AE305" s="173"/>
      <c r="AF305" s="173"/>
      <c r="AG305" s="173"/>
      <c r="AH305" s="173"/>
      <c r="AI305" s="174"/>
      <c r="AJ305" s="62"/>
      <c r="BA305" s="175" t="str">
        <f t="shared" ref="BA305" si="71">IF(OR(I305="×",BA309="×"),"×","●")</f>
        <v>●</v>
      </c>
      <c r="BB305" s="133" t="str">
        <f>IF(BA305="●",IF(I305="定","-",I305),"-")</f>
        <v>○</v>
      </c>
    </row>
    <row r="306" spans="3:58" ht="10.9" customHeight="1" x14ac:dyDescent="0.15">
      <c r="C306" s="135"/>
      <c r="D306" s="138"/>
      <c r="E306" s="141"/>
      <c r="F306" s="141"/>
      <c r="G306" s="135"/>
      <c r="H306" s="141"/>
      <c r="I306" s="387"/>
      <c r="J306" s="388"/>
      <c r="K306" s="389"/>
      <c r="L306" s="155"/>
      <c r="M306" s="156"/>
      <c r="N306" s="156"/>
      <c r="O306" s="156"/>
      <c r="P306" s="156"/>
      <c r="Q306" s="157"/>
      <c r="R306" s="161"/>
      <c r="S306" s="162"/>
      <c r="T306" s="162"/>
      <c r="U306" s="162"/>
      <c r="V306" s="162"/>
      <c r="W306" s="163"/>
      <c r="X306" s="146"/>
      <c r="Y306" s="147"/>
      <c r="Z306" s="164"/>
      <c r="AA306" s="166"/>
      <c r="AB306" s="167"/>
      <c r="AC306" s="168"/>
      <c r="AD306" s="172"/>
      <c r="AE306" s="173"/>
      <c r="AF306" s="173"/>
      <c r="AG306" s="173"/>
      <c r="AH306" s="173"/>
      <c r="AI306" s="174"/>
      <c r="AJ306" s="62"/>
      <c r="BA306" s="175"/>
      <c r="BB306" s="133"/>
    </row>
    <row r="307" spans="3:58" ht="10.9" customHeight="1" x14ac:dyDescent="0.15">
      <c r="C307" s="135"/>
      <c r="D307" s="138"/>
      <c r="E307" s="141"/>
      <c r="F307" s="141"/>
      <c r="G307" s="135"/>
      <c r="H307" s="141"/>
      <c r="I307" s="387"/>
      <c r="J307" s="388"/>
      <c r="K307" s="389"/>
      <c r="L307" s="155"/>
      <c r="M307" s="156"/>
      <c r="N307" s="156"/>
      <c r="O307" s="156"/>
      <c r="P307" s="156"/>
      <c r="Q307" s="157"/>
      <c r="R307" s="161"/>
      <c r="S307" s="162"/>
      <c r="T307" s="162"/>
      <c r="U307" s="162"/>
      <c r="V307" s="162"/>
      <c r="W307" s="163"/>
      <c r="X307" s="146"/>
      <c r="Y307" s="147"/>
      <c r="Z307" s="164"/>
      <c r="AA307" s="166"/>
      <c r="AB307" s="167"/>
      <c r="AC307" s="168"/>
      <c r="AD307" s="172"/>
      <c r="AE307" s="173"/>
      <c r="AF307" s="173"/>
      <c r="AG307" s="173"/>
      <c r="AH307" s="173"/>
      <c r="AI307" s="174"/>
      <c r="AJ307" s="62"/>
      <c r="BA307" s="175"/>
      <c r="BB307" s="133"/>
    </row>
    <row r="308" spans="3:58" ht="10.9" customHeight="1" x14ac:dyDescent="0.15">
      <c r="C308" s="136"/>
      <c r="D308" s="139"/>
      <c r="E308" s="142"/>
      <c r="F308" s="142"/>
      <c r="G308" s="136"/>
      <c r="H308" s="142"/>
      <c r="I308" s="390"/>
      <c r="J308" s="391"/>
      <c r="K308" s="392"/>
      <c r="L308" s="158"/>
      <c r="M308" s="159"/>
      <c r="N308" s="159"/>
      <c r="O308" s="159"/>
      <c r="P308" s="159"/>
      <c r="Q308" s="160"/>
      <c r="R308" s="161"/>
      <c r="S308" s="162"/>
      <c r="T308" s="162"/>
      <c r="U308" s="162"/>
      <c r="V308" s="162"/>
      <c r="W308" s="163"/>
      <c r="X308" s="149"/>
      <c r="Y308" s="150"/>
      <c r="Z308" s="165"/>
      <c r="AA308" s="169"/>
      <c r="AB308" s="170"/>
      <c r="AC308" s="171"/>
      <c r="AD308" s="172"/>
      <c r="AE308" s="173"/>
      <c r="AF308" s="173"/>
      <c r="AG308" s="173"/>
      <c r="AH308" s="173"/>
      <c r="AI308" s="174"/>
      <c r="AJ308" s="62"/>
      <c r="BA308" s="175"/>
      <c r="BB308" s="133"/>
    </row>
    <row r="309" spans="3:58" ht="10.9" customHeight="1" x14ac:dyDescent="0.15">
      <c r="C309" s="134">
        <v>7</v>
      </c>
      <c r="D309" s="137" t="s">
        <v>83</v>
      </c>
      <c r="E309" s="140">
        <v>10</v>
      </c>
      <c r="F309" s="140" t="s">
        <v>84</v>
      </c>
      <c r="G309" s="134" t="s">
        <v>90</v>
      </c>
      <c r="H309" s="140"/>
      <c r="I309" s="384" t="s">
        <v>121</v>
      </c>
      <c r="J309" s="385"/>
      <c r="K309" s="386"/>
      <c r="L309" s="152">
        <f>J$217</f>
        <v>150</v>
      </c>
      <c r="M309" s="153"/>
      <c r="N309" s="153"/>
      <c r="O309" s="153"/>
      <c r="P309" s="153"/>
      <c r="Q309" s="154"/>
      <c r="R309" s="161">
        <f t="shared" ref="R309" si="72">IF(AND(I309="○",BA309="●"),2+ROUNDDOWN(($L309-100)/100,0)*2,0)</f>
        <v>2</v>
      </c>
      <c r="S309" s="162"/>
      <c r="T309" s="162"/>
      <c r="U309" s="162"/>
      <c r="V309" s="162"/>
      <c r="W309" s="163"/>
      <c r="X309" s="146">
        <v>1</v>
      </c>
      <c r="Y309" s="147"/>
      <c r="Z309" s="164"/>
      <c r="AA309" s="166">
        <f t="shared" ref="AA309" si="73">IF(X309=1,$AL$32,IF(X309=2,$AL$52,IF(X309=3,$AL$70,IF(X309=4,$AL$89,IF(X309=5,$AL$107,IF(X309=6,$AL$125,IF(X309=7,$AL$144,IF(X309=8,$AL$162,IF(X309=9,$AL$180,IF(X309=10,$AL$199,0))))))))))</f>
        <v>0.14299999999999999</v>
      </c>
      <c r="AB309" s="167"/>
      <c r="AC309" s="168"/>
      <c r="AD309" s="172">
        <f t="shared" ref="AD309" si="74">IF(I309="○",ROUNDUP(R309*AA309,1),0)</f>
        <v>0.30000000000000004</v>
      </c>
      <c r="AE309" s="173"/>
      <c r="AF309" s="173"/>
      <c r="AG309" s="173"/>
      <c r="AH309" s="173"/>
      <c r="AI309" s="174"/>
      <c r="AJ309" s="62"/>
      <c r="BA309" s="175" t="str">
        <f t="shared" ref="BA309" si="75">IF(OR(I309="×",BA313="×"),"×","●")</f>
        <v>●</v>
      </c>
      <c r="BB309" s="133" t="str">
        <f>IF(BA309="●",IF(I309="定","-",I309),"-")</f>
        <v>○</v>
      </c>
    </row>
    <row r="310" spans="3:58" ht="10.9" customHeight="1" x14ac:dyDescent="0.15">
      <c r="C310" s="135"/>
      <c r="D310" s="138"/>
      <c r="E310" s="141"/>
      <c r="F310" s="141"/>
      <c r="G310" s="135"/>
      <c r="H310" s="141"/>
      <c r="I310" s="387"/>
      <c r="J310" s="388"/>
      <c r="K310" s="389"/>
      <c r="L310" s="155"/>
      <c r="M310" s="156"/>
      <c r="N310" s="156"/>
      <c r="O310" s="156"/>
      <c r="P310" s="156"/>
      <c r="Q310" s="157"/>
      <c r="R310" s="161"/>
      <c r="S310" s="162"/>
      <c r="T310" s="162"/>
      <c r="U310" s="162"/>
      <c r="V310" s="162"/>
      <c r="W310" s="163"/>
      <c r="X310" s="146"/>
      <c r="Y310" s="147"/>
      <c r="Z310" s="164"/>
      <c r="AA310" s="166"/>
      <c r="AB310" s="167"/>
      <c r="AC310" s="168"/>
      <c r="AD310" s="172"/>
      <c r="AE310" s="173"/>
      <c r="AF310" s="173"/>
      <c r="AG310" s="173"/>
      <c r="AH310" s="173"/>
      <c r="AI310" s="174"/>
      <c r="AJ310" s="62"/>
      <c r="BA310" s="175"/>
      <c r="BB310" s="133"/>
    </row>
    <row r="311" spans="3:58" ht="10.9" customHeight="1" x14ac:dyDescent="0.15">
      <c r="C311" s="135"/>
      <c r="D311" s="138"/>
      <c r="E311" s="141"/>
      <c r="F311" s="141"/>
      <c r="G311" s="135"/>
      <c r="H311" s="141"/>
      <c r="I311" s="387"/>
      <c r="J311" s="388"/>
      <c r="K311" s="389"/>
      <c r="L311" s="155"/>
      <c r="M311" s="156"/>
      <c r="N311" s="156"/>
      <c r="O311" s="156"/>
      <c r="P311" s="156"/>
      <c r="Q311" s="157"/>
      <c r="R311" s="161"/>
      <c r="S311" s="162"/>
      <c r="T311" s="162"/>
      <c r="U311" s="162"/>
      <c r="V311" s="162"/>
      <c r="W311" s="163"/>
      <c r="X311" s="146"/>
      <c r="Y311" s="147"/>
      <c r="Z311" s="164"/>
      <c r="AA311" s="166"/>
      <c r="AB311" s="167"/>
      <c r="AC311" s="168"/>
      <c r="AD311" s="172"/>
      <c r="AE311" s="173"/>
      <c r="AF311" s="173"/>
      <c r="AG311" s="173"/>
      <c r="AH311" s="173"/>
      <c r="AI311" s="174"/>
      <c r="AJ311" s="62"/>
      <c r="BA311" s="175"/>
      <c r="BB311" s="133"/>
    </row>
    <row r="312" spans="3:58" ht="10.9" customHeight="1" x14ac:dyDescent="0.15">
      <c r="C312" s="136"/>
      <c r="D312" s="139"/>
      <c r="E312" s="142"/>
      <c r="F312" s="142"/>
      <c r="G312" s="136"/>
      <c r="H312" s="142"/>
      <c r="I312" s="390"/>
      <c r="J312" s="391"/>
      <c r="K312" s="392"/>
      <c r="L312" s="158"/>
      <c r="M312" s="159"/>
      <c r="N312" s="159"/>
      <c r="O312" s="159"/>
      <c r="P312" s="159"/>
      <c r="Q312" s="160"/>
      <c r="R312" s="161"/>
      <c r="S312" s="162"/>
      <c r="T312" s="162"/>
      <c r="U312" s="162"/>
      <c r="V312" s="162"/>
      <c r="W312" s="163"/>
      <c r="X312" s="149"/>
      <c r="Y312" s="150"/>
      <c r="Z312" s="165"/>
      <c r="AA312" s="169"/>
      <c r="AB312" s="170"/>
      <c r="AC312" s="171"/>
      <c r="AD312" s="172"/>
      <c r="AE312" s="173"/>
      <c r="AF312" s="173"/>
      <c r="AG312" s="173"/>
      <c r="AH312" s="173"/>
      <c r="AI312" s="174"/>
      <c r="AJ312" s="62"/>
      <c r="BA312" s="175"/>
      <c r="BB312" s="133"/>
    </row>
    <row r="313" spans="3:58" ht="10.9" customHeight="1" x14ac:dyDescent="0.15">
      <c r="C313" s="134">
        <v>7</v>
      </c>
      <c r="D313" s="137" t="s">
        <v>83</v>
      </c>
      <c r="E313" s="140">
        <v>11</v>
      </c>
      <c r="F313" s="140" t="s">
        <v>84</v>
      </c>
      <c r="G313" s="134" t="s">
        <v>91</v>
      </c>
      <c r="H313" s="140"/>
      <c r="I313" s="384" t="s">
        <v>121</v>
      </c>
      <c r="J313" s="385"/>
      <c r="K313" s="386"/>
      <c r="L313" s="152">
        <f>J$217</f>
        <v>150</v>
      </c>
      <c r="M313" s="153"/>
      <c r="N313" s="153"/>
      <c r="O313" s="153"/>
      <c r="P313" s="153"/>
      <c r="Q313" s="154"/>
      <c r="R313" s="161">
        <f t="shared" ref="R313" si="76">IF(AND(I313="○",BA313="●"),2+ROUNDDOWN(($L313-100)/100,0)*2,0)</f>
        <v>2</v>
      </c>
      <c r="S313" s="162"/>
      <c r="T313" s="162"/>
      <c r="U313" s="162"/>
      <c r="V313" s="162"/>
      <c r="W313" s="163"/>
      <c r="X313" s="146">
        <v>1</v>
      </c>
      <c r="Y313" s="147"/>
      <c r="Z313" s="164"/>
      <c r="AA313" s="166">
        <f t="shared" ref="AA313" si="77">IF(X313=1,$AL$32,IF(X313=2,$AL$52,IF(X313=3,$AL$70,IF(X313=4,$AL$89,IF(X313=5,$AL$107,IF(X313=6,$AL$125,IF(X313=7,$AL$144,IF(X313=8,$AL$162,IF(X313=9,$AL$180,IF(X313=10,$AL$199,0))))))))))</f>
        <v>0.14299999999999999</v>
      </c>
      <c r="AB313" s="167"/>
      <c r="AC313" s="168"/>
      <c r="AD313" s="172">
        <f t="shared" ref="AD313" si="78">IF(I313="○",ROUNDUP(R313*AA313,1),0)</f>
        <v>0.30000000000000004</v>
      </c>
      <c r="AE313" s="173"/>
      <c r="AF313" s="173"/>
      <c r="AG313" s="173"/>
      <c r="AH313" s="173"/>
      <c r="AI313" s="174"/>
      <c r="AJ313" s="62"/>
      <c r="BA313" s="175" t="str">
        <f t="shared" ref="BA313" si="79">IF(OR(I313="×",BA317="×"),"×","●")</f>
        <v>●</v>
      </c>
      <c r="BB313" s="133" t="str">
        <f>IF(BA313="●",IF(I313="定","-",I313),"-")</f>
        <v>○</v>
      </c>
    </row>
    <row r="314" spans="3:58" ht="10.9" customHeight="1" x14ac:dyDescent="0.15">
      <c r="C314" s="135"/>
      <c r="D314" s="138"/>
      <c r="E314" s="141"/>
      <c r="F314" s="141"/>
      <c r="G314" s="135"/>
      <c r="H314" s="141"/>
      <c r="I314" s="387"/>
      <c r="J314" s="388"/>
      <c r="K314" s="389"/>
      <c r="L314" s="155"/>
      <c r="M314" s="156"/>
      <c r="N314" s="156"/>
      <c r="O314" s="156"/>
      <c r="P314" s="156"/>
      <c r="Q314" s="157"/>
      <c r="R314" s="161"/>
      <c r="S314" s="162"/>
      <c r="T314" s="162"/>
      <c r="U314" s="162"/>
      <c r="V314" s="162"/>
      <c r="W314" s="163"/>
      <c r="X314" s="146"/>
      <c r="Y314" s="147"/>
      <c r="Z314" s="164"/>
      <c r="AA314" s="166"/>
      <c r="AB314" s="167"/>
      <c r="AC314" s="168"/>
      <c r="AD314" s="172"/>
      <c r="AE314" s="173"/>
      <c r="AF314" s="173"/>
      <c r="AG314" s="173"/>
      <c r="AH314" s="173"/>
      <c r="AI314" s="174"/>
      <c r="AJ314" s="62"/>
      <c r="BA314" s="175"/>
      <c r="BB314" s="133"/>
    </row>
    <row r="315" spans="3:58" ht="10.9" customHeight="1" x14ac:dyDescent="0.15">
      <c r="C315" s="135"/>
      <c r="D315" s="138"/>
      <c r="E315" s="141"/>
      <c r="F315" s="141"/>
      <c r="G315" s="135"/>
      <c r="H315" s="141"/>
      <c r="I315" s="387"/>
      <c r="J315" s="388"/>
      <c r="K315" s="389"/>
      <c r="L315" s="155"/>
      <c r="M315" s="156"/>
      <c r="N315" s="156"/>
      <c r="O315" s="156"/>
      <c r="P315" s="156"/>
      <c r="Q315" s="157"/>
      <c r="R315" s="161"/>
      <c r="S315" s="162"/>
      <c r="T315" s="162"/>
      <c r="U315" s="162"/>
      <c r="V315" s="162"/>
      <c r="W315" s="163"/>
      <c r="X315" s="146"/>
      <c r="Y315" s="147"/>
      <c r="Z315" s="164"/>
      <c r="AA315" s="166"/>
      <c r="AB315" s="167"/>
      <c r="AC315" s="168"/>
      <c r="AD315" s="172"/>
      <c r="AE315" s="173"/>
      <c r="AF315" s="173"/>
      <c r="AG315" s="173"/>
      <c r="AH315" s="173"/>
      <c r="AI315" s="174"/>
      <c r="AJ315" s="62"/>
      <c r="BA315" s="175"/>
      <c r="BB315" s="133"/>
    </row>
    <row r="316" spans="3:58" ht="10.9" customHeight="1" thickBot="1" x14ac:dyDescent="0.2">
      <c r="C316" s="136"/>
      <c r="D316" s="139"/>
      <c r="E316" s="142"/>
      <c r="F316" s="142"/>
      <c r="G316" s="136"/>
      <c r="H316" s="142"/>
      <c r="I316" s="390"/>
      <c r="J316" s="391"/>
      <c r="K316" s="392"/>
      <c r="L316" s="158"/>
      <c r="M316" s="159"/>
      <c r="N316" s="159"/>
      <c r="O316" s="159"/>
      <c r="P316" s="159"/>
      <c r="Q316" s="160"/>
      <c r="R316" s="161"/>
      <c r="S316" s="162"/>
      <c r="T316" s="162"/>
      <c r="U316" s="162"/>
      <c r="V316" s="162"/>
      <c r="W316" s="163"/>
      <c r="X316" s="149"/>
      <c r="Y316" s="150"/>
      <c r="Z316" s="165"/>
      <c r="AA316" s="169"/>
      <c r="AB316" s="170"/>
      <c r="AC316" s="171"/>
      <c r="AD316" s="172"/>
      <c r="AE316" s="173"/>
      <c r="AF316" s="173"/>
      <c r="AG316" s="173"/>
      <c r="AH316" s="173"/>
      <c r="AI316" s="174"/>
      <c r="AJ316" s="62"/>
      <c r="BA316" s="175"/>
      <c r="BB316" s="133"/>
    </row>
    <row r="317" spans="3:58" ht="14.1" customHeight="1" thickTop="1" x14ac:dyDescent="0.15">
      <c r="C317" s="178" t="s">
        <v>115</v>
      </c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80"/>
      <c r="AB317" s="187">
        <f>SUM(AD233:AI316)</f>
        <v>6.9</v>
      </c>
      <c r="AC317" s="188"/>
      <c r="AD317" s="188"/>
      <c r="AE317" s="188"/>
      <c r="AF317" s="188"/>
      <c r="AG317" s="193" t="s">
        <v>94</v>
      </c>
      <c r="AH317" s="193"/>
      <c r="AI317" s="194"/>
      <c r="AJ317" s="62"/>
      <c r="AK317" s="62"/>
      <c r="AL317" s="62"/>
      <c r="AM317" s="19"/>
      <c r="AN317" s="19"/>
      <c r="AO317" s="19"/>
      <c r="AP317" s="19"/>
      <c r="BA317" s="133"/>
      <c r="BB317" s="133"/>
      <c r="BD317" s="176"/>
      <c r="BE317" s="176"/>
      <c r="BF317" s="177"/>
    </row>
    <row r="318" spans="3:58" ht="14.1" customHeight="1" x14ac:dyDescent="0.15">
      <c r="C318" s="181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  <c r="AA318" s="183"/>
      <c r="AB318" s="189"/>
      <c r="AC318" s="190"/>
      <c r="AD318" s="190"/>
      <c r="AE318" s="190"/>
      <c r="AF318" s="190"/>
      <c r="AG318" s="195"/>
      <c r="AH318" s="195"/>
      <c r="AI318" s="196"/>
      <c r="AJ318" s="62"/>
      <c r="AK318" s="62"/>
      <c r="AL318" s="62"/>
      <c r="AM318" s="19"/>
      <c r="AN318" s="19"/>
      <c r="AO318" s="19"/>
      <c r="AP318" s="19"/>
      <c r="BA318" s="133"/>
      <c r="BB318" s="133"/>
      <c r="BD318" s="176"/>
      <c r="BE318" s="176"/>
      <c r="BF318" s="177"/>
    </row>
    <row r="319" spans="3:58" ht="14.1" customHeight="1" x14ac:dyDescent="0.15">
      <c r="C319" s="181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  <c r="AA319" s="183"/>
      <c r="AB319" s="189"/>
      <c r="AC319" s="190"/>
      <c r="AD319" s="190"/>
      <c r="AE319" s="190"/>
      <c r="AF319" s="190"/>
      <c r="AG319" s="195"/>
      <c r="AH319" s="195"/>
      <c r="AI319" s="196"/>
      <c r="AM319" s="19"/>
      <c r="AN319" s="19"/>
      <c r="AO319" s="19"/>
      <c r="AP319" s="19"/>
      <c r="BA319" s="133"/>
      <c r="BB319" s="133"/>
      <c r="BD319" s="176"/>
      <c r="BE319" s="176"/>
      <c r="BF319" s="177"/>
    </row>
    <row r="320" spans="3:58" ht="14.1" customHeight="1" thickBot="1" x14ac:dyDescent="0.2">
      <c r="C320" s="184"/>
      <c r="D320" s="185"/>
      <c r="E320" s="185"/>
      <c r="F320" s="185"/>
      <c r="G320" s="185"/>
      <c r="H320" s="185"/>
      <c r="I320" s="185"/>
      <c r="J320" s="185"/>
      <c r="K320" s="185"/>
      <c r="L320" s="185"/>
      <c r="M320" s="185"/>
      <c r="N320" s="185"/>
      <c r="O320" s="185"/>
      <c r="P320" s="185"/>
      <c r="Q320" s="185"/>
      <c r="R320" s="185"/>
      <c r="S320" s="185"/>
      <c r="T320" s="185"/>
      <c r="U320" s="185"/>
      <c r="V320" s="185"/>
      <c r="W320" s="185"/>
      <c r="X320" s="185"/>
      <c r="Y320" s="185"/>
      <c r="Z320" s="185"/>
      <c r="AA320" s="186"/>
      <c r="AB320" s="191"/>
      <c r="AC320" s="192"/>
      <c r="AD320" s="192"/>
      <c r="AE320" s="192"/>
      <c r="AF320" s="192"/>
      <c r="AG320" s="197"/>
      <c r="AH320" s="197"/>
      <c r="AI320" s="198"/>
      <c r="AM320" s="19"/>
      <c r="AN320" s="19"/>
      <c r="AO320" s="19"/>
      <c r="AP320" s="19"/>
      <c r="BA320" s="133"/>
      <c r="BB320" s="133"/>
      <c r="BD320" s="176"/>
      <c r="BE320" s="176"/>
      <c r="BF320" s="177"/>
    </row>
    <row r="321" spans="44:44" ht="19.5" thickTop="1" x14ac:dyDescent="0.15">
      <c r="AR321" s="117"/>
    </row>
  </sheetData>
  <sheetProtection algorithmName="SHA-512" hashValue="j4aUa0Cd7Yk1RH5QMrVF0hASLhpqzFj5kvKnuaJTTT/vfpoUwB0jrEc05kR0bmE07lsJlpEtS9sWJQ6PwUPaLg==" saltValue="zWBQjQVj7dTsQafzrWkPQg==" spinCount="100000" sheet="1" formatRows="0"/>
  <mergeCells count="883">
    <mergeCell ref="BD317:BE320"/>
    <mergeCell ref="BF317:BF320"/>
    <mergeCell ref="BB313:BB316"/>
    <mergeCell ref="C317:AA320"/>
    <mergeCell ref="AB317:AF320"/>
    <mergeCell ref="AG317:AI320"/>
    <mergeCell ref="BA317:BA320"/>
    <mergeCell ref="BB317:BB320"/>
    <mergeCell ref="L313:Q316"/>
    <mergeCell ref="R313:W316"/>
    <mergeCell ref="X313:Z316"/>
    <mergeCell ref="AA313:AC316"/>
    <mergeCell ref="AD313:AI316"/>
    <mergeCell ref="BA313:BA316"/>
    <mergeCell ref="AA309:AC312"/>
    <mergeCell ref="AD309:AI312"/>
    <mergeCell ref="BA309:BA312"/>
    <mergeCell ref="BB309:BB312"/>
    <mergeCell ref="C313:C316"/>
    <mergeCell ref="D313:D316"/>
    <mergeCell ref="E313:E316"/>
    <mergeCell ref="F313:F316"/>
    <mergeCell ref="G313:H316"/>
    <mergeCell ref="I313:K316"/>
    <mergeCell ref="BB305:BB308"/>
    <mergeCell ref="C309:C312"/>
    <mergeCell ref="D309:D312"/>
    <mergeCell ref="E309:E312"/>
    <mergeCell ref="F309:F312"/>
    <mergeCell ref="G309:H312"/>
    <mergeCell ref="I309:K312"/>
    <mergeCell ref="L309:Q312"/>
    <mergeCell ref="R309:W312"/>
    <mergeCell ref="X309:Z312"/>
    <mergeCell ref="L305:Q308"/>
    <mergeCell ref="R305:W308"/>
    <mergeCell ref="X305:Z308"/>
    <mergeCell ref="AA305:AC308"/>
    <mergeCell ref="AD305:AI308"/>
    <mergeCell ref="BA305:BA308"/>
    <mergeCell ref="AA301:AC304"/>
    <mergeCell ref="AD301:AI304"/>
    <mergeCell ref="BA301:BA304"/>
    <mergeCell ref="BB301:BB304"/>
    <mergeCell ref="C305:C308"/>
    <mergeCell ref="D305:D308"/>
    <mergeCell ref="E305:E308"/>
    <mergeCell ref="F305:F308"/>
    <mergeCell ref="G305:H308"/>
    <mergeCell ref="I305:K308"/>
    <mergeCell ref="BB297:BB300"/>
    <mergeCell ref="C301:C304"/>
    <mergeCell ref="D301:D304"/>
    <mergeCell ref="E301:E304"/>
    <mergeCell ref="F301:F304"/>
    <mergeCell ref="G301:H304"/>
    <mergeCell ref="I301:K304"/>
    <mergeCell ref="L301:Q304"/>
    <mergeCell ref="R301:W304"/>
    <mergeCell ref="X301:Z304"/>
    <mergeCell ref="L297:Q300"/>
    <mergeCell ref="R297:W300"/>
    <mergeCell ref="X297:Z300"/>
    <mergeCell ref="AA297:AC300"/>
    <mergeCell ref="AD297:AI300"/>
    <mergeCell ref="BA297:BA300"/>
    <mergeCell ref="AA293:AC296"/>
    <mergeCell ref="AD293:AI296"/>
    <mergeCell ref="BA293:BA296"/>
    <mergeCell ref="BB293:BB296"/>
    <mergeCell ref="C297:C300"/>
    <mergeCell ref="D297:D300"/>
    <mergeCell ref="E297:E300"/>
    <mergeCell ref="F297:F300"/>
    <mergeCell ref="G297:H300"/>
    <mergeCell ref="I297:K300"/>
    <mergeCell ref="BB289:BB292"/>
    <mergeCell ref="C293:C296"/>
    <mergeCell ref="D293:D296"/>
    <mergeCell ref="E293:E296"/>
    <mergeCell ref="F293:F296"/>
    <mergeCell ref="G293:H296"/>
    <mergeCell ref="I293:K296"/>
    <mergeCell ref="L293:Q296"/>
    <mergeCell ref="R293:W296"/>
    <mergeCell ref="X293:Z296"/>
    <mergeCell ref="L289:Q292"/>
    <mergeCell ref="R289:W292"/>
    <mergeCell ref="X289:Z292"/>
    <mergeCell ref="AA289:AC292"/>
    <mergeCell ref="AD289:AI292"/>
    <mergeCell ref="BA289:BA292"/>
    <mergeCell ref="AA285:AC288"/>
    <mergeCell ref="AD285:AI288"/>
    <mergeCell ref="BA285:BA288"/>
    <mergeCell ref="BB285:BB288"/>
    <mergeCell ref="C289:C292"/>
    <mergeCell ref="D289:D292"/>
    <mergeCell ref="E289:E292"/>
    <mergeCell ref="F289:F292"/>
    <mergeCell ref="G289:H292"/>
    <mergeCell ref="I289:K292"/>
    <mergeCell ref="BB281:BB284"/>
    <mergeCell ref="C285:C288"/>
    <mergeCell ref="D285:D288"/>
    <mergeCell ref="E285:E288"/>
    <mergeCell ref="F285:F288"/>
    <mergeCell ref="G285:H288"/>
    <mergeCell ref="I285:K288"/>
    <mergeCell ref="L285:Q288"/>
    <mergeCell ref="R285:W288"/>
    <mergeCell ref="X285:Z288"/>
    <mergeCell ref="L281:Q284"/>
    <mergeCell ref="R281:W284"/>
    <mergeCell ref="X281:Z284"/>
    <mergeCell ref="AA281:AC284"/>
    <mergeCell ref="AD281:AI284"/>
    <mergeCell ref="BA281:BA284"/>
    <mergeCell ref="AA277:AC280"/>
    <mergeCell ref="AD277:AI280"/>
    <mergeCell ref="BA277:BA280"/>
    <mergeCell ref="BB277:BB280"/>
    <mergeCell ref="C281:C284"/>
    <mergeCell ref="D281:D284"/>
    <mergeCell ref="E281:E284"/>
    <mergeCell ref="F281:F284"/>
    <mergeCell ref="G281:H284"/>
    <mergeCell ref="I281:K284"/>
    <mergeCell ref="BB273:BB276"/>
    <mergeCell ref="C277:C280"/>
    <mergeCell ref="D277:D280"/>
    <mergeCell ref="E277:E280"/>
    <mergeCell ref="F277:F280"/>
    <mergeCell ref="G277:H280"/>
    <mergeCell ref="I277:K280"/>
    <mergeCell ref="L277:Q280"/>
    <mergeCell ref="R277:W280"/>
    <mergeCell ref="X277:Z280"/>
    <mergeCell ref="L273:Q276"/>
    <mergeCell ref="R273:W276"/>
    <mergeCell ref="X273:Z276"/>
    <mergeCell ref="AA273:AC276"/>
    <mergeCell ref="AD273:AI276"/>
    <mergeCell ref="BA273:BA276"/>
    <mergeCell ref="AA269:AC272"/>
    <mergeCell ref="AD269:AI272"/>
    <mergeCell ref="BA269:BA272"/>
    <mergeCell ref="BB269:BB272"/>
    <mergeCell ref="C273:C276"/>
    <mergeCell ref="D273:D276"/>
    <mergeCell ref="E273:E276"/>
    <mergeCell ref="F273:F276"/>
    <mergeCell ref="G273:H276"/>
    <mergeCell ref="I273:K276"/>
    <mergeCell ref="BB265:BB268"/>
    <mergeCell ref="C269:C272"/>
    <mergeCell ref="D269:D272"/>
    <mergeCell ref="E269:E272"/>
    <mergeCell ref="F269:F272"/>
    <mergeCell ref="G269:H272"/>
    <mergeCell ref="I269:K272"/>
    <mergeCell ref="L269:Q272"/>
    <mergeCell ref="R269:W272"/>
    <mergeCell ref="X269:Z272"/>
    <mergeCell ref="L265:Q268"/>
    <mergeCell ref="R265:W268"/>
    <mergeCell ref="X265:Z268"/>
    <mergeCell ref="AA265:AC268"/>
    <mergeCell ref="AD265:AI268"/>
    <mergeCell ref="BA265:BA268"/>
    <mergeCell ref="AA261:AC264"/>
    <mergeCell ref="AD261:AI264"/>
    <mergeCell ref="BA261:BA264"/>
    <mergeCell ref="BB261:BB264"/>
    <mergeCell ref="C265:C268"/>
    <mergeCell ref="D265:D268"/>
    <mergeCell ref="E265:E268"/>
    <mergeCell ref="F265:F268"/>
    <mergeCell ref="G265:H268"/>
    <mergeCell ref="I265:K268"/>
    <mergeCell ref="BB257:BB260"/>
    <mergeCell ref="C261:C264"/>
    <mergeCell ref="D261:D264"/>
    <mergeCell ref="E261:E264"/>
    <mergeCell ref="F261:F264"/>
    <mergeCell ref="G261:H264"/>
    <mergeCell ref="I261:K264"/>
    <mergeCell ref="L261:Q264"/>
    <mergeCell ref="R261:W264"/>
    <mergeCell ref="X261:Z264"/>
    <mergeCell ref="L257:Q260"/>
    <mergeCell ref="R257:W260"/>
    <mergeCell ref="X257:Z260"/>
    <mergeCell ref="AA257:AC260"/>
    <mergeCell ref="AD257:AI260"/>
    <mergeCell ref="BA257:BA260"/>
    <mergeCell ref="AA253:AC256"/>
    <mergeCell ref="AD253:AI256"/>
    <mergeCell ref="BA253:BA256"/>
    <mergeCell ref="BB253:BB256"/>
    <mergeCell ref="C257:C260"/>
    <mergeCell ref="D257:D260"/>
    <mergeCell ref="E257:E260"/>
    <mergeCell ref="F257:F260"/>
    <mergeCell ref="G257:H260"/>
    <mergeCell ref="I257:K260"/>
    <mergeCell ref="BB249:BB252"/>
    <mergeCell ref="C253:C256"/>
    <mergeCell ref="D253:D256"/>
    <mergeCell ref="E253:E256"/>
    <mergeCell ref="F253:F256"/>
    <mergeCell ref="G253:H256"/>
    <mergeCell ref="I253:K256"/>
    <mergeCell ref="L253:Q256"/>
    <mergeCell ref="R253:W256"/>
    <mergeCell ref="X253:Z256"/>
    <mergeCell ref="L249:Q252"/>
    <mergeCell ref="R249:W252"/>
    <mergeCell ref="X249:Z252"/>
    <mergeCell ref="AA249:AC252"/>
    <mergeCell ref="AD249:AI252"/>
    <mergeCell ref="BA249:BA252"/>
    <mergeCell ref="AA245:AC248"/>
    <mergeCell ref="AD245:AI248"/>
    <mergeCell ref="BA245:BA248"/>
    <mergeCell ref="BB245:BB248"/>
    <mergeCell ref="C249:C252"/>
    <mergeCell ref="D249:D252"/>
    <mergeCell ref="E249:E252"/>
    <mergeCell ref="F249:F252"/>
    <mergeCell ref="G249:H252"/>
    <mergeCell ref="I249:K252"/>
    <mergeCell ref="BB241:BB244"/>
    <mergeCell ref="C245:C248"/>
    <mergeCell ref="D245:D248"/>
    <mergeCell ref="E245:E248"/>
    <mergeCell ref="F245:F248"/>
    <mergeCell ref="G245:H248"/>
    <mergeCell ref="I245:K248"/>
    <mergeCell ref="L245:Q248"/>
    <mergeCell ref="R245:W248"/>
    <mergeCell ref="X245:Z248"/>
    <mergeCell ref="L241:Q244"/>
    <mergeCell ref="R241:W244"/>
    <mergeCell ref="X241:Z244"/>
    <mergeCell ref="AA241:AC244"/>
    <mergeCell ref="AD241:AI244"/>
    <mergeCell ref="BA241:BA244"/>
    <mergeCell ref="AA237:AC240"/>
    <mergeCell ref="AD237:AI240"/>
    <mergeCell ref="BA237:BA240"/>
    <mergeCell ref="BB237:BB240"/>
    <mergeCell ref="C241:C244"/>
    <mergeCell ref="D241:D244"/>
    <mergeCell ref="E241:E244"/>
    <mergeCell ref="F241:F244"/>
    <mergeCell ref="G241:H244"/>
    <mergeCell ref="I241:K244"/>
    <mergeCell ref="BB233:BB236"/>
    <mergeCell ref="C237:C240"/>
    <mergeCell ref="D237:D240"/>
    <mergeCell ref="E237:E240"/>
    <mergeCell ref="F237:F240"/>
    <mergeCell ref="G237:H240"/>
    <mergeCell ref="I237:K240"/>
    <mergeCell ref="L237:Q240"/>
    <mergeCell ref="R237:W240"/>
    <mergeCell ref="X237:Z240"/>
    <mergeCell ref="L233:Q236"/>
    <mergeCell ref="R233:W236"/>
    <mergeCell ref="X233:Z236"/>
    <mergeCell ref="AA233:AC236"/>
    <mergeCell ref="AD233:AI236"/>
    <mergeCell ref="BA233:BA236"/>
    <mergeCell ref="BA229:BA232"/>
    <mergeCell ref="BB229:BB232"/>
    <mergeCell ref="X230:Z232"/>
    <mergeCell ref="AA230:AC232"/>
    <mergeCell ref="C233:C236"/>
    <mergeCell ref="D233:D236"/>
    <mergeCell ref="E233:E236"/>
    <mergeCell ref="F233:F236"/>
    <mergeCell ref="G233:H236"/>
    <mergeCell ref="I233:K236"/>
    <mergeCell ref="D225:AR225"/>
    <mergeCell ref="C229:H232"/>
    <mergeCell ref="I229:K232"/>
    <mergeCell ref="L229:Q232"/>
    <mergeCell ref="R229:W232"/>
    <mergeCell ref="X229:AC229"/>
    <mergeCell ref="AD229:AI232"/>
    <mergeCell ref="AX217:AX218"/>
    <mergeCell ref="AY217:AY218"/>
    <mergeCell ref="AZ217:AZ218"/>
    <mergeCell ref="BA217:BA218"/>
    <mergeCell ref="BB217:BB218"/>
    <mergeCell ref="D223:AR223"/>
    <mergeCell ref="AX215:AX216"/>
    <mergeCell ref="AY215:AY216"/>
    <mergeCell ref="AZ215:AZ216"/>
    <mergeCell ref="BA215:BA216"/>
    <mergeCell ref="BB215:BB216"/>
    <mergeCell ref="E217:I218"/>
    <mergeCell ref="J217:P218"/>
    <mergeCell ref="Q217:R218"/>
    <mergeCell ref="AV217:AV218"/>
    <mergeCell ref="AW217:AW218"/>
    <mergeCell ref="C215:D218"/>
    <mergeCell ref="E215:I216"/>
    <mergeCell ref="J215:R216"/>
    <mergeCell ref="S215:AR218"/>
    <mergeCell ref="AV215:AV216"/>
    <mergeCell ref="AW215:AW216"/>
    <mergeCell ref="B203:AP203"/>
    <mergeCell ref="C207:I208"/>
    <mergeCell ref="J207:AF208"/>
    <mergeCell ref="AG207:AO208"/>
    <mergeCell ref="C209:I212"/>
    <mergeCell ref="AG209:AO212"/>
    <mergeCell ref="BA194:BA195"/>
    <mergeCell ref="BB194:BB195"/>
    <mergeCell ref="C197:AB201"/>
    <mergeCell ref="AE199:AK200"/>
    <mergeCell ref="AL199:AQ200"/>
    <mergeCell ref="AU199:AU200"/>
    <mergeCell ref="AV199:AV200"/>
    <mergeCell ref="AW199:AX200"/>
    <mergeCell ref="AT200:AT201"/>
    <mergeCell ref="AU194:AU195"/>
    <mergeCell ref="AV194:AV195"/>
    <mergeCell ref="AW194:AW195"/>
    <mergeCell ref="AX194:AX195"/>
    <mergeCell ref="AY194:AY195"/>
    <mergeCell ref="AZ194:AZ195"/>
    <mergeCell ref="Z194:AA195"/>
    <mergeCell ref="AE194:AI195"/>
    <mergeCell ref="AJ194:AK195"/>
    <mergeCell ref="AL194:AM195"/>
    <mergeCell ref="AN194:AO195"/>
    <mergeCell ref="AP194:AQ195"/>
    <mergeCell ref="N194:O195"/>
    <mergeCell ref="P194:Q195"/>
    <mergeCell ref="R194:S195"/>
    <mergeCell ref="T194:U195"/>
    <mergeCell ref="V194:W195"/>
    <mergeCell ref="X194:Y195"/>
    <mergeCell ref="AT189:AT190"/>
    <mergeCell ref="AU189:AU190"/>
    <mergeCell ref="AV189:AV190"/>
    <mergeCell ref="AX189:AX190"/>
    <mergeCell ref="AY189:AY190"/>
    <mergeCell ref="B194:E195"/>
    <mergeCell ref="F194:G195"/>
    <mergeCell ref="H194:I195"/>
    <mergeCell ref="J194:K195"/>
    <mergeCell ref="L194:M195"/>
    <mergeCell ref="Z189:AA190"/>
    <mergeCell ref="AE189:AI190"/>
    <mergeCell ref="AJ189:AK190"/>
    <mergeCell ref="AL189:AM190"/>
    <mergeCell ref="AN189:AO190"/>
    <mergeCell ref="AP189:AQ190"/>
    <mergeCell ref="N189:O190"/>
    <mergeCell ref="P189:Q190"/>
    <mergeCell ref="R189:S190"/>
    <mergeCell ref="T189:U190"/>
    <mergeCell ref="V189:W190"/>
    <mergeCell ref="X189:Y190"/>
    <mergeCell ref="A186:I187"/>
    <mergeCell ref="B189:E190"/>
    <mergeCell ref="F189:G190"/>
    <mergeCell ref="H189:I190"/>
    <mergeCell ref="J189:K190"/>
    <mergeCell ref="L189:M190"/>
    <mergeCell ref="BA175:BA176"/>
    <mergeCell ref="BB175:BB176"/>
    <mergeCell ref="C178:AB182"/>
    <mergeCell ref="AE180:AK181"/>
    <mergeCell ref="AL180:AQ181"/>
    <mergeCell ref="AU180:AU181"/>
    <mergeCell ref="AV180:AV181"/>
    <mergeCell ref="AW180:AX181"/>
    <mergeCell ref="AT181:AT182"/>
    <mergeCell ref="AU175:AU176"/>
    <mergeCell ref="AV175:AV176"/>
    <mergeCell ref="AW175:AW176"/>
    <mergeCell ref="AX175:AX176"/>
    <mergeCell ref="AY175:AY176"/>
    <mergeCell ref="AZ175:AZ176"/>
    <mergeCell ref="Z175:AA176"/>
    <mergeCell ref="AE175:AI176"/>
    <mergeCell ref="AJ175:AK176"/>
    <mergeCell ref="AL175:AM176"/>
    <mergeCell ref="AN175:AO176"/>
    <mergeCell ref="AP175:AQ176"/>
    <mergeCell ref="N175:O176"/>
    <mergeCell ref="P175:Q176"/>
    <mergeCell ref="R175:S176"/>
    <mergeCell ref="T175:U176"/>
    <mergeCell ref="V175:W176"/>
    <mergeCell ref="X175:Y176"/>
    <mergeCell ref="AT170:AT171"/>
    <mergeCell ref="AU170:AU171"/>
    <mergeCell ref="AV170:AV171"/>
    <mergeCell ref="AX170:AX171"/>
    <mergeCell ref="AY170:AY171"/>
    <mergeCell ref="B175:E176"/>
    <mergeCell ref="F175:G176"/>
    <mergeCell ref="H175:I176"/>
    <mergeCell ref="J175:K176"/>
    <mergeCell ref="L175:M176"/>
    <mergeCell ref="Z170:AA171"/>
    <mergeCell ref="AE170:AI171"/>
    <mergeCell ref="AJ170:AK171"/>
    <mergeCell ref="AL170:AM171"/>
    <mergeCell ref="AN170:AO171"/>
    <mergeCell ref="AP170:AQ171"/>
    <mergeCell ref="N170:O171"/>
    <mergeCell ref="P170:Q171"/>
    <mergeCell ref="R170:S171"/>
    <mergeCell ref="T170:U171"/>
    <mergeCell ref="V170:W171"/>
    <mergeCell ref="X170:Y171"/>
    <mergeCell ref="A167:I168"/>
    <mergeCell ref="B170:E171"/>
    <mergeCell ref="F170:G171"/>
    <mergeCell ref="H170:I171"/>
    <mergeCell ref="J170:K171"/>
    <mergeCell ref="L170:M171"/>
    <mergeCell ref="BA157:BA158"/>
    <mergeCell ref="BB157:BB158"/>
    <mergeCell ref="C160:AB164"/>
    <mergeCell ref="AE162:AK163"/>
    <mergeCell ref="AL162:AQ163"/>
    <mergeCell ref="AU162:AU163"/>
    <mergeCell ref="AV162:AV163"/>
    <mergeCell ref="AW162:AX163"/>
    <mergeCell ref="AT163:AT164"/>
    <mergeCell ref="AU157:AU158"/>
    <mergeCell ref="AV157:AV158"/>
    <mergeCell ref="AW157:AW158"/>
    <mergeCell ref="AX157:AX158"/>
    <mergeCell ref="AY157:AY158"/>
    <mergeCell ref="AZ157:AZ158"/>
    <mergeCell ref="Z157:AA158"/>
    <mergeCell ref="AE157:AI158"/>
    <mergeCell ref="AJ157:AK158"/>
    <mergeCell ref="AL157:AM158"/>
    <mergeCell ref="AN157:AO158"/>
    <mergeCell ref="AP157:AQ158"/>
    <mergeCell ref="N157:O158"/>
    <mergeCell ref="P157:Q158"/>
    <mergeCell ref="R157:S158"/>
    <mergeCell ref="T157:U158"/>
    <mergeCell ref="V157:W158"/>
    <mergeCell ref="X157:Y158"/>
    <mergeCell ref="AT152:AT153"/>
    <mergeCell ref="AU152:AU153"/>
    <mergeCell ref="AV152:AV153"/>
    <mergeCell ref="AX152:AX153"/>
    <mergeCell ref="AY152:AY153"/>
    <mergeCell ref="B157:E158"/>
    <mergeCell ref="F157:G158"/>
    <mergeCell ref="H157:I158"/>
    <mergeCell ref="J157:K158"/>
    <mergeCell ref="L157:M158"/>
    <mergeCell ref="Z152:AA153"/>
    <mergeCell ref="AE152:AI153"/>
    <mergeCell ref="AJ152:AK153"/>
    <mergeCell ref="AL152:AM153"/>
    <mergeCell ref="AN152:AO153"/>
    <mergeCell ref="AP152:AQ153"/>
    <mergeCell ref="N152:O153"/>
    <mergeCell ref="P152:Q153"/>
    <mergeCell ref="R152:S153"/>
    <mergeCell ref="T152:U153"/>
    <mergeCell ref="V152:W153"/>
    <mergeCell ref="X152:Y153"/>
    <mergeCell ref="A149:I150"/>
    <mergeCell ref="B152:E153"/>
    <mergeCell ref="F152:G153"/>
    <mergeCell ref="H152:I153"/>
    <mergeCell ref="J152:K153"/>
    <mergeCell ref="L152:M153"/>
    <mergeCell ref="BA139:BA140"/>
    <mergeCell ref="BB139:BB140"/>
    <mergeCell ref="C142:AB146"/>
    <mergeCell ref="AE144:AK145"/>
    <mergeCell ref="AL144:AQ145"/>
    <mergeCell ref="AU144:AU145"/>
    <mergeCell ref="AV144:AV145"/>
    <mergeCell ref="AW144:AX145"/>
    <mergeCell ref="AT145:AT146"/>
    <mergeCell ref="AU139:AU140"/>
    <mergeCell ref="AV139:AV140"/>
    <mergeCell ref="AW139:AW140"/>
    <mergeCell ref="AX139:AX140"/>
    <mergeCell ref="AY139:AY140"/>
    <mergeCell ref="AZ139:AZ140"/>
    <mergeCell ref="Z139:AA140"/>
    <mergeCell ref="AE139:AI140"/>
    <mergeCell ref="AJ139:AK140"/>
    <mergeCell ref="AL139:AM140"/>
    <mergeCell ref="AN139:AO140"/>
    <mergeCell ref="AP139:AQ140"/>
    <mergeCell ref="N139:O140"/>
    <mergeCell ref="P139:Q140"/>
    <mergeCell ref="R139:S140"/>
    <mergeCell ref="T139:U140"/>
    <mergeCell ref="V139:W140"/>
    <mergeCell ref="X139:Y140"/>
    <mergeCell ref="AT134:AT135"/>
    <mergeCell ref="AU134:AU135"/>
    <mergeCell ref="AV134:AV135"/>
    <mergeCell ref="AX134:AX135"/>
    <mergeCell ref="AY134:AY135"/>
    <mergeCell ref="B139:E140"/>
    <mergeCell ref="F139:G140"/>
    <mergeCell ref="H139:I140"/>
    <mergeCell ref="J139:K140"/>
    <mergeCell ref="L139:M140"/>
    <mergeCell ref="Z134:AA135"/>
    <mergeCell ref="AE134:AI135"/>
    <mergeCell ref="AJ134:AK135"/>
    <mergeCell ref="AL134:AM135"/>
    <mergeCell ref="AN134:AO135"/>
    <mergeCell ref="AP134:AQ135"/>
    <mergeCell ref="N134:O135"/>
    <mergeCell ref="P134:Q135"/>
    <mergeCell ref="R134:S135"/>
    <mergeCell ref="T134:U135"/>
    <mergeCell ref="V134:W135"/>
    <mergeCell ref="X134:Y135"/>
    <mergeCell ref="A131:I132"/>
    <mergeCell ref="B134:E135"/>
    <mergeCell ref="F134:G135"/>
    <mergeCell ref="H134:I135"/>
    <mergeCell ref="J134:K135"/>
    <mergeCell ref="L134:M135"/>
    <mergeCell ref="BA120:BA121"/>
    <mergeCell ref="BB120:BB121"/>
    <mergeCell ref="C123:AB127"/>
    <mergeCell ref="AE125:AK126"/>
    <mergeCell ref="AL125:AQ126"/>
    <mergeCell ref="AU125:AU126"/>
    <mergeCell ref="AV125:AV126"/>
    <mergeCell ref="AW125:AX126"/>
    <mergeCell ref="AT126:AT127"/>
    <mergeCell ref="AU120:AU121"/>
    <mergeCell ref="AV120:AV121"/>
    <mergeCell ref="AW120:AW121"/>
    <mergeCell ref="AX120:AX121"/>
    <mergeCell ref="AY120:AY121"/>
    <mergeCell ref="AZ120:AZ121"/>
    <mergeCell ref="Z120:AA121"/>
    <mergeCell ref="AE120:AI121"/>
    <mergeCell ref="AJ120:AK121"/>
    <mergeCell ref="AL120:AM121"/>
    <mergeCell ref="AN120:AO121"/>
    <mergeCell ref="AP120:AQ121"/>
    <mergeCell ref="N120:O121"/>
    <mergeCell ref="P120:Q121"/>
    <mergeCell ref="R120:S121"/>
    <mergeCell ref="T120:U121"/>
    <mergeCell ref="V120:W121"/>
    <mergeCell ref="X120:Y121"/>
    <mergeCell ref="AT115:AT116"/>
    <mergeCell ref="AU115:AU116"/>
    <mergeCell ref="AV115:AV116"/>
    <mergeCell ref="AX115:AX116"/>
    <mergeCell ref="AY115:AY116"/>
    <mergeCell ref="B120:E121"/>
    <mergeCell ref="F120:G121"/>
    <mergeCell ref="H120:I121"/>
    <mergeCell ref="J120:K121"/>
    <mergeCell ref="L120:M121"/>
    <mergeCell ref="Z115:AA116"/>
    <mergeCell ref="AE115:AI116"/>
    <mergeCell ref="AJ115:AK116"/>
    <mergeCell ref="AL115:AM116"/>
    <mergeCell ref="AN115:AO116"/>
    <mergeCell ref="AP115:AQ116"/>
    <mergeCell ref="N115:O116"/>
    <mergeCell ref="P115:Q116"/>
    <mergeCell ref="R115:S116"/>
    <mergeCell ref="T115:U116"/>
    <mergeCell ref="V115:W116"/>
    <mergeCell ref="X115:Y116"/>
    <mergeCell ref="A112:I113"/>
    <mergeCell ref="B115:E116"/>
    <mergeCell ref="F115:G116"/>
    <mergeCell ref="H115:I116"/>
    <mergeCell ref="J115:K116"/>
    <mergeCell ref="L115:M116"/>
    <mergeCell ref="BA102:BA103"/>
    <mergeCell ref="BB102:BB103"/>
    <mergeCell ref="C105:AB109"/>
    <mergeCell ref="AE107:AK108"/>
    <mergeCell ref="AL107:AQ108"/>
    <mergeCell ref="AU107:AU108"/>
    <mergeCell ref="AV107:AV108"/>
    <mergeCell ref="AW107:AX108"/>
    <mergeCell ref="AT108:AT109"/>
    <mergeCell ref="AU102:AU103"/>
    <mergeCell ref="AV102:AV103"/>
    <mergeCell ref="AW102:AW103"/>
    <mergeCell ref="AX102:AX103"/>
    <mergeCell ref="AY102:AY103"/>
    <mergeCell ref="AZ102:AZ103"/>
    <mergeCell ref="Z102:AA103"/>
    <mergeCell ref="AE102:AI103"/>
    <mergeCell ref="AJ102:AK103"/>
    <mergeCell ref="AL102:AM103"/>
    <mergeCell ref="AN102:AO103"/>
    <mergeCell ref="AP102:AQ103"/>
    <mergeCell ref="N102:O103"/>
    <mergeCell ref="P102:Q103"/>
    <mergeCell ref="R102:S103"/>
    <mergeCell ref="T102:U103"/>
    <mergeCell ref="V102:W103"/>
    <mergeCell ref="X102:Y103"/>
    <mergeCell ref="AT97:AT98"/>
    <mergeCell ref="AU97:AU98"/>
    <mergeCell ref="AV97:AV98"/>
    <mergeCell ref="AX97:AX98"/>
    <mergeCell ref="AY97:AY98"/>
    <mergeCell ref="B102:E103"/>
    <mergeCell ref="F102:G103"/>
    <mergeCell ref="H102:I103"/>
    <mergeCell ref="J102:K103"/>
    <mergeCell ref="L102:M103"/>
    <mergeCell ref="Z97:AA98"/>
    <mergeCell ref="AE97:AI98"/>
    <mergeCell ref="AJ97:AK98"/>
    <mergeCell ref="AL97:AM98"/>
    <mergeCell ref="AN97:AO98"/>
    <mergeCell ref="AP97:AQ98"/>
    <mergeCell ref="N97:O98"/>
    <mergeCell ref="P97:Q98"/>
    <mergeCell ref="R97:S98"/>
    <mergeCell ref="T97:U98"/>
    <mergeCell ref="V97:W98"/>
    <mergeCell ref="X97:Y98"/>
    <mergeCell ref="A94:I95"/>
    <mergeCell ref="B97:E98"/>
    <mergeCell ref="F97:G98"/>
    <mergeCell ref="H97:I98"/>
    <mergeCell ref="J97:K98"/>
    <mergeCell ref="L97:M98"/>
    <mergeCell ref="BA84:BA85"/>
    <mergeCell ref="BB84:BB85"/>
    <mergeCell ref="C87:AB91"/>
    <mergeCell ref="AE89:AK90"/>
    <mergeCell ref="AL89:AQ90"/>
    <mergeCell ref="AU89:AU90"/>
    <mergeCell ref="AV89:AV90"/>
    <mergeCell ref="AW89:AX90"/>
    <mergeCell ref="AT90:AT91"/>
    <mergeCell ref="AU84:AU85"/>
    <mergeCell ref="AV84:AV85"/>
    <mergeCell ref="AW84:AW85"/>
    <mergeCell ref="AX84:AX85"/>
    <mergeCell ref="AY84:AY85"/>
    <mergeCell ref="AZ84:AZ85"/>
    <mergeCell ref="Z84:AA85"/>
    <mergeCell ref="AE84:AI85"/>
    <mergeCell ref="AJ84:AK85"/>
    <mergeCell ref="AL84:AM85"/>
    <mergeCell ref="AN84:AO85"/>
    <mergeCell ref="AP84:AQ85"/>
    <mergeCell ref="N84:O85"/>
    <mergeCell ref="P84:Q85"/>
    <mergeCell ref="R84:S85"/>
    <mergeCell ref="T84:U85"/>
    <mergeCell ref="V84:W85"/>
    <mergeCell ref="X84:Y85"/>
    <mergeCell ref="AT79:AT80"/>
    <mergeCell ref="AU79:AU80"/>
    <mergeCell ref="AV79:AV80"/>
    <mergeCell ref="AX79:AX80"/>
    <mergeCell ref="AY79:AY80"/>
    <mergeCell ref="B84:E85"/>
    <mergeCell ref="F84:G85"/>
    <mergeCell ref="H84:I85"/>
    <mergeCell ref="J84:K85"/>
    <mergeCell ref="L84:M85"/>
    <mergeCell ref="Z79:AA80"/>
    <mergeCell ref="AE79:AI80"/>
    <mergeCell ref="AJ79:AK80"/>
    <mergeCell ref="AL79:AM80"/>
    <mergeCell ref="AN79:AO80"/>
    <mergeCell ref="AP79:AQ80"/>
    <mergeCell ref="N79:O80"/>
    <mergeCell ref="P79:Q80"/>
    <mergeCell ref="R79:S80"/>
    <mergeCell ref="T79:U80"/>
    <mergeCell ref="V79:W80"/>
    <mergeCell ref="X79:Y80"/>
    <mergeCell ref="A76:I77"/>
    <mergeCell ref="B79:E80"/>
    <mergeCell ref="F79:G80"/>
    <mergeCell ref="H79:I80"/>
    <mergeCell ref="J79:K80"/>
    <mergeCell ref="L79:M80"/>
    <mergeCell ref="BA65:BA66"/>
    <mergeCell ref="BB65:BB66"/>
    <mergeCell ref="C68:AB72"/>
    <mergeCell ref="AE70:AK71"/>
    <mergeCell ref="AL70:AQ71"/>
    <mergeCell ref="AU70:AU71"/>
    <mergeCell ref="AV70:AV71"/>
    <mergeCell ref="AW70:AX71"/>
    <mergeCell ref="AT71:AT72"/>
    <mergeCell ref="AU65:AU66"/>
    <mergeCell ref="AV65:AV66"/>
    <mergeCell ref="AW65:AW66"/>
    <mergeCell ref="AX65:AX66"/>
    <mergeCell ref="AY65:AY66"/>
    <mergeCell ref="AZ65:AZ66"/>
    <mergeCell ref="Z65:AA66"/>
    <mergeCell ref="AE65:AI66"/>
    <mergeCell ref="AJ65:AK66"/>
    <mergeCell ref="AL65:AM66"/>
    <mergeCell ref="AN65:AO66"/>
    <mergeCell ref="AP65:AQ66"/>
    <mergeCell ref="N65:O66"/>
    <mergeCell ref="P65:Q66"/>
    <mergeCell ref="R65:S66"/>
    <mergeCell ref="T65:U66"/>
    <mergeCell ref="V65:W66"/>
    <mergeCell ref="X65:Y66"/>
    <mergeCell ref="AT60:AT61"/>
    <mergeCell ref="AU60:AU61"/>
    <mergeCell ref="AV60:AV61"/>
    <mergeCell ref="AX60:AX61"/>
    <mergeCell ref="AY60:AY61"/>
    <mergeCell ref="B65:E66"/>
    <mergeCell ref="F65:G66"/>
    <mergeCell ref="H65:I66"/>
    <mergeCell ref="J65:K66"/>
    <mergeCell ref="L65:M66"/>
    <mergeCell ref="Z60:AA61"/>
    <mergeCell ref="AE60:AI61"/>
    <mergeCell ref="AJ60:AK61"/>
    <mergeCell ref="AL60:AM61"/>
    <mergeCell ref="AN60:AO61"/>
    <mergeCell ref="AP60:AQ61"/>
    <mergeCell ref="N60:O61"/>
    <mergeCell ref="P60:Q61"/>
    <mergeCell ref="R60:S61"/>
    <mergeCell ref="T60:U61"/>
    <mergeCell ref="V60:W61"/>
    <mergeCell ref="X60:Y61"/>
    <mergeCell ref="A57:I58"/>
    <mergeCell ref="B60:E61"/>
    <mergeCell ref="F60:G61"/>
    <mergeCell ref="H60:I61"/>
    <mergeCell ref="J60:K61"/>
    <mergeCell ref="L60:M61"/>
    <mergeCell ref="BA47:BA48"/>
    <mergeCell ref="BB47:BB48"/>
    <mergeCell ref="C50:AB54"/>
    <mergeCell ref="AE52:AK53"/>
    <mergeCell ref="AL52:AQ53"/>
    <mergeCell ref="AU52:AU53"/>
    <mergeCell ref="AV52:AV53"/>
    <mergeCell ref="AW52:AX53"/>
    <mergeCell ref="AT53:AT54"/>
    <mergeCell ref="AU47:AU48"/>
    <mergeCell ref="AV47:AV48"/>
    <mergeCell ref="AW47:AW48"/>
    <mergeCell ref="AX47:AX48"/>
    <mergeCell ref="AY47:AY48"/>
    <mergeCell ref="AZ47:AZ48"/>
    <mergeCell ref="Z47:AA48"/>
    <mergeCell ref="AE47:AI48"/>
    <mergeCell ref="AJ47:AK48"/>
    <mergeCell ref="AL47:AM48"/>
    <mergeCell ref="AN47:AO48"/>
    <mergeCell ref="AP47:AQ48"/>
    <mergeCell ref="N47:O48"/>
    <mergeCell ref="P47:Q48"/>
    <mergeCell ref="R47:S48"/>
    <mergeCell ref="T47:U48"/>
    <mergeCell ref="V47:W48"/>
    <mergeCell ref="X47:Y48"/>
    <mergeCell ref="AT42:AT43"/>
    <mergeCell ref="AU42:AU43"/>
    <mergeCell ref="AV42:AV43"/>
    <mergeCell ref="AX42:AX43"/>
    <mergeCell ref="AY42:AY43"/>
    <mergeCell ref="B47:E48"/>
    <mergeCell ref="F47:G48"/>
    <mergeCell ref="H47:I48"/>
    <mergeCell ref="J47:K48"/>
    <mergeCell ref="L47:M48"/>
    <mergeCell ref="Z42:AA43"/>
    <mergeCell ref="AE42:AI43"/>
    <mergeCell ref="AJ42:AK43"/>
    <mergeCell ref="AL42:AM43"/>
    <mergeCell ref="AN42:AO43"/>
    <mergeCell ref="AP42:AQ43"/>
    <mergeCell ref="N42:O43"/>
    <mergeCell ref="P42:Q43"/>
    <mergeCell ref="R42:S43"/>
    <mergeCell ref="T42:U43"/>
    <mergeCell ref="V42:W43"/>
    <mergeCell ref="X42:Y43"/>
    <mergeCell ref="A39:I40"/>
    <mergeCell ref="B42:E43"/>
    <mergeCell ref="F42:G43"/>
    <mergeCell ref="H42:I43"/>
    <mergeCell ref="J42:K43"/>
    <mergeCell ref="L42:M43"/>
    <mergeCell ref="BA27:BA28"/>
    <mergeCell ref="BB27:BB28"/>
    <mergeCell ref="C30:AB34"/>
    <mergeCell ref="AE32:AK33"/>
    <mergeCell ref="AL32:AQ33"/>
    <mergeCell ref="AU32:AU33"/>
    <mergeCell ref="AV32:AV33"/>
    <mergeCell ref="AW32:AX33"/>
    <mergeCell ref="AT33:AT34"/>
    <mergeCell ref="AU27:AU28"/>
    <mergeCell ref="AV27:AV28"/>
    <mergeCell ref="AW27:AW28"/>
    <mergeCell ref="AX27:AX28"/>
    <mergeCell ref="AY27:AY28"/>
    <mergeCell ref="AZ27:AZ28"/>
    <mergeCell ref="Z27:AA28"/>
    <mergeCell ref="AE27:AI28"/>
    <mergeCell ref="AJ27:AK28"/>
    <mergeCell ref="AL27:AM28"/>
    <mergeCell ref="AN27:AO28"/>
    <mergeCell ref="AP27:AQ28"/>
    <mergeCell ref="N27:O28"/>
    <mergeCell ref="P27:Q28"/>
    <mergeCell ref="R27:S28"/>
    <mergeCell ref="T27:U28"/>
    <mergeCell ref="V27:W28"/>
    <mergeCell ref="X27:Y28"/>
    <mergeCell ref="AT22:AT23"/>
    <mergeCell ref="AU22:AU23"/>
    <mergeCell ref="AV22:AV23"/>
    <mergeCell ref="AX22:AX23"/>
    <mergeCell ref="AY22:AY23"/>
    <mergeCell ref="B27:E28"/>
    <mergeCell ref="F27:G28"/>
    <mergeCell ref="H27:I28"/>
    <mergeCell ref="J27:K28"/>
    <mergeCell ref="L27:M28"/>
    <mergeCell ref="Z22:AA23"/>
    <mergeCell ref="AE22:AI23"/>
    <mergeCell ref="AJ22:AK23"/>
    <mergeCell ref="AL22:AM23"/>
    <mergeCell ref="AN22:AO23"/>
    <mergeCell ref="AP22:AQ23"/>
    <mergeCell ref="N22:O23"/>
    <mergeCell ref="P22:Q23"/>
    <mergeCell ref="R22:S23"/>
    <mergeCell ref="T22:U23"/>
    <mergeCell ref="V22:W23"/>
    <mergeCell ref="X22:Y23"/>
    <mergeCell ref="A19:I20"/>
    <mergeCell ref="B22:E23"/>
    <mergeCell ref="F22:G23"/>
    <mergeCell ref="H22:I23"/>
    <mergeCell ref="J22:K23"/>
    <mergeCell ref="L22:M23"/>
    <mergeCell ref="A7:K8"/>
    <mergeCell ref="L7:T8"/>
    <mergeCell ref="U7:AE8"/>
    <mergeCell ref="AF7:AS8"/>
    <mergeCell ref="B9:AS9"/>
    <mergeCell ref="B16:AS16"/>
    <mergeCell ref="A2:H2"/>
    <mergeCell ref="I2:AJ2"/>
    <mergeCell ref="AK2:AS2"/>
    <mergeCell ref="A3:AS3"/>
    <mergeCell ref="A5:K6"/>
    <mergeCell ref="L5:T6"/>
    <mergeCell ref="U5:AE6"/>
    <mergeCell ref="AF5:AS6"/>
  </mergeCells>
  <phoneticPr fontId="3"/>
  <conditionalFormatting sqref="R233 R237 R241 R245 R249 R253 R257 R261 R265 R269 R273 R277 R281 R301 R305 R309 R313">
    <cfRule type="expression" dxfId="8" priority="7">
      <formula>IF(R233="定",TRUE)</formula>
    </cfRule>
    <cfRule type="expression" dxfId="7" priority="8">
      <formula>IF(#REF!="×",TRUE)</formula>
    </cfRule>
    <cfRule type="expression" dxfId="6" priority="9">
      <formula>IF(R233=0,TRUE)</formula>
    </cfRule>
  </conditionalFormatting>
  <conditionalFormatting sqref="R285 R289 R293 R297">
    <cfRule type="expression" dxfId="5" priority="4">
      <formula>IF(R285="定",TRUE)</formula>
    </cfRule>
    <cfRule type="expression" dxfId="4" priority="5">
      <formula>IF(#REF!="×",TRUE)</formula>
    </cfRule>
    <cfRule type="expression" dxfId="3" priority="6">
      <formula>IF(R285=0,TRUE)</formula>
    </cfRule>
  </conditionalFormatting>
  <conditionalFormatting sqref="AD233 AD237 AD241 AD245 AD249 AD253 AD257 AD261 AD265 AD269 AD273 AD277 AD281 AD285 AD289 AD293 AD297 AD301 AD305 AD309 AD313">
    <cfRule type="expression" dxfId="2" priority="1">
      <formula>IF(AD233="定",TRUE)</formula>
    </cfRule>
    <cfRule type="expression" dxfId="1" priority="2">
      <formula>IF(CB233="×",TRUE)</formula>
    </cfRule>
    <cfRule type="expression" dxfId="0" priority="3">
      <formula>IF(AD233=0,TRUE)</formula>
    </cfRule>
  </conditionalFormatting>
  <dataValidations count="5">
    <dataValidation type="whole" allowBlank="1" showInputMessage="1" showErrorMessage="1" sqref="H189:I190 H194:I195 H170:I171 H175:I176 H60:I61 H65:I66 H79:I80 H84:I85 H97:I98 H102:I103 H115:I116 H120:I121 H134:I135 H139:I140 H152:I153 H157:I158" xr:uid="{A33EA087-6F6A-4728-9C45-A13C4832B24C}">
      <formula1>5</formula1>
      <formula2>28</formula2>
    </dataValidation>
    <dataValidation type="decimal" operator="greaterThan" allowBlank="1" showInputMessage="1" showErrorMessage="1" sqref="J217:P218" xr:uid="{B97C5EED-F323-4A40-BDFE-D45C31B5BE9B}">
      <formula1>0</formula1>
    </dataValidation>
    <dataValidation type="whole" allowBlank="1" showInputMessage="1" showErrorMessage="1" sqref="AN175:AO176 AN170:AO171 L189:M190 X189:Y190 AN27:AO28 AN22:AO23 L22:M23 X22:Y23 L27:M28 X27:Y28 AN47:AO48 AN42:AO43 AN84:AO85 AN79:AO80 L84:M85 X84:Y85 L60:M61 X60:Y61 L65:M66 X65:Y66 AN65:AO66 AN60:AO61 L79:M80 X79:Y80 AN102:AO103 AN97:AO98 L102:M103 X102:Y103 L97:M98 X97:Y98 AN139:AO140 AN134:AO135 L139:M140 X139:Y140 L115:M116 X115:Y116 L120:M121 X120:Y121 AN120:AO121 AN115:AO116 L134:M135 X134:Y135 AN157:AO158 AN152:AO153 L157:M158 X157:Y158 L152:M153 X152:Y153 AN194:AO195 AN189:AO190 L194:M195 X194:Y195 L170:M171 X170:Y171 L175:M176 X175:Y176 L42:M43 X42:Y43 L47:M48 X47:Y48" xr:uid="{1F45CC77-C315-4A64-92FF-68CB426AC7DA}">
      <formula1>0</formula1>
      <formula2>59</formula2>
    </dataValidation>
    <dataValidation type="list" allowBlank="1" showInputMessage="1" showErrorMessage="1" sqref="I233:K316" xr:uid="{84FEC9FF-F703-460B-A675-6D8B338B0013}">
      <formula1>"○,定,×,－"</formula1>
    </dataValidation>
    <dataValidation type="whole" allowBlank="1" showInputMessage="1" showErrorMessage="1" sqref="X233:Z316" xr:uid="{953CB56B-95D1-4E06-AA00-4FE4E69DBF42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6" max="44" man="1"/>
    <brk id="220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FFEE-6B8B-48B5-8F17-0B224ED0B77E}">
  <sheetPr>
    <pageSetUpPr fitToPage="1"/>
  </sheetPr>
  <dimension ref="A1:BG321"/>
  <sheetViews>
    <sheetView showZeros="0" tabSelected="1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93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31" hidden="1" customWidth="1"/>
    <col min="56" max="58" width="9" style="3"/>
    <col min="59" max="16384" width="9" style="1"/>
  </cols>
  <sheetData>
    <row r="1" spans="1:59" ht="29.25" customHeight="1" x14ac:dyDescent="0.15">
      <c r="D1" s="2"/>
    </row>
    <row r="2" spans="1:59" ht="35.1" customHeight="1" x14ac:dyDescent="0.15">
      <c r="A2" s="346" t="s">
        <v>116</v>
      </c>
      <c r="B2" s="346"/>
      <c r="C2" s="346"/>
      <c r="D2" s="346"/>
      <c r="E2" s="346"/>
      <c r="F2" s="346"/>
      <c r="G2" s="346"/>
      <c r="H2" s="346"/>
      <c r="I2" s="347" t="s">
        <v>97</v>
      </c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8">
        <v>2</v>
      </c>
      <c r="AL2" s="348"/>
      <c r="AM2" s="348"/>
      <c r="AN2" s="348"/>
      <c r="AO2" s="348"/>
      <c r="AP2" s="348"/>
      <c r="AQ2" s="348"/>
      <c r="AR2" s="348"/>
      <c r="AS2" s="348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347" t="s">
        <v>98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8"/>
      <c r="AT4" s="12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</row>
    <row r="5" spans="1:59" ht="27.75" customHeight="1" x14ac:dyDescent="0.15">
      <c r="A5" s="349" t="s">
        <v>101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3" t="s">
        <v>102</v>
      </c>
      <c r="M5" s="353"/>
      <c r="N5" s="353"/>
      <c r="O5" s="353"/>
      <c r="P5" s="353"/>
      <c r="Q5" s="353"/>
      <c r="R5" s="353"/>
      <c r="S5" s="353"/>
      <c r="T5" s="353"/>
      <c r="U5" s="355" t="s">
        <v>103</v>
      </c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 t="s">
        <v>104</v>
      </c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7"/>
      <c r="AT5" s="12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</row>
    <row r="6" spans="1:59" ht="27.75" customHeight="1" x14ac:dyDescent="0.15">
      <c r="A6" s="351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4"/>
      <c r="M6" s="354"/>
      <c r="N6" s="354"/>
      <c r="O6" s="354"/>
      <c r="P6" s="354"/>
      <c r="Q6" s="354"/>
      <c r="R6" s="354"/>
      <c r="S6" s="354"/>
      <c r="T6" s="354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8"/>
      <c r="AT6" s="12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</row>
    <row r="7" spans="1:59" ht="27.75" customHeight="1" x14ac:dyDescent="0.15">
      <c r="A7" s="359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5"/>
      <c r="AT7" s="12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</row>
    <row r="8" spans="1:59" ht="27.75" customHeight="1" thickBot="1" x14ac:dyDescent="0.2">
      <c r="A8" s="361"/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6"/>
      <c r="AT8" s="12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</row>
    <row r="9" spans="1:59" ht="27.75" customHeight="1" x14ac:dyDescent="0.15">
      <c r="A9" s="119"/>
      <c r="B9" s="367" t="s">
        <v>100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12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</row>
    <row r="10" spans="1:59" s="10" customFormat="1" ht="28.5" customHeight="1" x14ac:dyDescent="0.15">
      <c r="A10" s="5" t="s">
        <v>95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9"/>
      <c r="BE10" s="9"/>
      <c r="BF10" s="9"/>
    </row>
    <row r="11" spans="1:59" s="11" customFormat="1" ht="15" customHeight="1" x14ac:dyDescent="0.15">
      <c r="D11" s="12"/>
      <c r="U11" s="10"/>
      <c r="V11" s="10"/>
      <c r="W11" s="10"/>
      <c r="X11" s="13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14"/>
      <c r="BE11" s="14"/>
      <c r="BF11" s="14"/>
    </row>
    <row r="12" spans="1:59" s="17" customFormat="1" ht="4.5" customHeight="1" x14ac:dyDescent="0.15">
      <c r="A12" s="15"/>
      <c r="B12" s="15"/>
      <c r="C12" s="16"/>
      <c r="F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U12" s="38"/>
      <c r="AV12" s="38"/>
      <c r="AW12" s="38"/>
      <c r="AX12" s="38"/>
      <c r="AY12" s="38"/>
      <c r="AZ12" s="38"/>
      <c r="BA12" s="38"/>
      <c r="BB12" s="38"/>
      <c r="BC12" s="38"/>
      <c r="BD12" s="9"/>
      <c r="BE12" s="9"/>
      <c r="BF12" s="9"/>
    </row>
    <row r="13" spans="1:59" s="10" customFormat="1" ht="28.5" customHeight="1" x14ac:dyDescent="0.15">
      <c r="A13" s="18"/>
      <c r="B13" s="19" t="s">
        <v>1</v>
      </c>
      <c r="D13" s="20"/>
      <c r="X13" s="13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2</v>
      </c>
      <c r="D14" s="20"/>
      <c r="X14" s="13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21"/>
      <c r="BE14" s="21"/>
      <c r="BF14" s="21"/>
    </row>
    <row r="15" spans="1:59" s="10" customFormat="1" ht="28.5" customHeight="1" x14ac:dyDescent="0.15">
      <c r="A15" s="18"/>
      <c r="B15" s="19" t="s">
        <v>3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39" customHeight="1" x14ac:dyDescent="0.15">
      <c r="A16" s="18"/>
      <c r="B16" s="261" t="s">
        <v>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28.5" customHeight="1" x14ac:dyDescent="0.15">
      <c r="A17" s="18"/>
      <c r="B17" s="19"/>
      <c r="D17" s="20"/>
      <c r="X17" s="13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7" customFormat="1" ht="4.5" customHeight="1" x14ac:dyDescent="0.15">
      <c r="A18" s="15"/>
      <c r="B18" s="15"/>
      <c r="C18" s="16"/>
      <c r="F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ht="25.5" customHeight="1" x14ac:dyDescent="0.15">
      <c r="A19" s="320" t="s">
        <v>5</v>
      </c>
      <c r="B19" s="321"/>
      <c r="C19" s="321"/>
      <c r="D19" s="321"/>
      <c r="E19" s="321"/>
      <c r="F19" s="321"/>
      <c r="G19" s="321"/>
      <c r="H19" s="321"/>
      <c r="I19" s="3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U19" s="31" t="s">
        <v>6</v>
      </c>
      <c r="AV19" s="34"/>
      <c r="AW19" s="34"/>
      <c r="AX19" s="34"/>
      <c r="AY19" s="34"/>
      <c r="BA19" s="34"/>
      <c r="BB19" s="34"/>
      <c r="BC19" s="34"/>
      <c r="BD19" s="21"/>
      <c r="BE19" s="21"/>
      <c r="BF19" s="21"/>
    </row>
    <row r="20" spans="1:58" ht="17.25" customHeight="1" x14ac:dyDescent="0.15">
      <c r="A20" s="323"/>
      <c r="B20" s="324"/>
      <c r="C20" s="324"/>
      <c r="D20" s="324"/>
      <c r="E20" s="324"/>
      <c r="F20" s="324"/>
      <c r="G20" s="324"/>
      <c r="H20" s="324"/>
      <c r="I20" s="32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5"/>
      <c r="AC20" s="25"/>
      <c r="AD20" s="25"/>
      <c r="AE20" s="2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7"/>
      <c r="AQ20" s="27"/>
      <c r="AR20" s="27"/>
      <c r="AS20" s="27"/>
    </row>
    <row r="21" spans="1:58" ht="28.5" customHeight="1" x14ac:dyDescent="0.15">
      <c r="A21" s="28"/>
      <c r="B21" s="29" t="s">
        <v>7</v>
      </c>
      <c r="C21" s="30"/>
      <c r="D21" s="30"/>
      <c r="E21" s="30"/>
      <c r="F21" s="31"/>
      <c r="G21" s="32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4"/>
      <c r="AC21" s="34"/>
      <c r="AD21" s="34"/>
      <c r="AE21" s="29" t="s">
        <v>8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V21" s="31" t="s">
        <v>9</v>
      </c>
      <c r="AY21" s="31" t="s">
        <v>10</v>
      </c>
    </row>
    <row r="22" spans="1:58" ht="25.5" customHeight="1" x14ac:dyDescent="0.15">
      <c r="A22" s="28"/>
      <c r="B22" s="209" t="s">
        <v>11</v>
      </c>
      <c r="C22" s="327"/>
      <c r="D22" s="327"/>
      <c r="E22" s="328"/>
      <c r="F22" s="326" t="s">
        <v>12</v>
      </c>
      <c r="G22" s="326"/>
      <c r="H22" s="292"/>
      <c r="I22" s="292"/>
      <c r="J22" s="283" t="s">
        <v>13</v>
      </c>
      <c r="K22" s="283"/>
      <c r="L22" s="292"/>
      <c r="M22" s="292"/>
      <c r="N22" s="283" t="s">
        <v>14</v>
      </c>
      <c r="O22" s="284"/>
      <c r="P22" s="315" t="s">
        <v>15</v>
      </c>
      <c r="Q22" s="284"/>
      <c r="R22" s="316" t="s">
        <v>16</v>
      </c>
      <c r="S22" s="316"/>
      <c r="T22" s="292"/>
      <c r="U22" s="292"/>
      <c r="V22" s="283" t="s">
        <v>13</v>
      </c>
      <c r="W22" s="283"/>
      <c r="X22" s="292"/>
      <c r="Y22" s="292"/>
      <c r="Z22" s="283" t="s">
        <v>14</v>
      </c>
      <c r="AA22" s="284"/>
      <c r="AB22" s="31"/>
      <c r="AC22" s="31"/>
      <c r="AD22" s="31"/>
      <c r="AE22" s="268" t="s">
        <v>17</v>
      </c>
      <c r="AF22" s="332"/>
      <c r="AG22" s="332"/>
      <c r="AH22" s="332"/>
      <c r="AI22" s="333"/>
      <c r="AJ22" s="289">
        <f>ROUNDDOWN(AY22/60,0)</f>
        <v>0</v>
      </c>
      <c r="AK22" s="289"/>
      <c r="AL22" s="332" t="s">
        <v>18</v>
      </c>
      <c r="AM22" s="332"/>
      <c r="AN22" s="289">
        <f>AY22-AJ22*60</f>
        <v>0</v>
      </c>
      <c r="AO22" s="289"/>
      <c r="AP22" s="283" t="s">
        <v>14</v>
      </c>
      <c r="AQ22" s="284"/>
      <c r="AR22" s="34"/>
      <c r="AS22" s="31"/>
      <c r="AT22" s="266"/>
      <c r="AU22" s="266" t="s">
        <v>19</v>
      </c>
      <c r="AV22" s="267">
        <f>T22*60+X22</f>
        <v>0</v>
      </c>
      <c r="AX22" s="266" t="s">
        <v>20</v>
      </c>
      <c r="AY22" s="267">
        <f>(T22*60+X22)-(H22*60+L22)</f>
        <v>0</v>
      </c>
    </row>
    <row r="23" spans="1:58" ht="35.25" customHeight="1" x14ac:dyDescent="0.15">
      <c r="A23" s="28"/>
      <c r="B23" s="329"/>
      <c r="C23" s="330"/>
      <c r="D23" s="330"/>
      <c r="E23" s="331"/>
      <c r="F23" s="326"/>
      <c r="G23" s="326"/>
      <c r="H23" s="293"/>
      <c r="I23" s="293"/>
      <c r="J23" s="286"/>
      <c r="K23" s="286"/>
      <c r="L23" s="293"/>
      <c r="M23" s="293"/>
      <c r="N23" s="286"/>
      <c r="O23" s="287"/>
      <c r="P23" s="285"/>
      <c r="Q23" s="287"/>
      <c r="R23" s="317"/>
      <c r="S23" s="317"/>
      <c r="T23" s="293"/>
      <c r="U23" s="293"/>
      <c r="V23" s="286"/>
      <c r="W23" s="286"/>
      <c r="X23" s="293"/>
      <c r="Y23" s="293"/>
      <c r="Z23" s="286"/>
      <c r="AA23" s="287"/>
      <c r="AB23" s="31"/>
      <c r="AC23" s="31"/>
      <c r="AD23" s="31"/>
      <c r="AE23" s="334"/>
      <c r="AF23" s="335"/>
      <c r="AG23" s="335"/>
      <c r="AH23" s="335"/>
      <c r="AI23" s="336"/>
      <c r="AJ23" s="291"/>
      <c r="AK23" s="291"/>
      <c r="AL23" s="335"/>
      <c r="AM23" s="335"/>
      <c r="AN23" s="291"/>
      <c r="AO23" s="291"/>
      <c r="AP23" s="286"/>
      <c r="AQ23" s="287"/>
      <c r="AR23" s="34"/>
      <c r="AS23" s="31"/>
      <c r="AT23" s="266"/>
      <c r="AU23" s="266"/>
      <c r="AV23" s="267"/>
      <c r="AX23" s="266"/>
      <c r="AY23" s="267"/>
    </row>
    <row r="24" spans="1:58" ht="17.25" customHeight="1" x14ac:dyDescent="0.15">
      <c r="A24" s="28"/>
      <c r="B24" s="35"/>
      <c r="C24" s="35"/>
      <c r="D24" s="35"/>
      <c r="E24" s="35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4"/>
      <c r="Y24" s="34"/>
      <c r="Z24" s="32"/>
      <c r="AA24" s="33"/>
      <c r="AB24" s="34"/>
      <c r="AC24" s="34"/>
      <c r="AD24" s="34"/>
      <c r="AE24" s="38"/>
      <c r="AF24" s="38"/>
      <c r="AG24" s="38"/>
      <c r="AH24" s="38"/>
      <c r="AI24" s="38"/>
      <c r="AJ24" s="39" t="s">
        <v>21</v>
      </c>
      <c r="AK24" s="38"/>
      <c r="AL24" s="38"/>
      <c r="AM24" s="38"/>
      <c r="AN24" s="38"/>
      <c r="AO24" s="38"/>
      <c r="AP24" s="38"/>
      <c r="AQ24" s="38"/>
      <c r="AR24" s="34"/>
      <c r="AS24" s="31"/>
    </row>
    <row r="25" spans="1:58" s="31" customFormat="1" ht="25.5" customHeight="1" x14ac:dyDescent="0.15">
      <c r="A25" s="28"/>
      <c r="B25" s="29"/>
      <c r="C25" s="30"/>
      <c r="D25" s="30"/>
      <c r="E25" s="3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4"/>
      <c r="AV25" s="43" t="s">
        <v>22</v>
      </c>
      <c r="AY25" s="31" t="s">
        <v>23</v>
      </c>
      <c r="BB25" s="31" t="s">
        <v>24</v>
      </c>
      <c r="BD25" s="3"/>
      <c r="BE25" s="3"/>
      <c r="BF25" s="3"/>
    </row>
    <row r="26" spans="1:58" s="48" customFormat="1" ht="25.5" customHeight="1" x14ac:dyDescent="0.15">
      <c r="A26" s="41"/>
      <c r="B26" s="42" t="s">
        <v>117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2"/>
      <c r="R26" s="42"/>
      <c r="S26" s="42"/>
      <c r="T26" s="42"/>
      <c r="U26" s="13"/>
      <c r="V26" s="42"/>
      <c r="W26" s="42"/>
      <c r="X26" s="34"/>
      <c r="Y26" s="34"/>
      <c r="Z26" s="32"/>
      <c r="AA26" s="33"/>
      <c r="AB26" s="34"/>
      <c r="AC26" s="34"/>
      <c r="AD26" s="34"/>
      <c r="AE26" s="44" t="s">
        <v>25</v>
      </c>
      <c r="AF26" s="45"/>
      <c r="AG26" s="46"/>
      <c r="AH26" s="46"/>
      <c r="AI26" s="46"/>
      <c r="AJ26" s="46"/>
      <c r="AK26" s="46"/>
      <c r="AL26" s="46"/>
      <c r="AM26" s="46"/>
      <c r="AN26" s="38"/>
      <c r="AO26" s="38"/>
      <c r="AP26" s="38"/>
      <c r="AQ26" s="47"/>
      <c r="AR26" s="34"/>
      <c r="AS26" s="31"/>
      <c r="AT26" s="43"/>
      <c r="AU26" s="43"/>
      <c r="AV26" s="43" t="s">
        <v>26</v>
      </c>
      <c r="AW26" s="43"/>
      <c r="AX26" s="43"/>
      <c r="AY26" s="31" t="s">
        <v>27</v>
      </c>
      <c r="AZ26" s="43"/>
      <c r="BA26" s="31"/>
      <c r="BB26" s="31" t="s">
        <v>28</v>
      </c>
      <c r="BC26" s="43"/>
      <c r="BD26" s="3"/>
      <c r="BE26" s="40"/>
      <c r="BF26" s="40"/>
    </row>
    <row r="27" spans="1:58" ht="25.5" customHeight="1" x14ac:dyDescent="0.15">
      <c r="A27" s="28"/>
      <c r="B27" s="209" t="s">
        <v>11</v>
      </c>
      <c r="C27" s="327"/>
      <c r="D27" s="327"/>
      <c r="E27" s="328"/>
      <c r="F27" s="326" t="s">
        <v>12</v>
      </c>
      <c r="G27" s="326"/>
      <c r="H27" s="292"/>
      <c r="I27" s="292"/>
      <c r="J27" s="283" t="s">
        <v>13</v>
      </c>
      <c r="K27" s="283"/>
      <c r="L27" s="292"/>
      <c r="M27" s="292"/>
      <c r="N27" s="283" t="s">
        <v>14</v>
      </c>
      <c r="O27" s="284"/>
      <c r="P27" s="315" t="s">
        <v>15</v>
      </c>
      <c r="Q27" s="284"/>
      <c r="R27" s="316" t="s">
        <v>16</v>
      </c>
      <c r="S27" s="316"/>
      <c r="T27" s="318"/>
      <c r="U27" s="292"/>
      <c r="V27" s="283" t="s">
        <v>13</v>
      </c>
      <c r="W27" s="283"/>
      <c r="X27" s="292"/>
      <c r="Y27" s="292"/>
      <c r="Z27" s="283" t="s">
        <v>14</v>
      </c>
      <c r="AA27" s="284"/>
      <c r="AB27" s="34"/>
      <c r="AC27" s="34"/>
      <c r="AD27" s="34"/>
      <c r="AE27" s="282" t="s">
        <v>29</v>
      </c>
      <c r="AF27" s="283"/>
      <c r="AG27" s="283"/>
      <c r="AH27" s="283"/>
      <c r="AI27" s="284"/>
      <c r="AJ27" s="288">
        <f>ROUNDDOWN(AV32/60,0)</f>
        <v>0</v>
      </c>
      <c r="AK27" s="289"/>
      <c r="AL27" s="283" t="s">
        <v>13</v>
      </c>
      <c r="AM27" s="283"/>
      <c r="AN27" s="289">
        <f>AV32-AJ27*60</f>
        <v>0</v>
      </c>
      <c r="AO27" s="289"/>
      <c r="AP27" s="283" t="s">
        <v>14</v>
      </c>
      <c r="AQ27" s="284"/>
      <c r="AR27" s="34"/>
      <c r="AS27" s="49"/>
      <c r="AU27" s="266" t="s">
        <v>30</v>
      </c>
      <c r="AV27" s="267">
        <f>IF(AY27&lt;=BB27,BB27,AV22)</f>
        <v>1260</v>
      </c>
      <c r="AW27" s="175"/>
      <c r="AX27" s="266" t="s">
        <v>31</v>
      </c>
      <c r="AY27" s="267">
        <f>T27*60+X27</f>
        <v>0</v>
      </c>
      <c r="AZ27" s="175"/>
      <c r="BA27" s="266" t="s">
        <v>32</v>
      </c>
      <c r="BB27" s="267">
        <v>1260</v>
      </c>
    </row>
    <row r="28" spans="1:58" ht="35.25" customHeight="1" x14ac:dyDescent="0.15">
      <c r="A28" s="28"/>
      <c r="B28" s="329"/>
      <c r="C28" s="330"/>
      <c r="D28" s="330"/>
      <c r="E28" s="331"/>
      <c r="F28" s="326"/>
      <c r="G28" s="326"/>
      <c r="H28" s="293"/>
      <c r="I28" s="293"/>
      <c r="J28" s="286"/>
      <c r="K28" s="286"/>
      <c r="L28" s="293"/>
      <c r="M28" s="293"/>
      <c r="N28" s="286"/>
      <c r="O28" s="287"/>
      <c r="P28" s="285"/>
      <c r="Q28" s="287"/>
      <c r="R28" s="317"/>
      <c r="S28" s="317"/>
      <c r="T28" s="319"/>
      <c r="U28" s="293"/>
      <c r="V28" s="286"/>
      <c r="W28" s="286"/>
      <c r="X28" s="293"/>
      <c r="Y28" s="293"/>
      <c r="Z28" s="286"/>
      <c r="AA28" s="287"/>
      <c r="AB28" s="31"/>
      <c r="AC28" s="31"/>
      <c r="AD28" s="31"/>
      <c r="AE28" s="285"/>
      <c r="AF28" s="286"/>
      <c r="AG28" s="286"/>
      <c r="AH28" s="286"/>
      <c r="AI28" s="287"/>
      <c r="AJ28" s="290"/>
      <c r="AK28" s="291"/>
      <c r="AL28" s="286"/>
      <c r="AM28" s="286"/>
      <c r="AN28" s="291"/>
      <c r="AO28" s="291"/>
      <c r="AP28" s="286"/>
      <c r="AQ28" s="287"/>
      <c r="AR28" s="34"/>
      <c r="AS28" s="49"/>
      <c r="AU28" s="266"/>
      <c r="AV28" s="267"/>
      <c r="AW28" s="175"/>
      <c r="AX28" s="266"/>
      <c r="AY28" s="267"/>
      <c r="AZ28" s="175"/>
      <c r="BA28" s="266"/>
      <c r="BB28" s="267"/>
    </row>
    <row r="29" spans="1:58" ht="17.25" customHeight="1" x14ac:dyDescent="0.15">
      <c r="A29" s="50"/>
      <c r="B29" s="35"/>
      <c r="C29" s="35"/>
      <c r="D29" s="35"/>
      <c r="E29" s="35"/>
      <c r="F29" s="31"/>
      <c r="G29" s="35"/>
      <c r="H29" s="37"/>
      <c r="I29" s="35"/>
      <c r="J29" s="35"/>
      <c r="K29" s="35"/>
      <c r="L29" s="35"/>
      <c r="M29" s="35"/>
      <c r="N29" s="35"/>
      <c r="O29" s="35"/>
      <c r="P29" s="51"/>
      <c r="Q29" s="35"/>
      <c r="R29" s="35"/>
      <c r="S29" s="35"/>
      <c r="T29" s="35"/>
      <c r="U29" s="35"/>
      <c r="V29" s="35"/>
      <c r="W29" s="35"/>
      <c r="X29" s="34"/>
      <c r="Y29" s="34"/>
      <c r="Z29" s="32"/>
      <c r="AA29" s="31"/>
      <c r="AB29" s="31"/>
      <c r="AC29" s="31"/>
      <c r="AD29" s="31"/>
      <c r="AE29" s="47"/>
      <c r="AF29" s="47"/>
      <c r="AG29" s="47"/>
      <c r="AH29" s="47"/>
      <c r="AI29" s="47"/>
      <c r="AJ29" s="39" t="s">
        <v>21</v>
      </c>
      <c r="AK29" s="47"/>
      <c r="AL29" s="47"/>
      <c r="AM29" s="47"/>
      <c r="AN29" s="47"/>
      <c r="AO29" s="47"/>
      <c r="AP29" s="47"/>
      <c r="AQ29" s="47"/>
      <c r="AR29" s="31"/>
      <c r="AS29" s="31"/>
      <c r="AY29" s="62" t="s">
        <v>33</v>
      </c>
    </row>
    <row r="30" spans="1:58" ht="25.5" customHeight="1" x14ac:dyDescent="0.2">
      <c r="A30" s="50"/>
      <c r="B30" s="31"/>
      <c r="C30" s="337" t="s">
        <v>109</v>
      </c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9"/>
      <c r="AD30" s="31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31"/>
      <c r="AS30" s="31"/>
      <c r="AY30" s="123" t="s">
        <v>34</v>
      </c>
    </row>
    <row r="31" spans="1:58" ht="25.5" customHeight="1" x14ac:dyDescent="0.15">
      <c r="A31" s="50"/>
      <c r="B31" s="31"/>
      <c r="C31" s="340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2"/>
      <c r="AD31" s="31"/>
      <c r="AE31" s="44" t="s">
        <v>35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V31" s="31" t="s">
        <v>36</v>
      </c>
      <c r="AY31" s="31" t="s">
        <v>37</v>
      </c>
      <c r="AZ31" s="124"/>
    </row>
    <row r="32" spans="1:58" s="48" customFormat="1" ht="25.5" customHeight="1" x14ac:dyDescent="0.15">
      <c r="A32" s="50"/>
      <c r="B32" s="31"/>
      <c r="C32" s="340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2"/>
      <c r="AC32" s="1"/>
      <c r="AD32" s="31"/>
      <c r="AE32" s="268" t="s">
        <v>38</v>
      </c>
      <c r="AF32" s="269"/>
      <c r="AG32" s="269"/>
      <c r="AH32" s="269"/>
      <c r="AI32" s="269"/>
      <c r="AJ32" s="269"/>
      <c r="AK32" s="270"/>
      <c r="AL32" s="274">
        <f>IF(AY22=0,0,ROUNDUP(AV32/AY22,3))</f>
        <v>0</v>
      </c>
      <c r="AM32" s="275"/>
      <c r="AN32" s="275"/>
      <c r="AO32" s="275"/>
      <c r="AP32" s="275"/>
      <c r="AQ32" s="276"/>
      <c r="AR32" s="31"/>
      <c r="AS32" s="31"/>
      <c r="AT32" s="43"/>
      <c r="AU32" s="266" t="s">
        <v>39</v>
      </c>
      <c r="AV32" s="280">
        <f>IF(AV22-AV27&gt;0,IF(AV22-AV27&gt;AY22,AY22,AV22-AV27),0)</f>
        <v>0</v>
      </c>
      <c r="AW32" s="281" t="s">
        <v>40</v>
      </c>
      <c r="AX32" s="281"/>
      <c r="AY32" s="124"/>
      <c r="AZ32" s="124"/>
      <c r="BA32" s="43"/>
      <c r="BB32" s="43"/>
      <c r="BC32" s="43"/>
      <c r="BD32" s="40"/>
      <c r="BE32" s="40"/>
      <c r="BF32" s="40"/>
    </row>
    <row r="33" spans="1:58" ht="35.25" customHeight="1" x14ac:dyDescent="0.15">
      <c r="A33" s="50"/>
      <c r="B33" s="31"/>
      <c r="C33" s="340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2"/>
      <c r="AD33" s="31"/>
      <c r="AE33" s="271"/>
      <c r="AF33" s="272"/>
      <c r="AG33" s="272"/>
      <c r="AH33" s="272"/>
      <c r="AI33" s="272"/>
      <c r="AJ33" s="272"/>
      <c r="AK33" s="273"/>
      <c r="AL33" s="277"/>
      <c r="AM33" s="278"/>
      <c r="AN33" s="278"/>
      <c r="AO33" s="278"/>
      <c r="AP33" s="278"/>
      <c r="AQ33" s="279"/>
      <c r="AR33" s="31"/>
      <c r="AS33" s="31"/>
      <c r="AT33" s="266"/>
      <c r="AU33" s="266"/>
      <c r="AV33" s="280"/>
      <c r="AW33" s="281"/>
      <c r="AX33" s="281"/>
    </row>
    <row r="34" spans="1:58" ht="25.5" customHeight="1" x14ac:dyDescent="0.15">
      <c r="A34" s="50"/>
      <c r="B34" s="31"/>
      <c r="C34" s="343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5"/>
      <c r="AD34" s="31"/>
      <c r="AE34" s="31"/>
      <c r="AF34" s="31"/>
      <c r="AG34" s="31"/>
      <c r="AH34" s="31"/>
      <c r="AI34" s="31"/>
      <c r="AJ34" s="31"/>
      <c r="AK34" s="54" t="s">
        <v>21</v>
      </c>
      <c r="AL34" s="31"/>
      <c r="AM34" s="34"/>
      <c r="AN34" s="34"/>
      <c r="AO34" s="34"/>
      <c r="AP34" s="31"/>
      <c r="AQ34" s="31"/>
      <c r="AR34" s="31"/>
      <c r="AS34" s="31"/>
      <c r="AT34" s="266"/>
    </row>
    <row r="35" spans="1:58" ht="25.5" customHeight="1" x14ac:dyDescent="0.15">
      <c r="A35" s="50"/>
      <c r="B35" s="31"/>
      <c r="C35" s="31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D35" s="31"/>
      <c r="AE35" s="31"/>
      <c r="AF35" s="31"/>
      <c r="AG35" s="31"/>
      <c r="AH35" s="31"/>
      <c r="AI35" s="31"/>
      <c r="AJ35" s="31"/>
      <c r="AK35" s="55" t="s">
        <v>41</v>
      </c>
      <c r="AL35" s="31"/>
      <c r="AM35" s="34"/>
      <c r="AN35" s="34"/>
      <c r="AO35" s="34"/>
      <c r="AP35" s="31"/>
      <c r="AQ35" s="31"/>
      <c r="AR35" s="31"/>
      <c r="AS35" s="31"/>
    </row>
    <row r="36" spans="1:58" ht="17.25" customHeight="1" x14ac:dyDescent="0.15">
      <c r="A36" s="56"/>
      <c r="B36" s="57"/>
      <c r="C36" s="57"/>
      <c r="D36" s="57"/>
      <c r="E36" s="57"/>
      <c r="F36" s="58"/>
      <c r="G36" s="57"/>
      <c r="H36" s="57"/>
      <c r="I36" s="57"/>
      <c r="J36" s="57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60"/>
      <c r="AL36" s="59"/>
      <c r="AM36" s="61"/>
      <c r="AN36" s="61"/>
      <c r="AO36" s="61"/>
      <c r="AP36" s="59"/>
      <c r="AQ36" s="59"/>
      <c r="AR36" s="59"/>
      <c r="AS36" s="59"/>
    </row>
    <row r="37" spans="1:58" ht="17.25" customHeight="1" x14ac:dyDescent="0.15">
      <c r="A37" s="36"/>
      <c r="B37" s="36"/>
      <c r="C37" s="36"/>
      <c r="D37" s="36"/>
      <c r="E37" s="36"/>
      <c r="F37" s="62"/>
      <c r="G37" s="36"/>
      <c r="H37" s="36"/>
      <c r="I37" s="36"/>
      <c r="J37" s="3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55"/>
      <c r="AL37" s="31"/>
      <c r="AM37" s="34"/>
      <c r="AN37" s="34"/>
      <c r="AO37" s="34"/>
      <c r="AP37" s="31"/>
      <c r="AQ37" s="31"/>
      <c r="AR37" s="31"/>
      <c r="AS37" s="31"/>
    </row>
    <row r="38" spans="1:58" ht="17.25" customHeight="1" x14ac:dyDescent="0.15">
      <c r="A38" s="36"/>
      <c r="B38" s="36"/>
      <c r="C38" s="36"/>
      <c r="D38" s="36"/>
      <c r="E38" s="36"/>
      <c r="F38" s="62"/>
      <c r="G38" s="36"/>
      <c r="H38" s="36"/>
      <c r="I38" s="36"/>
      <c r="J38" s="36"/>
      <c r="AK38" s="63"/>
      <c r="AM38" s="10"/>
      <c r="AN38" s="10"/>
      <c r="AO38" s="10"/>
    </row>
    <row r="39" spans="1:58" ht="25.5" customHeight="1" x14ac:dyDescent="0.15">
      <c r="A39" s="320" t="s">
        <v>42</v>
      </c>
      <c r="B39" s="321"/>
      <c r="C39" s="321"/>
      <c r="D39" s="321"/>
      <c r="E39" s="321"/>
      <c r="F39" s="321"/>
      <c r="G39" s="321"/>
      <c r="H39" s="321"/>
      <c r="I39" s="322"/>
      <c r="J39" s="23"/>
      <c r="K39" s="64" t="s">
        <v>43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23"/>
      <c r="AP39" s="23"/>
      <c r="AQ39" s="23"/>
      <c r="AR39" s="23"/>
      <c r="AS39" s="23"/>
      <c r="AU39" s="31" t="s">
        <v>6</v>
      </c>
      <c r="AV39" s="34"/>
      <c r="AW39" s="34"/>
      <c r="AX39" s="34"/>
      <c r="AY39" s="34"/>
      <c r="BA39" s="34"/>
      <c r="BB39" s="34"/>
      <c r="BC39" s="34"/>
      <c r="BD39" s="21"/>
      <c r="BE39" s="21"/>
      <c r="BF39" s="21"/>
    </row>
    <row r="40" spans="1:58" ht="17.25" customHeight="1" x14ac:dyDescent="0.15">
      <c r="A40" s="323"/>
      <c r="B40" s="324"/>
      <c r="C40" s="324"/>
      <c r="D40" s="324"/>
      <c r="E40" s="324"/>
      <c r="F40" s="324"/>
      <c r="G40" s="324"/>
      <c r="H40" s="324"/>
      <c r="I40" s="32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5"/>
      <c r="AC40" s="25"/>
      <c r="AD40" s="25"/>
      <c r="AE40" s="26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7"/>
      <c r="AQ40" s="27"/>
      <c r="AR40" s="27"/>
      <c r="AS40" s="27"/>
    </row>
    <row r="41" spans="1:58" ht="28.5" customHeight="1" x14ac:dyDescent="0.15">
      <c r="A41" s="28"/>
      <c r="B41" s="29" t="s">
        <v>7</v>
      </c>
      <c r="C41" s="30"/>
      <c r="D41" s="30"/>
      <c r="E41" s="30"/>
      <c r="F41" s="31"/>
      <c r="G41" s="32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  <c r="AB41" s="34"/>
      <c r="AC41" s="34"/>
      <c r="AD41" s="34"/>
      <c r="AE41" s="29" t="s">
        <v>8</v>
      </c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V41" s="31" t="s">
        <v>9</v>
      </c>
      <c r="AY41" s="31" t="s">
        <v>10</v>
      </c>
    </row>
    <row r="42" spans="1:58" ht="25.5" customHeight="1" x14ac:dyDescent="0.15">
      <c r="A42" s="28"/>
      <c r="B42" s="209" t="s">
        <v>11</v>
      </c>
      <c r="C42" s="327"/>
      <c r="D42" s="327"/>
      <c r="E42" s="328"/>
      <c r="F42" s="326" t="s">
        <v>12</v>
      </c>
      <c r="G42" s="326"/>
      <c r="H42" s="292"/>
      <c r="I42" s="292"/>
      <c r="J42" s="283" t="s">
        <v>13</v>
      </c>
      <c r="K42" s="283"/>
      <c r="L42" s="292"/>
      <c r="M42" s="292"/>
      <c r="N42" s="283" t="s">
        <v>14</v>
      </c>
      <c r="O42" s="284"/>
      <c r="P42" s="315" t="s">
        <v>15</v>
      </c>
      <c r="Q42" s="284"/>
      <c r="R42" s="316" t="s">
        <v>16</v>
      </c>
      <c r="S42" s="316"/>
      <c r="T42" s="292"/>
      <c r="U42" s="292"/>
      <c r="V42" s="283" t="s">
        <v>13</v>
      </c>
      <c r="W42" s="283"/>
      <c r="X42" s="292"/>
      <c r="Y42" s="292"/>
      <c r="Z42" s="283" t="s">
        <v>14</v>
      </c>
      <c r="AA42" s="284"/>
      <c r="AB42" s="31"/>
      <c r="AC42" s="31"/>
      <c r="AD42" s="31"/>
      <c r="AE42" s="268" t="s">
        <v>44</v>
      </c>
      <c r="AF42" s="332"/>
      <c r="AG42" s="332"/>
      <c r="AH42" s="332"/>
      <c r="AI42" s="333"/>
      <c r="AJ42" s="289">
        <f>ROUNDDOWN(AY42/60,0)</f>
        <v>0</v>
      </c>
      <c r="AK42" s="289"/>
      <c r="AL42" s="332" t="s">
        <v>18</v>
      </c>
      <c r="AM42" s="332"/>
      <c r="AN42" s="289">
        <f>AY42-AJ42*60</f>
        <v>0</v>
      </c>
      <c r="AO42" s="289"/>
      <c r="AP42" s="283" t="s">
        <v>14</v>
      </c>
      <c r="AQ42" s="284"/>
      <c r="AR42" s="34"/>
      <c r="AS42" s="31"/>
      <c r="AT42" s="266"/>
      <c r="AU42" s="266" t="s">
        <v>19</v>
      </c>
      <c r="AV42" s="267">
        <f>T42*60+X42</f>
        <v>0</v>
      </c>
      <c r="AX42" s="266" t="s">
        <v>20</v>
      </c>
      <c r="AY42" s="267">
        <f>(T42*60+X42)-(H42*60+L42)</f>
        <v>0</v>
      </c>
    </row>
    <row r="43" spans="1:58" ht="35.25" customHeight="1" x14ac:dyDescent="0.15">
      <c r="A43" s="28"/>
      <c r="B43" s="329"/>
      <c r="C43" s="330"/>
      <c r="D43" s="330"/>
      <c r="E43" s="331"/>
      <c r="F43" s="326"/>
      <c r="G43" s="326"/>
      <c r="H43" s="293"/>
      <c r="I43" s="293"/>
      <c r="J43" s="286"/>
      <c r="K43" s="286"/>
      <c r="L43" s="293"/>
      <c r="M43" s="293"/>
      <c r="N43" s="286"/>
      <c r="O43" s="287"/>
      <c r="P43" s="285"/>
      <c r="Q43" s="287"/>
      <c r="R43" s="317"/>
      <c r="S43" s="317"/>
      <c r="T43" s="293"/>
      <c r="U43" s="293"/>
      <c r="V43" s="286"/>
      <c r="W43" s="286"/>
      <c r="X43" s="293"/>
      <c r="Y43" s="293"/>
      <c r="Z43" s="286"/>
      <c r="AA43" s="287"/>
      <c r="AB43" s="31"/>
      <c r="AC43" s="31"/>
      <c r="AD43" s="31"/>
      <c r="AE43" s="334"/>
      <c r="AF43" s="335"/>
      <c r="AG43" s="335"/>
      <c r="AH43" s="335"/>
      <c r="AI43" s="336"/>
      <c r="AJ43" s="291"/>
      <c r="AK43" s="291"/>
      <c r="AL43" s="335"/>
      <c r="AM43" s="335"/>
      <c r="AN43" s="291"/>
      <c r="AO43" s="291"/>
      <c r="AP43" s="286"/>
      <c r="AQ43" s="287"/>
      <c r="AR43" s="34"/>
      <c r="AS43" s="31"/>
      <c r="AT43" s="266"/>
      <c r="AU43" s="266"/>
      <c r="AV43" s="267"/>
      <c r="AX43" s="266"/>
      <c r="AY43" s="267"/>
    </row>
    <row r="44" spans="1:58" ht="17.25" customHeight="1" x14ac:dyDescent="0.15">
      <c r="A44" s="28"/>
      <c r="B44" s="35"/>
      <c r="C44" s="35"/>
      <c r="D44" s="35"/>
      <c r="E44" s="35"/>
      <c r="F44" s="36"/>
      <c r="G44" s="36"/>
      <c r="H44" s="37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4"/>
      <c r="Y44" s="34"/>
      <c r="Z44" s="32"/>
      <c r="AA44" s="33"/>
      <c r="AB44" s="34"/>
      <c r="AC44" s="34"/>
      <c r="AD44" s="34"/>
      <c r="AE44" s="38"/>
      <c r="AF44" s="38"/>
      <c r="AG44" s="38"/>
      <c r="AH44" s="38"/>
      <c r="AI44" s="38"/>
      <c r="AJ44" s="39" t="s">
        <v>21</v>
      </c>
      <c r="AK44" s="38"/>
      <c r="AL44" s="38"/>
      <c r="AM44" s="38"/>
      <c r="AN44" s="38"/>
      <c r="AO44" s="38"/>
      <c r="AP44" s="38"/>
      <c r="AQ44" s="38"/>
      <c r="AR44" s="34"/>
      <c r="AS44" s="31"/>
    </row>
    <row r="45" spans="1:58" s="31" customFormat="1" ht="25.5" customHeight="1" x14ac:dyDescent="0.15">
      <c r="A45" s="28"/>
      <c r="B45" s="29"/>
      <c r="C45" s="30"/>
      <c r="D45" s="30"/>
      <c r="E45" s="3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3"/>
      <c r="X45" s="34"/>
      <c r="Y45" s="34"/>
      <c r="Z45" s="32"/>
      <c r="AA45" s="33"/>
      <c r="AB45" s="34"/>
      <c r="AC45" s="34"/>
      <c r="AD45" s="34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4"/>
      <c r="AV45" s="43" t="s">
        <v>22</v>
      </c>
      <c r="AY45" s="31" t="s">
        <v>23</v>
      </c>
      <c r="BB45" s="31" t="s">
        <v>24</v>
      </c>
      <c r="BD45" s="3"/>
      <c r="BE45" s="3"/>
      <c r="BF45" s="3"/>
    </row>
    <row r="46" spans="1:58" s="48" customFormat="1" ht="25.5" customHeight="1" x14ac:dyDescent="0.15">
      <c r="A46" s="41"/>
      <c r="B46" s="42" t="s">
        <v>117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2"/>
      <c r="Q46" s="42"/>
      <c r="R46" s="42"/>
      <c r="S46" s="42"/>
      <c r="T46" s="42"/>
      <c r="U46" s="13"/>
      <c r="V46" s="42"/>
      <c r="W46" s="42"/>
      <c r="X46" s="34"/>
      <c r="Y46" s="34"/>
      <c r="Z46" s="32"/>
      <c r="AA46" s="33"/>
      <c r="AB46" s="34"/>
      <c r="AC46" s="34"/>
      <c r="AD46" s="34"/>
      <c r="AE46" s="44" t="s">
        <v>25</v>
      </c>
      <c r="AF46" s="45"/>
      <c r="AG46" s="46"/>
      <c r="AH46" s="46"/>
      <c r="AI46" s="46"/>
      <c r="AJ46" s="46"/>
      <c r="AK46" s="46"/>
      <c r="AL46" s="46"/>
      <c r="AM46" s="46"/>
      <c r="AN46" s="38"/>
      <c r="AO46" s="38"/>
      <c r="AP46" s="38"/>
      <c r="AQ46" s="47"/>
      <c r="AR46" s="34"/>
      <c r="AS46" s="31"/>
      <c r="AT46" s="43"/>
      <c r="AU46" s="43"/>
      <c r="AV46" s="43" t="s">
        <v>26</v>
      </c>
      <c r="AW46" s="43"/>
      <c r="AX46" s="43"/>
      <c r="AY46" s="31" t="s">
        <v>27</v>
      </c>
      <c r="AZ46" s="43"/>
      <c r="BA46" s="31"/>
      <c r="BB46" s="31" t="s">
        <v>28</v>
      </c>
      <c r="BC46" s="43"/>
      <c r="BD46" s="3"/>
      <c r="BE46" s="40"/>
      <c r="BF46" s="40"/>
    </row>
    <row r="47" spans="1:58" ht="25.5" customHeight="1" x14ac:dyDescent="0.15">
      <c r="A47" s="28"/>
      <c r="B47" s="209" t="s">
        <v>11</v>
      </c>
      <c r="C47" s="327"/>
      <c r="D47" s="327"/>
      <c r="E47" s="328"/>
      <c r="F47" s="326" t="s">
        <v>12</v>
      </c>
      <c r="G47" s="326"/>
      <c r="H47" s="292"/>
      <c r="I47" s="292"/>
      <c r="J47" s="283" t="s">
        <v>13</v>
      </c>
      <c r="K47" s="283"/>
      <c r="L47" s="292"/>
      <c r="M47" s="292"/>
      <c r="N47" s="283" t="s">
        <v>14</v>
      </c>
      <c r="O47" s="284"/>
      <c r="P47" s="315" t="s">
        <v>15</v>
      </c>
      <c r="Q47" s="284"/>
      <c r="R47" s="316" t="s">
        <v>16</v>
      </c>
      <c r="S47" s="316"/>
      <c r="T47" s="318"/>
      <c r="U47" s="292"/>
      <c r="V47" s="283" t="s">
        <v>13</v>
      </c>
      <c r="W47" s="283"/>
      <c r="X47" s="292"/>
      <c r="Y47" s="292"/>
      <c r="Z47" s="283" t="s">
        <v>14</v>
      </c>
      <c r="AA47" s="284"/>
      <c r="AB47" s="34"/>
      <c r="AC47" s="34"/>
      <c r="AD47" s="34"/>
      <c r="AE47" s="282" t="s">
        <v>45</v>
      </c>
      <c r="AF47" s="283"/>
      <c r="AG47" s="283"/>
      <c r="AH47" s="283"/>
      <c r="AI47" s="284"/>
      <c r="AJ47" s="288">
        <f>ROUNDDOWN(AV52/60,0)</f>
        <v>0</v>
      </c>
      <c r="AK47" s="289"/>
      <c r="AL47" s="283" t="s">
        <v>13</v>
      </c>
      <c r="AM47" s="283"/>
      <c r="AN47" s="289">
        <f>AV52-AJ47*60</f>
        <v>0</v>
      </c>
      <c r="AO47" s="289"/>
      <c r="AP47" s="283" t="s">
        <v>14</v>
      </c>
      <c r="AQ47" s="284"/>
      <c r="AR47" s="34"/>
      <c r="AS47" s="49"/>
      <c r="AU47" s="266" t="s">
        <v>30</v>
      </c>
      <c r="AV47" s="267">
        <f>IF(AY47&lt;=BB47,BB47,AV42)</f>
        <v>1260</v>
      </c>
      <c r="AW47" s="175"/>
      <c r="AX47" s="266" t="s">
        <v>31</v>
      </c>
      <c r="AY47" s="267">
        <f>T47*60+X47</f>
        <v>0</v>
      </c>
      <c r="AZ47" s="175"/>
      <c r="BA47" s="266" t="s">
        <v>32</v>
      </c>
      <c r="BB47" s="267">
        <v>1260</v>
      </c>
    </row>
    <row r="48" spans="1:58" ht="35.25" customHeight="1" x14ac:dyDescent="0.15">
      <c r="A48" s="28"/>
      <c r="B48" s="329"/>
      <c r="C48" s="330"/>
      <c r="D48" s="330"/>
      <c r="E48" s="331"/>
      <c r="F48" s="326"/>
      <c r="G48" s="326"/>
      <c r="H48" s="293"/>
      <c r="I48" s="293"/>
      <c r="J48" s="286"/>
      <c r="K48" s="286"/>
      <c r="L48" s="293"/>
      <c r="M48" s="293"/>
      <c r="N48" s="286"/>
      <c r="O48" s="287"/>
      <c r="P48" s="285"/>
      <c r="Q48" s="287"/>
      <c r="R48" s="317"/>
      <c r="S48" s="317"/>
      <c r="T48" s="319"/>
      <c r="U48" s="293"/>
      <c r="V48" s="286"/>
      <c r="W48" s="286"/>
      <c r="X48" s="293"/>
      <c r="Y48" s="293"/>
      <c r="Z48" s="286"/>
      <c r="AA48" s="287"/>
      <c r="AB48" s="31"/>
      <c r="AC48" s="31"/>
      <c r="AD48" s="31"/>
      <c r="AE48" s="285"/>
      <c r="AF48" s="286"/>
      <c r="AG48" s="286"/>
      <c r="AH48" s="286"/>
      <c r="AI48" s="287"/>
      <c r="AJ48" s="290"/>
      <c r="AK48" s="291"/>
      <c r="AL48" s="286"/>
      <c r="AM48" s="286"/>
      <c r="AN48" s="291"/>
      <c r="AO48" s="291"/>
      <c r="AP48" s="286"/>
      <c r="AQ48" s="287"/>
      <c r="AR48" s="34"/>
      <c r="AS48" s="49"/>
      <c r="AU48" s="266"/>
      <c r="AV48" s="267"/>
      <c r="AW48" s="175"/>
      <c r="AX48" s="266"/>
      <c r="AY48" s="267"/>
      <c r="AZ48" s="175"/>
      <c r="BA48" s="266"/>
      <c r="BB48" s="267"/>
    </row>
    <row r="49" spans="1:58" ht="17.25" customHeight="1" x14ac:dyDescent="0.15">
      <c r="A49" s="50"/>
      <c r="B49" s="35"/>
      <c r="C49" s="35"/>
      <c r="D49" s="35"/>
      <c r="E49" s="35"/>
      <c r="F49" s="31"/>
      <c r="G49" s="35"/>
      <c r="H49" s="37"/>
      <c r="I49" s="35"/>
      <c r="J49" s="35"/>
      <c r="K49" s="35"/>
      <c r="L49" s="35"/>
      <c r="M49" s="35"/>
      <c r="N49" s="35"/>
      <c r="O49" s="35"/>
      <c r="P49" s="51"/>
      <c r="Q49" s="35"/>
      <c r="R49" s="35"/>
      <c r="S49" s="35"/>
      <c r="T49" s="35"/>
      <c r="U49" s="35"/>
      <c r="V49" s="35"/>
      <c r="W49" s="35"/>
      <c r="X49" s="34"/>
      <c r="Y49" s="34"/>
      <c r="Z49" s="32"/>
      <c r="AA49" s="31"/>
      <c r="AB49" s="31"/>
      <c r="AC49" s="31"/>
      <c r="AD49" s="31"/>
      <c r="AE49" s="47"/>
      <c r="AF49" s="47"/>
      <c r="AG49" s="47"/>
      <c r="AH49" s="47"/>
      <c r="AI49" s="47"/>
      <c r="AJ49" s="39" t="s">
        <v>21</v>
      </c>
      <c r="AK49" s="47"/>
      <c r="AL49" s="47"/>
      <c r="AM49" s="47"/>
      <c r="AN49" s="47"/>
      <c r="AO49" s="47"/>
      <c r="AP49" s="47"/>
      <c r="AQ49" s="47"/>
      <c r="AR49" s="31"/>
      <c r="AS49" s="31"/>
      <c r="AY49" s="62" t="s">
        <v>33</v>
      </c>
    </row>
    <row r="50" spans="1:58" ht="25.5" customHeight="1" x14ac:dyDescent="0.2">
      <c r="A50" s="50"/>
      <c r="B50" s="31"/>
      <c r="C50" s="337" t="s">
        <v>109</v>
      </c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9"/>
      <c r="AC50" s="31"/>
      <c r="AD50" s="31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31"/>
      <c r="AS50" s="31"/>
      <c r="AY50" s="123" t="s">
        <v>34</v>
      </c>
    </row>
    <row r="51" spans="1:58" ht="25.5" customHeight="1" x14ac:dyDescent="0.15">
      <c r="A51" s="50"/>
      <c r="B51" s="31"/>
      <c r="C51" s="340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341"/>
      <c r="Z51" s="341"/>
      <c r="AA51" s="341"/>
      <c r="AB51" s="342"/>
      <c r="AC51" s="31"/>
      <c r="AD51" s="31"/>
      <c r="AE51" s="44" t="s">
        <v>35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31"/>
      <c r="AS51" s="31"/>
      <c r="AV51" s="31" t="s">
        <v>36</v>
      </c>
      <c r="AY51" s="31" t="s">
        <v>37</v>
      </c>
      <c r="AZ51" s="124"/>
    </row>
    <row r="52" spans="1:58" s="48" customFormat="1" ht="25.5" customHeight="1" x14ac:dyDescent="0.15">
      <c r="A52" s="50"/>
      <c r="B52" s="31"/>
      <c r="C52" s="340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2"/>
      <c r="AC52" s="34"/>
      <c r="AD52" s="34"/>
      <c r="AE52" s="268" t="s">
        <v>46</v>
      </c>
      <c r="AF52" s="269"/>
      <c r="AG52" s="269"/>
      <c r="AH52" s="269"/>
      <c r="AI52" s="269"/>
      <c r="AJ52" s="269"/>
      <c r="AK52" s="270"/>
      <c r="AL52" s="274">
        <f>IF(AY42=0,0,ROUNDUP(AV52/AY42,3))</f>
        <v>0</v>
      </c>
      <c r="AM52" s="275"/>
      <c r="AN52" s="275"/>
      <c r="AO52" s="275"/>
      <c r="AP52" s="275"/>
      <c r="AQ52" s="276"/>
      <c r="AR52" s="31"/>
      <c r="AS52" s="31"/>
      <c r="AT52" s="43"/>
      <c r="AU52" s="266" t="s">
        <v>39</v>
      </c>
      <c r="AV52" s="280">
        <f>IF(AV42-AV47&gt;0,IF(AV42-AV47&gt;AY42,AY42,AV42-AV47),0)</f>
        <v>0</v>
      </c>
      <c r="AW52" s="281" t="s">
        <v>40</v>
      </c>
      <c r="AX52" s="281"/>
      <c r="AY52" s="124"/>
      <c r="AZ52" s="124"/>
      <c r="BA52" s="43"/>
      <c r="BB52" s="43"/>
      <c r="BC52" s="43"/>
      <c r="BD52" s="40"/>
      <c r="BE52" s="40"/>
      <c r="BF52" s="40"/>
    </row>
    <row r="53" spans="1:58" ht="35.25" customHeight="1" x14ac:dyDescent="0.15">
      <c r="A53" s="65"/>
      <c r="B53" s="31"/>
      <c r="C53" s="340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2"/>
      <c r="AC53" s="31"/>
      <c r="AD53" s="31"/>
      <c r="AE53" s="271"/>
      <c r="AF53" s="272"/>
      <c r="AG53" s="272"/>
      <c r="AH53" s="272"/>
      <c r="AI53" s="272"/>
      <c r="AJ53" s="272"/>
      <c r="AK53" s="273"/>
      <c r="AL53" s="277"/>
      <c r="AM53" s="278"/>
      <c r="AN53" s="278"/>
      <c r="AO53" s="278"/>
      <c r="AP53" s="278"/>
      <c r="AQ53" s="279"/>
      <c r="AR53" s="31"/>
      <c r="AS53" s="31"/>
      <c r="AT53" s="266"/>
      <c r="AU53" s="266"/>
      <c r="AV53" s="280"/>
      <c r="AW53" s="281"/>
      <c r="AX53" s="281"/>
    </row>
    <row r="54" spans="1:58" ht="25.5" customHeight="1" x14ac:dyDescent="0.15">
      <c r="A54" s="65"/>
      <c r="B54" s="31"/>
      <c r="C54" s="343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5"/>
      <c r="AC54" s="31"/>
      <c r="AD54" s="31"/>
      <c r="AE54" s="31"/>
      <c r="AF54" s="31"/>
      <c r="AG54" s="31"/>
      <c r="AH54" s="31"/>
      <c r="AI54" s="31"/>
      <c r="AJ54" s="31"/>
      <c r="AK54" s="54" t="s">
        <v>21</v>
      </c>
      <c r="AL54" s="31"/>
      <c r="AM54" s="34"/>
      <c r="AN54" s="34"/>
      <c r="AO54" s="34"/>
      <c r="AP54" s="31"/>
      <c r="AQ54" s="31"/>
      <c r="AR54" s="31"/>
      <c r="AS54" s="31"/>
      <c r="AT54" s="266"/>
    </row>
    <row r="55" spans="1:58" ht="25.5" customHeight="1" x14ac:dyDescent="0.15">
      <c r="A55" s="50"/>
      <c r="B55" s="30"/>
      <c r="C55" s="31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31"/>
      <c r="AD55" s="31"/>
      <c r="AE55" s="31"/>
      <c r="AF55" s="31"/>
      <c r="AG55" s="31"/>
      <c r="AH55" s="31"/>
      <c r="AI55" s="31"/>
      <c r="AJ55" s="31"/>
      <c r="AK55" s="55" t="s">
        <v>41</v>
      </c>
      <c r="AL55" s="31"/>
      <c r="AM55" s="34"/>
      <c r="AN55" s="34"/>
      <c r="AO55" s="34"/>
      <c r="AP55" s="31"/>
      <c r="AQ55" s="31"/>
      <c r="AR55" s="31"/>
      <c r="AS55" s="31"/>
    </row>
    <row r="56" spans="1:58" s="17" customFormat="1" ht="16.5" customHeight="1" x14ac:dyDescent="0.15">
      <c r="A56" s="15"/>
      <c r="B56" s="15"/>
      <c r="C56" s="16"/>
      <c r="F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U56" s="34"/>
      <c r="AV56" s="34"/>
      <c r="AW56" s="34"/>
      <c r="AX56" s="34"/>
      <c r="AY56" s="34"/>
      <c r="AZ56" s="34"/>
      <c r="BA56" s="34"/>
      <c r="BB56" s="34"/>
      <c r="BC56" s="34"/>
      <c r="BD56" s="21"/>
      <c r="BE56" s="21"/>
      <c r="BF56" s="21"/>
    </row>
    <row r="57" spans="1:58" ht="25.5" customHeight="1" x14ac:dyDescent="0.15">
      <c r="A57" s="320" t="s">
        <v>47</v>
      </c>
      <c r="B57" s="321"/>
      <c r="C57" s="321"/>
      <c r="D57" s="321"/>
      <c r="E57" s="321"/>
      <c r="F57" s="321"/>
      <c r="G57" s="321"/>
      <c r="H57" s="321"/>
      <c r="I57" s="322"/>
      <c r="J57" s="23"/>
      <c r="K57" s="64" t="s">
        <v>48</v>
      </c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23"/>
      <c r="AP57" s="23"/>
      <c r="AQ57" s="23"/>
      <c r="AR57" s="23"/>
      <c r="AS57" s="23"/>
      <c r="AU57" s="31" t="s">
        <v>6</v>
      </c>
      <c r="AV57" s="34"/>
      <c r="AW57" s="34"/>
      <c r="AX57" s="34"/>
      <c r="AY57" s="34"/>
      <c r="BA57" s="34"/>
      <c r="BB57" s="34"/>
      <c r="BC57" s="34"/>
      <c r="BD57" s="21"/>
      <c r="BE57" s="21"/>
      <c r="BF57" s="21"/>
    </row>
    <row r="58" spans="1:58" ht="17.25" customHeight="1" x14ac:dyDescent="0.15">
      <c r="A58" s="323"/>
      <c r="B58" s="324"/>
      <c r="C58" s="324"/>
      <c r="D58" s="324"/>
      <c r="E58" s="324"/>
      <c r="F58" s="324"/>
      <c r="G58" s="324"/>
      <c r="H58" s="324"/>
      <c r="I58" s="32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7"/>
      <c r="AQ58" s="27"/>
      <c r="AR58" s="27"/>
      <c r="AS58" s="27"/>
    </row>
    <row r="59" spans="1:58" ht="28.5" customHeight="1" x14ac:dyDescent="0.15">
      <c r="A59" s="28"/>
      <c r="B59" s="29" t="s">
        <v>7</v>
      </c>
      <c r="C59" s="30"/>
      <c r="D59" s="30"/>
      <c r="E59" s="30"/>
      <c r="F59" s="31"/>
      <c r="G59" s="32"/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3"/>
      <c r="AB59" s="34"/>
      <c r="AC59" s="34"/>
      <c r="AD59" s="34"/>
      <c r="AE59" s="29" t="s">
        <v>8</v>
      </c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V59" s="31" t="s">
        <v>9</v>
      </c>
      <c r="AY59" s="31" t="s">
        <v>10</v>
      </c>
    </row>
    <row r="60" spans="1:58" ht="25.5" customHeight="1" x14ac:dyDescent="0.15">
      <c r="A60" s="28"/>
      <c r="B60" s="209" t="s">
        <v>11</v>
      </c>
      <c r="C60" s="327"/>
      <c r="D60" s="327"/>
      <c r="E60" s="328"/>
      <c r="F60" s="326" t="s">
        <v>12</v>
      </c>
      <c r="G60" s="326"/>
      <c r="H60" s="292"/>
      <c r="I60" s="292"/>
      <c r="J60" s="283" t="s">
        <v>13</v>
      </c>
      <c r="K60" s="283"/>
      <c r="L60" s="292"/>
      <c r="M60" s="292"/>
      <c r="N60" s="283" t="s">
        <v>14</v>
      </c>
      <c r="O60" s="284"/>
      <c r="P60" s="315" t="s">
        <v>15</v>
      </c>
      <c r="Q60" s="284"/>
      <c r="R60" s="316" t="s">
        <v>16</v>
      </c>
      <c r="S60" s="316"/>
      <c r="T60" s="292"/>
      <c r="U60" s="292"/>
      <c r="V60" s="283" t="s">
        <v>13</v>
      </c>
      <c r="W60" s="283"/>
      <c r="X60" s="292"/>
      <c r="Y60" s="292"/>
      <c r="Z60" s="283" t="s">
        <v>14</v>
      </c>
      <c r="AA60" s="284"/>
      <c r="AB60" s="31"/>
      <c r="AC60" s="31"/>
      <c r="AD60" s="31"/>
      <c r="AE60" s="268" t="s">
        <v>17</v>
      </c>
      <c r="AF60" s="332"/>
      <c r="AG60" s="332"/>
      <c r="AH60" s="332"/>
      <c r="AI60" s="333"/>
      <c r="AJ60" s="289">
        <f>ROUNDDOWN(AY60/60,0)</f>
        <v>0</v>
      </c>
      <c r="AK60" s="289"/>
      <c r="AL60" s="332" t="s">
        <v>18</v>
      </c>
      <c r="AM60" s="332"/>
      <c r="AN60" s="289">
        <f>AY60-AJ60*60</f>
        <v>0</v>
      </c>
      <c r="AO60" s="289"/>
      <c r="AP60" s="283" t="s">
        <v>14</v>
      </c>
      <c r="AQ60" s="284"/>
      <c r="AR60" s="34"/>
      <c r="AS60" s="31"/>
      <c r="AT60" s="266"/>
      <c r="AU60" s="266" t="s">
        <v>19</v>
      </c>
      <c r="AV60" s="267">
        <f>T60*60+X60</f>
        <v>0</v>
      </c>
      <c r="AX60" s="266" t="s">
        <v>20</v>
      </c>
      <c r="AY60" s="267">
        <f>(T60*60+X60)-(H60*60+L60)</f>
        <v>0</v>
      </c>
    </row>
    <row r="61" spans="1:58" ht="35.25" customHeight="1" x14ac:dyDescent="0.15">
      <c r="A61" s="28"/>
      <c r="B61" s="329"/>
      <c r="C61" s="330"/>
      <c r="D61" s="330"/>
      <c r="E61" s="331"/>
      <c r="F61" s="326"/>
      <c r="G61" s="326"/>
      <c r="H61" s="293"/>
      <c r="I61" s="293"/>
      <c r="J61" s="286"/>
      <c r="K61" s="286"/>
      <c r="L61" s="293"/>
      <c r="M61" s="293"/>
      <c r="N61" s="286"/>
      <c r="O61" s="287"/>
      <c r="P61" s="285"/>
      <c r="Q61" s="287"/>
      <c r="R61" s="317"/>
      <c r="S61" s="317"/>
      <c r="T61" s="293"/>
      <c r="U61" s="293"/>
      <c r="V61" s="286"/>
      <c r="W61" s="286"/>
      <c r="X61" s="293"/>
      <c r="Y61" s="293"/>
      <c r="Z61" s="286"/>
      <c r="AA61" s="287"/>
      <c r="AB61" s="31"/>
      <c r="AC61" s="31"/>
      <c r="AD61" s="31"/>
      <c r="AE61" s="334"/>
      <c r="AF61" s="335"/>
      <c r="AG61" s="335"/>
      <c r="AH61" s="335"/>
      <c r="AI61" s="336"/>
      <c r="AJ61" s="291"/>
      <c r="AK61" s="291"/>
      <c r="AL61" s="335"/>
      <c r="AM61" s="335"/>
      <c r="AN61" s="291"/>
      <c r="AO61" s="291"/>
      <c r="AP61" s="286"/>
      <c r="AQ61" s="287"/>
      <c r="AR61" s="34"/>
      <c r="AS61" s="31"/>
      <c r="AT61" s="266"/>
      <c r="AU61" s="266"/>
      <c r="AV61" s="267"/>
      <c r="AX61" s="266"/>
      <c r="AY61" s="267"/>
    </row>
    <row r="62" spans="1:58" ht="17.25" customHeight="1" x14ac:dyDescent="0.15">
      <c r="A62" s="28"/>
      <c r="B62" s="35"/>
      <c r="C62" s="35"/>
      <c r="D62" s="35"/>
      <c r="E62" s="35"/>
      <c r="F62" s="36"/>
      <c r="G62" s="36"/>
      <c r="H62" s="37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4"/>
      <c r="Y62" s="34"/>
      <c r="Z62" s="32"/>
      <c r="AA62" s="33"/>
      <c r="AB62" s="34"/>
      <c r="AC62" s="34"/>
      <c r="AD62" s="34"/>
      <c r="AE62" s="38"/>
      <c r="AF62" s="38"/>
      <c r="AG62" s="38"/>
      <c r="AH62" s="38"/>
      <c r="AI62" s="38"/>
      <c r="AJ62" s="39" t="s">
        <v>21</v>
      </c>
      <c r="AK62" s="38"/>
      <c r="AL62" s="38"/>
      <c r="AM62" s="38"/>
      <c r="AN62" s="38"/>
      <c r="AO62" s="38"/>
      <c r="AP62" s="38"/>
      <c r="AQ62" s="38"/>
      <c r="AR62" s="34"/>
      <c r="AS62" s="31"/>
    </row>
    <row r="63" spans="1:58" s="31" customFormat="1" ht="25.5" customHeight="1" x14ac:dyDescent="0.15">
      <c r="A63" s="28"/>
      <c r="B63" s="29"/>
      <c r="C63" s="30"/>
      <c r="D63" s="30"/>
      <c r="E63" s="30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3"/>
      <c r="X63" s="34"/>
      <c r="Y63" s="34"/>
      <c r="Z63" s="32"/>
      <c r="AA63" s="33"/>
      <c r="AB63" s="34"/>
      <c r="AC63" s="34"/>
      <c r="AD63" s="34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4"/>
      <c r="AV63" s="43" t="s">
        <v>22</v>
      </c>
      <c r="AY63" s="31" t="s">
        <v>23</v>
      </c>
      <c r="BB63" s="31" t="s">
        <v>49</v>
      </c>
      <c r="BD63" s="3"/>
      <c r="BE63" s="3"/>
      <c r="BF63" s="3"/>
    </row>
    <row r="64" spans="1:58" s="48" customFormat="1" ht="25.5" customHeight="1" x14ac:dyDescent="0.15">
      <c r="A64" s="41"/>
      <c r="B64" s="42" t="s">
        <v>117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3"/>
      <c r="P64" s="42"/>
      <c r="Q64" s="42"/>
      <c r="R64" s="42"/>
      <c r="S64" s="42"/>
      <c r="T64" s="42"/>
      <c r="U64" s="13"/>
      <c r="V64" s="42"/>
      <c r="W64" s="42"/>
      <c r="X64" s="34"/>
      <c r="Y64" s="34"/>
      <c r="Z64" s="32"/>
      <c r="AA64" s="33"/>
      <c r="AB64" s="34"/>
      <c r="AC64" s="34"/>
      <c r="AD64" s="34"/>
      <c r="AE64" s="44" t="s">
        <v>25</v>
      </c>
      <c r="AF64" s="45"/>
      <c r="AG64" s="46"/>
      <c r="AH64" s="46"/>
      <c r="AI64" s="46"/>
      <c r="AJ64" s="46"/>
      <c r="AK64" s="46"/>
      <c r="AL64" s="46"/>
      <c r="AM64" s="46"/>
      <c r="AN64" s="38"/>
      <c r="AO64" s="38"/>
      <c r="AP64" s="38"/>
      <c r="AQ64" s="47"/>
      <c r="AR64" s="34"/>
      <c r="AS64" s="31"/>
      <c r="AT64" s="43"/>
      <c r="AU64" s="43"/>
      <c r="AV64" s="43" t="s">
        <v>26</v>
      </c>
      <c r="AW64" s="43"/>
      <c r="AX64" s="43"/>
      <c r="AY64" s="31" t="s">
        <v>27</v>
      </c>
      <c r="AZ64" s="43"/>
      <c r="BA64" s="31"/>
      <c r="BB64" s="31"/>
      <c r="BC64" s="43"/>
      <c r="BD64" s="3"/>
      <c r="BE64" s="40"/>
      <c r="BF64" s="40"/>
    </row>
    <row r="65" spans="1:58" ht="25.5" customHeight="1" x14ac:dyDescent="0.15">
      <c r="A65" s="28"/>
      <c r="B65" s="209" t="s">
        <v>11</v>
      </c>
      <c r="C65" s="327"/>
      <c r="D65" s="327"/>
      <c r="E65" s="328"/>
      <c r="F65" s="326" t="s">
        <v>12</v>
      </c>
      <c r="G65" s="326"/>
      <c r="H65" s="292"/>
      <c r="I65" s="292"/>
      <c r="J65" s="283" t="s">
        <v>13</v>
      </c>
      <c r="K65" s="283"/>
      <c r="L65" s="292"/>
      <c r="M65" s="292"/>
      <c r="N65" s="283" t="s">
        <v>14</v>
      </c>
      <c r="O65" s="284"/>
      <c r="P65" s="315" t="s">
        <v>15</v>
      </c>
      <c r="Q65" s="284"/>
      <c r="R65" s="316" t="s">
        <v>16</v>
      </c>
      <c r="S65" s="316"/>
      <c r="T65" s="318"/>
      <c r="U65" s="292"/>
      <c r="V65" s="283" t="s">
        <v>13</v>
      </c>
      <c r="W65" s="283"/>
      <c r="X65" s="292"/>
      <c r="Y65" s="292"/>
      <c r="Z65" s="283" t="s">
        <v>14</v>
      </c>
      <c r="AA65" s="284"/>
      <c r="AB65" s="34"/>
      <c r="AC65" s="34"/>
      <c r="AD65" s="34"/>
      <c r="AE65" s="282" t="s">
        <v>29</v>
      </c>
      <c r="AF65" s="283"/>
      <c r="AG65" s="283"/>
      <c r="AH65" s="283"/>
      <c r="AI65" s="284"/>
      <c r="AJ65" s="288">
        <f>ROUNDDOWN(AV70/60,0)</f>
        <v>0</v>
      </c>
      <c r="AK65" s="289"/>
      <c r="AL65" s="283" t="s">
        <v>13</v>
      </c>
      <c r="AM65" s="283"/>
      <c r="AN65" s="289">
        <f>AV70-AJ65*60</f>
        <v>0</v>
      </c>
      <c r="AO65" s="289"/>
      <c r="AP65" s="283" t="s">
        <v>14</v>
      </c>
      <c r="AQ65" s="284"/>
      <c r="AR65" s="34"/>
      <c r="AS65" s="49"/>
      <c r="AU65" s="266" t="s">
        <v>30</v>
      </c>
      <c r="AV65" s="267">
        <f>IF(AY65&lt;=BB65,BB65,AV60)</f>
        <v>1260</v>
      </c>
      <c r="AW65" s="175"/>
      <c r="AX65" s="266" t="s">
        <v>31</v>
      </c>
      <c r="AY65" s="267">
        <f>T65*60+X65</f>
        <v>0</v>
      </c>
      <c r="AZ65" s="175"/>
      <c r="BA65" s="266" t="s">
        <v>32</v>
      </c>
      <c r="BB65" s="267">
        <f>21*60</f>
        <v>1260</v>
      </c>
    </row>
    <row r="66" spans="1:58" ht="35.25" customHeight="1" x14ac:dyDescent="0.15">
      <c r="A66" s="28"/>
      <c r="B66" s="329"/>
      <c r="C66" s="330"/>
      <c r="D66" s="330"/>
      <c r="E66" s="331"/>
      <c r="F66" s="326"/>
      <c r="G66" s="326"/>
      <c r="H66" s="293"/>
      <c r="I66" s="293"/>
      <c r="J66" s="286"/>
      <c r="K66" s="286"/>
      <c r="L66" s="293"/>
      <c r="M66" s="293"/>
      <c r="N66" s="286"/>
      <c r="O66" s="287"/>
      <c r="P66" s="285"/>
      <c r="Q66" s="287"/>
      <c r="R66" s="317"/>
      <c r="S66" s="317"/>
      <c r="T66" s="319"/>
      <c r="U66" s="293"/>
      <c r="V66" s="286"/>
      <c r="W66" s="286"/>
      <c r="X66" s="293"/>
      <c r="Y66" s="293"/>
      <c r="Z66" s="286"/>
      <c r="AA66" s="287"/>
      <c r="AB66" s="31"/>
      <c r="AC66" s="31"/>
      <c r="AD66" s="31"/>
      <c r="AE66" s="285"/>
      <c r="AF66" s="286"/>
      <c r="AG66" s="286"/>
      <c r="AH66" s="286"/>
      <c r="AI66" s="287"/>
      <c r="AJ66" s="290"/>
      <c r="AK66" s="291"/>
      <c r="AL66" s="286"/>
      <c r="AM66" s="286"/>
      <c r="AN66" s="291"/>
      <c r="AO66" s="291"/>
      <c r="AP66" s="286"/>
      <c r="AQ66" s="287"/>
      <c r="AR66" s="34"/>
      <c r="AS66" s="49"/>
      <c r="AU66" s="266"/>
      <c r="AV66" s="267"/>
      <c r="AW66" s="175"/>
      <c r="AX66" s="266"/>
      <c r="AY66" s="267"/>
      <c r="AZ66" s="175"/>
      <c r="BA66" s="266"/>
      <c r="BB66" s="267"/>
    </row>
    <row r="67" spans="1:58" ht="17.25" customHeight="1" x14ac:dyDescent="0.15">
      <c r="A67" s="50"/>
      <c r="B67" s="35"/>
      <c r="C67" s="35"/>
      <c r="D67" s="35"/>
      <c r="E67" s="35"/>
      <c r="F67" s="31"/>
      <c r="G67" s="35"/>
      <c r="H67" s="37"/>
      <c r="I67" s="35"/>
      <c r="J67" s="35"/>
      <c r="K67" s="35"/>
      <c r="L67" s="35"/>
      <c r="M67" s="35"/>
      <c r="N67" s="35"/>
      <c r="O67" s="35"/>
      <c r="P67" s="51"/>
      <c r="Q67" s="35"/>
      <c r="R67" s="35"/>
      <c r="S67" s="35"/>
      <c r="T67" s="35"/>
      <c r="U67" s="35"/>
      <c r="V67" s="35"/>
      <c r="W67" s="35"/>
      <c r="X67" s="34"/>
      <c r="Y67" s="34"/>
      <c r="Z67" s="32"/>
      <c r="AA67" s="31"/>
      <c r="AB67" s="31"/>
      <c r="AC67" s="31"/>
      <c r="AD67" s="31"/>
      <c r="AE67" s="47"/>
      <c r="AF67" s="47"/>
      <c r="AG67" s="47"/>
      <c r="AH67" s="47"/>
      <c r="AI67" s="47"/>
      <c r="AJ67" s="39" t="s">
        <v>21</v>
      </c>
      <c r="AK67" s="47"/>
      <c r="AL67" s="47"/>
      <c r="AM67" s="47"/>
      <c r="AN67" s="47"/>
      <c r="AO67" s="47"/>
      <c r="AP67" s="47"/>
      <c r="AQ67" s="47"/>
      <c r="AR67" s="31"/>
      <c r="AS67" s="31"/>
      <c r="AY67" s="62" t="s">
        <v>33</v>
      </c>
    </row>
    <row r="68" spans="1:58" ht="25.5" customHeight="1" x14ac:dyDescent="0.2">
      <c r="A68" s="50"/>
      <c r="B68" s="31"/>
      <c r="C68" s="337" t="s">
        <v>109</v>
      </c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9"/>
      <c r="AD68" s="31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31"/>
      <c r="AS68" s="31"/>
      <c r="AY68" s="123" t="s">
        <v>106</v>
      </c>
    </row>
    <row r="69" spans="1:58" ht="25.5" customHeight="1" x14ac:dyDescent="0.15">
      <c r="A69" s="50"/>
      <c r="B69" s="31"/>
      <c r="C69" s="340"/>
      <c r="D69" s="341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/>
      <c r="S69" s="341"/>
      <c r="T69" s="341"/>
      <c r="U69" s="341"/>
      <c r="V69" s="341"/>
      <c r="W69" s="341"/>
      <c r="X69" s="341"/>
      <c r="Y69" s="341"/>
      <c r="Z69" s="341"/>
      <c r="AA69" s="341"/>
      <c r="AB69" s="342"/>
      <c r="AD69" s="31"/>
      <c r="AE69" s="44" t="s">
        <v>35</v>
      </c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31"/>
      <c r="AS69" s="31"/>
      <c r="AV69" s="31" t="s">
        <v>36</v>
      </c>
      <c r="AY69" s="31" t="s">
        <v>37</v>
      </c>
      <c r="AZ69" s="124"/>
    </row>
    <row r="70" spans="1:58" s="48" customFormat="1" ht="25.5" customHeight="1" x14ac:dyDescent="0.15">
      <c r="A70" s="50"/>
      <c r="B70" s="31"/>
      <c r="C70" s="340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/>
      <c r="Y70" s="341"/>
      <c r="Z70" s="341"/>
      <c r="AA70" s="341"/>
      <c r="AB70" s="342"/>
      <c r="AC70" s="1"/>
      <c r="AD70" s="31"/>
      <c r="AE70" s="268" t="s">
        <v>38</v>
      </c>
      <c r="AF70" s="269"/>
      <c r="AG70" s="269"/>
      <c r="AH70" s="269"/>
      <c r="AI70" s="269"/>
      <c r="AJ70" s="269"/>
      <c r="AK70" s="270"/>
      <c r="AL70" s="274">
        <f>IF(AY60=0,0,ROUNDUP(AV70/AY60,3))</f>
        <v>0</v>
      </c>
      <c r="AM70" s="275"/>
      <c r="AN70" s="275"/>
      <c r="AO70" s="275"/>
      <c r="AP70" s="275"/>
      <c r="AQ70" s="276"/>
      <c r="AR70" s="31"/>
      <c r="AS70" s="31"/>
      <c r="AT70" s="43"/>
      <c r="AU70" s="266" t="s">
        <v>39</v>
      </c>
      <c r="AV70" s="280">
        <f>IF(AV60-AV65&gt;0,IF(AV60-AV65&gt;AY60,AY60,AV60-AV65),0)</f>
        <v>0</v>
      </c>
      <c r="AW70" s="281" t="s">
        <v>40</v>
      </c>
      <c r="AX70" s="281"/>
      <c r="AY70" s="124"/>
      <c r="AZ70" s="124"/>
      <c r="BA70" s="43"/>
      <c r="BB70" s="43"/>
      <c r="BC70" s="43"/>
      <c r="BD70" s="40"/>
      <c r="BE70" s="40"/>
      <c r="BF70" s="40"/>
    </row>
    <row r="71" spans="1:58" ht="35.25" customHeight="1" x14ac:dyDescent="0.15">
      <c r="A71" s="50"/>
      <c r="B71" s="31"/>
      <c r="C71" s="340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1"/>
      <c r="W71" s="341"/>
      <c r="X71" s="341"/>
      <c r="Y71" s="341"/>
      <c r="Z71" s="341"/>
      <c r="AA71" s="341"/>
      <c r="AB71" s="342"/>
      <c r="AD71" s="31"/>
      <c r="AE71" s="271"/>
      <c r="AF71" s="272"/>
      <c r="AG71" s="272"/>
      <c r="AH71" s="272"/>
      <c r="AI71" s="272"/>
      <c r="AJ71" s="272"/>
      <c r="AK71" s="273"/>
      <c r="AL71" s="277"/>
      <c r="AM71" s="278"/>
      <c r="AN71" s="278"/>
      <c r="AO71" s="278"/>
      <c r="AP71" s="278"/>
      <c r="AQ71" s="279"/>
      <c r="AR71" s="31"/>
      <c r="AS71" s="31"/>
      <c r="AT71" s="266"/>
      <c r="AU71" s="266"/>
      <c r="AV71" s="280"/>
      <c r="AW71" s="281"/>
      <c r="AX71" s="281"/>
    </row>
    <row r="72" spans="1:58" ht="25.5" customHeight="1" x14ac:dyDescent="0.15">
      <c r="A72" s="50"/>
      <c r="B72" s="31"/>
      <c r="C72" s="343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5"/>
      <c r="AD72" s="31"/>
      <c r="AE72" s="31"/>
      <c r="AF72" s="31"/>
      <c r="AG72" s="31"/>
      <c r="AH72" s="31"/>
      <c r="AI72" s="31"/>
      <c r="AJ72" s="31"/>
      <c r="AK72" s="54" t="s">
        <v>21</v>
      </c>
      <c r="AL72" s="31"/>
      <c r="AM72" s="34"/>
      <c r="AN72" s="34"/>
      <c r="AO72" s="34"/>
      <c r="AP72" s="31"/>
      <c r="AQ72" s="31"/>
      <c r="AR72" s="31"/>
      <c r="AS72" s="31"/>
      <c r="AT72" s="266"/>
    </row>
    <row r="73" spans="1:58" ht="25.5" customHeight="1" x14ac:dyDescent="0.15">
      <c r="A73" s="50"/>
      <c r="B73" s="31"/>
      <c r="C73" s="52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D73" s="31"/>
      <c r="AE73" s="31"/>
      <c r="AF73" s="31"/>
      <c r="AG73" s="31"/>
      <c r="AH73" s="31"/>
      <c r="AI73" s="31"/>
      <c r="AJ73" s="31"/>
      <c r="AK73" s="55" t="s">
        <v>41</v>
      </c>
      <c r="AL73" s="31"/>
      <c r="AM73" s="34"/>
      <c r="AN73" s="34"/>
      <c r="AO73" s="34"/>
      <c r="AP73" s="31"/>
      <c r="AQ73" s="31"/>
      <c r="AR73" s="31"/>
      <c r="AS73" s="31"/>
    </row>
    <row r="74" spans="1:58" ht="17.25" customHeight="1" x14ac:dyDescent="0.15">
      <c r="A74" s="56"/>
      <c r="B74" s="57"/>
      <c r="C74" s="57"/>
      <c r="D74" s="57"/>
      <c r="E74" s="57"/>
      <c r="F74" s="58"/>
      <c r="G74" s="57"/>
      <c r="H74" s="57"/>
      <c r="I74" s="57"/>
      <c r="J74" s="57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60"/>
      <c r="AL74" s="59"/>
      <c r="AM74" s="61"/>
      <c r="AN74" s="61"/>
      <c r="AO74" s="61"/>
      <c r="AP74" s="59"/>
      <c r="AQ74" s="59"/>
      <c r="AR74" s="59"/>
      <c r="AS74" s="59"/>
    </row>
    <row r="75" spans="1:58" ht="17.25" hidden="1" customHeight="1" x14ac:dyDescent="0.15">
      <c r="A75" s="36"/>
      <c r="B75" s="36"/>
      <c r="C75" s="36"/>
      <c r="D75" s="36"/>
      <c r="E75" s="36"/>
      <c r="F75" s="62"/>
      <c r="G75" s="36"/>
      <c r="H75" s="36"/>
      <c r="I75" s="36"/>
      <c r="J75" s="36"/>
      <c r="AK75" s="63"/>
      <c r="AM75" s="10"/>
      <c r="AN75" s="10"/>
      <c r="AO75" s="10"/>
    </row>
    <row r="76" spans="1:58" ht="25.5" hidden="1" customHeight="1" x14ac:dyDescent="0.15">
      <c r="A76" s="320" t="s">
        <v>50</v>
      </c>
      <c r="B76" s="321"/>
      <c r="C76" s="321"/>
      <c r="D76" s="321"/>
      <c r="E76" s="321"/>
      <c r="F76" s="321"/>
      <c r="G76" s="321"/>
      <c r="H76" s="321"/>
      <c r="I76" s="322"/>
      <c r="J76" s="23"/>
      <c r="K76" s="64" t="s">
        <v>48</v>
      </c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23"/>
      <c r="AP76" s="23"/>
      <c r="AQ76" s="23"/>
      <c r="AR76" s="23"/>
      <c r="AS76" s="23"/>
      <c r="AU76" s="31" t="s">
        <v>6</v>
      </c>
      <c r="AV76" s="34"/>
      <c r="AW76" s="34"/>
      <c r="AX76" s="34"/>
      <c r="AY76" s="34"/>
      <c r="BA76" s="34"/>
      <c r="BB76" s="34"/>
      <c r="BC76" s="34"/>
      <c r="BD76" s="21"/>
      <c r="BE76" s="21"/>
      <c r="BF76" s="21"/>
    </row>
    <row r="77" spans="1:58" ht="17.25" hidden="1" customHeight="1" x14ac:dyDescent="0.15">
      <c r="A77" s="323"/>
      <c r="B77" s="324"/>
      <c r="C77" s="324"/>
      <c r="D77" s="324"/>
      <c r="E77" s="324"/>
      <c r="F77" s="324"/>
      <c r="G77" s="324"/>
      <c r="H77" s="324"/>
      <c r="I77" s="32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5"/>
      <c r="Y77" s="25"/>
      <c r="Z77" s="25"/>
      <c r="AA77" s="25"/>
      <c r="AB77" s="25"/>
      <c r="AC77" s="25"/>
      <c r="AD77" s="25"/>
      <c r="AE77" s="26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7"/>
      <c r="AQ77" s="27"/>
      <c r="AR77" s="27"/>
      <c r="AS77" s="27"/>
    </row>
    <row r="78" spans="1:58" ht="28.5" hidden="1" customHeight="1" x14ac:dyDescent="0.15">
      <c r="A78" s="28"/>
      <c r="B78" s="29" t="s">
        <v>7</v>
      </c>
      <c r="C78" s="30"/>
      <c r="D78" s="30"/>
      <c r="E78" s="30"/>
      <c r="F78" s="31"/>
      <c r="G78" s="32"/>
      <c r="H78" s="31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3"/>
      <c r="AB78" s="34"/>
      <c r="AC78" s="34"/>
      <c r="AD78" s="34"/>
      <c r="AE78" s="29" t="s">
        <v>8</v>
      </c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V78" s="31" t="s">
        <v>9</v>
      </c>
      <c r="AY78" s="31" t="s">
        <v>10</v>
      </c>
    </row>
    <row r="79" spans="1:58" ht="25.5" hidden="1" customHeight="1" x14ac:dyDescent="0.15">
      <c r="A79" s="28"/>
      <c r="B79" s="209" t="s">
        <v>11</v>
      </c>
      <c r="C79" s="327"/>
      <c r="D79" s="327"/>
      <c r="E79" s="328"/>
      <c r="F79" s="326" t="s">
        <v>12</v>
      </c>
      <c r="G79" s="326"/>
      <c r="H79" s="292"/>
      <c r="I79" s="292"/>
      <c r="J79" s="283" t="s">
        <v>13</v>
      </c>
      <c r="K79" s="283"/>
      <c r="L79" s="292"/>
      <c r="M79" s="292"/>
      <c r="N79" s="283" t="s">
        <v>14</v>
      </c>
      <c r="O79" s="284"/>
      <c r="P79" s="315" t="s">
        <v>15</v>
      </c>
      <c r="Q79" s="284"/>
      <c r="R79" s="316" t="s">
        <v>16</v>
      </c>
      <c r="S79" s="316"/>
      <c r="T79" s="292"/>
      <c r="U79" s="292"/>
      <c r="V79" s="283" t="s">
        <v>13</v>
      </c>
      <c r="W79" s="283"/>
      <c r="X79" s="292"/>
      <c r="Y79" s="292"/>
      <c r="Z79" s="283" t="s">
        <v>14</v>
      </c>
      <c r="AA79" s="284"/>
      <c r="AB79" s="31"/>
      <c r="AC79" s="31"/>
      <c r="AD79" s="31"/>
      <c r="AE79" s="268" t="s">
        <v>44</v>
      </c>
      <c r="AF79" s="332"/>
      <c r="AG79" s="332"/>
      <c r="AH79" s="332"/>
      <c r="AI79" s="333"/>
      <c r="AJ79" s="289">
        <f>ROUNDDOWN(AY79/60,0)</f>
        <v>0</v>
      </c>
      <c r="AK79" s="289"/>
      <c r="AL79" s="332" t="s">
        <v>18</v>
      </c>
      <c r="AM79" s="332"/>
      <c r="AN79" s="289">
        <f>AY79-AJ79*60</f>
        <v>0</v>
      </c>
      <c r="AO79" s="289"/>
      <c r="AP79" s="283" t="s">
        <v>14</v>
      </c>
      <c r="AQ79" s="284"/>
      <c r="AR79" s="34"/>
      <c r="AS79" s="31"/>
      <c r="AT79" s="266"/>
      <c r="AU79" s="266" t="s">
        <v>19</v>
      </c>
      <c r="AV79" s="267">
        <f>T79*60+X79</f>
        <v>0</v>
      </c>
      <c r="AX79" s="266" t="s">
        <v>20</v>
      </c>
      <c r="AY79" s="267">
        <f>(T79*60+X79)-(H79*60+L79)</f>
        <v>0</v>
      </c>
    </row>
    <row r="80" spans="1:58" ht="35.25" hidden="1" customHeight="1" x14ac:dyDescent="0.15">
      <c r="A80" s="28"/>
      <c r="B80" s="329"/>
      <c r="C80" s="330"/>
      <c r="D80" s="330"/>
      <c r="E80" s="331"/>
      <c r="F80" s="326"/>
      <c r="G80" s="326"/>
      <c r="H80" s="293"/>
      <c r="I80" s="293"/>
      <c r="J80" s="286"/>
      <c r="K80" s="286"/>
      <c r="L80" s="293"/>
      <c r="M80" s="293"/>
      <c r="N80" s="286"/>
      <c r="O80" s="287"/>
      <c r="P80" s="285"/>
      <c r="Q80" s="287"/>
      <c r="R80" s="317"/>
      <c r="S80" s="317"/>
      <c r="T80" s="293"/>
      <c r="U80" s="293"/>
      <c r="V80" s="286"/>
      <c r="W80" s="286"/>
      <c r="X80" s="293"/>
      <c r="Y80" s="293"/>
      <c r="Z80" s="286"/>
      <c r="AA80" s="287"/>
      <c r="AB80" s="31"/>
      <c r="AC80" s="31"/>
      <c r="AD80" s="31"/>
      <c r="AE80" s="334"/>
      <c r="AF80" s="335"/>
      <c r="AG80" s="335"/>
      <c r="AH80" s="335"/>
      <c r="AI80" s="336"/>
      <c r="AJ80" s="291"/>
      <c r="AK80" s="291"/>
      <c r="AL80" s="335"/>
      <c r="AM80" s="335"/>
      <c r="AN80" s="291"/>
      <c r="AO80" s="291"/>
      <c r="AP80" s="286"/>
      <c r="AQ80" s="287"/>
      <c r="AR80" s="34"/>
      <c r="AS80" s="31"/>
      <c r="AT80" s="266"/>
      <c r="AU80" s="266"/>
      <c r="AV80" s="267"/>
      <c r="AX80" s="266"/>
      <c r="AY80" s="267"/>
    </row>
    <row r="81" spans="1:58" ht="17.25" hidden="1" customHeight="1" x14ac:dyDescent="0.15">
      <c r="A81" s="28"/>
      <c r="B81" s="35"/>
      <c r="C81" s="35"/>
      <c r="D81" s="35"/>
      <c r="E81" s="35"/>
      <c r="F81" s="36"/>
      <c r="G81" s="36"/>
      <c r="H81" s="3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4"/>
      <c r="Y81" s="34"/>
      <c r="Z81" s="32"/>
      <c r="AA81" s="33"/>
      <c r="AB81" s="34"/>
      <c r="AC81" s="34"/>
      <c r="AD81" s="34"/>
      <c r="AE81" s="38"/>
      <c r="AF81" s="38"/>
      <c r="AG81" s="38"/>
      <c r="AH81" s="38"/>
      <c r="AI81" s="38"/>
      <c r="AJ81" s="39" t="s">
        <v>21</v>
      </c>
      <c r="AK81" s="38"/>
      <c r="AL81" s="38"/>
      <c r="AM81" s="38"/>
      <c r="AN81" s="38"/>
      <c r="AO81" s="38"/>
      <c r="AP81" s="38"/>
      <c r="AQ81" s="38"/>
      <c r="AR81" s="34"/>
      <c r="AS81" s="31"/>
    </row>
    <row r="82" spans="1:58" s="31" customFormat="1" ht="25.5" hidden="1" customHeight="1" x14ac:dyDescent="0.15">
      <c r="A82" s="28"/>
      <c r="B82" s="29"/>
      <c r="C82" s="30"/>
      <c r="D82" s="30"/>
      <c r="E82" s="30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3"/>
      <c r="X82" s="34"/>
      <c r="Y82" s="34"/>
      <c r="Z82" s="32"/>
      <c r="AA82" s="33"/>
      <c r="AB82" s="34"/>
      <c r="AC82" s="34"/>
      <c r="AD82" s="34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4"/>
      <c r="AV82" s="43" t="s">
        <v>22</v>
      </c>
      <c r="AY82" s="31" t="s">
        <v>23</v>
      </c>
      <c r="BB82" s="31" t="s">
        <v>49</v>
      </c>
      <c r="BD82" s="3"/>
      <c r="BE82" s="3"/>
      <c r="BF82" s="3"/>
    </row>
    <row r="83" spans="1:58" s="48" customFormat="1" ht="25.5" hidden="1" customHeight="1" x14ac:dyDescent="0.15">
      <c r="A83" s="41"/>
      <c r="B83" s="42" t="s">
        <v>117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3"/>
      <c r="P83" s="42"/>
      <c r="Q83" s="42"/>
      <c r="R83" s="42"/>
      <c r="S83" s="42"/>
      <c r="T83" s="42"/>
      <c r="U83" s="13"/>
      <c r="V83" s="42"/>
      <c r="W83" s="42"/>
      <c r="X83" s="34"/>
      <c r="Y83" s="34"/>
      <c r="Z83" s="32"/>
      <c r="AA83" s="33"/>
      <c r="AB83" s="34"/>
      <c r="AC83" s="34"/>
      <c r="AD83" s="34"/>
      <c r="AE83" s="44" t="s">
        <v>25</v>
      </c>
      <c r="AF83" s="45"/>
      <c r="AG83" s="46"/>
      <c r="AH83" s="46"/>
      <c r="AI83" s="46"/>
      <c r="AJ83" s="46"/>
      <c r="AK83" s="46"/>
      <c r="AL83" s="46"/>
      <c r="AM83" s="46"/>
      <c r="AN83" s="38"/>
      <c r="AO83" s="38"/>
      <c r="AP83" s="38"/>
      <c r="AQ83" s="47"/>
      <c r="AR83" s="34"/>
      <c r="AS83" s="31"/>
      <c r="AT83" s="43"/>
      <c r="AU83" s="43"/>
      <c r="AV83" s="43" t="s">
        <v>26</v>
      </c>
      <c r="AW83" s="43"/>
      <c r="AX83" s="43"/>
      <c r="AY83" s="31" t="s">
        <v>27</v>
      </c>
      <c r="AZ83" s="43"/>
      <c r="BA83" s="31"/>
      <c r="BB83" s="31"/>
      <c r="BC83" s="43"/>
      <c r="BD83" s="3"/>
      <c r="BE83" s="40"/>
      <c r="BF83" s="40"/>
    </row>
    <row r="84" spans="1:58" ht="25.5" hidden="1" customHeight="1" x14ac:dyDescent="0.15">
      <c r="A84" s="28"/>
      <c r="B84" s="209" t="s">
        <v>51</v>
      </c>
      <c r="C84" s="327"/>
      <c r="D84" s="327"/>
      <c r="E84" s="328"/>
      <c r="F84" s="326" t="s">
        <v>12</v>
      </c>
      <c r="G84" s="326"/>
      <c r="H84" s="292"/>
      <c r="I84" s="292"/>
      <c r="J84" s="283" t="s">
        <v>13</v>
      </c>
      <c r="K84" s="283"/>
      <c r="L84" s="292"/>
      <c r="M84" s="292"/>
      <c r="N84" s="283" t="s">
        <v>14</v>
      </c>
      <c r="O84" s="284"/>
      <c r="P84" s="315" t="s">
        <v>15</v>
      </c>
      <c r="Q84" s="284"/>
      <c r="R84" s="316" t="s">
        <v>16</v>
      </c>
      <c r="S84" s="316"/>
      <c r="T84" s="318"/>
      <c r="U84" s="292"/>
      <c r="V84" s="283" t="s">
        <v>13</v>
      </c>
      <c r="W84" s="283"/>
      <c r="X84" s="292"/>
      <c r="Y84" s="292"/>
      <c r="Z84" s="283" t="s">
        <v>14</v>
      </c>
      <c r="AA84" s="284"/>
      <c r="AB84" s="34"/>
      <c r="AC84" s="34"/>
      <c r="AD84" s="34"/>
      <c r="AE84" s="282" t="s">
        <v>52</v>
      </c>
      <c r="AF84" s="283"/>
      <c r="AG84" s="283"/>
      <c r="AH84" s="283"/>
      <c r="AI84" s="284"/>
      <c r="AJ84" s="288">
        <f>ROUNDDOWN(AV89/60,0)</f>
        <v>0</v>
      </c>
      <c r="AK84" s="289"/>
      <c r="AL84" s="283" t="s">
        <v>13</v>
      </c>
      <c r="AM84" s="283"/>
      <c r="AN84" s="289">
        <f>AV89-AJ84*60</f>
        <v>0</v>
      </c>
      <c r="AO84" s="289"/>
      <c r="AP84" s="283" t="s">
        <v>14</v>
      </c>
      <c r="AQ84" s="284"/>
      <c r="AR84" s="34"/>
      <c r="AS84" s="49"/>
      <c r="AU84" s="266" t="s">
        <v>30</v>
      </c>
      <c r="AV84" s="267">
        <f>IF(AY84&lt;=BB84,BB84,AV79)</f>
        <v>1260</v>
      </c>
      <c r="AW84" s="175"/>
      <c r="AX84" s="266" t="s">
        <v>31</v>
      </c>
      <c r="AY84" s="267">
        <f>T84*60+X84</f>
        <v>0</v>
      </c>
      <c r="AZ84" s="175"/>
      <c r="BA84" s="266" t="s">
        <v>32</v>
      </c>
      <c r="BB84" s="267">
        <f>21*60</f>
        <v>1260</v>
      </c>
    </row>
    <row r="85" spans="1:58" ht="35.25" hidden="1" customHeight="1" x14ac:dyDescent="0.15">
      <c r="A85" s="28"/>
      <c r="B85" s="329"/>
      <c r="C85" s="330"/>
      <c r="D85" s="330"/>
      <c r="E85" s="331"/>
      <c r="F85" s="326"/>
      <c r="G85" s="326"/>
      <c r="H85" s="293"/>
      <c r="I85" s="293"/>
      <c r="J85" s="286"/>
      <c r="K85" s="286"/>
      <c r="L85" s="293"/>
      <c r="M85" s="293"/>
      <c r="N85" s="286"/>
      <c r="O85" s="287"/>
      <c r="P85" s="285"/>
      <c r="Q85" s="287"/>
      <c r="R85" s="317"/>
      <c r="S85" s="317"/>
      <c r="T85" s="319"/>
      <c r="U85" s="293"/>
      <c r="V85" s="286"/>
      <c r="W85" s="286"/>
      <c r="X85" s="293"/>
      <c r="Y85" s="293"/>
      <c r="Z85" s="286"/>
      <c r="AA85" s="287"/>
      <c r="AB85" s="31"/>
      <c r="AC85" s="31"/>
      <c r="AD85" s="31"/>
      <c r="AE85" s="285"/>
      <c r="AF85" s="286"/>
      <c r="AG85" s="286"/>
      <c r="AH85" s="286"/>
      <c r="AI85" s="287"/>
      <c r="AJ85" s="290"/>
      <c r="AK85" s="291"/>
      <c r="AL85" s="286"/>
      <c r="AM85" s="286"/>
      <c r="AN85" s="291"/>
      <c r="AO85" s="291"/>
      <c r="AP85" s="286"/>
      <c r="AQ85" s="287"/>
      <c r="AR85" s="34"/>
      <c r="AS85" s="49"/>
      <c r="AU85" s="266"/>
      <c r="AV85" s="267"/>
      <c r="AW85" s="175"/>
      <c r="AX85" s="266"/>
      <c r="AY85" s="267"/>
      <c r="AZ85" s="175"/>
      <c r="BA85" s="266"/>
      <c r="BB85" s="267"/>
    </row>
    <row r="86" spans="1:58" ht="17.25" hidden="1" customHeight="1" x14ac:dyDescent="0.15">
      <c r="A86" s="50"/>
      <c r="B86" s="35"/>
      <c r="C86" s="35"/>
      <c r="D86" s="35"/>
      <c r="E86" s="35"/>
      <c r="F86" s="31"/>
      <c r="G86" s="35"/>
      <c r="H86" s="37"/>
      <c r="I86" s="35"/>
      <c r="J86" s="35"/>
      <c r="K86" s="35"/>
      <c r="L86" s="35"/>
      <c r="M86" s="35"/>
      <c r="N86" s="35"/>
      <c r="O86" s="35"/>
      <c r="P86" s="51"/>
      <c r="Q86" s="35"/>
      <c r="R86" s="35"/>
      <c r="S86" s="35"/>
      <c r="T86" s="35"/>
      <c r="U86" s="35"/>
      <c r="V86" s="35"/>
      <c r="W86" s="35"/>
      <c r="X86" s="34"/>
      <c r="Y86" s="34"/>
      <c r="Z86" s="32"/>
      <c r="AA86" s="31"/>
      <c r="AB86" s="31"/>
      <c r="AC86" s="31"/>
      <c r="AD86" s="31"/>
      <c r="AE86" s="47"/>
      <c r="AF86" s="47"/>
      <c r="AG86" s="47"/>
      <c r="AH86" s="47"/>
      <c r="AI86" s="47"/>
      <c r="AJ86" s="39" t="s">
        <v>21</v>
      </c>
      <c r="AK86" s="47"/>
      <c r="AL86" s="47"/>
      <c r="AM86" s="47"/>
      <c r="AN86" s="47"/>
      <c r="AO86" s="47"/>
      <c r="AP86" s="47"/>
      <c r="AQ86" s="47"/>
      <c r="AR86" s="31"/>
      <c r="AS86" s="31"/>
      <c r="AY86" s="62" t="s">
        <v>33</v>
      </c>
    </row>
    <row r="87" spans="1:58" ht="25.5" hidden="1" customHeight="1" x14ac:dyDescent="0.2">
      <c r="A87" s="50"/>
      <c r="B87" s="31"/>
      <c r="C87" s="337" t="s">
        <v>109</v>
      </c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9"/>
      <c r="AC87" s="31"/>
      <c r="AD87" s="31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31"/>
      <c r="AS87" s="31"/>
      <c r="AY87" s="123" t="s">
        <v>106</v>
      </c>
    </row>
    <row r="88" spans="1:58" ht="25.5" hidden="1" customHeight="1" x14ac:dyDescent="0.15">
      <c r="A88" s="50"/>
      <c r="B88" s="31"/>
      <c r="C88" s="340"/>
      <c r="D88" s="341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341"/>
      <c r="Z88" s="341"/>
      <c r="AA88" s="341"/>
      <c r="AB88" s="342"/>
      <c r="AC88" s="31"/>
      <c r="AD88" s="31"/>
      <c r="AE88" s="44" t="s">
        <v>35</v>
      </c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31"/>
      <c r="AS88" s="31"/>
      <c r="AV88" s="31" t="s">
        <v>36</v>
      </c>
      <c r="AY88" s="31" t="s">
        <v>37</v>
      </c>
      <c r="AZ88" s="124"/>
    </row>
    <row r="89" spans="1:58" s="48" customFormat="1" ht="25.5" hidden="1" customHeight="1" x14ac:dyDescent="0.15">
      <c r="A89" s="50"/>
      <c r="B89" s="31"/>
      <c r="C89" s="340"/>
      <c r="D89" s="341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2"/>
      <c r="AD89" s="34"/>
      <c r="AE89" s="268" t="s">
        <v>46</v>
      </c>
      <c r="AF89" s="269"/>
      <c r="AG89" s="269"/>
      <c r="AH89" s="269"/>
      <c r="AI89" s="269"/>
      <c r="AJ89" s="269"/>
      <c r="AK89" s="270"/>
      <c r="AL89" s="274">
        <f>IF(AY79=0,0,ROUNDUP(AV89/AY79,3))</f>
        <v>0</v>
      </c>
      <c r="AM89" s="275"/>
      <c r="AN89" s="275"/>
      <c r="AO89" s="275"/>
      <c r="AP89" s="275"/>
      <c r="AQ89" s="276"/>
      <c r="AR89" s="31"/>
      <c r="AS89" s="31"/>
      <c r="AT89" s="43"/>
      <c r="AU89" s="266" t="s">
        <v>39</v>
      </c>
      <c r="AV89" s="280">
        <f>IF(AV79-AV84&gt;0,IF(AV79-AV84&gt;AY79,AY79,AV79-AV84),0)</f>
        <v>0</v>
      </c>
      <c r="AW89" s="281" t="s">
        <v>40</v>
      </c>
      <c r="AX89" s="281"/>
      <c r="AY89" s="124"/>
      <c r="AZ89" s="124"/>
      <c r="BA89" s="43"/>
      <c r="BB89" s="43"/>
      <c r="BC89" s="43"/>
      <c r="BD89" s="40"/>
      <c r="BE89" s="40"/>
      <c r="BF89" s="40"/>
    </row>
    <row r="90" spans="1:58" ht="35.25" hidden="1" customHeight="1" x14ac:dyDescent="0.15">
      <c r="A90" s="65"/>
      <c r="B90" s="31"/>
      <c r="C90" s="340"/>
      <c r="D90" s="341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2"/>
      <c r="AC90" s="34"/>
      <c r="AD90" s="31"/>
      <c r="AE90" s="271"/>
      <c r="AF90" s="272"/>
      <c r="AG90" s="272"/>
      <c r="AH90" s="272"/>
      <c r="AI90" s="272"/>
      <c r="AJ90" s="272"/>
      <c r="AK90" s="273"/>
      <c r="AL90" s="277"/>
      <c r="AM90" s="278"/>
      <c r="AN90" s="278"/>
      <c r="AO90" s="278"/>
      <c r="AP90" s="278"/>
      <c r="AQ90" s="279"/>
      <c r="AR90" s="31"/>
      <c r="AS90" s="31"/>
      <c r="AT90" s="266"/>
      <c r="AU90" s="266"/>
      <c r="AV90" s="280"/>
      <c r="AW90" s="281"/>
      <c r="AX90" s="281"/>
    </row>
    <row r="91" spans="1:58" ht="25.5" hidden="1" customHeight="1" x14ac:dyDescent="0.15">
      <c r="A91" s="65"/>
      <c r="B91" s="31"/>
      <c r="C91" s="343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4"/>
      <c r="X91" s="344"/>
      <c r="Y91" s="344"/>
      <c r="Z91" s="344"/>
      <c r="AA91" s="344"/>
      <c r="AB91" s="345"/>
      <c r="AC91" s="31"/>
      <c r="AD91" s="31"/>
      <c r="AE91" s="31"/>
      <c r="AF91" s="31"/>
      <c r="AG91" s="31"/>
      <c r="AH91" s="31"/>
      <c r="AI91" s="31"/>
      <c r="AJ91" s="31"/>
      <c r="AK91" s="54" t="s">
        <v>21</v>
      </c>
      <c r="AL91" s="31"/>
      <c r="AM91" s="34"/>
      <c r="AN91" s="34"/>
      <c r="AO91" s="34"/>
      <c r="AP91" s="31"/>
      <c r="AQ91" s="31"/>
      <c r="AR91" s="31"/>
      <c r="AS91" s="31"/>
      <c r="AT91" s="266"/>
    </row>
    <row r="92" spans="1:58" ht="25.5" hidden="1" customHeight="1" x14ac:dyDescent="0.15">
      <c r="A92" s="50"/>
      <c r="B92" s="30"/>
      <c r="C92" s="52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31"/>
      <c r="AD92" s="31"/>
      <c r="AE92" s="31"/>
      <c r="AF92" s="31"/>
      <c r="AG92" s="31"/>
      <c r="AH92" s="31"/>
      <c r="AI92" s="31"/>
      <c r="AJ92" s="31"/>
      <c r="AK92" s="55" t="s">
        <v>41</v>
      </c>
      <c r="AL92" s="31"/>
      <c r="AM92" s="34"/>
      <c r="AN92" s="34"/>
      <c r="AO92" s="34"/>
      <c r="AP92" s="31"/>
      <c r="AQ92" s="31"/>
      <c r="AR92" s="31"/>
      <c r="AS92" s="31"/>
    </row>
    <row r="93" spans="1:58" ht="17.25" hidden="1" customHeight="1" x14ac:dyDescent="0.15">
      <c r="A93" s="36"/>
      <c r="B93" s="36"/>
      <c r="C93" s="36"/>
      <c r="D93" s="36"/>
      <c r="E93" s="36"/>
      <c r="F93" s="62"/>
      <c r="G93" s="36"/>
      <c r="H93" s="36"/>
      <c r="I93" s="36"/>
      <c r="J93" s="36"/>
      <c r="AK93" s="63"/>
      <c r="AM93" s="10"/>
      <c r="AN93" s="10"/>
      <c r="AO93" s="10"/>
    </row>
    <row r="94" spans="1:58" ht="25.5" hidden="1" customHeight="1" x14ac:dyDescent="0.15">
      <c r="A94" s="320" t="s">
        <v>53</v>
      </c>
      <c r="B94" s="321"/>
      <c r="C94" s="321"/>
      <c r="D94" s="321"/>
      <c r="E94" s="321"/>
      <c r="F94" s="321"/>
      <c r="G94" s="321"/>
      <c r="H94" s="321"/>
      <c r="I94" s="322"/>
      <c r="J94" s="23"/>
      <c r="K94" s="64" t="s">
        <v>48</v>
      </c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23"/>
      <c r="AP94" s="23"/>
      <c r="AQ94" s="23"/>
      <c r="AR94" s="23"/>
      <c r="AS94" s="23"/>
      <c r="AU94" s="31" t="s">
        <v>6</v>
      </c>
      <c r="AV94" s="34"/>
      <c r="AW94" s="34"/>
      <c r="AX94" s="34"/>
      <c r="AY94" s="34"/>
      <c r="BA94" s="34"/>
      <c r="BB94" s="34"/>
      <c r="BC94" s="34"/>
      <c r="BD94" s="21"/>
      <c r="BE94" s="21"/>
      <c r="BF94" s="21"/>
    </row>
    <row r="95" spans="1:58" ht="17.25" hidden="1" customHeight="1" x14ac:dyDescent="0.15">
      <c r="A95" s="323"/>
      <c r="B95" s="324"/>
      <c r="C95" s="324"/>
      <c r="D95" s="324"/>
      <c r="E95" s="324"/>
      <c r="F95" s="324"/>
      <c r="G95" s="324"/>
      <c r="H95" s="324"/>
      <c r="I95" s="325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5"/>
      <c r="Y95" s="25"/>
      <c r="Z95" s="25"/>
      <c r="AA95" s="25"/>
      <c r="AB95" s="25"/>
      <c r="AC95" s="25"/>
      <c r="AD95" s="25"/>
      <c r="AE95" s="26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7"/>
      <c r="AQ95" s="27"/>
      <c r="AR95" s="27"/>
      <c r="AS95" s="27"/>
    </row>
    <row r="96" spans="1:58" ht="28.5" hidden="1" customHeight="1" x14ac:dyDescent="0.15">
      <c r="A96" s="28"/>
      <c r="B96" s="29" t="s">
        <v>7</v>
      </c>
      <c r="C96" s="30"/>
      <c r="D96" s="30"/>
      <c r="E96" s="30"/>
      <c r="F96" s="31"/>
      <c r="G96" s="32"/>
      <c r="H96" s="31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3"/>
      <c r="AB96" s="34"/>
      <c r="AC96" s="34"/>
      <c r="AD96" s="34"/>
      <c r="AE96" s="29" t="s">
        <v>8</v>
      </c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V96" s="31" t="s">
        <v>9</v>
      </c>
      <c r="AY96" s="31" t="s">
        <v>10</v>
      </c>
    </row>
    <row r="97" spans="1:58" ht="25.5" hidden="1" customHeight="1" x14ac:dyDescent="0.15">
      <c r="A97" s="28"/>
      <c r="B97" s="209" t="s">
        <v>11</v>
      </c>
      <c r="C97" s="327"/>
      <c r="D97" s="327"/>
      <c r="E97" s="328"/>
      <c r="F97" s="326" t="s">
        <v>12</v>
      </c>
      <c r="G97" s="326"/>
      <c r="H97" s="292"/>
      <c r="I97" s="292"/>
      <c r="J97" s="283" t="s">
        <v>13</v>
      </c>
      <c r="K97" s="283"/>
      <c r="L97" s="292"/>
      <c r="M97" s="292"/>
      <c r="N97" s="283" t="s">
        <v>14</v>
      </c>
      <c r="O97" s="284"/>
      <c r="P97" s="315" t="s">
        <v>15</v>
      </c>
      <c r="Q97" s="284"/>
      <c r="R97" s="316" t="s">
        <v>16</v>
      </c>
      <c r="S97" s="316"/>
      <c r="T97" s="292"/>
      <c r="U97" s="292"/>
      <c r="V97" s="283" t="s">
        <v>13</v>
      </c>
      <c r="W97" s="283"/>
      <c r="X97" s="292"/>
      <c r="Y97" s="292"/>
      <c r="Z97" s="283" t="s">
        <v>14</v>
      </c>
      <c r="AA97" s="284"/>
      <c r="AB97" s="31"/>
      <c r="AC97" s="31"/>
      <c r="AD97" s="31"/>
      <c r="AE97" s="268" t="s">
        <v>44</v>
      </c>
      <c r="AF97" s="332"/>
      <c r="AG97" s="332"/>
      <c r="AH97" s="332"/>
      <c r="AI97" s="333"/>
      <c r="AJ97" s="289">
        <f>ROUNDDOWN(AY97/60,0)</f>
        <v>0</v>
      </c>
      <c r="AK97" s="289"/>
      <c r="AL97" s="332" t="s">
        <v>18</v>
      </c>
      <c r="AM97" s="332"/>
      <c r="AN97" s="289">
        <f>AY97-AJ97*60</f>
        <v>0</v>
      </c>
      <c r="AO97" s="289"/>
      <c r="AP97" s="283" t="s">
        <v>14</v>
      </c>
      <c r="AQ97" s="284"/>
      <c r="AR97" s="34"/>
      <c r="AS97" s="31"/>
      <c r="AT97" s="266"/>
      <c r="AU97" s="266" t="s">
        <v>19</v>
      </c>
      <c r="AV97" s="267">
        <f>T97*60+X97</f>
        <v>0</v>
      </c>
      <c r="AX97" s="266" t="s">
        <v>20</v>
      </c>
      <c r="AY97" s="267">
        <f>(T97*60+X97)-(H97*60+L97)</f>
        <v>0</v>
      </c>
    </row>
    <row r="98" spans="1:58" ht="35.25" hidden="1" customHeight="1" x14ac:dyDescent="0.15">
      <c r="A98" s="28"/>
      <c r="B98" s="329"/>
      <c r="C98" s="330"/>
      <c r="D98" s="330"/>
      <c r="E98" s="331"/>
      <c r="F98" s="326"/>
      <c r="G98" s="326"/>
      <c r="H98" s="293"/>
      <c r="I98" s="293"/>
      <c r="J98" s="286"/>
      <c r="K98" s="286"/>
      <c r="L98" s="293"/>
      <c r="M98" s="293"/>
      <c r="N98" s="286"/>
      <c r="O98" s="287"/>
      <c r="P98" s="285"/>
      <c r="Q98" s="287"/>
      <c r="R98" s="317"/>
      <c r="S98" s="317"/>
      <c r="T98" s="293"/>
      <c r="U98" s="293"/>
      <c r="V98" s="286"/>
      <c r="W98" s="286"/>
      <c r="X98" s="293"/>
      <c r="Y98" s="293"/>
      <c r="Z98" s="286"/>
      <c r="AA98" s="287"/>
      <c r="AB98" s="31"/>
      <c r="AC98" s="31"/>
      <c r="AD98" s="31"/>
      <c r="AE98" s="334"/>
      <c r="AF98" s="335"/>
      <c r="AG98" s="335"/>
      <c r="AH98" s="335"/>
      <c r="AI98" s="336"/>
      <c r="AJ98" s="291"/>
      <c r="AK98" s="291"/>
      <c r="AL98" s="335"/>
      <c r="AM98" s="335"/>
      <c r="AN98" s="291"/>
      <c r="AO98" s="291"/>
      <c r="AP98" s="286"/>
      <c r="AQ98" s="287"/>
      <c r="AR98" s="34"/>
      <c r="AS98" s="31"/>
      <c r="AT98" s="266"/>
      <c r="AU98" s="266"/>
      <c r="AV98" s="267"/>
      <c r="AX98" s="266"/>
      <c r="AY98" s="267"/>
    </row>
    <row r="99" spans="1:58" ht="17.25" hidden="1" customHeight="1" x14ac:dyDescent="0.15">
      <c r="A99" s="28"/>
      <c r="B99" s="35"/>
      <c r="C99" s="35"/>
      <c r="D99" s="35"/>
      <c r="E99" s="35"/>
      <c r="F99" s="36"/>
      <c r="G99" s="36"/>
      <c r="H99" s="37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4"/>
      <c r="Y99" s="34"/>
      <c r="Z99" s="32"/>
      <c r="AA99" s="33"/>
      <c r="AB99" s="34"/>
      <c r="AC99" s="34"/>
      <c r="AD99" s="34"/>
      <c r="AE99" s="38"/>
      <c r="AF99" s="38"/>
      <c r="AG99" s="38"/>
      <c r="AH99" s="38"/>
      <c r="AI99" s="38"/>
      <c r="AJ99" s="39" t="s">
        <v>21</v>
      </c>
      <c r="AK99" s="38"/>
      <c r="AL99" s="38"/>
      <c r="AM99" s="38"/>
      <c r="AN99" s="38"/>
      <c r="AO99" s="38"/>
      <c r="AP99" s="38"/>
      <c r="AQ99" s="38"/>
      <c r="AR99" s="34"/>
      <c r="AS99" s="31"/>
    </row>
    <row r="100" spans="1:58" s="31" customFormat="1" ht="25.5" hidden="1" customHeight="1" x14ac:dyDescent="0.15">
      <c r="A100" s="28"/>
      <c r="B100" s="29"/>
      <c r="C100" s="30"/>
      <c r="D100" s="30"/>
      <c r="E100" s="30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3"/>
      <c r="X100" s="34"/>
      <c r="Y100" s="34"/>
      <c r="Z100" s="32"/>
      <c r="AA100" s="33"/>
      <c r="AB100" s="34"/>
      <c r="AC100" s="34"/>
      <c r="AD100" s="34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4"/>
      <c r="AV100" s="43" t="s">
        <v>22</v>
      </c>
      <c r="AY100" s="31" t="s">
        <v>23</v>
      </c>
      <c r="BB100" s="31" t="s">
        <v>49</v>
      </c>
      <c r="BD100" s="3"/>
      <c r="BE100" s="3"/>
      <c r="BF100" s="3"/>
    </row>
    <row r="101" spans="1:58" s="48" customFormat="1" ht="25.5" hidden="1" customHeight="1" x14ac:dyDescent="0.15">
      <c r="A101" s="41"/>
      <c r="B101" s="42" t="s">
        <v>117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3"/>
      <c r="P101" s="42"/>
      <c r="Q101" s="42"/>
      <c r="R101" s="42"/>
      <c r="S101" s="42"/>
      <c r="T101" s="42"/>
      <c r="U101" s="13"/>
      <c r="V101" s="42"/>
      <c r="W101" s="42"/>
      <c r="X101" s="34"/>
      <c r="Y101" s="34"/>
      <c r="Z101" s="32"/>
      <c r="AA101" s="33"/>
      <c r="AB101" s="34"/>
      <c r="AC101" s="34"/>
      <c r="AD101" s="34"/>
      <c r="AE101" s="44" t="s">
        <v>25</v>
      </c>
      <c r="AF101" s="45"/>
      <c r="AG101" s="46"/>
      <c r="AH101" s="46"/>
      <c r="AI101" s="46"/>
      <c r="AJ101" s="46"/>
      <c r="AK101" s="46"/>
      <c r="AL101" s="46"/>
      <c r="AM101" s="46"/>
      <c r="AN101" s="38"/>
      <c r="AO101" s="38"/>
      <c r="AP101" s="38"/>
      <c r="AQ101" s="47"/>
      <c r="AR101" s="34"/>
      <c r="AS101" s="31"/>
      <c r="AT101" s="43"/>
      <c r="AU101" s="43"/>
      <c r="AV101" s="43" t="s">
        <v>26</v>
      </c>
      <c r="AW101" s="43"/>
      <c r="AX101" s="43"/>
      <c r="AY101" s="31" t="s">
        <v>27</v>
      </c>
      <c r="AZ101" s="43"/>
      <c r="BA101" s="31"/>
      <c r="BB101" s="31"/>
      <c r="BC101" s="43"/>
      <c r="BD101" s="3"/>
      <c r="BE101" s="40"/>
      <c r="BF101" s="40"/>
    </row>
    <row r="102" spans="1:58" ht="25.5" hidden="1" customHeight="1" x14ac:dyDescent="0.15">
      <c r="A102" s="28"/>
      <c r="B102" s="209" t="s">
        <v>51</v>
      </c>
      <c r="C102" s="327"/>
      <c r="D102" s="327"/>
      <c r="E102" s="328"/>
      <c r="F102" s="326" t="s">
        <v>12</v>
      </c>
      <c r="G102" s="326"/>
      <c r="H102" s="292"/>
      <c r="I102" s="292"/>
      <c r="J102" s="283" t="s">
        <v>13</v>
      </c>
      <c r="K102" s="283"/>
      <c r="L102" s="292"/>
      <c r="M102" s="292"/>
      <c r="N102" s="283" t="s">
        <v>14</v>
      </c>
      <c r="O102" s="284"/>
      <c r="P102" s="315" t="s">
        <v>15</v>
      </c>
      <c r="Q102" s="284"/>
      <c r="R102" s="316" t="s">
        <v>16</v>
      </c>
      <c r="S102" s="316"/>
      <c r="T102" s="318"/>
      <c r="U102" s="292"/>
      <c r="V102" s="283" t="s">
        <v>13</v>
      </c>
      <c r="W102" s="283"/>
      <c r="X102" s="292"/>
      <c r="Y102" s="292"/>
      <c r="Z102" s="283" t="s">
        <v>14</v>
      </c>
      <c r="AA102" s="284"/>
      <c r="AB102" s="34"/>
      <c r="AC102" s="34"/>
      <c r="AD102" s="34"/>
      <c r="AE102" s="282" t="s">
        <v>52</v>
      </c>
      <c r="AF102" s="283"/>
      <c r="AG102" s="283"/>
      <c r="AH102" s="283"/>
      <c r="AI102" s="284"/>
      <c r="AJ102" s="288">
        <f>ROUNDDOWN(AV107/60,0)</f>
        <v>0</v>
      </c>
      <c r="AK102" s="289"/>
      <c r="AL102" s="283" t="s">
        <v>13</v>
      </c>
      <c r="AM102" s="283"/>
      <c r="AN102" s="289">
        <f>AV107-AJ102*60</f>
        <v>0</v>
      </c>
      <c r="AO102" s="289"/>
      <c r="AP102" s="283" t="s">
        <v>14</v>
      </c>
      <c r="AQ102" s="284"/>
      <c r="AR102" s="34"/>
      <c r="AS102" s="49"/>
      <c r="AU102" s="266" t="s">
        <v>30</v>
      </c>
      <c r="AV102" s="267">
        <f>IF(AY102&lt;=BB102,BB102,AV97)</f>
        <v>1260</v>
      </c>
      <c r="AW102" s="175"/>
      <c r="AX102" s="266" t="s">
        <v>31</v>
      </c>
      <c r="AY102" s="267">
        <f>T102*60+X102</f>
        <v>0</v>
      </c>
      <c r="AZ102" s="175"/>
      <c r="BA102" s="266" t="s">
        <v>32</v>
      </c>
      <c r="BB102" s="267">
        <f>21*60</f>
        <v>1260</v>
      </c>
    </row>
    <row r="103" spans="1:58" ht="35.25" hidden="1" customHeight="1" x14ac:dyDescent="0.15">
      <c r="A103" s="28"/>
      <c r="B103" s="329"/>
      <c r="C103" s="330"/>
      <c r="D103" s="330"/>
      <c r="E103" s="331"/>
      <c r="F103" s="326"/>
      <c r="G103" s="326"/>
      <c r="H103" s="293"/>
      <c r="I103" s="293"/>
      <c r="J103" s="286"/>
      <c r="K103" s="286"/>
      <c r="L103" s="293"/>
      <c r="M103" s="293"/>
      <c r="N103" s="286"/>
      <c r="O103" s="287"/>
      <c r="P103" s="285"/>
      <c r="Q103" s="287"/>
      <c r="R103" s="317"/>
      <c r="S103" s="317"/>
      <c r="T103" s="319"/>
      <c r="U103" s="293"/>
      <c r="V103" s="286"/>
      <c r="W103" s="286"/>
      <c r="X103" s="293"/>
      <c r="Y103" s="293"/>
      <c r="Z103" s="286"/>
      <c r="AA103" s="287"/>
      <c r="AB103" s="31"/>
      <c r="AC103" s="31"/>
      <c r="AD103" s="31"/>
      <c r="AE103" s="285"/>
      <c r="AF103" s="286"/>
      <c r="AG103" s="286"/>
      <c r="AH103" s="286"/>
      <c r="AI103" s="287"/>
      <c r="AJ103" s="290"/>
      <c r="AK103" s="291"/>
      <c r="AL103" s="286"/>
      <c r="AM103" s="286"/>
      <c r="AN103" s="291"/>
      <c r="AO103" s="291"/>
      <c r="AP103" s="286"/>
      <c r="AQ103" s="287"/>
      <c r="AR103" s="34"/>
      <c r="AS103" s="49"/>
      <c r="AU103" s="266"/>
      <c r="AV103" s="267"/>
      <c r="AW103" s="175"/>
      <c r="AX103" s="266"/>
      <c r="AY103" s="267"/>
      <c r="AZ103" s="175"/>
      <c r="BA103" s="266"/>
      <c r="BB103" s="267"/>
    </row>
    <row r="104" spans="1:58" ht="17.25" hidden="1" customHeight="1" x14ac:dyDescent="0.15">
      <c r="A104" s="50"/>
      <c r="B104" s="35"/>
      <c r="C104" s="35"/>
      <c r="D104" s="35"/>
      <c r="E104" s="35"/>
      <c r="F104" s="31"/>
      <c r="G104" s="35"/>
      <c r="H104" s="37"/>
      <c r="I104" s="35"/>
      <c r="J104" s="35"/>
      <c r="K104" s="35"/>
      <c r="L104" s="35"/>
      <c r="M104" s="35"/>
      <c r="N104" s="35"/>
      <c r="O104" s="35"/>
      <c r="P104" s="51"/>
      <c r="Q104" s="35"/>
      <c r="R104" s="35"/>
      <c r="S104" s="35"/>
      <c r="T104" s="35"/>
      <c r="U104" s="35"/>
      <c r="V104" s="35"/>
      <c r="W104" s="35"/>
      <c r="X104" s="34"/>
      <c r="Y104" s="34"/>
      <c r="Z104" s="32"/>
      <c r="AA104" s="31"/>
      <c r="AB104" s="31"/>
      <c r="AC104" s="31"/>
      <c r="AD104" s="31"/>
      <c r="AE104" s="47"/>
      <c r="AF104" s="47"/>
      <c r="AG104" s="47"/>
      <c r="AH104" s="47"/>
      <c r="AI104" s="47"/>
      <c r="AJ104" s="39" t="s">
        <v>21</v>
      </c>
      <c r="AK104" s="47"/>
      <c r="AL104" s="47"/>
      <c r="AM104" s="47"/>
      <c r="AN104" s="47"/>
      <c r="AO104" s="47"/>
      <c r="AP104" s="47"/>
      <c r="AQ104" s="47"/>
      <c r="AR104" s="31"/>
      <c r="AS104" s="31"/>
      <c r="AY104" s="62" t="s">
        <v>33</v>
      </c>
    </row>
    <row r="105" spans="1:58" ht="25.5" hidden="1" customHeight="1" x14ac:dyDescent="0.2">
      <c r="A105" s="50"/>
      <c r="B105" s="31"/>
      <c r="C105" s="337" t="s">
        <v>109</v>
      </c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9"/>
      <c r="AC105" s="31"/>
      <c r="AD105" s="3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31"/>
      <c r="AS105" s="31"/>
      <c r="AY105" s="123" t="s">
        <v>106</v>
      </c>
    </row>
    <row r="106" spans="1:58" ht="25.5" hidden="1" customHeight="1" x14ac:dyDescent="0.15">
      <c r="A106" s="50"/>
      <c r="B106" s="31"/>
      <c r="C106" s="340"/>
      <c r="D106" s="341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341"/>
      <c r="U106" s="341"/>
      <c r="V106" s="341"/>
      <c r="W106" s="341"/>
      <c r="X106" s="341"/>
      <c r="Y106" s="341"/>
      <c r="Z106" s="341"/>
      <c r="AA106" s="341"/>
      <c r="AB106" s="342"/>
      <c r="AC106" s="31"/>
      <c r="AD106" s="31"/>
      <c r="AE106" s="44" t="s">
        <v>35</v>
      </c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1"/>
      <c r="AS106" s="31"/>
      <c r="AV106" s="31" t="s">
        <v>36</v>
      </c>
      <c r="AY106" s="31" t="s">
        <v>37</v>
      </c>
      <c r="AZ106" s="124"/>
    </row>
    <row r="107" spans="1:58" s="48" customFormat="1" ht="25.5" hidden="1" customHeight="1" x14ac:dyDescent="0.15">
      <c r="A107" s="50"/>
      <c r="B107" s="31"/>
      <c r="C107" s="340"/>
      <c r="D107" s="341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341"/>
      <c r="U107" s="341"/>
      <c r="V107" s="341"/>
      <c r="W107" s="341"/>
      <c r="X107" s="341"/>
      <c r="Y107" s="341"/>
      <c r="Z107" s="341"/>
      <c r="AA107" s="341"/>
      <c r="AB107" s="342"/>
      <c r="AD107" s="34"/>
      <c r="AE107" s="268" t="s">
        <v>46</v>
      </c>
      <c r="AF107" s="269"/>
      <c r="AG107" s="269"/>
      <c r="AH107" s="269"/>
      <c r="AI107" s="269"/>
      <c r="AJ107" s="269"/>
      <c r="AK107" s="270"/>
      <c r="AL107" s="274">
        <f>IF(AY97=0,0,ROUNDUP(AV107/AY97,3))</f>
        <v>0</v>
      </c>
      <c r="AM107" s="275"/>
      <c r="AN107" s="275"/>
      <c r="AO107" s="275"/>
      <c r="AP107" s="275"/>
      <c r="AQ107" s="276"/>
      <c r="AR107" s="31"/>
      <c r="AS107" s="31"/>
      <c r="AT107" s="43"/>
      <c r="AU107" s="266" t="s">
        <v>39</v>
      </c>
      <c r="AV107" s="280">
        <f>IF(AV97-AV102&gt;0,IF(AV97-AV102&gt;AY97,AY97,AV97-AV102),0)</f>
        <v>0</v>
      </c>
      <c r="AW107" s="281" t="s">
        <v>40</v>
      </c>
      <c r="AX107" s="281"/>
      <c r="AY107" s="124"/>
      <c r="AZ107" s="124"/>
      <c r="BA107" s="43"/>
      <c r="BB107" s="43"/>
      <c r="BC107" s="43"/>
      <c r="BD107" s="40"/>
      <c r="BE107" s="40"/>
      <c r="BF107" s="40"/>
    </row>
    <row r="108" spans="1:58" ht="35.25" hidden="1" customHeight="1" x14ac:dyDescent="0.15">
      <c r="A108" s="65"/>
      <c r="B108" s="31"/>
      <c r="C108" s="340"/>
      <c r="D108" s="341"/>
      <c r="E108" s="341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341"/>
      <c r="U108" s="341"/>
      <c r="V108" s="341"/>
      <c r="W108" s="341"/>
      <c r="X108" s="341"/>
      <c r="Y108" s="341"/>
      <c r="Z108" s="341"/>
      <c r="AA108" s="341"/>
      <c r="AB108" s="342"/>
      <c r="AC108" s="34"/>
      <c r="AD108" s="31"/>
      <c r="AE108" s="271"/>
      <c r="AF108" s="272"/>
      <c r="AG108" s="272"/>
      <c r="AH108" s="272"/>
      <c r="AI108" s="272"/>
      <c r="AJ108" s="272"/>
      <c r="AK108" s="273"/>
      <c r="AL108" s="277"/>
      <c r="AM108" s="278"/>
      <c r="AN108" s="278"/>
      <c r="AO108" s="278"/>
      <c r="AP108" s="278"/>
      <c r="AQ108" s="279"/>
      <c r="AR108" s="31"/>
      <c r="AS108" s="31"/>
      <c r="AT108" s="266"/>
      <c r="AU108" s="266"/>
      <c r="AV108" s="280"/>
      <c r="AW108" s="281"/>
      <c r="AX108" s="281"/>
    </row>
    <row r="109" spans="1:58" ht="25.5" hidden="1" customHeight="1" x14ac:dyDescent="0.15">
      <c r="A109" s="65"/>
      <c r="B109" s="31"/>
      <c r="C109" s="343"/>
      <c r="D109" s="344"/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344"/>
      <c r="Y109" s="344"/>
      <c r="Z109" s="344"/>
      <c r="AA109" s="344"/>
      <c r="AB109" s="345"/>
      <c r="AC109" s="31"/>
      <c r="AD109" s="31"/>
      <c r="AE109" s="31"/>
      <c r="AF109" s="31"/>
      <c r="AG109" s="31"/>
      <c r="AH109" s="31"/>
      <c r="AI109" s="31"/>
      <c r="AJ109" s="31"/>
      <c r="AK109" s="54" t="s">
        <v>21</v>
      </c>
      <c r="AL109" s="31"/>
      <c r="AM109" s="34"/>
      <c r="AN109" s="34"/>
      <c r="AO109" s="34"/>
      <c r="AP109" s="31"/>
      <c r="AQ109" s="31"/>
      <c r="AR109" s="31"/>
      <c r="AS109" s="31"/>
      <c r="AT109" s="266"/>
    </row>
    <row r="110" spans="1:58" ht="25.5" hidden="1" customHeight="1" x14ac:dyDescent="0.15">
      <c r="A110" s="50"/>
      <c r="B110" s="30"/>
      <c r="C110" s="52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31"/>
      <c r="AD110" s="31"/>
      <c r="AE110" s="31"/>
      <c r="AF110" s="31"/>
      <c r="AG110" s="31"/>
      <c r="AH110" s="31"/>
      <c r="AI110" s="31"/>
      <c r="AJ110" s="31"/>
      <c r="AK110" s="55" t="s">
        <v>41</v>
      </c>
      <c r="AL110" s="31"/>
      <c r="AM110" s="34"/>
      <c r="AN110" s="34"/>
      <c r="AO110" s="34"/>
      <c r="AP110" s="31"/>
      <c r="AQ110" s="31"/>
      <c r="AR110" s="31"/>
      <c r="AS110" s="31"/>
    </row>
    <row r="111" spans="1:58" s="17" customFormat="1" ht="16.5" hidden="1" customHeight="1" x14ac:dyDescent="0.15">
      <c r="A111" s="15"/>
      <c r="B111" s="15"/>
      <c r="C111" s="16"/>
      <c r="F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U111" s="34"/>
      <c r="AV111" s="34"/>
      <c r="AW111" s="34"/>
      <c r="AX111" s="34"/>
      <c r="AY111" s="34"/>
      <c r="AZ111" s="34"/>
      <c r="BA111" s="34"/>
      <c r="BB111" s="34"/>
      <c r="BC111" s="34"/>
      <c r="BD111" s="21"/>
      <c r="BE111" s="21"/>
      <c r="BF111" s="21"/>
    </row>
    <row r="112" spans="1:58" ht="25.5" hidden="1" customHeight="1" x14ac:dyDescent="0.15">
      <c r="A112" s="320" t="s">
        <v>54</v>
      </c>
      <c r="B112" s="321"/>
      <c r="C112" s="321"/>
      <c r="D112" s="321"/>
      <c r="E112" s="321"/>
      <c r="F112" s="321"/>
      <c r="G112" s="321"/>
      <c r="H112" s="321"/>
      <c r="I112" s="322"/>
      <c r="J112" s="23"/>
      <c r="K112" s="64" t="s">
        <v>48</v>
      </c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23"/>
      <c r="AP112" s="23"/>
      <c r="AQ112" s="23"/>
      <c r="AR112" s="23"/>
      <c r="AS112" s="23"/>
      <c r="AU112" s="31" t="s">
        <v>6</v>
      </c>
      <c r="AV112" s="34"/>
      <c r="AW112" s="34"/>
      <c r="AX112" s="34"/>
      <c r="AY112" s="34"/>
      <c r="BA112" s="34"/>
      <c r="BB112" s="34"/>
      <c r="BC112" s="34"/>
      <c r="BD112" s="21"/>
      <c r="BE112" s="21"/>
      <c r="BF112" s="21"/>
    </row>
    <row r="113" spans="1:58" ht="17.25" hidden="1" customHeight="1" x14ac:dyDescent="0.15">
      <c r="A113" s="323"/>
      <c r="B113" s="324"/>
      <c r="C113" s="324"/>
      <c r="D113" s="324"/>
      <c r="E113" s="324"/>
      <c r="F113" s="324"/>
      <c r="G113" s="324"/>
      <c r="H113" s="324"/>
      <c r="I113" s="325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5"/>
      <c r="Y113" s="25"/>
      <c r="Z113" s="25"/>
      <c r="AA113" s="25"/>
      <c r="AB113" s="25"/>
      <c r="AC113" s="25"/>
      <c r="AD113" s="25"/>
      <c r="AE113" s="26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7"/>
      <c r="AQ113" s="27"/>
      <c r="AR113" s="27"/>
      <c r="AS113" s="27"/>
    </row>
    <row r="114" spans="1:58" ht="28.5" hidden="1" customHeight="1" x14ac:dyDescent="0.15">
      <c r="A114" s="28"/>
      <c r="B114" s="29" t="s">
        <v>7</v>
      </c>
      <c r="C114" s="30"/>
      <c r="D114" s="30"/>
      <c r="E114" s="30"/>
      <c r="F114" s="31"/>
      <c r="G114" s="32"/>
      <c r="H114" s="31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3"/>
      <c r="AB114" s="34"/>
      <c r="AC114" s="34"/>
      <c r="AD114" s="34"/>
      <c r="AE114" s="29" t="s">
        <v>8</v>
      </c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V114" s="31" t="s">
        <v>9</v>
      </c>
      <c r="AY114" s="31" t="s">
        <v>10</v>
      </c>
    </row>
    <row r="115" spans="1:58" ht="25.5" hidden="1" customHeight="1" x14ac:dyDescent="0.15">
      <c r="A115" s="28"/>
      <c r="B115" s="209" t="s">
        <v>11</v>
      </c>
      <c r="C115" s="327"/>
      <c r="D115" s="327"/>
      <c r="E115" s="328"/>
      <c r="F115" s="326" t="s">
        <v>12</v>
      </c>
      <c r="G115" s="326"/>
      <c r="H115" s="292"/>
      <c r="I115" s="292"/>
      <c r="J115" s="283" t="s">
        <v>13</v>
      </c>
      <c r="K115" s="283"/>
      <c r="L115" s="292"/>
      <c r="M115" s="292"/>
      <c r="N115" s="283" t="s">
        <v>14</v>
      </c>
      <c r="O115" s="284"/>
      <c r="P115" s="315" t="s">
        <v>15</v>
      </c>
      <c r="Q115" s="284"/>
      <c r="R115" s="316" t="s">
        <v>16</v>
      </c>
      <c r="S115" s="316"/>
      <c r="T115" s="292"/>
      <c r="U115" s="292"/>
      <c r="V115" s="283" t="s">
        <v>13</v>
      </c>
      <c r="W115" s="283"/>
      <c r="X115" s="292"/>
      <c r="Y115" s="292"/>
      <c r="Z115" s="283" t="s">
        <v>14</v>
      </c>
      <c r="AA115" s="284"/>
      <c r="AB115" s="31"/>
      <c r="AC115" s="31"/>
      <c r="AD115" s="31"/>
      <c r="AE115" s="268" t="s">
        <v>17</v>
      </c>
      <c r="AF115" s="332"/>
      <c r="AG115" s="332"/>
      <c r="AH115" s="332"/>
      <c r="AI115" s="333"/>
      <c r="AJ115" s="289">
        <f>ROUNDDOWN(AY115/60,0)</f>
        <v>0</v>
      </c>
      <c r="AK115" s="289"/>
      <c r="AL115" s="332" t="s">
        <v>18</v>
      </c>
      <c r="AM115" s="332"/>
      <c r="AN115" s="289">
        <f>AY115-AJ115*60</f>
        <v>0</v>
      </c>
      <c r="AO115" s="289"/>
      <c r="AP115" s="283" t="s">
        <v>14</v>
      </c>
      <c r="AQ115" s="284"/>
      <c r="AR115" s="34"/>
      <c r="AS115" s="31"/>
      <c r="AT115" s="266"/>
      <c r="AU115" s="266" t="s">
        <v>19</v>
      </c>
      <c r="AV115" s="267">
        <f>T115*60+X115</f>
        <v>0</v>
      </c>
      <c r="AX115" s="266" t="s">
        <v>20</v>
      </c>
      <c r="AY115" s="267">
        <f>(T115*60+X115)-(H115*60+L115)</f>
        <v>0</v>
      </c>
    </row>
    <row r="116" spans="1:58" ht="35.25" hidden="1" customHeight="1" x14ac:dyDescent="0.15">
      <c r="A116" s="28"/>
      <c r="B116" s="329"/>
      <c r="C116" s="330"/>
      <c r="D116" s="330"/>
      <c r="E116" s="331"/>
      <c r="F116" s="326"/>
      <c r="G116" s="326"/>
      <c r="H116" s="293"/>
      <c r="I116" s="293"/>
      <c r="J116" s="286"/>
      <c r="K116" s="286"/>
      <c r="L116" s="293"/>
      <c r="M116" s="293"/>
      <c r="N116" s="286"/>
      <c r="O116" s="287"/>
      <c r="P116" s="285"/>
      <c r="Q116" s="287"/>
      <c r="R116" s="317"/>
      <c r="S116" s="317"/>
      <c r="T116" s="293"/>
      <c r="U116" s="293"/>
      <c r="V116" s="286"/>
      <c r="W116" s="286"/>
      <c r="X116" s="293"/>
      <c r="Y116" s="293"/>
      <c r="Z116" s="286"/>
      <c r="AA116" s="287"/>
      <c r="AB116" s="31"/>
      <c r="AC116" s="31"/>
      <c r="AD116" s="31"/>
      <c r="AE116" s="334"/>
      <c r="AF116" s="335"/>
      <c r="AG116" s="335"/>
      <c r="AH116" s="335"/>
      <c r="AI116" s="336"/>
      <c r="AJ116" s="291"/>
      <c r="AK116" s="291"/>
      <c r="AL116" s="335"/>
      <c r="AM116" s="335"/>
      <c r="AN116" s="291"/>
      <c r="AO116" s="291"/>
      <c r="AP116" s="286"/>
      <c r="AQ116" s="287"/>
      <c r="AR116" s="34"/>
      <c r="AS116" s="31"/>
      <c r="AT116" s="266"/>
      <c r="AU116" s="266"/>
      <c r="AV116" s="267"/>
      <c r="AX116" s="266"/>
      <c r="AY116" s="267"/>
    </row>
    <row r="117" spans="1:58" ht="17.25" hidden="1" customHeight="1" x14ac:dyDescent="0.15">
      <c r="A117" s="28"/>
      <c r="B117" s="35"/>
      <c r="C117" s="35"/>
      <c r="D117" s="35"/>
      <c r="E117" s="35"/>
      <c r="F117" s="36"/>
      <c r="G117" s="36"/>
      <c r="H117" s="37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4"/>
      <c r="Y117" s="34"/>
      <c r="Z117" s="32"/>
      <c r="AA117" s="33"/>
      <c r="AB117" s="34"/>
      <c r="AC117" s="34"/>
      <c r="AD117" s="34"/>
      <c r="AE117" s="38"/>
      <c r="AF117" s="38"/>
      <c r="AG117" s="38"/>
      <c r="AH117" s="38"/>
      <c r="AI117" s="38"/>
      <c r="AJ117" s="39" t="s">
        <v>21</v>
      </c>
      <c r="AK117" s="38"/>
      <c r="AL117" s="38"/>
      <c r="AM117" s="38"/>
      <c r="AN117" s="38"/>
      <c r="AO117" s="38"/>
      <c r="AP117" s="38"/>
      <c r="AQ117" s="38"/>
      <c r="AR117" s="34"/>
      <c r="AS117" s="31"/>
    </row>
    <row r="118" spans="1:58" s="31" customFormat="1" ht="25.5" hidden="1" customHeight="1" x14ac:dyDescent="0.15">
      <c r="A118" s="28"/>
      <c r="B118" s="29"/>
      <c r="C118" s="30"/>
      <c r="D118" s="30"/>
      <c r="E118" s="30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3"/>
      <c r="X118" s="34"/>
      <c r="Y118" s="34"/>
      <c r="Z118" s="32"/>
      <c r="AA118" s="33"/>
      <c r="AB118" s="34"/>
      <c r="AC118" s="34"/>
      <c r="AD118" s="34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4"/>
      <c r="AV118" s="43" t="s">
        <v>22</v>
      </c>
      <c r="AY118" s="31" t="s">
        <v>23</v>
      </c>
      <c r="BB118" s="31" t="s">
        <v>49</v>
      </c>
      <c r="BD118" s="3"/>
      <c r="BE118" s="3"/>
      <c r="BF118" s="3"/>
    </row>
    <row r="119" spans="1:58" s="48" customFormat="1" ht="25.5" hidden="1" customHeight="1" x14ac:dyDescent="0.15">
      <c r="A119" s="41"/>
      <c r="B119" s="42" t="s">
        <v>117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3"/>
      <c r="P119" s="42"/>
      <c r="Q119" s="42"/>
      <c r="R119" s="42"/>
      <c r="S119" s="42"/>
      <c r="T119" s="42"/>
      <c r="U119" s="13"/>
      <c r="V119" s="42"/>
      <c r="W119" s="42"/>
      <c r="X119" s="34"/>
      <c r="Y119" s="34"/>
      <c r="Z119" s="32"/>
      <c r="AA119" s="33"/>
      <c r="AB119" s="34"/>
      <c r="AC119" s="34"/>
      <c r="AD119" s="34"/>
      <c r="AE119" s="44" t="s">
        <v>25</v>
      </c>
      <c r="AF119" s="45"/>
      <c r="AG119" s="46"/>
      <c r="AH119" s="46"/>
      <c r="AI119" s="46"/>
      <c r="AJ119" s="46"/>
      <c r="AK119" s="46"/>
      <c r="AL119" s="46"/>
      <c r="AM119" s="46"/>
      <c r="AN119" s="38"/>
      <c r="AO119" s="38"/>
      <c r="AP119" s="38"/>
      <c r="AQ119" s="47"/>
      <c r="AR119" s="34"/>
      <c r="AS119" s="31"/>
      <c r="AT119" s="43"/>
      <c r="AU119" s="43"/>
      <c r="AV119" s="43" t="s">
        <v>26</v>
      </c>
      <c r="AW119" s="43"/>
      <c r="AX119" s="43"/>
      <c r="AY119" s="31" t="s">
        <v>27</v>
      </c>
      <c r="AZ119" s="43"/>
      <c r="BA119" s="31"/>
      <c r="BB119" s="31"/>
      <c r="BC119" s="43"/>
      <c r="BD119" s="3"/>
      <c r="BE119" s="40"/>
      <c r="BF119" s="40"/>
    </row>
    <row r="120" spans="1:58" ht="25.5" hidden="1" customHeight="1" x14ac:dyDescent="0.15">
      <c r="A120" s="28"/>
      <c r="B120" s="209" t="s">
        <v>11</v>
      </c>
      <c r="C120" s="327"/>
      <c r="D120" s="327"/>
      <c r="E120" s="328"/>
      <c r="F120" s="326" t="s">
        <v>12</v>
      </c>
      <c r="G120" s="326"/>
      <c r="H120" s="292"/>
      <c r="I120" s="292"/>
      <c r="J120" s="283" t="s">
        <v>13</v>
      </c>
      <c r="K120" s="283"/>
      <c r="L120" s="292"/>
      <c r="M120" s="292"/>
      <c r="N120" s="283" t="s">
        <v>14</v>
      </c>
      <c r="O120" s="284"/>
      <c r="P120" s="315" t="s">
        <v>15</v>
      </c>
      <c r="Q120" s="284"/>
      <c r="R120" s="316" t="s">
        <v>16</v>
      </c>
      <c r="S120" s="316"/>
      <c r="T120" s="318"/>
      <c r="U120" s="292"/>
      <c r="V120" s="283" t="s">
        <v>13</v>
      </c>
      <c r="W120" s="283"/>
      <c r="X120" s="292"/>
      <c r="Y120" s="292"/>
      <c r="Z120" s="283" t="s">
        <v>14</v>
      </c>
      <c r="AA120" s="284"/>
      <c r="AB120" s="34"/>
      <c r="AC120" s="34"/>
      <c r="AD120" s="34"/>
      <c r="AE120" s="282" t="s">
        <v>29</v>
      </c>
      <c r="AF120" s="283"/>
      <c r="AG120" s="283"/>
      <c r="AH120" s="283"/>
      <c r="AI120" s="284"/>
      <c r="AJ120" s="288">
        <f>ROUNDDOWN(AV125/60,0)</f>
        <v>0</v>
      </c>
      <c r="AK120" s="289"/>
      <c r="AL120" s="283" t="s">
        <v>13</v>
      </c>
      <c r="AM120" s="283"/>
      <c r="AN120" s="289">
        <f>AV125-AJ120*60</f>
        <v>0</v>
      </c>
      <c r="AO120" s="289"/>
      <c r="AP120" s="283" t="s">
        <v>14</v>
      </c>
      <c r="AQ120" s="284"/>
      <c r="AR120" s="34"/>
      <c r="AS120" s="49"/>
      <c r="AU120" s="266" t="s">
        <v>30</v>
      </c>
      <c r="AV120" s="267">
        <f>IF(AY120&lt;=BB120,BB120,AV115)</f>
        <v>1260</v>
      </c>
      <c r="AW120" s="175"/>
      <c r="AX120" s="266" t="s">
        <v>31</v>
      </c>
      <c r="AY120" s="267">
        <f>T120*60+X120</f>
        <v>0</v>
      </c>
      <c r="AZ120" s="175"/>
      <c r="BA120" s="266" t="s">
        <v>32</v>
      </c>
      <c r="BB120" s="267">
        <f>21*60</f>
        <v>1260</v>
      </c>
    </row>
    <row r="121" spans="1:58" ht="35.25" hidden="1" customHeight="1" x14ac:dyDescent="0.15">
      <c r="A121" s="28"/>
      <c r="B121" s="329"/>
      <c r="C121" s="330"/>
      <c r="D121" s="330"/>
      <c r="E121" s="331"/>
      <c r="F121" s="326"/>
      <c r="G121" s="326"/>
      <c r="H121" s="293"/>
      <c r="I121" s="293"/>
      <c r="J121" s="286"/>
      <c r="K121" s="286"/>
      <c r="L121" s="293"/>
      <c r="M121" s="293"/>
      <c r="N121" s="286"/>
      <c r="O121" s="287"/>
      <c r="P121" s="285"/>
      <c r="Q121" s="287"/>
      <c r="R121" s="317"/>
      <c r="S121" s="317"/>
      <c r="T121" s="319"/>
      <c r="U121" s="293"/>
      <c r="V121" s="286"/>
      <c r="W121" s="286"/>
      <c r="X121" s="293"/>
      <c r="Y121" s="293"/>
      <c r="Z121" s="286"/>
      <c r="AA121" s="287"/>
      <c r="AB121" s="31"/>
      <c r="AC121" s="31"/>
      <c r="AD121" s="31"/>
      <c r="AE121" s="285"/>
      <c r="AF121" s="286"/>
      <c r="AG121" s="286"/>
      <c r="AH121" s="286"/>
      <c r="AI121" s="287"/>
      <c r="AJ121" s="290"/>
      <c r="AK121" s="291"/>
      <c r="AL121" s="286"/>
      <c r="AM121" s="286"/>
      <c r="AN121" s="291"/>
      <c r="AO121" s="291"/>
      <c r="AP121" s="286"/>
      <c r="AQ121" s="287"/>
      <c r="AR121" s="34"/>
      <c r="AS121" s="49"/>
      <c r="AU121" s="266"/>
      <c r="AV121" s="267"/>
      <c r="AW121" s="175"/>
      <c r="AX121" s="266"/>
      <c r="AY121" s="267"/>
      <c r="AZ121" s="175"/>
      <c r="BA121" s="266"/>
      <c r="BB121" s="267"/>
    </row>
    <row r="122" spans="1:58" ht="17.25" hidden="1" customHeight="1" x14ac:dyDescent="0.15">
      <c r="A122" s="50"/>
      <c r="B122" s="35"/>
      <c r="C122" s="35"/>
      <c r="D122" s="35"/>
      <c r="E122" s="35"/>
      <c r="F122" s="31"/>
      <c r="G122" s="35"/>
      <c r="H122" s="37"/>
      <c r="I122" s="35"/>
      <c r="J122" s="35"/>
      <c r="K122" s="35"/>
      <c r="L122" s="35"/>
      <c r="M122" s="35"/>
      <c r="N122" s="35"/>
      <c r="O122" s="35"/>
      <c r="P122" s="51"/>
      <c r="Q122" s="35"/>
      <c r="R122" s="35"/>
      <c r="S122" s="35"/>
      <c r="T122" s="35"/>
      <c r="U122" s="35"/>
      <c r="V122" s="35"/>
      <c r="W122" s="35"/>
      <c r="X122" s="34"/>
      <c r="Y122" s="34"/>
      <c r="Z122" s="32"/>
      <c r="AA122" s="31"/>
      <c r="AB122" s="31"/>
      <c r="AC122" s="31"/>
      <c r="AD122" s="31"/>
      <c r="AE122" s="47"/>
      <c r="AF122" s="47"/>
      <c r="AG122" s="47"/>
      <c r="AH122" s="47"/>
      <c r="AI122" s="47"/>
      <c r="AJ122" s="39" t="s">
        <v>21</v>
      </c>
      <c r="AK122" s="47"/>
      <c r="AL122" s="47"/>
      <c r="AM122" s="47"/>
      <c r="AN122" s="47"/>
      <c r="AO122" s="47"/>
      <c r="AP122" s="47"/>
      <c r="AQ122" s="47"/>
      <c r="AR122" s="31"/>
      <c r="AS122" s="31"/>
      <c r="AY122" s="62" t="s">
        <v>33</v>
      </c>
    </row>
    <row r="123" spans="1:58" ht="25.5" hidden="1" customHeight="1" x14ac:dyDescent="0.2">
      <c r="A123" s="50"/>
      <c r="B123" s="31"/>
      <c r="C123" s="337" t="s">
        <v>109</v>
      </c>
      <c r="D123" s="338"/>
      <c r="E123" s="338"/>
      <c r="F123" s="338"/>
      <c r="G123" s="338"/>
      <c r="H123" s="338"/>
      <c r="I123" s="338"/>
      <c r="J123" s="338"/>
      <c r="K123" s="338"/>
      <c r="L123" s="338"/>
      <c r="M123" s="338"/>
      <c r="N123" s="338"/>
      <c r="O123" s="338"/>
      <c r="P123" s="338"/>
      <c r="Q123" s="338"/>
      <c r="R123" s="338"/>
      <c r="S123" s="338"/>
      <c r="T123" s="338"/>
      <c r="U123" s="338"/>
      <c r="V123" s="338"/>
      <c r="W123" s="338"/>
      <c r="X123" s="338"/>
      <c r="Y123" s="338"/>
      <c r="Z123" s="338"/>
      <c r="AA123" s="338"/>
      <c r="AB123" s="339"/>
      <c r="AD123" s="3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31"/>
      <c r="AS123" s="31"/>
      <c r="AY123" s="123" t="s">
        <v>106</v>
      </c>
    </row>
    <row r="124" spans="1:58" ht="25.5" hidden="1" customHeight="1" x14ac:dyDescent="0.15">
      <c r="A124" s="50"/>
      <c r="B124" s="31"/>
      <c r="C124" s="340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1"/>
      <c r="X124" s="341"/>
      <c r="Y124" s="341"/>
      <c r="Z124" s="341"/>
      <c r="AA124" s="341"/>
      <c r="AB124" s="342"/>
      <c r="AD124" s="31"/>
      <c r="AE124" s="44" t="s">
        <v>35</v>
      </c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31"/>
      <c r="AS124" s="31"/>
      <c r="AV124" s="31" t="s">
        <v>36</v>
      </c>
      <c r="AY124" s="31" t="s">
        <v>37</v>
      </c>
      <c r="AZ124" s="124"/>
    </row>
    <row r="125" spans="1:58" s="48" customFormat="1" ht="25.5" hidden="1" customHeight="1" x14ac:dyDescent="0.15">
      <c r="A125" s="50"/>
      <c r="B125" s="31"/>
      <c r="C125" s="340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/>
      <c r="AA125" s="341"/>
      <c r="AB125" s="342"/>
      <c r="AC125" s="1"/>
      <c r="AD125" s="31"/>
      <c r="AE125" s="268" t="s">
        <v>38</v>
      </c>
      <c r="AF125" s="269"/>
      <c r="AG125" s="269"/>
      <c r="AH125" s="269"/>
      <c r="AI125" s="269"/>
      <c r="AJ125" s="269"/>
      <c r="AK125" s="270"/>
      <c r="AL125" s="274">
        <f>IF(AY115=0,0,ROUNDUP(AV125/AY115,3))</f>
        <v>0</v>
      </c>
      <c r="AM125" s="275"/>
      <c r="AN125" s="275"/>
      <c r="AO125" s="275"/>
      <c r="AP125" s="275"/>
      <c r="AQ125" s="276"/>
      <c r="AR125" s="31"/>
      <c r="AS125" s="31"/>
      <c r="AT125" s="43"/>
      <c r="AU125" s="266" t="s">
        <v>39</v>
      </c>
      <c r="AV125" s="280">
        <f>IF(AV115-AV120&gt;0,IF(AV115-AV120&gt;AY115,AY115,AV115-AV120),0)</f>
        <v>0</v>
      </c>
      <c r="AW125" s="281" t="s">
        <v>40</v>
      </c>
      <c r="AX125" s="281"/>
      <c r="AY125" s="124"/>
      <c r="AZ125" s="124"/>
      <c r="BA125" s="43"/>
      <c r="BB125" s="43"/>
      <c r="BC125" s="43"/>
      <c r="BD125" s="40"/>
      <c r="BE125" s="40"/>
      <c r="BF125" s="40"/>
    </row>
    <row r="126" spans="1:58" ht="35.25" hidden="1" customHeight="1" x14ac:dyDescent="0.15">
      <c r="A126" s="50"/>
      <c r="B126" s="31"/>
      <c r="C126" s="340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1"/>
      <c r="X126" s="341"/>
      <c r="Y126" s="341"/>
      <c r="Z126" s="341"/>
      <c r="AA126" s="341"/>
      <c r="AB126" s="342"/>
      <c r="AD126" s="31"/>
      <c r="AE126" s="271"/>
      <c r="AF126" s="272"/>
      <c r="AG126" s="272"/>
      <c r="AH126" s="272"/>
      <c r="AI126" s="272"/>
      <c r="AJ126" s="272"/>
      <c r="AK126" s="273"/>
      <c r="AL126" s="277"/>
      <c r="AM126" s="278"/>
      <c r="AN126" s="278"/>
      <c r="AO126" s="278"/>
      <c r="AP126" s="278"/>
      <c r="AQ126" s="279"/>
      <c r="AR126" s="31"/>
      <c r="AS126" s="31"/>
      <c r="AT126" s="266"/>
      <c r="AU126" s="266"/>
      <c r="AV126" s="280"/>
      <c r="AW126" s="281"/>
      <c r="AX126" s="281"/>
    </row>
    <row r="127" spans="1:58" ht="25.5" hidden="1" customHeight="1" x14ac:dyDescent="0.15">
      <c r="A127" s="50"/>
      <c r="B127" s="31"/>
      <c r="C127" s="343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4"/>
      <c r="X127" s="344"/>
      <c r="Y127" s="344"/>
      <c r="Z127" s="344"/>
      <c r="AA127" s="344"/>
      <c r="AB127" s="345"/>
      <c r="AD127" s="31"/>
      <c r="AE127" s="31"/>
      <c r="AF127" s="31"/>
      <c r="AG127" s="31"/>
      <c r="AH127" s="31"/>
      <c r="AI127" s="31"/>
      <c r="AJ127" s="31"/>
      <c r="AK127" s="54" t="s">
        <v>21</v>
      </c>
      <c r="AL127" s="31"/>
      <c r="AM127" s="34"/>
      <c r="AN127" s="34"/>
      <c r="AO127" s="34"/>
      <c r="AP127" s="31"/>
      <c r="AQ127" s="31"/>
      <c r="AR127" s="31"/>
      <c r="AS127" s="31"/>
      <c r="AT127" s="266"/>
    </row>
    <row r="128" spans="1:58" ht="25.5" hidden="1" customHeight="1" x14ac:dyDescent="0.15">
      <c r="A128" s="50"/>
      <c r="B128" s="31"/>
      <c r="C128" s="52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D128" s="31"/>
      <c r="AE128" s="31"/>
      <c r="AF128" s="31"/>
      <c r="AG128" s="31"/>
      <c r="AH128" s="31"/>
      <c r="AI128" s="31"/>
      <c r="AJ128" s="31"/>
      <c r="AK128" s="55" t="s">
        <v>41</v>
      </c>
      <c r="AL128" s="31"/>
      <c r="AM128" s="34"/>
      <c r="AN128" s="34"/>
      <c r="AO128" s="34"/>
      <c r="AP128" s="31"/>
      <c r="AQ128" s="31"/>
      <c r="AR128" s="31"/>
      <c r="AS128" s="31"/>
    </row>
    <row r="129" spans="1:58" ht="17.25" hidden="1" customHeight="1" x14ac:dyDescent="0.15">
      <c r="A129" s="56"/>
      <c r="B129" s="57"/>
      <c r="C129" s="57"/>
      <c r="D129" s="57"/>
      <c r="E129" s="57"/>
      <c r="F129" s="58"/>
      <c r="G129" s="57"/>
      <c r="H129" s="57"/>
      <c r="I129" s="57"/>
      <c r="J129" s="57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60"/>
      <c r="AL129" s="59"/>
      <c r="AM129" s="61"/>
      <c r="AN129" s="61"/>
      <c r="AO129" s="61"/>
      <c r="AP129" s="59"/>
      <c r="AQ129" s="59"/>
      <c r="AR129" s="59"/>
      <c r="AS129" s="59"/>
    </row>
    <row r="130" spans="1:58" ht="17.25" hidden="1" customHeight="1" x14ac:dyDescent="0.15">
      <c r="A130" s="36"/>
      <c r="B130" s="36"/>
      <c r="C130" s="36"/>
      <c r="D130" s="36"/>
      <c r="E130" s="36"/>
      <c r="F130" s="62"/>
      <c r="G130" s="36"/>
      <c r="H130" s="36"/>
      <c r="I130" s="36"/>
      <c r="J130" s="36"/>
      <c r="AK130" s="63"/>
      <c r="AM130" s="10"/>
      <c r="AN130" s="10"/>
      <c r="AO130" s="10"/>
    </row>
    <row r="131" spans="1:58" ht="25.5" hidden="1" customHeight="1" x14ac:dyDescent="0.15">
      <c r="A131" s="320" t="s">
        <v>55</v>
      </c>
      <c r="B131" s="321"/>
      <c r="C131" s="321"/>
      <c r="D131" s="321"/>
      <c r="E131" s="321"/>
      <c r="F131" s="321"/>
      <c r="G131" s="321"/>
      <c r="H131" s="321"/>
      <c r="I131" s="322"/>
      <c r="J131" s="23"/>
      <c r="K131" s="64" t="s">
        <v>48</v>
      </c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23"/>
      <c r="AP131" s="23"/>
      <c r="AQ131" s="23"/>
      <c r="AR131" s="23"/>
      <c r="AS131" s="23"/>
      <c r="AU131" s="31" t="s">
        <v>6</v>
      </c>
      <c r="AV131" s="34"/>
      <c r="AW131" s="34"/>
      <c r="AX131" s="34"/>
      <c r="AY131" s="34"/>
      <c r="BA131" s="34"/>
      <c r="BB131" s="34"/>
      <c r="BC131" s="34"/>
      <c r="BD131" s="21"/>
      <c r="BE131" s="21"/>
      <c r="BF131" s="21"/>
    </row>
    <row r="132" spans="1:58" ht="17.25" hidden="1" customHeight="1" x14ac:dyDescent="0.15">
      <c r="A132" s="323"/>
      <c r="B132" s="324"/>
      <c r="C132" s="324"/>
      <c r="D132" s="324"/>
      <c r="E132" s="324"/>
      <c r="F132" s="324"/>
      <c r="G132" s="324"/>
      <c r="H132" s="324"/>
      <c r="I132" s="325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5"/>
      <c r="Y132" s="25"/>
      <c r="Z132" s="25"/>
      <c r="AA132" s="25"/>
      <c r="AB132" s="25"/>
      <c r="AC132" s="25"/>
      <c r="AD132" s="25"/>
      <c r="AE132" s="26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7"/>
      <c r="AQ132" s="27"/>
      <c r="AR132" s="27"/>
      <c r="AS132" s="27"/>
    </row>
    <row r="133" spans="1:58" ht="28.5" hidden="1" customHeight="1" x14ac:dyDescent="0.15">
      <c r="A133" s="28"/>
      <c r="B133" s="29" t="s">
        <v>7</v>
      </c>
      <c r="C133" s="30"/>
      <c r="D133" s="30"/>
      <c r="E133" s="30"/>
      <c r="F133" s="31"/>
      <c r="G133" s="32"/>
      <c r="H133" s="31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3"/>
      <c r="AB133" s="34"/>
      <c r="AC133" s="34"/>
      <c r="AD133" s="34"/>
      <c r="AE133" s="29" t="s">
        <v>8</v>
      </c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V133" s="31" t="s">
        <v>9</v>
      </c>
      <c r="AY133" s="31" t="s">
        <v>10</v>
      </c>
    </row>
    <row r="134" spans="1:58" ht="25.5" hidden="1" customHeight="1" x14ac:dyDescent="0.15">
      <c r="A134" s="28"/>
      <c r="B134" s="209" t="s">
        <v>11</v>
      </c>
      <c r="C134" s="327"/>
      <c r="D134" s="327"/>
      <c r="E134" s="328"/>
      <c r="F134" s="326" t="s">
        <v>12</v>
      </c>
      <c r="G134" s="326"/>
      <c r="H134" s="292"/>
      <c r="I134" s="292"/>
      <c r="J134" s="283" t="s">
        <v>13</v>
      </c>
      <c r="K134" s="283"/>
      <c r="L134" s="292"/>
      <c r="M134" s="292"/>
      <c r="N134" s="283" t="s">
        <v>14</v>
      </c>
      <c r="O134" s="284"/>
      <c r="P134" s="315" t="s">
        <v>15</v>
      </c>
      <c r="Q134" s="284"/>
      <c r="R134" s="316" t="s">
        <v>16</v>
      </c>
      <c r="S134" s="316"/>
      <c r="T134" s="292"/>
      <c r="U134" s="292"/>
      <c r="V134" s="283" t="s">
        <v>13</v>
      </c>
      <c r="W134" s="283"/>
      <c r="X134" s="292"/>
      <c r="Y134" s="292"/>
      <c r="Z134" s="283" t="s">
        <v>14</v>
      </c>
      <c r="AA134" s="284"/>
      <c r="AB134" s="31"/>
      <c r="AC134" s="31"/>
      <c r="AD134" s="31"/>
      <c r="AE134" s="268" t="s">
        <v>44</v>
      </c>
      <c r="AF134" s="332"/>
      <c r="AG134" s="332"/>
      <c r="AH134" s="332"/>
      <c r="AI134" s="333"/>
      <c r="AJ134" s="289">
        <f>ROUNDDOWN(AY134/60,0)</f>
        <v>0</v>
      </c>
      <c r="AK134" s="289"/>
      <c r="AL134" s="332" t="s">
        <v>18</v>
      </c>
      <c r="AM134" s="332"/>
      <c r="AN134" s="289">
        <f>AY134-AJ134*60</f>
        <v>0</v>
      </c>
      <c r="AO134" s="289"/>
      <c r="AP134" s="283" t="s">
        <v>14</v>
      </c>
      <c r="AQ134" s="284"/>
      <c r="AR134" s="34"/>
      <c r="AS134" s="31"/>
      <c r="AT134" s="266"/>
      <c r="AU134" s="266" t="s">
        <v>19</v>
      </c>
      <c r="AV134" s="267">
        <f>T134*60+X134</f>
        <v>0</v>
      </c>
      <c r="AX134" s="266" t="s">
        <v>20</v>
      </c>
      <c r="AY134" s="267">
        <f>(T134*60+X134)-(H134*60+L134)</f>
        <v>0</v>
      </c>
    </row>
    <row r="135" spans="1:58" ht="35.25" hidden="1" customHeight="1" x14ac:dyDescent="0.15">
      <c r="A135" s="28"/>
      <c r="B135" s="329"/>
      <c r="C135" s="330"/>
      <c r="D135" s="330"/>
      <c r="E135" s="331"/>
      <c r="F135" s="326"/>
      <c r="G135" s="326"/>
      <c r="H135" s="293"/>
      <c r="I135" s="293"/>
      <c r="J135" s="286"/>
      <c r="K135" s="286"/>
      <c r="L135" s="293"/>
      <c r="M135" s="293"/>
      <c r="N135" s="286"/>
      <c r="O135" s="287"/>
      <c r="P135" s="285"/>
      <c r="Q135" s="287"/>
      <c r="R135" s="317"/>
      <c r="S135" s="317"/>
      <c r="T135" s="293"/>
      <c r="U135" s="293"/>
      <c r="V135" s="286"/>
      <c r="W135" s="286"/>
      <c r="X135" s="293"/>
      <c r="Y135" s="293"/>
      <c r="Z135" s="286"/>
      <c r="AA135" s="287"/>
      <c r="AB135" s="31"/>
      <c r="AC135" s="31"/>
      <c r="AD135" s="31"/>
      <c r="AE135" s="334"/>
      <c r="AF135" s="335"/>
      <c r="AG135" s="335"/>
      <c r="AH135" s="335"/>
      <c r="AI135" s="336"/>
      <c r="AJ135" s="291"/>
      <c r="AK135" s="291"/>
      <c r="AL135" s="335"/>
      <c r="AM135" s="335"/>
      <c r="AN135" s="291"/>
      <c r="AO135" s="291"/>
      <c r="AP135" s="286"/>
      <c r="AQ135" s="287"/>
      <c r="AR135" s="34"/>
      <c r="AS135" s="31"/>
      <c r="AT135" s="266"/>
      <c r="AU135" s="266"/>
      <c r="AV135" s="267"/>
      <c r="AX135" s="266"/>
      <c r="AY135" s="267"/>
    </row>
    <row r="136" spans="1:58" ht="17.25" hidden="1" customHeight="1" x14ac:dyDescent="0.15">
      <c r="A136" s="28"/>
      <c r="B136" s="35"/>
      <c r="C136" s="35"/>
      <c r="D136" s="35"/>
      <c r="E136" s="35"/>
      <c r="F136" s="36"/>
      <c r="G136" s="36"/>
      <c r="H136" s="37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4"/>
      <c r="Y136" s="34"/>
      <c r="Z136" s="32"/>
      <c r="AA136" s="33"/>
      <c r="AB136" s="34"/>
      <c r="AC136" s="34"/>
      <c r="AD136" s="34"/>
      <c r="AE136" s="38"/>
      <c r="AF136" s="38"/>
      <c r="AG136" s="38"/>
      <c r="AH136" s="38"/>
      <c r="AI136" s="38"/>
      <c r="AJ136" s="39" t="s">
        <v>21</v>
      </c>
      <c r="AK136" s="38"/>
      <c r="AL136" s="38"/>
      <c r="AM136" s="38"/>
      <c r="AN136" s="38"/>
      <c r="AO136" s="38"/>
      <c r="AP136" s="38"/>
      <c r="AQ136" s="38"/>
      <c r="AR136" s="34"/>
      <c r="AS136" s="31"/>
    </row>
    <row r="137" spans="1:58" s="31" customFormat="1" ht="25.5" hidden="1" customHeight="1" x14ac:dyDescent="0.15">
      <c r="A137" s="28"/>
      <c r="B137" s="29"/>
      <c r="C137" s="30"/>
      <c r="D137" s="30"/>
      <c r="E137" s="30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3"/>
      <c r="X137" s="34"/>
      <c r="Y137" s="34"/>
      <c r="Z137" s="32"/>
      <c r="AA137" s="33"/>
      <c r="AB137" s="34"/>
      <c r="AC137" s="34"/>
      <c r="AD137" s="34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4"/>
      <c r="AV137" s="43" t="s">
        <v>22</v>
      </c>
      <c r="AY137" s="31" t="s">
        <v>23</v>
      </c>
      <c r="BB137" s="31" t="s">
        <v>49</v>
      </c>
      <c r="BD137" s="3"/>
      <c r="BE137" s="3"/>
      <c r="BF137" s="3"/>
    </row>
    <row r="138" spans="1:58" s="48" customFormat="1" ht="25.5" hidden="1" customHeight="1" x14ac:dyDescent="0.15">
      <c r="A138" s="41"/>
      <c r="B138" s="42" t="s">
        <v>117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3"/>
      <c r="P138" s="42"/>
      <c r="Q138" s="42"/>
      <c r="R138" s="42"/>
      <c r="S138" s="42"/>
      <c r="T138" s="42"/>
      <c r="U138" s="13"/>
      <c r="V138" s="42"/>
      <c r="W138" s="42"/>
      <c r="X138" s="34"/>
      <c r="Y138" s="34"/>
      <c r="Z138" s="32"/>
      <c r="AA138" s="33"/>
      <c r="AB138" s="34"/>
      <c r="AC138" s="34"/>
      <c r="AD138" s="34"/>
      <c r="AE138" s="44" t="s">
        <v>25</v>
      </c>
      <c r="AF138" s="45"/>
      <c r="AG138" s="46"/>
      <c r="AH138" s="46"/>
      <c r="AI138" s="46"/>
      <c r="AJ138" s="46"/>
      <c r="AK138" s="46"/>
      <c r="AL138" s="46"/>
      <c r="AM138" s="46"/>
      <c r="AN138" s="38"/>
      <c r="AO138" s="38"/>
      <c r="AP138" s="38"/>
      <c r="AQ138" s="47"/>
      <c r="AR138" s="34"/>
      <c r="AS138" s="31"/>
      <c r="AT138" s="43"/>
      <c r="AU138" s="43"/>
      <c r="AV138" s="43" t="s">
        <v>26</v>
      </c>
      <c r="AW138" s="43"/>
      <c r="AX138" s="43"/>
      <c r="AY138" s="31" t="s">
        <v>27</v>
      </c>
      <c r="AZ138" s="43"/>
      <c r="BA138" s="31"/>
      <c r="BB138" s="31"/>
      <c r="BC138" s="43"/>
      <c r="BD138" s="3"/>
      <c r="BE138" s="40"/>
      <c r="BF138" s="40"/>
    </row>
    <row r="139" spans="1:58" ht="25.5" hidden="1" customHeight="1" x14ac:dyDescent="0.15">
      <c r="A139" s="28"/>
      <c r="B139" s="209" t="s">
        <v>51</v>
      </c>
      <c r="C139" s="327"/>
      <c r="D139" s="327"/>
      <c r="E139" s="328"/>
      <c r="F139" s="326" t="s">
        <v>12</v>
      </c>
      <c r="G139" s="326"/>
      <c r="H139" s="292"/>
      <c r="I139" s="292"/>
      <c r="J139" s="283" t="s">
        <v>13</v>
      </c>
      <c r="K139" s="283"/>
      <c r="L139" s="292"/>
      <c r="M139" s="292"/>
      <c r="N139" s="283" t="s">
        <v>14</v>
      </c>
      <c r="O139" s="284"/>
      <c r="P139" s="315" t="s">
        <v>15</v>
      </c>
      <c r="Q139" s="284"/>
      <c r="R139" s="316" t="s">
        <v>16</v>
      </c>
      <c r="S139" s="316"/>
      <c r="T139" s="318"/>
      <c r="U139" s="292"/>
      <c r="V139" s="283" t="s">
        <v>13</v>
      </c>
      <c r="W139" s="283"/>
      <c r="X139" s="292"/>
      <c r="Y139" s="292"/>
      <c r="Z139" s="283" t="s">
        <v>14</v>
      </c>
      <c r="AA139" s="284"/>
      <c r="AB139" s="34"/>
      <c r="AC139" s="34"/>
      <c r="AD139" s="34"/>
      <c r="AE139" s="282" t="s">
        <v>52</v>
      </c>
      <c r="AF139" s="283"/>
      <c r="AG139" s="283"/>
      <c r="AH139" s="283"/>
      <c r="AI139" s="284"/>
      <c r="AJ139" s="288">
        <f>ROUNDDOWN(AV144/60,0)</f>
        <v>0</v>
      </c>
      <c r="AK139" s="289"/>
      <c r="AL139" s="283" t="s">
        <v>13</v>
      </c>
      <c r="AM139" s="283"/>
      <c r="AN139" s="289">
        <f>AV144-AJ139*60</f>
        <v>0</v>
      </c>
      <c r="AO139" s="289"/>
      <c r="AP139" s="283" t="s">
        <v>14</v>
      </c>
      <c r="AQ139" s="284"/>
      <c r="AR139" s="34"/>
      <c r="AS139" s="49"/>
      <c r="AU139" s="266" t="s">
        <v>30</v>
      </c>
      <c r="AV139" s="267">
        <f>IF(AY139&lt;=BB139,BB139,AV134)</f>
        <v>1260</v>
      </c>
      <c r="AW139" s="175"/>
      <c r="AX139" s="266" t="s">
        <v>31</v>
      </c>
      <c r="AY139" s="267">
        <f>T139*60+X139</f>
        <v>0</v>
      </c>
      <c r="AZ139" s="175"/>
      <c r="BA139" s="266" t="s">
        <v>32</v>
      </c>
      <c r="BB139" s="267">
        <f>21*60</f>
        <v>1260</v>
      </c>
    </row>
    <row r="140" spans="1:58" ht="35.25" hidden="1" customHeight="1" x14ac:dyDescent="0.15">
      <c r="A140" s="28"/>
      <c r="B140" s="329"/>
      <c r="C140" s="330"/>
      <c r="D140" s="330"/>
      <c r="E140" s="331"/>
      <c r="F140" s="326"/>
      <c r="G140" s="326"/>
      <c r="H140" s="293"/>
      <c r="I140" s="293"/>
      <c r="J140" s="286"/>
      <c r="K140" s="286"/>
      <c r="L140" s="293"/>
      <c r="M140" s="293"/>
      <c r="N140" s="286"/>
      <c r="O140" s="287"/>
      <c r="P140" s="285"/>
      <c r="Q140" s="287"/>
      <c r="R140" s="317"/>
      <c r="S140" s="317"/>
      <c r="T140" s="319"/>
      <c r="U140" s="293"/>
      <c r="V140" s="286"/>
      <c r="W140" s="286"/>
      <c r="X140" s="293"/>
      <c r="Y140" s="293"/>
      <c r="Z140" s="286"/>
      <c r="AA140" s="287"/>
      <c r="AB140" s="31"/>
      <c r="AC140" s="31"/>
      <c r="AD140" s="31"/>
      <c r="AE140" s="285"/>
      <c r="AF140" s="286"/>
      <c r="AG140" s="286"/>
      <c r="AH140" s="286"/>
      <c r="AI140" s="287"/>
      <c r="AJ140" s="290"/>
      <c r="AK140" s="291"/>
      <c r="AL140" s="286"/>
      <c r="AM140" s="286"/>
      <c r="AN140" s="291"/>
      <c r="AO140" s="291"/>
      <c r="AP140" s="286"/>
      <c r="AQ140" s="287"/>
      <c r="AR140" s="34"/>
      <c r="AS140" s="49"/>
      <c r="AU140" s="266"/>
      <c r="AV140" s="267"/>
      <c r="AW140" s="175"/>
      <c r="AX140" s="266"/>
      <c r="AY140" s="267"/>
      <c r="AZ140" s="175"/>
      <c r="BA140" s="266"/>
      <c r="BB140" s="267"/>
    </row>
    <row r="141" spans="1:58" ht="17.25" hidden="1" customHeight="1" x14ac:dyDescent="0.15">
      <c r="A141" s="50"/>
      <c r="B141" s="35"/>
      <c r="C141" s="35"/>
      <c r="D141" s="35"/>
      <c r="E141" s="35"/>
      <c r="F141" s="31"/>
      <c r="G141" s="35"/>
      <c r="H141" s="37"/>
      <c r="I141" s="35"/>
      <c r="J141" s="35"/>
      <c r="K141" s="35"/>
      <c r="L141" s="35"/>
      <c r="M141" s="35"/>
      <c r="N141" s="35"/>
      <c r="O141" s="35"/>
      <c r="P141" s="51"/>
      <c r="Q141" s="35"/>
      <c r="R141" s="35"/>
      <c r="S141" s="35"/>
      <c r="T141" s="35"/>
      <c r="U141" s="35"/>
      <c r="V141" s="35"/>
      <c r="W141" s="35"/>
      <c r="X141" s="34"/>
      <c r="Y141" s="34"/>
      <c r="Z141" s="32"/>
      <c r="AA141" s="31"/>
      <c r="AB141" s="31"/>
      <c r="AC141" s="31"/>
      <c r="AD141" s="31"/>
      <c r="AE141" s="47"/>
      <c r="AF141" s="47"/>
      <c r="AG141" s="47"/>
      <c r="AH141" s="47"/>
      <c r="AI141" s="47"/>
      <c r="AJ141" s="39" t="s">
        <v>21</v>
      </c>
      <c r="AK141" s="47"/>
      <c r="AL141" s="47"/>
      <c r="AM141" s="47"/>
      <c r="AN141" s="47"/>
      <c r="AO141" s="47"/>
      <c r="AP141" s="47"/>
      <c r="AQ141" s="47"/>
      <c r="AR141" s="31"/>
      <c r="AS141" s="31"/>
      <c r="AY141" s="62" t="s">
        <v>33</v>
      </c>
    </row>
    <row r="142" spans="1:58" ht="25.5" hidden="1" customHeight="1" x14ac:dyDescent="0.2">
      <c r="A142" s="50"/>
      <c r="B142" s="31"/>
      <c r="C142" s="337" t="s">
        <v>109</v>
      </c>
      <c r="D142" s="338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9"/>
      <c r="AC142" s="31"/>
      <c r="AD142" s="3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31"/>
      <c r="AS142" s="31"/>
      <c r="AY142" s="123" t="s">
        <v>106</v>
      </c>
    </row>
    <row r="143" spans="1:58" ht="25.5" hidden="1" customHeight="1" x14ac:dyDescent="0.15">
      <c r="A143" s="50"/>
      <c r="B143" s="31"/>
      <c r="C143" s="340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  <c r="T143" s="341"/>
      <c r="U143" s="341"/>
      <c r="V143" s="341"/>
      <c r="W143" s="341"/>
      <c r="X143" s="341"/>
      <c r="Y143" s="341"/>
      <c r="Z143" s="341"/>
      <c r="AA143" s="341"/>
      <c r="AB143" s="342"/>
      <c r="AC143" s="31"/>
      <c r="AD143" s="31"/>
      <c r="AE143" s="44" t="s">
        <v>35</v>
      </c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31"/>
      <c r="AS143" s="31"/>
      <c r="AV143" s="31" t="s">
        <v>36</v>
      </c>
      <c r="AY143" s="31" t="s">
        <v>37</v>
      </c>
      <c r="AZ143" s="124"/>
    </row>
    <row r="144" spans="1:58" s="48" customFormat="1" ht="25.5" hidden="1" customHeight="1" x14ac:dyDescent="0.15">
      <c r="A144" s="50"/>
      <c r="B144" s="31"/>
      <c r="C144" s="340"/>
      <c r="D144" s="341"/>
      <c r="E144" s="341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/>
      <c r="Y144" s="341"/>
      <c r="Z144" s="341"/>
      <c r="AA144" s="341"/>
      <c r="AB144" s="342"/>
      <c r="AD144" s="34"/>
      <c r="AE144" s="268" t="s">
        <v>46</v>
      </c>
      <c r="AF144" s="269"/>
      <c r="AG144" s="269"/>
      <c r="AH144" s="269"/>
      <c r="AI144" s="269"/>
      <c r="AJ144" s="269"/>
      <c r="AK144" s="270"/>
      <c r="AL144" s="274">
        <f>IF(AY134=0,0,ROUNDUP(AV144/AY134,3))</f>
        <v>0</v>
      </c>
      <c r="AM144" s="275"/>
      <c r="AN144" s="275"/>
      <c r="AO144" s="275"/>
      <c r="AP144" s="275"/>
      <c r="AQ144" s="276"/>
      <c r="AR144" s="31"/>
      <c r="AS144" s="31"/>
      <c r="AT144" s="43"/>
      <c r="AU144" s="266" t="s">
        <v>39</v>
      </c>
      <c r="AV144" s="280">
        <f>IF(AV134-AV139&gt;0,IF(AV134-AV139&gt;AY134,AY134,AV134-AV139),0)</f>
        <v>0</v>
      </c>
      <c r="AW144" s="281" t="s">
        <v>40</v>
      </c>
      <c r="AX144" s="281"/>
      <c r="AY144" s="124"/>
      <c r="AZ144" s="124"/>
      <c r="BA144" s="43"/>
      <c r="BB144" s="43"/>
      <c r="BC144" s="43"/>
      <c r="BD144" s="40"/>
      <c r="BE144" s="40"/>
      <c r="BF144" s="40"/>
    </row>
    <row r="145" spans="1:58" ht="35.25" hidden="1" customHeight="1" x14ac:dyDescent="0.15">
      <c r="A145" s="65"/>
      <c r="B145" s="31"/>
      <c r="C145" s="340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2"/>
      <c r="AC145" s="34"/>
      <c r="AD145" s="31"/>
      <c r="AE145" s="271"/>
      <c r="AF145" s="272"/>
      <c r="AG145" s="272"/>
      <c r="AH145" s="272"/>
      <c r="AI145" s="272"/>
      <c r="AJ145" s="272"/>
      <c r="AK145" s="273"/>
      <c r="AL145" s="277"/>
      <c r="AM145" s="278"/>
      <c r="AN145" s="278"/>
      <c r="AO145" s="278"/>
      <c r="AP145" s="278"/>
      <c r="AQ145" s="279"/>
      <c r="AR145" s="31"/>
      <c r="AS145" s="31"/>
      <c r="AT145" s="266"/>
      <c r="AU145" s="266"/>
      <c r="AV145" s="280"/>
      <c r="AW145" s="281"/>
      <c r="AX145" s="281"/>
    </row>
    <row r="146" spans="1:58" ht="25.5" hidden="1" customHeight="1" x14ac:dyDescent="0.15">
      <c r="A146" s="65"/>
      <c r="B146" s="31"/>
      <c r="C146" s="343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5"/>
      <c r="AC146" s="31"/>
      <c r="AD146" s="31"/>
      <c r="AE146" s="31"/>
      <c r="AF146" s="31"/>
      <c r="AG146" s="31"/>
      <c r="AH146" s="31"/>
      <c r="AI146" s="31"/>
      <c r="AJ146" s="31"/>
      <c r="AK146" s="54" t="s">
        <v>21</v>
      </c>
      <c r="AL146" s="31"/>
      <c r="AM146" s="34"/>
      <c r="AN146" s="34"/>
      <c r="AO146" s="34"/>
      <c r="AP146" s="31"/>
      <c r="AQ146" s="31"/>
      <c r="AR146" s="31"/>
      <c r="AS146" s="31"/>
      <c r="AT146" s="266"/>
    </row>
    <row r="147" spans="1:58" ht="25.5" hidden="1" customHeight="1" x14ac:dyDescent="0.15">
      <c r="A147" s="50"/>
      <c r="B147" s="30"/>
      <c r="C147" s="52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31"/>
      <c r="AD147" s="31"/>
      <c r="AE147" s="31"/>
      <c r="AF147" s="31"/>
      <c r="AG147" s="31"/>
      <c r="AH147" s="31"/>
      <c r="AI147" s="31"/>
      <c r="AJ147" s="31"/>
      <c r="AK147" s="55" t="s">
        <v>41</v>
      </c>
      <c r="AL147" s="31"/>
      <c r="AM147" s="34"/>
      <c r="AN147" s="34"/>
      <c r="AO147" s="34"/>
      <c r="AP147" s="31"/>
      <c r="AQ147" s="31"/>
      <c r="AR147" s="31"/>
      <c r="AS147" s="31"/>
    </row>
    <row r="148" spans="1:58" ht="17.25" hidden="1" customHeight="1" x14ac:dyDescent="0.15">
      <c r="A148" s="36"/>
      <c r="B148" s="36"/>
      <c r="C148" s="36"/>
      <c r="D148" s="36"/>
      <c r="E148" s="36"/>
      <c r="F148" s="62"/>
      <c r="G148" s="36"/>
      <c r="H148" s="36"/>
      <c r="I148" s="36"/>
      <c r="J148" s="36"/>
      <c r="AK148" s="63"/>
      <c r="AM148" s="10"/>
      <c r="AN148" s="10"/>
      <c r="AO148" s="10"/>
    </row>
    <row r="149" spans="1:58" ht="25.5" hidden="1" customHeight="1" x14ac:dyDescent="0.15">
      <c r="A149" s="320" t="s">
        <v>56</v>
      </c>
      <c r="B149" s="321"/>
      <c r="C149" s="321"/>
      <c r="D149" s="321"/>
      <c r="E149" s="321"/>
      <c r="F149" s="321"/>
      <c r="G149" s="321"/>
      <c r="H149" s="321"/>
      <c r="I149" s="322"/>
      <c r="J149" s="23"/>
      <c r="K149" s="64" t="s">
        <v>48</v>
      </c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23"/>
      <c r="AP149" s="23"/>
      <c r="AQ149" s="23"/>
      <c r="AR149" s="23"/>
      <c r="AS149" s="23"/>
      <c r="AU149" s="31" t="s">
        <v>6</v>
      </c>
      <c r="AV149" s="34"/>
      <c r="AW149" s="34"/>
      <c r="AX149" s="34"/>
      <c r="AY149" s="34"/>
      <c r="BA149" s="34"/>
      <c r="BB149" s="34"/>
      <c r="BC149" s="34"/>
      <c r="BD149" s="21"/>
      <c r="BE149" s="21"/>
      <c r="BF149" s="21"/>
    </row>
    <row r="150" spans="1:58" ht="17.25" hidden="1" customHeight="1" x14ac:dyDescent="0.15">
      <c r="A150" s="323"/>
      <c r="B150" s="324"/>
      <c r="C150" s="324"/>
      <c r="D150" s="324"/>
      <c r="E150" s="324"/>
      <c r="F150" s="324"/>
      <c r="G150" s="324"/>
      <c r="H150" s="324"/>
      <c r="I150" s="325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5"/>
      <c r="Y150" s="25"/>
      <c r="Z150" s="25"/>
      <c r="AA150" s="25"/>
      <c r="AB150" s="25"/>
      <c r="AC150" s="25"/>
      <c r="AD150" s="25"/>
      <c r="AE150" s="26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7"/>
      <c r="AQ150" s="27"/>
      <c r="AR150" s="27"/>
      <c r="AS150" s="27"/>
    </row>
    <row r="151" spans="1:58" ht="28.5" hidden="1" customHeight="1" x14ac:dyDescent="0.15">
      <c r="A151" s="28"/>
      <c r="B151" s="29" t="s">
        <v>7</v>
      </c>
      <c r="C151" s="30"/>
      <c r="D151" s="30"/>
      <c r="E151" s="30"/>
      <c r="F151" s="31"/>
      <c r="G151" s="32"/>
      <c r="H151" s="31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3"/>
      <c r="AB151" s="34"/>
      <c r="AC151" s="34"/>
      <c r="AD151" s="34"/>
      <c r="AE151" s="29" t="s">
        <v>8</v>
      </c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V151" s="31" t="s">
        <v>9</v>
      </c>
      <c r="AY151" s="31" t="s">
        <v>10</v>
      </c>
    </row>
    <row r="152" spans="1:58" ht="25.5" hidden="1" customHeight="1" x14ac:dyDescent="0.15">
      <c r="A152" s="28"/>
      <c r="B152" s="209" t="s">
        <v>11</v>
      </c>
      <c r="C152" s="327"/>
      <c r="D152" s="327"/>
      <c r="E152" s="328"/>
      <c r="F152" s="326" t="s">
        <v>12</v>
      </c>
      <c r="G152" s="326"/>
      <c r="H152" s="292"/>
      <c r="I152" s="292"/>
      <c r="J152" s="283" t="s">
        <v>13</v>
      </c>
      <c r="K152" s="283"/>
      <c r="L152" s="292"/>
      <c r="M152" s="292"/>
      <c r="N152" s="283" t="s">
        <v>14</v>
      </c>
      <c r="O152" s="284"/>
      <c r="P152" s="315" t="s">
        <v>15</v>
      </c>
      <c r="Q152" s="284"/>
      <c r="R152" s="316" t="s">
        <v>16</v>
      </c>
      <c r="S152" s="316"/>
      <c r="T152" s="292"/>
      <c r="U152" s="292"/>
      <c r="V152" s="283" t="s">
        <v>13</v>
      </c>
      <c r="W152" s="283"/>
      <c r="X152" s="292"/>
      <c r="Y152" s="292"/>
      <c r="Z152" s="283" t="s">
        <v>14</v>
      </c>
      <c r="AA152" s="284"/>
      <c r="AB152" s="31"/>
      <c r="AC152" s="31"/>
      <c r="AD152" s="31"/>
      <c r="AE152" s="268" t="s">
        <v>44</v>
      </c>
      <c r="AF152" s="332"/>
      <c r="AG152" s="332"/>
      <c r="AH152" s="332"/>
      <c r="AI152" s="333"/>
      <c r="AJ152" s="289">
        <f>ROUNDDOWN(AY152/60,0)</f>
        <v>0</v>
      </c>
      <c r="AK152" s="289"/>
      <c r="AL152" s="332" t="s">
        <v>18</v>
      </c>
      <c r="AM152" s="332"/>
      <c r="AN152" s="289">
        <f>AY152-AJ152*60</f>
        <v>0</v>
      </c>
      <c r="AO152" s="289"/>
      <c r="AP152" s="283" t="s">
        <v>14</v>
      </c>
      <c r="AQ152" s="284"/>
      <c r="AR152" s="34"/>
      <c r="AS152" s="31"/>
      <c r="AT152" s="266"/>
      <c r="AU152" s="266" t="s">
        <v>19</v>
      </c>
      <c r="AV152" s="267">
        <f>T152*60+X152</f>
        <v>0</v>
      </c>
      <c r="AX152" s="266" t="s">
        <v>20</v>
      </c>
      <c r="AY152" s="267">
        <f>(T152*60+X152)-(H152*60+L152)</f>
        <v>0</v>
      </c>
    </row>
    <row r="153" spans="1:58" ht="35.25" hidden="1" customHeight="1" x14ac:dyDescent="0.15">
      <c r="A153" s="28"/>
      <c r="B153" s="329"/>
      <c r="C153" s="330"/>
      <c r="D153" s="330"/>
      <c r="E153" s="331"/>
      <c r="F153" s="326"/>
      <c r="G153" s="326"/>
      <c r="H153" s="293"/>
      <c r="I153" s="293"/>
      <c r="J153" s="286"/>
      <c r="K153" s="286"/>
      <c r="L153" s="293"/>
      <c r="M153" s="293"/>
      <c r="N153" s="286"/>
      <c r="O153" s="287"/>
      <c r="P153" s="285"/>
      <c r="Q153" s="287"/>
      <c r="R153" s="317"/>
      <c r="S153" s="317"/>
      <c r="T153" s="293"/>
      <c r="U153" s="293"/>
      <c r="V153" s="286"/>
      <c r="W153" s="286"/>
      <c r="X153" s="293"/>
      <c r="Y153" s="293"/>
      <c r="Z153" s="286"/>
      <c r="AA153" s="287"/>
      <c r="AB153" s="31"/>
      <c r="AC153" s="31"/>
      <c r="AD153" s="31"/>
      <c r="AE153" s="334"/>
      <c r="AF153" s="335"/>
      <c r="AG153" s="335"/>
      <c r="AH153" s="335"/>
      <c r="AI153" s="336"/>
      <c r="AJ153" s="291"/>
      <c r="AK153" s="291"/>
      <c r="AL153" s="335"/>
      <c r="AM153" s="335"/>
      <c r="AN153" s="291"/>
      <c r="AO153" s="291"/>
      <c r="AP153" s="286"/>
      <c r="AQ153" s="287"/>
      <c r="AR153" s="34"/>
      <c r="AS153" s="31"/>
      <c r="AT153" s="266"/>
      <c r="AU153" s="266"/>
      <c r="AV153" s="267"/>
      <c r="AX153" s="266"/>
      <c r="AY153" s="267"/>
    </row>
    <row r="154" spans="1:58" ht="17.25" hidden="1" customHeight="1" x14ac:dyDescent="0.15">
      <c r="A154" s="28"/>
      <c r="B154" s="35"/>
      <c r="C154" s="35"/>
      <c r="D154" s="35"/>
      <c r="E154" s="35"/>
      <c r="F154" s="36"/>
      <c r="G154" s="36"/>
      <c r="H154" s="37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4"/>
      <c r="Y154" s="34"/>
      <c r="Z154" s="32"/>
      <c r="AA154" s="33"/>
      <c r="AB154" s="34"/>
      <c r="AC154" s="34"/>
      <c r="AD154" s="34"/>
      <c r="AE154" s="38"/>
      <c r="AF154" s="38"/>
      <c r="AG154" s="38"/>
      <c r="AH154" s="38"/>
      <c r="AI154" s="38"/>
      <c r="AJ154" s="39" t="s">
        <v>21</v>
      </c>
      <c r="AK154" s="38"/>
      <c r="AL154" s="38"/>
      <c r="AM154" s="38"/>
      <c r="AN154" s="38"/>
      <c r="AO154" s="38"/>
      <c r="AP154" s="38"/>
      <c r="AQ154" s="38"/>
      <c r="AR154" s="34"/>
      <c r="AS154" s="31"/>
    </row>
    <row r="155" spans="1:58" s="31" customFormat="1" ht="25.5" hidden="1" customHeight="1" x14ac:dyDescent="0.15">
      <c r="A155" s="28"/>
      <c r="B155" s="29"/>
      <c r="C155" s="30"/>
      <c r="D155" s="30"/>
      <c r="E155" s="30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3"/>
      <c r="X155" s="34"/>
      <c r="Y155" s="34"/>
      <c r="Z155" s="32"/>
      <c r="AA155" s="33"/>
      <c r="AB155" s="34"/>
      <c r="AC155" s="34"/>
      <c r="AD155" s="34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4"/>
      <c r="AV155" s="43" t="s">
        <v>22</v>
      </c>
      <c r="AY155" s="31" t="s">
        <v>23</v>
      </c>
      <c r="BB155" s="31" t="s">
        <v>49</v>
      </c>
      <c r="BD155" s="3"/>
      <c r="BE155" s="3"/>
      <c r="BF155" s="3"/>
    </row>
    <row r="156" spans="1:58" s="48" customFormat="1" ht="25.5" hidden="1" customHeight="1" x14ac:dyDescent="0.15">
      <c r="A156" s="41"/>
      <c r="B156" s="42" t="s">
        <v>117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3"/>
      <c r="P156" s="42"/>
      <c r="Q156" s="42"/>
      <c r="R156" s="42"/>
      <c r="S156" s="42"/>
      <c r="T156" s="42"/>
      <c r="U156" s="13"/>
      <c r="V156" s="42"/>
      <c r="W156" s="42"/>
      <c r="X156" s="34"/>
      <c r="Y156" s="34"/>
      <c r="Z156" s="32"/>
      <c r="AA156" s="33"/>
      <c r="AB156" s="34"/>
      <c r="AC156" s="34"/>
      <c r="AD156" s="34"/>
      <c r="AE156" s="44" t="s">
        <v>25</v>
      </c>
      <c r="AF156" s="45"/>
      <c r="AG156" s="46"/>
      <c r="AH156" s="46"/>
      <c r="AI156" s="46"/>
      <c r="AJ156" s="46"/>
      <c r="AK156" s="46"/>
      <c r="AL156" s="46"/>
      <c r="AM156" s="46"/>
      <c r="AN156" s="38"/>
      <c r="AO156" s="38"/>
      <c r="AP156" s="38"/>
      <c r="AQ156" s="47"/>
      <c r="AR156" s="34"/>
      <c r="AS156" s="31"/>
      <c r="AT156" s="43"/>
      <c r="AU156" s="43"/>
      <c r="AV156" s="43" t="s">
        <v>26</v>
      </c>
      <c r="AW156" s="43"/>
      <c r="AX156" s="43"/>
      <c r="AY156" s="31" t="s">
        <v>27</v>
      </c>
      <c r="AZ156" s="43"/>
      <c r="BA156" s="31"/>
      <c r="BB156" s="31"/>
      <c r="BC156" s="43"/>
      <c r="BD156" s="3"/>
      <c r="BE156" s="40"/>
      <c r="BF156" s="40"/>
    </row>
    <row r="157" spans="1:58" ht="25.5" hidden="1" customHeight="1" x14ac:dyDescent="0.15">
      <c r="A157" s="28"/>
      <c r="B157" s="209" t="s">
        <v>51</v>
      </c>
      <c r="C157" s="327"/>
      <c r="D157" s="327"/>
      <c r="E157" s="328"/>
      <c r="F157" s="326" t="s">
        <v>12</v>
      </c>
      <c r="G157" s="326"/>
      <c r="H157" s="292"/>
      <c r="I157" s="292"/>
      <c r="J157" s="283" t="s">
        <v>13</v>
      </c>
      <c r="K157" s="283"/>
      <c r="L157" s="292"/>
      <c r="M157" s="292"/>
      <c r="N157" s="283" t="s">
        <v>14</v>
      </c>
      <c r="O157" s="284"/>
      <c r="P157" s="315" t="s">
        <v>15</v>
      </c>
      <c r="Q157" s="284"/>
      <c r="R157" s="316" t="s">
        <v>16</v>
      </c>
      <c r="S157" s="316"/>
      <c r="T157" s="318"/>
      <c r="U157" s="292"/>
      <c r="V157" s="283" t="s">
        <v>13</v>
      </c>
      <c r="W157" s="283"/>
      <c r="X157" s="292"/>
      <c r="Y157" s="292"/>
      <c r="Z157" s="283" t="s">
        <v>14</v>
      </c>
      <c r="AA157" s="284"/>
      <c r="AB157" s="34"/>
      <c r="AC157" s="34"/>
      <c r="AD157" s="34"/>
      <c r="AE157" s="282" t="s">
        <v>52</v>
      </c>
      <c r="AF157" s="283"/>
      <c r="AG157" s="283"/>
      <c r="AH157" s="283"/>
      <c r="AI157" s="284"/>
      <c r="AJ157" s="288">
        <f>ROUNDDOWN(AV162/60,0)</f>
        <v>0</v>
      </c>
      <c r="AK157" s="289"/>
      <c r="AL157" s="283" t="s">
        <v>13</v>
      </c>
      <c r="AM157" s="283"/>
      <c r="AN157" s="289">
        <f>AV162-AJ157*60</f>
        <v>0</v>
      </c>
      <c r="AO157" s="289"/>
      <c r="AP157" s="283" t="s">
        <v>14</v>
      </c>
      <c r="AQ157" s="284"/>
      <c r="AR157" s="34"/>
      <c r="AS157" s="49"/>
      <c r="AU157" s="266" t="s">
        <v>30</v>
      </c>
      <c r="AV157" s="267">
        <f>IF(AY157&lt;=BB157,BB157,AV152)</f>
        <v>1260</v>
      </c>
      <c r="AW157" s="175"/>
      <c r="AX157" s="266" t="s">
        <v>31</v>
      </c>
      <c r="AY157" s="267">
        <f>T157*60+X157</f>
        <v>0</v>
      </c>
      <c r="AZ157" s="175"/>
      <c r="BA157" s="266" t="s">
        <v>32</v>
      </c>
      <c r="BB157" s="267">
        <f>21*60</f>
        <v>1260</v>
      </c>
    </row>
    <row r="158" spans="1:58" ht="35.25" hidden="1" customHeight="1" x14ac:dyDescent="0.15">
      <c r="A158" s="28"/>
      <c r="B158" s="329"/>
      <c r="C158" s="330"/>
      <c r="D158" s="330"/>
      <c r="E158" s="331"/>
      <c r="F158" s="326"/>
      <c r="G158" s="326"/>
      <c r="H158" s="293"/>
      <c r="I158" s="293"/>
      <c r="J158" s="286"/>
      <c r="K158" s="286"/>
      <c r="L158" s="293"/>
      <c r="M158" s="293"/>
      <c r="N158" s="286"/>
      <c r="O158" s="287"/>
      <c r="P158" s="285"/>
      <c r="Q158" s="287"/>
      <c r="R158" s="317"/>
      <c r="S158" s="317"/>
      <c r="T158" s="319"/>
      <c r="U158" s="293"/>
      <c r="V158" s="286"/>
      <c r="W158" s="286"/>
      <c r="X158" s="293"/>
      <c r="Y158" s="293"/>
      <c r="Z158" s="286"/>
      <c r="AA158" s="287"/>
      <c r="AB158" s="31"/>
      <c r="AC158" s="31"/>
      <c r="AD158" s="31"/>
      <c r="AE158" s="285"/>
      <c r="AF158" s="286"/>
      <c r="AG158" s="286"/>
      <c r="AH158" s="286"/>
      <c r="AI158" s="287"/>
      <c r="AJ158" s="290"/>
      <c r="AK158" s="291"/>
      <c r="AL158" s="286"/>
      <c r="AM158" s="286"/>
      <c r="AN158" s="291"/>
      <c r="AO158" s="291"/>
      <c r="AP158" s="286"/>
      <c r="AQ158" s="287"/>
      <c r="AR158" s="34"/>
      <c r="AS158" s="49"/>
      <c r="AU158" s="266"/>
      <c r="AV158" s="267"/>
      <c r="AW158" s="175"/>
      <c r="AX158" s="266"/>
      <c r="AY158" s="267"/>
      <c r="AZ158" s="175"/>
      <c r="BA158" s="266"/>
      <c r="BB158" s="267"/>
    </row>
    <row r="159" spans="1:58" ht="17.25" hidden="1" customHeight="1" x14ac:dyDescent="0.15">
      <c r="A159" s="50"/>
      <c r="B159" s="35"/>
      <c r="C159" s="35"/>
      <c r="D159" s="35"/>
      <c r="E159" s="35"/>
      <c r="F159" s="31"/>
      <c r="G159" s="35"/>
      <c r="H159" s="37"/>
      <c r="I159" s="35"/>
      <c r="J159" s="35"/>
      <c r="K159" s="35"/>
      <c r="L159" s="35"/>
      <c r="M159" s="35"/>
      <c r="N159" s="35"/>
      <c r="O159" s="35"/>
      <c r="P159" s="51"/>
      <c r="Q159" s="35"/>
      <c r="R159" s="35"/>
      <c r="S159" s="35"/>
      <c r="T159" s="35"/>
      <c r="U159" s="35"/>
      <c r="V159" s="35"/>
      <c r="W159" s="35"/>
      <c r="X159" s="34"/>
      <c r="Y159" s="34"/>
      <c r="Z159" s="32"/>
      <c r="AA159" s="31"/>
      <c r="AB159" s="31"/>
      <c r="AC159" s="31"/>
      <c r="AD159" s="31"/>
      <c r="AE159" s="47"/>
      <c r="AF159" s="47"/>
      <c r="AG159" s="47"/>
      <c r="AH159" s="47"/>
      <c r="AI159" s="47"/>
      <c r="AJ159" s="39" t="s">
        <v>21</v>
      </c>
      <c r="AK159" s="47"/>
      <c r="AL159" s="47"/>
      <c r="AM159" s="47"/>
      <c r="AN159" s="47"/>
      <c r="AO159" s="47"/>
      <c r="AP159" s="47"/>
      <c r="AQ159" s="47"/>
      <c r="AR159" s="31"/>
      <c r="AS159" s="31"/>
      <c r="AY159" s="62" t="s">
        <v>33</v>
      </c>
    </row>
    <row r="160" spans="1:58" ht="25.5" hidden="1" customHeight="1" x14ac:dyDescent="0.2">
      <c r="A160" s="50"/>
      <c r="B160" s="31"/>
      <c r="C160" s="337" t="s">
        <v>109</v>
      </c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9"/>
      <c r="AC160" s="31"/>
      <c r="AD160" s="3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31"/>
      <c r="AS160" s="31"/>
      <c r="AY160" s="123" t="s">
        <v>106</v>
      </c>
    </row>
    <row r="161" spans="1:58" ht="25.5" hidden="1" customHeight="1" x14ac:dyDescent="0.15">
      <c r="A161" s="50"/>
      <c r="B161" s="31"/>
      <c r="C161" s="340"/>
      <c r="D161" s="341"/>
      <c r="E161" s="341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  <c r="T161" s="341"/>
      <c r="U161" s="341"/>
      <c r="V161" s="341"/>
      <c r="W161" s="341"/>
      <c r="X161" s="341"/>
      <c r="Y161" s="341"/>
      <c r="Z161" s="341"/>
      <c r="AA161" s="341"/>
      <c r="AB161" s="342"/>
      <c r="AC161" s="31"/>
      <c r="AD161" s="31"/>
      <c r="AE161" s="44" t="s">
        <v>35</v>
      </c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31"/>
      <c r="AS161" s="31"/>
      <c r="AV161" s="31" t="s">
        <v>36</v>
      </c>
      <c r="AY161" s="31" t="s">
        <v>37</v>
      </c>
      <c r="AZ161" s="124"/>
    </row>
    <row r="162" spans="1:58" s="48" customFormat="1" ht="25.5" hidden="1" customHeight="1" x14ac:dyDescent="0.15">
      <c r="A162" s="50"/>
      <c r="B162" s="31"/>
      <c r="C162" s="340"/>
      <c r="D162" s="341"/>
      <c r="E162" s="341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/>
      <c r="T162" s="341"/>
      <c r="U162" s="341"/>
      <c r="V162" s="341"/>
      <c r="W162" s="341"/>
      <c r="X162" s="341"/>
      <c r="Y162" s="341"/>
      <c r="Z162" s="341"/>
      <c r="AA162" s="341"/>
      <c r="AB162" s="342"/>
      <c r="AD162" s="34"/>
      <c r="AE162" s="268" t="s">
        <v>46</v>
      </c>
      <c r="AF162" s="269"/>
      <c r="AG162" s="269"/>
      <c r="AH162" s="269"/>
      <c r="AI162" s="269"/>
      <c r="AJ162" s="269"/>
      <c r="AK162" s="270"/>
      <c r="AL162" s="274">
        <f>IF(AY152=0,0,ROUNDUP(AV162/AY152,3))</f>
        <v>0</v>
      </c>
      <c r="AM162" s="275"/>
      <c r="AN162" s="275"/>
      <c r="AO162" s="275"/>
      <c r="AP162" s="275"/>
      <c r="AQ162" s="276"/>
      <c r="AR162" s="31"/>
      <c r="AS162" s="31"/>
      <c r="AT162" s="43"/>
      <c r="AU162" s="266" t="s">
        <v>39</v>
      </c>
      <c r="AV162" s="280">
        <f>IF(AV152-AV157&gt;0,IF(AV152-AV157&gt;AY152,AY152,AV152-AV157),0)</f>
        <v>0</v>
      </c>
      <c r="AW162" s="281" t="s">
        <v>40</v>
      </c>
      <c r="AX162" s="281"/>
      <c r="AY162" s="124"/>
      <c r="AZ162" s="124"/>
      <c r="BA162" s="43"/>
      <c r="BB162" s="43"/>
      <c r="BC162" s="43"/>
      <c r="BD162" s="40"/>
      <c r="BE162" s="40"/>
      <c r="BF162" s="40"/>
    </row>
    <row r="163" spans="1:58" ht="35.25" hidden="1" customHeight="1" x14ac:dyDescent="0.15">
      <c r="A163" s="65"/>
      <c r="B163" s="31"/>
      <c r="C163" s="340"/>
      <c r="D163" s="341"/>
      <c r="E163" s="341"/>
      <c r="F163" s="341"/>
      <c r="G163" s="341"/>
      <c r="H163" s="341"/>
      <c r="I163" s="341"/>
      <c r="J163" s="341"/>
      <c r="K163" s="341"/>
      <c r="L163" s="341"/>
      <c r="M163" s="341"/>
      <c r="N163" s="341"/>
      <c r="O163" s="341"/>
      <c r="P163" s="341"/>
      <c r="Q163" s="341"/>
      <c r="R163" s="341"/>
      <c r="S163" s="341"/>
      <c r="T163" s="341"/>
      <c r="U163" s="341"/>
      <c r="V163" s="341"/>
      <c r="W163" s="341"/>
      <c r="X163" s="341"/>
      <c r="Y163" s="341"/>
      <c r="Z163" s="341"/>
      <c r="AA163" s="341"/>
      <c r="AB163" s="342"/>
      <c r="AC163" s="34"/>
      <c r="AD163" s="31"/>
      <c r="AE163" s="271"/>
      <c r="AF163" s="272"/>
      <c r="AG163" s="272"/>
      <c r="AH163" s="272"/>
      <c r="AI163" s="272"/>
      <c r="AJ163" s="272"/>
      <c r="AK163" s="273"/>
      <c r="AL163" s="277"/>
      <c r="AM163" s="278"/>
      <c r="AN163" s="278"/>
      <c r="AO163" s="278"/>
      <c r="AP163" s="278"/>
      <c r="AQ163" s="279"/>
      <c r="AR163" s="31"/>
      <c r="AS163" s="31"/>
      <c r="AT163" s="266"/>
      <c r="AU163" s="266"/>
      <c r="AV163" s="280"/>
      <c r="AW163" s="281"/>
      <c r="AX163" s="281"/>
    </row>
    <row r="164" spans="1:58" ht="25.5" hidden="1" customHeight="1" x14ac:dyDescent="0.15">
      <c r="A164" s="65"/>
      <c r="B164" s="31"/>
      <c r="C164" s="343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5"/>
      <c r="AC164" s="31"/>
      <c r="AD164" s="31"/>
      <c r="AE164" s="31"/>
      <c r="AF164" s="31"/>
      <c r="AG164" s="31"/>
      <c r="AH164" s="31"/>
      <c r="AI164" s="31"/>
      <c r="AJ164" s="31"/>
      <c r="AK164" s="54" t="s">
        <v>21</v>
      </c>
      <c r="AL164" s="31"/>
      <c r="AM164" s="34"/>
      <c r="AN164" s="34"/>
      <c r="AO164" s="34"/>
      <c r="AP164" s="31"/>
      <c r="AQ164" s="31"/>
      <c r="AR164" s="31"/>
      <c r="AS164" s="31"/>
      <c r="AT164" s="266"/>
    </row>
    <row r="165" spans="1:58" ht="25.5" hidden="1" customHeight="1" x14ac:dyDescent="0.15">
      <c r="A165" s="50"/>
      <c r="B165" s="30"/>
      <c r="C165" s="52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31"/>
      <c r="AD165" s="31"/>
      <c r="AE165" s="31"/>
      <c r="AF165" s="31"/>
      <c r="AG165" s="31"/>
      <c r="AH165" s="31"/>
      <c r="AI165" s="31"/>
      <c r="AJ165" s="31"/>
      <c r="AK165" s="55" t="s">
        <v>41</v>
      </c>
      <c r="AL165" s="31"/>
      <c r="AM165" s="34"/>
      <c r="AN165" s="34"/>
      <c r="AO165" s="34"/>
      <c r="AP165" s="31"/>
      <c r="AQ165" s="31"/>
      <c r="AR165" s="31"/>
      <c r="AS165" s="31"/>
    </row>
    <row r="166" spans="1:58" s="17" customFormat="1" ht="16.5" hidden="1" customHeight="1" x14ac:dyDescent="0.15">
      <c r="A166" s="15"/>
      <c r="B166" s="15"/>
      <c r="C166" s="16"/>
      <c r="F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U166" s="34"/>
      <c r="AV166" s="34"/>
      <c r="AW166" s="34"/>
      <c r="AX166" s="34"/>
      <c r="AY166" s="34"/>
      <c r="AZ166" s="34"/>
      <c r="BA166" s="34"/>
      <c r="BB166" s="34"/>
      <c r="BC166" s="34"/>
      <c r="BD166" s="21"/>
      <c r="BE166" s="21"/>
      <c r="BF166" s="21"/>
    </row>
    <row r="167" spans="1:58" ht="25.5" hidden="1" customHeight="1" x14ac:dyDescent="0.15">
      <c r="A167" s="320" t="s">
        <v>57</v>
      </c>
      <c r="B167" s="321"/>
      <c r="C167" s="321"/>
      <c r="D167" s="321"/>
      <c r="E167" s="321"/>
      <c r="F167" s="321"/>
      <c r="G167" s="321"/>
      <c r="H167" s="321"/>
      <c r="I167" s="322"/>
      <c r="J167" s="23"/>
      <c r="K167" s="64" t="s">
        <v>48</v>
      </c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23"/>
      <c r="AP167" s="23"/>
      <c r="AQ167" s="23"/>
      <c r="AR167" s="23"/>
      <c r="AS167" s="23"/>
      <c r="AU167" s="31" t="s">
        <v>6</v>
      </c>
      <c r="AV167" s="34"/>
      <c r="AW167" s="34"/>
      <c r="AX167" s="34"/>
      <c r="AY167" s="34"/>
      <c r="BA167" s="34"/>
      <c r="BB167" s="34"/>
      <c r="BC167" s="34"/>
      <c r="BD167" s="21"/>
      <c r="BE167" s="21"/>
      <c r="BF167" s="21"/>
    </row>
    <row r="168" spans="1:58" ht="17.25" hidden="1" customHeight="1" x14ac:dyDescent="0.15">
      <c r="A168" s="323"/>
      <c r="B168" s="324"/>
      <c r="C168" s="324"/>
      <c r="D168" s="324"/>
      <c r="E168" s="324"/>
      <c r="F168" s="324"/>
      <c r="G168" s="324"/>
      <c r="H168" s="324"/>
      <c r="I168" s="325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5"/>
      <c r="Y168" s="25"/>
      <c r="Z168" s="25"/>
      <c r="AA168" s="25"/>
      <c r="AB168" s="25"/>
      <c r="AC168" s="25"/>
      <c r="AD168" s="25"/>
      <c r="AE168" s="26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7"/>
      <c r="AQ168" s="27"/>
      <c r="AR168" s="27"/>
      <c r="AS168" s="27"/>
    </row>
    <row r="169" spans="1:58" ht="28.5" hidden="1" customHeight="1" x14ac:dyDescent="0.15">
      <c r="A169" s="28"/>
      <c r="B169" s="29" t="s">
        <v>7</v>
      </c>
      <c r="C169" s="30"/>
      <c r="D169" s="30"/>
      <c r="E169" s="30"/>
      <c r="F169" s="31"/>
      <c r="G169" s="32"/>
      <c r="H169" s="31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3"/>
      <c r="AB169" s="34"/>
      <c r="AC169" s="34"/>
      <c r="AD169" s="34"/>
      <c r="AE169" s="29" t="s">
        <v>8</v>
      </c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V169" s="31" t="s">
        <v>9</v>
      </c>
      <c r="AY169" s="31" t="s">
        <v>10</v>
      </c>
    </row>
    <row r="170" spans="1:58" ht="25.5" hidden="1" customHeight="1" x14ac:dyDescent="0.15">
      <c r="A170" s="28"/>
      <c r="B170" s="209" t="s">
        <v>11</v>
      </c>
      <c r="C170" s="327"/>
      <c r="D170" s="327"/>
      <c r="E170" s="328"/>
      <c r="F170" s="326" t="s">
        <v>12</v>
      </c>
      <c r="G170" s="326"/>
      <c r="H170" s="292"/>
      <c r="I170" s="292"/>
      <c r="J170" s="283" t="s">
        <v>13</v>
      </c>
      <c r="K170" s="283"/>
      <c r="L170" s="292"/>
      <c r="M170" s="292"/>
      <c r="N170" s="283" t="s">
        <v>14</v>
      </c>
      <c r="O170" s="284"/>
      <c r="P170" s="315" t="s">
        <v>15</v>
      </c>
      <c r="Q170" s="284"/>
      <c r="R170" s="316" t="s">
        <v>16</v>
      </c>
      <c r="S170" s="316"/>
      <c r="T170" s="292"/>
      <c r="U170" s="292"/>
      <c r="V170" s="283" t="s">
        <v>13</v>
      </c>
      <c r="W170" s="283"/>
      <c r="X170" s="292"/>
      <c r="Y170" s="292"/>
      <c r="Z170" s="283" t="s">
        <v>14</v>
      </c>
      <c r="AA170" s="284"/>
      <c r="AB170" s="31"/>
      <c r="AC170" s="31"/>
      <c r="AD170" s="31"/>
      <c r="AE170" s="268" t="s">
        <v>17</v>
      </c>
      <c r="AF170" s="332"/>
      <c r="AG170" s="332"/>
      <c r="AH170" s="332"/>
      <c r="AI170" s="333"/>
      <c r="AJ170" s="289">
        <f>ROUNDDOWN(AY170/60,0)</f>
        <v>0</v>
      </c>
      <c r="AK170" s="289"/>
      <c r="AL170" s="332" t="s">
        <v>18</v>
      </c>
      <c r="AM170" s="332"/>
      <c r="AN170" s="289">
        <f>AY170-AJ170*60</f>
        <v>0</v>
      </c>
      <c r="AO170" s="289"/>
      <c r="AP170" s="283" t="s">
        <v>14</v>
      </c>
      <c r="AQ170" s="284"/>
      <c r="AR170" s="34"/>
      <c r="AS170" s="31"/>
      <c r="AT170" s="266"/>
      <c r="AU170" s="266" t="s">
        <v>19</v>
      </c>
      <c r="AV170" s="267">
        <f>T170*60+X170</f>
        <v>0</v>
      </c>
      <c r="AX170" s="266" t="s">
        <v>20</v>
      </c>
      <c r="AY170" s="267">
        <f>(T170*60+X170)-(H170*60+L170)</f>
        <v>0</v>
      </c>
    </row>
    <row r="171" spans="1:58" ht="35.25" hidden="1" customHeight="1" x14ac:dyDescent="0.15">
      <c r="A171" s="28"/>
      <c r="B171" s="329"/>
      <c r="C171" s="330"/>
      <c r="D171" s="330"/>
      <c r="E171" s="331"/>
      <c r="F171" s="326"/>
      <c r="G171" s="326"/>
      <c r="H171" s="293"/>
      <c r="I171" s="293"/>
      <c r="J171" s="286"/>
      <c r="K171" s="286"/>
      <c r="L171" s="293"/>
      <c r="M171" s="293"/>
      <c r="N171" s="286"/>
      <c r="O171" s="287"/>
      <c r="P171" s="285"/>
      <c r="Q171" s="287"/>
      <c r="R171" s="317"/>
      <c r="S171" s="317"/>
      <c r="T171" s="293"/>
      <c r="U171" s="293"/>
      <c r="V171" s="286"/>
      <c r="W171" s="286"/>
      <c r="X171" s="293"/>
      <c r="Y171" s="293"/>
      <c r="Z171" s="286"/>
      <c r="AA171" s="287"/>
      <c r="AB171" s="31"/>
      <c r="AC171" s="31"/>
      <c r="AD171" s="31"/>
      <c r="AE171" s="334"/>
      <c r="AF171" s="335"/>
      <c r="AG171" s="335"/>
      <c r="AH171" s="335"/>
      <c r="AI171" s="336"/>
      <c r="AJ171" s="291"/>
      <c r="AK171" s="291"/>
      <c r="AL171" s="335"/>
      <c r="AM171" s="335"/>
      <c r="AN171" s="291"/>
      <c r="AO171" s="291"/>
      <c r="AP171" s="286"/>
      <c r="AQ171" s="287"/>
      <c r="AR171" s="34"/>
      <c r="AS171" s="31"/>
      <c r="AT171" s="266"/>
      <c r="AU171" s="266"/>
      <c r="AV171" s="267"/>
      <c r="AX171" s="266"/>
      <c r="AY171" s="267"/>
    </row>
    <row r="172" spans="1:58" ht="17.25" hidden="1" customHeight="1" x14ac:dyDescent="0.15">
      <c r="A172" s="28"/>
      <c r="B172" s="35"/>
      <c r="C172" s="35"/>
      <c r="D172" s="35"/>
      <c r="E172" s="35"/>
      <c r="F172" s="36"/>
      <c r="G172" s="36"/>
      <c r="H172" s="37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4"/>
      <c r="Y172" s="34"/>
      <c r="Z172" s="32"/>
      <c r="AA172" s="33"/>
      <c r="AB172" s="34"/>
      <c r="AC172" s="34"/>
      <c r="AD172" s="34"/>
      <c r="AE172" s="38"/>
      <c r="AF172" s="38"/>
      <c r="AG172" s="38"/>
      <c r="AH172" s="38"/>
      <c r="AI172" s="38"/>
      <c r="AJ172" s="39" t="s">
        <v>21</v>
      </c>
      <c r="AK172" s="38"/>
      <c r="AL172" s="38"/>
      <c r="AM172" s="38"/>
      <c r="AN172" s="38"/>
      <c r="AO172" s="38"/>
      <c r="AP172" s="38"/>
      <c r="AQ172" s="38"/>
      <c r="AR172" s="34"/>
      <c r="AS172" s="31"/>
    </row>
    <row r="173" spans="1:58" s="31" customFormat="1" ht="25.5" hidden="1" customHeight="1" x14ac:dyDescent="0.15">
      <c r="A173" s="28"/>
      <c r="B173" s="29"/>
      <c r="C173" s="30"/>
      <c r="D173" s="30"/>
      <c r="E173" s="30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3"/>
      <c r="X173" s="34"/>
      <c r="Y173" s="34"/>
      <c r="Z173" s="32"/>
      <c r="AA173" s="33"/>
      <c r="AB173" s="34"/>
      <c r="AC173" s="34"/>
      <c r="AD173" s="34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4"/>
      <c r="AV173" s="43" t="s">
        <v>22</v>
      </c>
      <c r="AY173" s="31" t="s">
        <v>23</v>
      </c>
      <c r="BB173" s="31" t="s">
        <v>49</v>
      </c>
      <c r="BD173" s="3"/>
      <c r="BE173" s="3"/>
      <c r="BF173" s="3"/>
    </row>
    <row r="174" spans="1:58" s="48" customFormat="1" ht="25.5" hidden="1" customHeight="1" x14ac:dyDescent="0.15">
      <c r="A174" s="41"/>
      <c r="B174" s="42" t="s">
        <v>117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3"/>
      <c r="P174" s="42"/>
      <c r="Q174" s="42"/>
      <c r="R174" s="42"/>
      <c r="S174" s="42"/>
      <c r="T174" s="42"/>
      <c r="U174" s="13"/>
      <c r="V174" s="42"/>
      <c r="W174" s="42"/>
      <c r="X174" s="34"/>
      <c r="Y174" s="34"/>
      <c r="Z174" s="32"/>
      <c r="AA174" s="33"/>
      <c r="AB174" s="34"/>
      <c r="AC174" s="34"/>
      <c r="AD174" s="34"/>
      <c r="AE174" s="44" t="s">
        <v>25</v>
      </c>
      <c r="AF174" s="45"/>
      <c r="AG174" s="46"/>
      <c r="AH174" s="46"/>
      <c r="AI174" s="46"/>
      <c r="AJ174" s="46"/>
      <c r="AK174" s="46"/>
      <c r="AL174" s="46"/>
      <c r="AM174" s="46"/>
      <c r="AN174" s="38"/>
      <c r="AO174" s="38"/>
      <c r="AP174" s="38"/>
      <c r="AQ174" s="47"/>
      <c r="AR174" s="34"/>
      <c r="AS174" s="31"/>
      <c r="AT174" s="43"/>
      <c r="AU174" s="43"/>
      <c r="AV174" s="43" t="s">
        <v>26</v>
      </c>
      <c r="AW174" s="43"/>
      <c r="AX174" s="43"/>
      <c r="AY174" s="31" t="s">
        <v>27</v>
      </c>
      <c r="AZ174" s="43"/>
      <c r="BA174" s="31"/>
      <c r="BB174" s="31"/>
      <c r="BC174" s="43"/>
      <c r="BD174" s="3"/>
      <c r="BE174" s="40"/>
      <c r="BF174" s="40"/>
    </row>
    <row r="175" spans="1:58" ht="25.5" hidden="1" customHeight="1" x14ac:dyDescent="0.15">
      <c r="A175" s="28"/>
      <c r="B175" s="209" t="s">
        <v>11</v>
      </c>
      <c r="C175" s="327"/>
      <c r="D175" s="327"/>
      <c r="E175" s="328"/>
      <c r="F175" s="326" t="s">
        <v>12</v>
      </c>
      <c r="G175" s="326"/>
      <c r="H175" s="292"/>
      <c r="I175" s="292"/>
      <c r="J175" s="283" t="s">
        <v>13</v>
      </c>
      <c r="K175" s="283"/>
      <c r="L175" s="292"/>
      <c r="M175" s="292"/>
      <c r="N175" s="283" t="s">
        <v>14</v>
      </c>
      <c r="O175" s="284"/>
      <c r="P175" s="315" t="s">
        <v>15</v>
      </c>
      <c r="Q175" s="284"/>
      <c r="R175" s="316" t="s">
        <v>16</v>
      </c>
      <c r="S175" s="316"/>
      <c r="T175" s="318"/>
      <c r="U175" s="292"/>
      <c r="V175" s="283" t="s">
        <v>13</v>
      </c>
      <c r="W175" s="283"/>
      <c r="X175" s="292"/>
      <c r="Y175" s="292"/>
      <c r="Z175" s="283" t="s">
        <v>14</v>
      </c>
      <c r="AA175" s="284"/>
      <c r="AB175" s="34"/>
      <c r="AC175" s="34"/>
      <c r="AD175" s="34"/>
      <c r="AE175" s="282" t="s">
        <v>29</v>
      </c>
      <c r="AF175" s="283"/>
      <c r="AG175" s="283"/>
      <c r="AH175" s="283"/>
      <c r="AI175" s="284"/>
      <c r="AJ175" s="288">
        <f>ROUNDDOWN(AV180/60,0)</f>
        <v>0</v>
      </c>
      <c r="AK175" s="289"/>
      <c r="AL175" s="283" t="s">
        <v>13</v>
      </c>
      <c r="AM175" s="283"/>
      <c r="AN175" s="289">
        <f>AV180-AJ175*60</f>
        <v>0</v>
      </c>
      <c r="AO175" s="289"/>
      <c r="AP175" s="283" t="s">
        <v>14</v>
      </c>
      <c r="AQ175" s="284"/>
      <c r="AR175" s="34"/>
      <c r="AS175" s="49"/>
      <c r="AU175" s="266" t="s">
        <v>30</v>
      </c>
      <c r="AV175" s="267">
        <f>IF(AY175&lt;=BB175,BB175,AV170)</f>
        <v>1260</v>
      </c>
      <c r="AW175" s="175"/>
      <c r="AX175" s="266" t="s">
        <v>31</v>
      </c>
      <c r="AY175" s="267">
        <f>T175*60+X175</f>
        <v>0</v>
      </c>
      <c r="AZ175" s="175"/>
      <c r="BA175" s="266" t="s">
        <v>32</v>
      </c>
      <c r="BB175" s="267">
        <f>21*60</f>
        <v>1260</v>
      </c>
    </row>
    <row r="176" spans="1:58" ht="35.25" hidden="1" customHeight="1" x14ac:dyDescent="0.15">
      <c r="A176" s="28"/>
      <c r="B176" s="329"/>
      <c r="C176" s="330"/>
      <c r="D176" s="330"/>
      <c r="E176" s="331"/>
      <c r="F176" s="326"/>
      <c r="G176" s="326"/>
      <c r="H176" s="293"/>
      <c r="I176" s="293"/>
      <c r="J176" s="286"/>
      <c r="K176" s="286"/>
      <c r="L176" s="293"/>
      <c r="M176" s="293"/>
      <c r="N176" s="286"/>
      <c r="O176" s="287"/>
      <c r="P176" s="285"/>
      <c r="Q176" s="287"/>
      <c r="R176" s="317"/>
      <c r="S176" s="317"/>
      <c r="T176" s="319"/>
      <c r="U176" s="293"/>
      <c r="V176" s="286"/>
      <c r="W176" s="286"/>
      <c r="X176" s="293"/>
      <c r="Y176" s="293"/>
      <c r="Z176" s="286"/>
      <c r="AA176" s="287"/>
      <c r="AB176" s="31"/>
      <c r="AC176" s="31"/>
      <c r="AD176" s="31"/>
      <c r="AE176" s="285"/>
      <c r="AF176" s="286"/>
      <c r="AG176" s="286"/>
      <c r="AH176" s="286"/>
      <c r="AI176" s="287"/>
      <c r="AJ176" s="290"/>
      <c r="AK176" s="291"/>
      <c r="AL176" s="286"/>
      <c r="AM176" s="286"/>
      <c r="AN176" s="291"/>
      <c r="AO176" s="291"/>
      <c r="AP176" s="286"/>
      <c r="AQ176" s="287"/>
      <c r="AR176" s="34"/>
      <c r="AS176" s="49"/>
      <c r="AU176" s="266"/>
      <c r="AV176" s="267"/>
      <c r="AW176" s="175"/>
      <c r="AX176" s="266"/>
      <c r="AY176" s="267"/>
      <c r="AZ176" s="175"/>
      <c r="BA176" s="266"/>
      <c r="BB176" s="267"/>
    </row>
    <row r="177" spans="1:58" ht="17.25" hidden="1" customHeight="1" x14ac:dyDescent="0.15">
      <c r="A177" s="50"/>
      <c r="B177" s="35"/>
      <c r="C177" s="35"/>
      <c r="D177" s="35"/>
      <c r="E177" s="35"/>
      <c r="F177" s="31"/>
      <c r="G177" s="35"/>
      <c r="H177" s="37"/>
      <c r="I177" s="35"/>
      <c r="J177" s="35"/>
      <c r="K177" s="35"/>
      <c r="L177" s="35"/>
      <c r="M177" s="35"/>
      <c r="N177" s="35"/>
      <c r="O177" s="35"/>
      <c r="P177" s="51"/>
      <c r="Q177" s="35"/>
      <c r="R177" s="35"/>
      <c r="S177" s="35"/>
      <c r="T177" s="35"/>
      <c r="U177" s="35"/>
      <c r="V177" s="35"/>
      <c r="W177" s="35"/>
      <c r="X177" s="34"/>
      <c r="Y177" s="34"/>
      <c r="Z177" s="32"/>
      <c r="AA177" s="31"/>
      <c r="AB177" s="31"/>
      <c r="AC177" s="31"/>
      <c r="AD177" s="31"/>
      <c r="AE177" s="47"/>
      <c r="AF177" s="47"/>
      <c r="AG177" s="47"/>
      <c r="AH177" s="47"/>
      <c r="AI177" s="47"/>
      <c r="AJ177" s="39" t="s">
        <v>21</v>
      </c>
      <c r="AK177" s="47"/>
      <c r="AL177" s="47"/>
      <c r="AM177" s="47"/>
      <c r="AN177" s="47"/>
      <c r="AO177" s="47"/>
      <c r="AP177" s="47"/>
      <c r="AQ177" s="47"/>
      <c r="AR177" s="31"/>
      <c r="AS177" s="31"/>
      <c r="AY177" s="62" t="s">
        <v>33</v>
      </c>
    </row>
    <row r="178" spans="1:58" ht="25.5" hidden="1" customHeight="1" x14ac:dyDescent="0.2">
      <c r="A178" s="50"/>
      <c r="B178" s="31"/>
      <c r="C178" s="337" t="s">
        <v>109</v>
      </c>
      <c r="D178" s="338"/>
      <c r="E178" s="338"/>
      <c r="F178" s="338"/>
      <c r="G178" s="338"/>
      <c r="H178" s="338"/>
      <c r="I178" s="338"/>
      <c r="J178" s="338"/>
      <c r="K178" s="338"/>
      <c r="L178" s="338"/>
      <c r="M178" s="338"/>
      <c r="N178" s="338"/>
      <c r="O178" s="338"/>
      <c r="P178" s="338"/>
      <c r="Q178" s="338"/>
      <c r="R178" s="338"/>
      <c r="S178" s="338"/>
      <c r="T178" s="338"/>
      <c r="U178" s="338"/>
      <c r="V178" s="338"/>
      <c r="W178" s="338"/>
      <c r="X178" s="338"/>
      <c r="Y178" s="338"/>
      <c r="Z178" s="338"/>
      <c r="AA178" s="338"/>
      <c r="AB178" s="339"/>
      <c r="AD178" s="3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31"/>
      <c r="AS178" s="31"/>
      <c r="AY178" s="123" t="s">
        <v>106</v>
      </c>
    </row>
    <row r="179" spans="1:58" ht="25.5" hidden="1" customHeight="1" x14ac:dyDescent="0.15">
      <c r="A179" s="50"/>
      <c r="B179" s="31"/>
      <c r="C179" s="340"/>
      <c r="D179" s="341"/>
      <c r="E179" s="341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41"/>
      <c r="W179" s="341"/>
      <c r="X179" s="341"/>
      <c r="Y179" s="341"/>
      <c r="Z179" s="341"/>
      <c r="AA179" s="341"/>
      <c r="AB179" s="342"/>
      <c r="AD179" s="31"/>
      <c r="AE179" s="44" t="s">
        <v>35</v>
      </c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31"/>
      <c r="AS179" s="31"/>
      <c r="AV179" s="31" t="s">
        <v>36</v>
      </c>
      <c r="AY179" s="31" t="s">
        <v>37</v>
      </c>
      <c r="AZ179" s="124"/>
    </row>
    <row r="180" spans="1:58" s="48" customFormat="1" ht="25.5" hidden="1" customHeight="1" x14ac:dyDescent="0.15">
      <c r="A180" s="50"/>
      <c r="B180" s="31"/>
      <c r="C180" s="340"/>
      <c r="D180" s="341"/>
      <c r="E180" s="341"/>
      <c r="F180" s="341"/>
      <c r="G180" s="341"/>
      <c r="H180" s="341"/>
      <c r="I180" s="341"/>
      <c r="J180" s="341"/>
      <c r="K180" s="341"/>
      <c r="L180" s="341"/>
      <c r="M180" s="341"/>
      <c r="N180" s="341"/>
      <c r="O180" s="341"/>
      <c r="P180" s="341"/>
      <c r="Q180" s="341"/>
      <c r="R180" s="341"/>
      <c r="S180" s="341"/>
      <c r="T180" s="341"/>
      <c r="U180" s="341"/>
      <c r="V180" s="341"/>
      <c r="W180" s="341"/>
      <c r="X180" s="341"/>
      <c r="Y180" s="341"/>
      <c r="Z180" s="341"/>
      <c r="AA180" s="341"/>
      <c r="AB180" s="342"/>
      <c r="AC180" s="1"/>
      <c r="AD180" s="31"/>
      <c r="AE180" s="268" t="s">
        <v>38</v>
      </c>
      <c r="AF180" s="269"/>
      <c r="AG180" s="269"/>
      <c r="AH180" s="269"/>
      <c r="AI180" s="269"/>
      <c r="AJ180" s="269"/>
      <c r="AK180" s="270"/>
      <c r="AL180" s="274">
        <f>IF(AY170=0,0,ROUNDUP(AV180/AY170,3))</f>
        <v>0</v>
      </c>
      <c r="AM180" s="275"/>
      <c r="AN180" s="275"/>
      <c r="AO180" s="275"/>
      <c r="AP180" s="275"/>
      <c r="AQ180" s="276"/>
      <c r="AR180" s="31"/>
      <c r="AS180" s="31"/>
      <c r="AT180" s="43"/>
      <c r="AU180" s="266" t="s">
        <v>39</v>
      </c>
      <c r="AV180" s="280">
        <f>IF(AV170-AV175&gt;0,IF(AV170-AV175&gt;AY170,AY170,AV170-AV175),0)</f>
        <v>0</v>
      </c>
      <c r="AW180" s="281" t="s">
        <v>40</v>
      </c>
      <c r="AX180" s="281"/>
      <c r="AY180" s="124"/>
      <c r="AZ180" s="124"/>
      <c r="BA180" s="43"/>
      <c r="BB180" s="43"/>
      <c r="BC180" s="43"/>
      <c r="BD180" s="40"/>
      <c r="BE180" s="40"/>
      <c r="BF180" s="40"/>
    </row>
    <row r="181" spans="1:58" ht="35.25" hidden="1" customHeight="1" x14ac:dyDescent="0.15">
      <c r="A181" s="50"/>
      <c r="B181" s="31"/>
      <c r="C181" s="340"/>
      <c r="D181" s="341"/>
      <c r="E181" s="341"/>
      <c r="F181" s="341"/>
      <c r="G181" s="341"/>
      <c r="H181" s="341"/>
      <c r="I181" s="341"/>
      <c r="J181" s="341"/>
      <c r="K181" s="341"/>
      <c r="L181" s="341"/>
      <c r="M181" s="341"/>
      <c r="N181" s="341"/>
      <c r="O181" s="341"/>
      <c r="P181" s="341"/>
      <c r="Q181" s="341"/>
      <c r="R181" s="341"/>
      <c r="S181" s="341"/>
      <c r="T181" s="341"/>
      <c r="U181" s="341"/>
      <c r="V181" s="341"/>
      <c r="W181" s="341"/>
      <c r="X181" s="341"/>
      <c r="Y181" s="341"/>
      <c r="Z181" s="341"/>
      <c r="AA181" s="341"/>
      <c r="AB181" s="342"/>
      <c r="AD181" s="31"/>
      <c r="AE181" s="271"/>
      <c r="AF181" s="272"/>
      <c r="AG181" s="272"/>
      <c r="AH181" s="272"/>
      <c r="AI181" s="272"/>
      <c r="AJ181" s="272"/>
      <c r="AK181" s="273"/>
      <c r="AL181" s="277"/>
      <c r="AM181" s="278"/>
      <c r="AN181" s="278"/>
      <c r="AO181" s="278"/>
      <c r="AP181" s="278"/>
      <c r="AQ181" s="279"/>
      <c r="AR181" s="31"/>
      <c r="AS181" s="31"/>
      <c r="AT181" s="266"/>
      <c r="AU181" s="266"/>
      <c r="AV181" s="280"/>
      <c r="AW181" s="281"/>
      <c r="AX181" s="281"/>
    </row>
    <row r="182" spans="1:58" ht="25.5" hidden="1" customHeight="1" x14ac:dyDescent="0.15">
      <c r="A182" s="50"/>
      <c r="B182" s="31"/>
      <c r="C182" s="343"/>
      <c r="D182" s="344"/>
      <c r="E182" s="344"/>
      <c r="F182" s="344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44"/>
      <c r="U182" s="344"/>
      <c r="V182" s="344"/>
      <c r="W182" s="344"/>
      <c r="X182" s="344"/>
      <c r="Y182" s="344"/>
      <c r="Z182" s="344"/>
      <c r="AA182" s="344"/>
      <c r="AB182" s="345"/>
      <c r="AD182" s="31"/>
      <c r="AE182" s="31"/>
      <c r="AF182" s="31"/>
      <c r="AG182" s="31"/>
      <c r="AH182" s="31"/>
      <c r="AI182" s="31"/>
      <c r="AJ182" s="31"/>
      <c r="AK182" s="54" t="s">
        <v>21</v>
      </c>
      <c r="AL182" s="31"/>
      <c r="AM182" s="34"/>
      <c r="AN182" s="34"/>
      <c r="AO182" s="34"/>
      <c r="AP182" s="31"/>
      <c r="AQ182" s="31"/>
      <c r="AR182" s="31"/>
      <c r="AS182" s="31"/>
      <c r="AT182" s="266"/>
    </row>
    <row r="183" spans="1:58" ht="25.5" hidden="1" customHeight="1" x14ac:dyDescent="0.15">
      <c r="A183" s="50"/>
      <c r="B183" s="31"/>
      <c r="C183" s="52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D183" s="31"/>
      <c r="AE183" s="31"/>
      <c r="AF183" s="31"/>
      <c r="AG183" s="31"/>
      <c r="AH183" s="31"/>
      <c r="AI183" s="31"/>
      <c r="AJ183" s="31"/>
      <c r="AK183" s="55" t="s">
        <v>41</v>
      </c>
      <c r="AL183" s="31"/>
      <c r="AM183" s="34"/>
      <c r="AN183" s="34"/>
      <c r="AO183" s="34"/>
      <c r="AP183" s="31"/>
      <c r="AQ183" s="31"/>
      <c r="AR183" s="31"/>
      <c r="AS183" s="31"/>
    </row>
    <row r="184" spans="1:58" ht="17.25" hidden="1" customHeight="1" x14ac:dyDescent="0.15">
      <c r="A184" s="56"/>
      <c r="B184" s="57"/>
      <c r="C184" s="57"/>
      <c r="D184" s="57"/>
      <c r="E184" s="57"/>
      <c r="F184" s="58"/>
      <c r="G184" s="57"/>
      <c r="H184" s="57"/>
      <c r="I184" s="57"/>
      <c r="J184" s="57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60"/>
      <c r="AL184" s="59"/>
      <c r="AM184" s="61"/>
      <c r="AN184" s="61"/>
      <c r="AO184" s="61"/>
      <c r="AP184" s="59"/>
      <c r="AQ184" s="59"/>
      <c r="AR184" s="59"/>
      <c r="AS184" s="59"/>
    </row>
    <row r="185" spans="1:58" ht="17.25" hidden="1" customHeight="1" x14ac:dyDescent="0.15">
      <c r="A185" s="36"/>
      <c r="B185" s="36"/>
      <c r="C185" s="36"/>
      <c r="D185" s="36"/>
      <c r="E185" s="36"/>
      <c r="F185" s="62"/>
      <c r="G185" s="36"/>
      <c r="H185" s="36"/>
      <c r="I185" s="36"/>
      <c r="J185" s="36"/>
      <c r="AK185" s="63"/>
      <c r="AM185" s="10"/>
      <c r="AN185" s="10"/>
      <c r="AO185" s="10"/>
    </row>
    <row r="186" spans="1:58" ht="25.5" hidden="1" customHeight="1" x14ac:dyDescent="0.15">
      <c r="A186" s="320" t="s">
        <v>58</v>
      </c>
      <c r="B186" s="321"/>
      <c r="C186" s="321"/>
      <c r="D186" s="321"/>
      <c r="E186" s="321"/>
      <c r="F186" s="321"/>
      <c r="G186" s="321"/>
      <c r="H186" s="321"/>
      <c r="I186" s="322"/>
      <c r="J186" s="23"/>
      <c r="K186" s="64" t="s">
        <v>48</v>
      </c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23"/>
      <c r="AP186" s="23"/>
      <c r="AQ186" s="23"/>
      <c r="AR186" s="23"/>
      <c r="AS186" s="23"/>
      <c r="AU186" s="31" t="s">
        <v>6</v>
      </c>
      <c r="AV186" s="34"/>
      <c r="AW186" s="34"/>
      <c r="AX186" s="34"/>
      <c r="AY186" s="34"/>
      <c r="BA186" s="34"/>
      <c r="BB186" s="34"/>
      <c r="BC186" s="34"/>
      <c r="BD186" s="21"/>
      <c r="BE186" s="21"/>
      <c r="BF186" s="21"/>
    </row>
    <row r="187" spans="1:58" ht="17.25" hidden="1" customHeight="1" x14ac:dyDescent="0.15">
      <c r="A187" s="323"/>
      <c r="B187" s="324"/>
      <c r="C187" s="324"/>
      <c r="D187" s="324"/>
      <c r="E187" s="324"/>
      <c r="F187" s="324"/>
      <c r="G187" s="324"/>
      <c r="H187" s="324"/>
      <c r="I187" s="325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5"/>
      <c r="Y187" s="25"/>
      <c r="Z187" s="25"/>
      <c r="AA187" s="25"/>
      <c r="AB187" s="25"/>
      <c r="AC187" s="25"/>
      <c r="AD187" s="25"/>
      <c r="AE187" s="26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7"/>
      <c r="AQ187" s="27"/>
      <c r="AR187" s="27"/>
      <c r="AS187" s="27"/>
    </row>
    <row r="188" spans="1:58" ht="28.5" hidden="1" customHeight="1" x14ac:dyDescent="0.15">
      <c r="A188" s="28"/>
      <c r="B188" s="29" t="s">
        <v>7</v>
      </c>
      <c r="C188" s="30"/>
      <c r="D188" s="30"/>
      <c r="E188" s="30"/>
      <c r="F188" s="31"/>
      <c r="G188" s="32"/>
      <c r="H188" s="31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3"/>
      <c r="AB188" s="34"/>
      <c r="AC188" s="34"/>
      <c r="AD188" s="34"/>
      <c r="AE188" s="29" t="s">
        <v>8</v>
      </c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V188" s="31" t="s">
        <v>9</v>
      </c>
      <c r="AY188" s="31" t="s">
        <v>10</v>
      </c>
    </row>
    <row r="189" spans="1:58" ht="25.5" hidden="1" customHeight="1" x14ac:dyDescent="0.15">
      <c r="A189" s="28"/>
      <c r="B189" s="209" t="s">
        <v>11</v>
      </c>
      <c r="C189" s="327"/>
      <c r="D189" s="327"/>
      <c r="E189" s="328"/>
      <c r="F189" s="326" t="s">
        <v>12</v>
      </c>
      <c r="G189" s="326"/>
      <c r="H189" s="292"/>
      <c r="I189" s="292"/>
      <c r="J189" s="283" t="s">
        <v>13</v>
      </c>
      <c r="K189" s="283"/>
      <c r="L189" s="292"/>
      <c r="M189" s="292"/>
      <c r="N189" s="283" t="s">
        <v>14</v>
      </c>
      <c r="O189" s="284"/>
      <c r="P189" s="315" t="s">
        <v>15</v>
      </c>
      <c r="Q189" s="284"/>
      <c r="R189" s="316" t="s">
        <v>16</v>
      </c>
      <c r="S189" s="316"/>
      <c r="T189" s="292"/>
      <c r="U189" s="292"/>
      <c r="V189" s="283" t="s">
        <v>13</v>
      </c>
      <c r="W189" s="283"/>
      <c r="X189" s="292"/>
      <c r="Y189" s="292"/>
      <c r="Z189" s="283" t="s">
        <v>14</v>
      </c>
      <c r="AA189" s="284"/>
      <c r="AB189" s="31"/>
      <c r="AC189" s="31"/>
      <c r="AD189" s="31"/>
      <c r="AE189" s="268" t="s">
        <v>44</v>
      </c>
      <c r="AF189" s="332"/>
      <c r="AG189" s="332"/>
      <c r="AH189" s="332"/>
      <c r="AI189" s="333"/>
      <c r="AJ189" s="289">
        <f>ROUNDDOWN(AY189/60,0)</f>
        <v>0</v>
      </c>
      <c r="AK189" s="289"/>
      <c r="AL189" s="332" t="s">
        <v>18</v>
      </c>
      <c r="AM189" s="332"/>
      <c r="AN189" s="289">
        <f>AY189-AJ189*60</f>
        <v>0</v>
      </c>
      <c r="AO189" s="289"/>
      <c r="AP189" s="283" t="s">
        <v>14</v>
      </c>
      <c r="AQ189" s="284"/>
      <c r="AR189" s="34"/>
      <c r="AS189" s="31"/>
      <c r="AT189" s="266"/>
      <c r="AU189" s="266" t="s">
        <v>19</v>
      </c>
      <c r="AV189" s="267">
        <f>T189*60+X189</f>
        <v>0</v>
      </c>
      <c r="AX189" s="266" t="s">
        <v>20</v>
      </c>
      <c r="AY189" s="267">
        <f>(T189*60+X189)-(H189*60+L189)</f>
        <v>0</v>
      </c>
    </row>
    <row r="190" spans="1:58" ht="35.25" hidden="1" customHeight="1" x14ac:dyDescent="0.15">
      <c r="A190" s="28"/>
      <c r="B190" s="329"/>
      <c r="C190" s="330"/>
      <c r="D190" s="330"/>
      <c r="E190" s="331"/>
      <c r="F190" s="326"/>
      <c r="G190" s="326"/>
      <c r="H190" s="293"/>
      <c r="I190" s="293"/>
      <c r="J190" s="286"/>
      <c r="K190" s="286"/>
      <c r="L190" s="293"/>
      <c r="M190" s="293"/>
      <c r="N190" s="286"/>
      <c r="O190" s="287"/>
      <c r="P190" s="285"/>
      <c r="Q190" s="287"/>
      <c r="R190" s="317"/>
      <c r="S190" s="317"/>
      <c r="T190" s="293"/>
      <c r="U190" s="293"/>
      <c r="V190" s="286"/>
      <c r="W190" s="286"/>
      <c r="X190" s="293"/>
      <c r="Y190" s="293"/>
      <c r="Z190" s="286"/>
      <c r="AA190" s="287"/>
      <c r="AB190" s="31"/>
      <c r="AC190" s="31"/>
      <c r="AD190" s="31"/>
      <c r="AE190" s="334"/>
      <c r="AF190" s="335"/>
      <c r="AG190" s="335"/>
      <c r="AH190" s="335"/>
      <c r="AI190" s="336"/>
      <c r="AJ190" s="291"/>
      <c r="AK190" s="291"/>
      <c r="AL190" s="335"/>
      <c r="AM190" s="335"/>
      <c r="AN190" s="291"/>
      <c r="AO190" s="291"/>
      <c r="AP190" s="286"/>
      <c r="AQ190" s="287"/>
      <c r="AR190" s="34"/>
      <c r="AS190" s="31"/>
      <c r="AT190" s="266"/>
      <c r="AU190" s="266"/>
      <c r="AV190" s="267"/>
      <c r="AX190" s="266"/>
      <c r="AY190" s="267"/>
    </row>
    <row r="191" spans="1:58" ht="17.25" hidden="1" customHeight="1" x14ac:dyDescent="0.15">
      <c r="A191" s="28"/>
      <c r="B191" s="35"/>
      <c r="C191" s="35"/>
      <c r="D191" s="35"/>
      <c r="E191" s="35"/>
      <c r="F191" s="36"/>
      <c r="G191" s="36"/>
      <c r="H191" s="37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4"/>
      <c r="Y191" s="34"/>
      <c r="Z191" s="32"/>
      <c r="AA191" s="33"/>
      <c r="AB191" s="34"/>
      <c r="AC191" s="34"/>
      <c r="AD191" s="34"/>
      <c r="AE191" s="38"/>
      <c r="AF191" s="38"/>
      <c r="AG191" s="38"/>
      <c r="AH191" s="38"/>
      <c r="AI191" s="38"/>
      <c r="AJ191" s="39" t="s">
        <v>21</v>
      </c>
      <c r="AK191" s="38"/>
      <c r="AL191" s="38"/>
      <c r="AM191" s="38"/>
      <c r="AN191" s="38"/>
      <c r="AO191" s="38"/>
      <c r="AP191" s="38"/>
      <c r="AQ191" s="38"/>
      <c r="AR191" s="34"/>
      <c r="AS191" s="31"/>
    </row>
    <row r="192" spans="1:58" s="31" customFormat="1" ht="25.5" hidden="1" customHeight="1" x14ac:dyDescent="0.15">
      <c r="A192" s="28"/>
      <c r="B192" s="29"/>
      <c r="C192" s="30"/>
      <c r="D192" s="30"/>
      <c r="E192" s="30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3"/>
      <c r="X192" s="34"/>
      <c r="Y192" s="34"/>
      <c r="Z192" s="32"/>
      <c r="AA192" s="33"/>
      <c r="AB192" s="34"/>
      <c r="AC192" s="34"/>
      <c r="AD192" s="34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4"/>
      <c r="AV192" s="43" t="s">
        <v>22</v>
      </c>
      <c r="AY192" s="31" t="s">
        <v>23</v>
      </c>
      <c r="BB192" s="31" t="s">
        <v>49</v>
      </c>
      <c r="BD192" s="3"/>
      <c r="BE192" s="3"/>
      <c r="BF192" s="3"/>
    </row>
    <row r="193" spans="1:58" s="48" customFormat="1" ht="25.5" hidden="1" customHeight="1" x14ac:dyDescent="0.15">
      <c r="A193" s="41"/>
      <c r="B193" s="42" t="s">
        <v>117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3"/>
      <c r="P193" s="42"/>
      <c r="Q193" s="42"/>
      <c r="R193" s="42"/>
      <c r="S193" s="42"/>
      <c r="T193" s="42"/>
      <c r="U193" s="13"/>
      <c r="V193" s="42"/>
      <c r="W193" s="42"/>
      <c r="X193" s="34"/>
      <c r="Y193" s="34"/>
      <c r="Z193" s="32"/>
      <c r="AA193" s="33"/>
      <c r="AB193" s="34"/>
      <c r="AC193" s="34"/>
      <c r="AD193" s="34"/>
      <c r="AE193" s="44" t="s">
        <v>25</v>
      </c>
      <c r="AF193" s="45"/>
      <c r="AG193" s="46"/>
      <c r="AH193" s="46"/>
      <c r="AI193" s="46"/>
      <c r="AJ193" s="46"/>
      <c r="AK193" s="46"/>
      <c r="AL193" s="46"/>
      <c r="AM193" s="46"/>
      <c r="AN193" s="38"/>
      <c r="AO193" s="38"/>
      <c r="AP193" s="38"/>
      <c r="AQ193" s="47"/>
      <c r="AR193" s="34"/>
      <c r="AS193" s="31"/>
      <c r="AT193" s="43"/>
      <c r="AU193" s="43"/>
      <c r="AV193" s="43" t="s">
        <v>26</v>
      </c>
      <c r="AW193" s="43"/>
      <c r="AX193" s="43"/>
      <c r="AY193" s="31" t="s">
        <v>27</v>
      </c>
      <c r="AZ193" s="43"/>
      <c r="BA193" s="31"/>
      <c r="BB193" s="31"/>
      <c r="BC193" s="43"/>
      <c r="BD193" s="3"/>
      <c r="BE193" s="40"/>
      <c r="BF193" s="40"/>
    </row>
    <row r="194" spans="1:58" ht="25.5" hidden="1" customHeight="1" x14ac:dyDescent="0.15">
      <c r="A194" s="28"/>
      <c r="B194" s="209" t="s">
        <v>51</v>
      </c>
      <c r="C194" s="327"/>
      <c r="D194" s="327"/>
      <c r="E194" s="328"/>
      <c r="F194" s="326" t="s">
        <v>12</v>
      </c>
      <c r="G194" s="326"/>
      <c r="H194" s="292"/>
      <c r="I194" s="292"/>
      <c r="J194" s="283" t="s">
        <v>13</v>
      </c>
      <c r="K194" s="283"/>
      <c r="L194" s="292"/>
      <c r="M194" s="292"/>
      <c r="N194" s="283" t="s">
        <v>14</v>
      </c>
      <c r="O194" s="284"/>
      <c r="P194" s="315" t="s">
        <v>15</v>
      </c>
      <c r="Q194" s="284"/>
      <c r="R194" s="316" t="s">
        <v>16</v>
      </c>
      <c r="S194" s="316"/>
      <c r="T194" s="318"/>
      <c r="U194" s="292"/>
      <c r="V194" s="283" t="s">
        <v>13</v>
      </c>
      <c r="W194" s="283"/>
      <c r="X194" s="292"/>
      <c r="Y194" s="292"/>
      <c r="Z194" s="283" t="s">
        <v>14</v>
      </c>
      <c r="AA194" s="284"/>
      <c r="AB194" s="34"/>
      <c r="AC194" s="34"/>
      <c r="AD194" s="34"/>
      <c r="AE194" s="282" t="s">
        <v>52</v>
      </c>
      <c r="AF194" s="283"/>
      <c r="AG194" s="283"/>
      <c r="AH194" s="283"/>
      <c r="AI194" s="284"/>
      <c r="AJ194" s="288">
        <f>ROUNDDOWN(AV199/60,0)</f>
        <v>0</v>
      </c>
      <c r="AK194" s="289"/>
      <c r="AL194" s="283" t="s">
        <v>13</v>
      </c>
      <c r="AM194" s="283"/>
      <c r="AN194" s="289">
        <f>AV199-AJ194*60</f>
        <v>0</v>
      </c>
      <c r="AO194" s="289"/>
      <c r="AP194" s="283" t="s">
        <v>14</v>
      </c>
      <c r="AQ194" s="284"/>
      <c r="AR194" s="34"/>
      <c r="AS194" s="49"/>
      <c r="AU194" s="266" t="s">
        <v>30</v>
      </c>
      <c r="AV194" s="267">
        <f>IF(AY194&lt;=BB194,BB194,AV189)</f>
        <v>1260</v>
      </c>
      <c r="AW194" s="175"/>
      <c r="AX194" s="266" t="s">
        <v>31</v>
      </c>
      <c r="AY194" s="267">
        <f>T194*60+X194</f>
        <v>0</v>
      </c>
      <c r="AZ194" s="175"/>
      <c r="BA194" s="266" t="s">
        <v>32</v>
      </c>
      <c r="BB194" s="267">
        <f>21*60</f>
        <v>1260</v>
      </c>
    </row>
    <row r="195" spans="1:58" ht="35.25" hidden="1" customHeight="1" x14ac:dyDescent="0.15">
      <c r="A195" s="28"/>
      <c r="B195" s="329"/>
      <c r="C195" s="330"/>
      <c r="D195" s="330"/>
      <c r="E195" s="331"/>
      <c r="F195" s="326"/>
      <c r="G195" s="326"/>
      <c r="H195" s="293"/>
      <c r="I195" s="293"/>
      <c r="J195" s="286"/>
      <c r="K195" s="286"/>
      <c r="L195" s="293"/>
      <c r="M195" s="293"/>
      <c r="N195" s="286"/>
      <c r="O195" s="287"/>
      <c r="P195" s="285"/>
      <c r="Q195" s="287"/>
      <c r="R195" s="317"/>
      <c r="S195" s="317"/>
      <c r="T195" s="319"/>
      <c r="U195" s="293"/>
      <c r="V195" s="286"/>
      <c r="W195" s="286"/>
      <c r="X195" s="293"/>
      <c r="Y195" s="293"/>
      <c r="Z195" s="286"/>
      <c r="AA195" s="287"/>
      <c r="AB195" s="31"/>
      <c r="AC195" s="31"/>
      <c r="AD195" s="31"/>
      <c r="AE195" s="285"/>
      <c r="AF195" s="286"/>
      <c r="AG195" s="286"/>
      <c r="AH195" s="286"/>
      <c r="AI195" s="287"/>
      <c r="AJ195" s="290"/>
      <c r="AK195" s="291"/>
      <c r="AL195" s="286"/>
      <c r="AM195" s="286"/>
      <c r="AN195" s="291"/>
      <c r="AO195" s="291"/>
      <c r="AP195" s="286"/>
      <c r="AQ195" s="287"/>
      <c r="AR195" s="34"/>
      <c r="AS195" s="49"/>
      <c r="AU195" s="266"/>
      <c r="AV195" s="267"/>
      <c r="AW195" s="175"/>
      <c r="AX195" s="266"/>
      <c r="AY195" s="267"/>
      <c r="AZ195" s="175"/>
      <c r="BA195" s="266"/>
      <c r="BB195" s="267"/>
    </row>
    <row r="196" spans="1:58" ht="17.25" hidden="1" customHeight="1" x14ac:dyDescent="0.15">
      <c r="A196" s="50"/>
      <c r="B196" s="35"/>
      <c r="C196" s="35"/>
      <c r="D196" s="35"/>
      <c r="E196" s="35"/>
      <c r="F196" s="31"/>
      <c r="G196" s="35"/>
      <c r="H196" s="37"/>
      <c r="I196" s="35"/>
      <c r="J196" s="35"/>
      <c r="K196" s="35"/>
      <c r="L196" s="35"/>
      <c r="M196" s="35"/>
      <c r="N196" s="35"/>
      <c r="O196" s="35"/>
      <c r="P196" s="51"/>
      <c r="Q196" s="35"/>
      <c r="R196" s="35"/>
      <c r="S196" s="35"/>
      <c r="T196" s="35"/>
      <c r="U196" s="35"/>
      <c r="V196" s="35"/>
      <c r="W196" s="35"/>
      <c r="X196" s="34"/>
      <c r="Y196" s="34"/>
      <c r="Z196" s="32"/>
      <c r="AA196" s="31"/>
      <c r="AB196" s="31"/>
      <c r="AC196" s="31"/>
      <c r="AD196" s="31"/>
      <c r="AE196" s="47"/>
      <c r="AF196" s="47"/>
      <c r="AG196" s="47"/>
      <c r="AH196" s="47"/>
      <c r="AI196" s="47"/>
      <c r="AJ196" s="39" t="s">
        <v>21</v>
      </c>
      <c r="AK196" s="47"/>
      <c r="AL196" s="47"/>
      <c r="AM196" s="47"/>
      <c r="AN196" s="47"/>
      <c r="AO196" s="47"/>
      <c r="AP196" s="47"/>
      <c r="AQ196" s="47"/>
      <c r="AR196" s="31"/>
      <c r="AS196" s="31"/>
      <c r="AY196" s="62" t="s">
        <v>33</v>
      </c>
    </row>
    <row r="197" spans="1:58" ht="25.5" hidden="1" customHeight="1" x14ac:dyDescent="0.2">
      <c r="A197" s="50"/>
      <c r="B197" s="31"/>
      <c r="C197" s="337" t="s">
        <v>109</v>
      </c>
      <c r="D197" s="338"/>
      <c r="E197" s="338"/>
      <c r="F197" s="338"/>
      <c r="G197" s="338"/>
      <c r="H197" s="338"/>
      <c r="I197" s="338"/>
      <c r="J197" s="338"/>
      <c r="K197" s="338"/>
      <c r="L197" s="338"/>
      <c r="M197" s="338"/>
      <c r="N197" s="338"/>
      <c r="O197" s="338"/>
      <c r="P197" s="338"/>
      <c r="Q197" s="338"/>
      <c r="R197" s="338"/>
      <c r="S197" s="338"/>
      <c r="T197" s="338"/>
      <c r="U197" s="338"/>
      <c r="V197" s="338"/>
      <c r="W197" s="338"/>
      <c r="X197" s="338"/>
      <c r="Y197" s="338"/>
      <c r="Z197" s="338"/>
      <c r="AA197" s="338"/>
      <c r="AB197" s="339"/>
      <c r="AC197" s="31"/>
      <c r="AD197" s="3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31"/>
      <c r="AS197" s="31"/>
      <c r="AY197" s="123" t="s">
        <v>106</v>
      </c>
    </row>
    <row r="198" spans="1:58" ht="25.5" hidden="1" customHeight="1" x14ac:dyDescent="0.15">
      <c r="A198" s="50"/>
      <c r="B198" s="31"/>
      <c r="C198" s="340"/>
      <c r="D198" s="341"/>
      <c r="E198" s="341"/>
      <c r="F198" s="341"/>
      <c r="G198" s="341"/>
      <c r="H198" s="341"/>
      <c r="I198" s="341"/>
      <c r="J198" s="341"/>
      <c r="K198" s="341"/>
      <c r="L198" s="341"/>
      <c r="M198" s="341"/>
      <c r="N198" s="341"/>
      <c r="O198" s="341"/>
      <c r="P198" s="341"/>
      <c r="Q198" s="341"/>
      <c r="R198" s="341"/>
      <c r="S198" s="341"/>
      <c r="T198" s="341"/>
      <c r="U198" s="341"/>
      <c r="V198" s="341"/>
      <c r="W198" s="341"/>
      <c r="X198" s="341"/>
      <c r="Y198" s="341"/>
      <c r="Z198" s="341"/>
      <c r="AA198" s="341"/>
      <c r="AB198" s="342"/>
      <c r="AC198" s="31"/>
      <c r="AD198" s="31"/>
      <c r="AE198" s="44" t="s">
        <v>35</v>
      </c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31"/>
      <c r="AS198" s="31"/>
      <c r="AV198" s="31" t="s">
        <v>36</v>
      </c>
      <c r="AY198" s="31" t="s">
        <v>37</v>
      </c>
      <c r="AZ198" s="124"/>
    </row>
    <row r="199" spans="1:58" s="48" customFormat="1" ht="25.5" hidden="1" customHeight="1" x14ac:dyDescent="0.15">
      <c r="A199" s="50"/>
      <c r="B199" s="31"/>
      <c r="C199" s="340"/>
      <c r="D199" s="341"/>
      <c r="E199" s="341"/>
      <c r="F199" s="341"/>
      <c r="G199" s="341"/>
      <c r="H199" s="341"/>
      <c r="I199" s="341"/>
      <c r="J199" s="341"/>
      <c r="K199" s="341"/>
      <c r="L199" s="341"/>
      <c r="M199" s="341"/>
      <c r="N199" s="341"/>
      <c r="O199" s="341"/>
      <c r="P199" s="341"/>
      <c r="Q199" s="341"/>
      <c r="R199" s="341"/>
      <c r="S199" s="341"/>
      <c r="T199" s="341"/>
      <c r="U199" s="341"/>
      <c r="V199" s="341"/>
      <c r="W199" s="341"/>
      <c r="X199" s="341"/>
      <c r="Y199" s="341"/>
      <c r="Z199" s="341"/>
      <c r="AA199" s="341"/>
      <c r="AB199" s="342"/>
      <c r="AD199" s="34"/>
      <c r="AE199" s="268" t="s">
        <v>46</v>
      </c>
      <c r="AF199" s="269"/>
      <c r="AG199" s="269"/>
      <c r="AH199" s="269"/>
      <c r="AI199" s="269"/>
      <c r="AJ199" s="269"/>
      <c r="AK199" s="270"/>
      <c r="AL199" s="274">
        <f>IF(AY189=0,0,ROUNDUP(AV199/AY189,3))</f>
        <v>0</v>
      </c>
      <c r="AM199" s="275"/>
      <c r="AN199" s="275"/>
      <c r="AO199" s="275"/>
      <c r="AP199" s="275"/>
      <c r="AQ199" s="276"/>
      <c r="AR199" s="31"/>
      <c r="AS199" s="31"/>
      <c r="AT199" s="43"/>
      <c r="AU199" s="266" t="s">
        <v>39</v>
      </c>
      <c r="AV199" s="280">
        <f>IF(AV189-AV194&gt;0,IF(AV189-AV194&gt;AY189,AY189,AV189-AV194),0)</f>
        <v>0</v>
      </c>
      <c r="AW199" s="281" t="s">
        <v>40</v>
      </c>
      <c r="AX199" s="281"/>
      <c r="AY199" s="124"/>
      <c r="AZ199" s="124"/>
      <c r="BA199" s="43"/>
      <c r="BB199" s="43"/>
      <c r="BC199" s="43"/>
      <c r="BD199" s="40"/>
      <c r="BE199" s="40"/>
      <c r="BF199" s="40"/>
    </row>
    <row r="200" spans="1:58" ht="35.25" hidden="1" customHeight="1" x14ac:dyDescent="0.15">
      <c r="A200" s="65"/>
      <c r="B200" s="31"/>
      <c r="C200" s="340"/>
      <c r="D200" s="341"/>
      <c r="E200" s="341"/>
      <c r="F200" s="341"/>
      <c r="G200" s="341"/>
      <c r="H200" s="341"/>
      <c r="I200" s="341"/>
      <c r="J200" s="341"/>
      <c r="K200" s="341"/>
      <c r="L200" s="341"/>
      <c r="M200" s="341"/>
      <c r="N200" s="341"/>
      <c r="O200" s="341"/>
      <c r="P200" s="341"/>
      <c r="Q200" s="341"/>
      <c r="R200" s="341"/>
      <c r="S200" s="341"/>
      <c r="T200" s="341"/>
      <c r="U200" s="341"/>
      <c r="V200" s="341"/>
      <c r="W200" s="341"/>
      <c r="X200" s="341"/>
      <c r="Y200" s="341"/>
      <c r="Z200" s="341"/>
      <c r="AA200" s="341"/>
      <c r="AB200" s="342"/>
      <c r="AC200" s="34"/>
      <c r="AD200" s="31"/>
      <c r="AE200" s="271"/>
      <c r="AF200" s="272"/>
      <c r="AG200" s="272"/>
      <c r="AH200" s="272"/>
      <c r="AI200" s="272"/>
      <c r="AJ200" s="272"/>
      <c r="AK200" s="273"/>
      <c r="AL200" s="277"/>
      <c r="AM200" s="278"/>
      <c r="AN200" s="278"/>
      <c r="AO200" s="278"/>
      <c r="AP200" s="278"/>
      <c r="AQ200" s="279"/>
      <c r="AR200" s="31"/>
      <c r="AS200" s="31"/>
      <c r="AT200" s="266"/>
      <c r="AU200" s="266"/>
      <c r="AV200" s="280"/>
      <c r="AW200" s="281"/>
      <c r="AX200" s="281"/>
    </row>
    <row r="201" spans="1:58" ht="25.5" hidden="1" customHeight="1" x14ac:dyDescent="0.15">
      <c r="A201" s="65"/>
      <c r="B201" s="31"/>
      <c r="C201" s="343"/>
      <c r="D201" s="344"/>
      <c r="E201" s="344"/>
      <c r="F201" s="344"/>
      <c r="G201" s="344"/>
      <c r="H201" s="344"/>
      <c r="I201" s="344"/>
      <c r="J201" s="344"/>
      <c r="K201" s="344"/>
      <c r="L201" s="344"/>
      <c r="M201" s="344"/>
      <c r="N201" s="344"/>
      <c r="O201" s="344"/>
      <c r="P201" s="344"/>
      <c r="Q201" s="344"/>
      <c r="R201" s="344"/>
      <c r="S201" s="344"/>
      <c r="T201" s="344"/>
      <c r="U201" s="344"/>
      <c r="V201" s="344"/>
      <c r="W201" s="344"/>
      <c r="X201" s="344"/>
      <c r="Y201" s="344"/>
      <c r="Z201" s="344"/>
      <c r="AA201" s="344"/>
      <c r="AB201" s="345"/>
      <c r="AC201" s="31"/>
      <c r="AD201" s="31"/>
      <c r="AE201" s="31"/>
      <c r="AF201" s="31"/>
      <c r="AG201" s="31"/>
      <c r="AH201" s="31"/>
      <c r="AI201" s="31"/>
      <c r="AJ201" s="31"/>
      <c r="AK201" s="54" t="s">
        <v>21</v>
      </c>
      <c r="AL201" s="31"/>
      <c r="AM201" s="34"/>
      <c r="AN201" s="34"/>
      <c r="AO201" s="34"/>
      <c r="AP201" s="31"/>
      <c r="AQ201" s="31"/>
      <c r="AR201" s="31"/>
      <c r="AS201" s="31"/>
      <c r="AT201" s="266"/>
    </row>
    <row r="202" spans="1:58" ht="25.5" hidden="1" customHeight="1" x14ac:dyDescent="0.15">
      <c r="A202" s="50"/>
      <c r="B202" s="30"/>
      <c r="C202" s="52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31"/>
      <c r="AD202" s="31"/>
      <c r="AE202" s="31"/>
      <c r="AF202" s="31"/>
      <c r="AG202" s="31"/>
      <c r="AH202" s="31"/>
      <c r="AI202" s="31"/>
      <c r="AJ202" s="31"/>
      <c r="AK202" s="55" t="s">
        <v>41</v>
      </c>
      <c r="AL202" s="31"/>
      <c r="AM202" s="34"/>
      <c r="AN202" s="34"/>
      <c r="AO202" s="34"/>
      <c r="AP202" s="31"/>
      <c r="AQ202" s="31"/>
      <c r="AR202" s="31"/>
      <c r="AS202" s="31"/>
    </row>
    <row r="203" spans="1:58" s="31" customFormat="1" ht="55.5" customHeight="1" x14ac:dyDescent="0.15">
      <c r="A203" s="57"/>
      <c r="B203" s="294" t="s">
        <v>59</v>
      </c>
      <c r="C203" s="294"/>
      <c r="D203" s="294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  <c r="X203" s="294"/>
      <c r="Y203" s="294"/>
      <c r="Z203" s="294"/>
      <c r="AA203" s="294"/>
      <c r="AB203" s="294"/>
      <c r="AC203" s="294"/>
      <c r="AD203" s="294"/>
      <c r="AE203" s="294"/>
      <c r="AF203" s="294"/>
      <c r="AG203" s="294"/>
      <c r="AH203" s="294"/>
      <c r="AI203" s="294"/>
      <c r="AJ203" s="294"/>
      <c r="AK203" s="294"/>
      <c r="AL203" s="294"/>
      <c r="AM203" s="294"/>
      <c r="AN203" s="294"/>
      <c r="AO203" s="294"/>
      <c r="AP203" s="294"/>
      <c r="AQ203" s="59"/>
      <c r="AR203" s="59"/>
      <c r="AS203" s="59"/>
      <c r="BD203" s="3"/>
      <c r="BE203" s="3"/>
      <c r="BF203" s="3"/>
    </row>
    <row r="204" spans="1:58" ht="17.25" customHeight="1" x14ac:dyDescent="0.15">
      <c r="A204" s="56"/>
      <c r="B204" s="57"/>
      <c r="C204" s="57"/>
      <c r="D204" s="57"/>
      <c r="E204" s="57"/>
      <c r="F204" s="58"/>
      <c r="G204" s="57"/>
      <c r="H204" s="57"/>
      <c r="I204" s="57"/>
      <c r="J204" s="57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60"/>
      <c r="AL204" s="59"/>
      <c r="AM204" s="61"/>
      <c r="AN204" s="61"/>
      <c r="AO204" s="61"/>
      <c r="AP204" s="59"/>
      <c r="AQ204" s="59"/>
      <c r="AR204" s="59"/>
      <c r="AS204" s="59"/>
    </row>
    <row r="205" spans="1:58" s="10" customFormat="1" ht="28.5" customHeight="1" x14ac:dyDescent="0.15">
      <c r="A205" s="5" t="s">
        <v>96</v>
      </c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7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8"/>
      <c r="AF205" s="68"/>
      <c r="AG205" s="68"/>
      <c r="AH205" s="68"/>
      <c r="AI205" s="68"/>
      <c r="AJ205" s="68"/>
      <c r="AK205" s="6"/>
      <c r="AL205" s="68"/>
      <c r="AM205" s="6"/>
      <c r="AN205" s="6"/>
      <c r="AO205" s="6"/>
      <c r="AP205" s="68"/>
      <c r="AQ205" s="68"/>
      <c r="AR205" s="68"/>
      <c r="AS205" s="1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21"/>
      <c r="BE205" s="21"/>
      <c r="BF205" s="21"/>
    </row>
    <row r="206" spans="1:58" ht="37.5" customHeight="1" x14ac:dyDescent="0.15">
      <c r="A206" s="69"/>
      <c r="B206" s="69"/>
      <c r="C206" s="69" t="s">
        <v>60</v>
      </c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</row>
    <row r="207" spans="1:58" ht="29.1" customHeight="1" x14ac:dyDescent="0.15">
      <c r="C207" s="237" t="s">
        <v>61</v>
      </c>
      <c r="D207" s="238"/>
      <c r="E207" s="238"/>
      <c r="F207" s="238"/>
      <c r="G207" s="238"/>
      <c r="H207" s="238"/>
      <c r="I207" s="295"/>
      <c r="J207" s="237" t="s">
        <v>62</v>
      </c>
      <c r="K207" s="238"/>
      <c r="L207" s="238"/>
      <c r="M207" s="238"/>
      <c r="N207" s="238"/>
      <c r="O207" s="238"/>
      <c r="P207" s="238"/>
      <c r="Q207" s="238"/>
      <c r="R207" s="238"/>
      <c r="S207" s="238"/>
      <c r="T207" s="238"/>
      <c r="U207" s="238"/>
      <c r="V207" s="238"/>
      <c r="W207" s="238"/>
      <c r="X207" s="238"/>
      <c r="Y207" s="238"/>
      <c r="Z207" s="238"/>
      <c r="AA207" s="238"/>
      <c r="AB207" s="238"/>
      <c r="AC207" s="238"/>
      <c r="AD207" s="238"/>
      <c r="AE207" s="238"/>
      <c r="AF207" s="295"/>
      <c r="AG207" s="237" t="s">
        <v>63</v>
      </c>
      <c r="AH207" s="238"/>
      <c r="AI207" s="238"/>
      <c r="AJ207" s="238"/>
      <c r="AK207" s="238"/>
      <c r="AL207" s="238"/>
      <c r="AM207" s="238"/>
      <c r="AN207" s="238"/>
      <c r="AO207" s="295"/>
    </row>
    <row r="208" spans="1:58" ht="29.1" customHeight="1" x14ac:dyDescent="0.15">
      <c r="C208" s="240"/>
      <c r="D208" s="241"/>
      <c r="E208" s="241"/>
      <c r="F208" s="241"/>
      <c r="G208" s="241"/>
      <c r="H208" s="241"/>
      <c r="I208" s="296"/>
      <c r="J208" s="240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96"/>
      <c r="AG208" s="240"/>
      <c r="AH208" s="241"/>
      <c r="AI208" s="241"/>
      <c r="AJ208" s="241"/>
      <c r="AK208" s="241"/>
      <c r="AL208" s="241"/>
      <c r="AM208" s="241"/>
      <c r="AN208" s="241"/>
      <c r="AO208" s="296"/>
    </row>
    <row r="209" spans="2:58" ht="18.75" customHeight="1" x14ac:dyDescent="0.15">
      <c r="C209" s="297" t="s">
        <v>64</v>
      </c>
      <c r="D209" s="298"/>
      <c r="E209" s="298"/>
      <c r="F209" s="298"/>
      <c r="G209" s="298"/>
      <c r="H209" s="298"/>
      <c r="I209" s="299"/>
      <c r="J209" s="70" t="s">
        <v>65</v>
      </c>
      <c r="K209" s="71"/>
      <c r="L209" s="71"/>
      <c r="M209" s="71"/>
      <c r="N209" s="47"/>
      <c r="O209" s="31"/>
      <c r="P209" s="72"/>
      <c r="Q209" s="73"/>
      <c r="R209" s="73"/>
      <c r="S209" s="73"/>
      <c r="T209" s="72"/>
      <c r="U209" s="72"/>
      <c r="V209" s="74"/>
      <c r="W209" s="73"/>
      <c r="X209" s="73"/>
      <c r="Y209" s="73"/>
      <c r="Z209" s="72"/>
      <c r="AA209" s="72"/>
      <c r="AB209" s="74"/>
      <c r="AC209" s="74"/>
      <c r="AD209" s="72"/>
      <c r="AE209" s="72"/>
      <c r="AF209" s="75"/>
      <c r="AG209" s="306" t="s">
        <v>66</v>
      </c>
      <c r="AH209" s="307"/>
      <c r="AI209" s="307"/>
      <c r="AJ209" s="307"/>
      <c r="AK209" s="307"/>
      <c r="AL209" s="307"/>
      <c r="AM209" s="307"/>
      <c r="AN209" s="307"/>
      <c r="AO209" s="308"/>
    </row>
    <row r="210" spans="2:58" ht="18.75" customHeight="1" x14ac:dyDescent="0.15">
      <c r="C210" s="300"/>
      <c r="D210" s="301"/>
      <c r="E210" s="301"/>
      <c r="F210" s="301"/>
      <c r="G210" s="301"/>
      <c r="H210" s="301"/>
      <c r="I210" s="302"/>
      <c r="J210" s="76"/>
      <c r="K210" s="7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78"/>
      <c r="W210" s="78"/>
      <c r="X210" s="47"/>
      <c r="Y210" s="79"/>
      <c r="Z210" s="47"/>
      <c r="AA210" s="47"/>
      <c r="AB210" s="47"/>
      <c r="AC210" s="47"/>
      <c r="AD210" s="47"/>
      <c r="AE210" s="47"/>
      <c r="AF210" s="80"/>
      <c r="AG210" s="309"/>
      <c r="AH210" s="310"/>
      <c r="AI210" s="310"/>
      <c r="AJ210" s="310"/>
      <c r="AK210" s="310"/>
      <c r="AL210" s="310"/>
      <c r="AM210" s="310"/>
      <c r="AN210" s="310"/>
      <c r="AO210" s="311"/>
    </row>
    <row r="211" spans="2:58" ht="18.75" customHeight="1" x14ac:dyDescent="0.15">
      <c r="C211" s="300"/>
      <c r="D211" s="301"/>
      <c r="E211" s="301"/>
      <c r="F211" s="301"/>
      <c r="G211" s="301"/>
      <c r="H211" s="301"/>
      <c r="I211" s="302"/>
      <c r="J211" s="81"/>
      <c r="K211" s="82" t="s">
        <v>67</v>
      </c>
      <c r="L211" s="82"/>
      <c r="M211" s="82"/>
      <c r="N211" s="16"/>
      <c r="O211" s="83"/>
      <c r="P211" s="84"/>
      <c r="Q211" s="84"/>
      <c r="R211" s="84"/>
      <c r="S211" s="47"/>
      <c r="T211" s="47"/>
      <c r="U211" s="82"/>
      <c r="V211" s="82"/>
      <c r="W211" s="82"/>
      <c r="X211" s="16"/>
      <c r="Y211" s="83"/>
      <c r="Z211" s="16"/>
      <c r="AA211" s="16"/>
      <c r="AB211" s="16"/>
      <c r="AC211" s="16"/>
      <c r="AD211" s="47"/>
      <c r="AE211" s="47"/>
      <c r="AF211" s="85"/>
      <c r="AG211" s="309"/>
      <c r="AH211" s="310"/>
      <c r="AI211" s="310"/>
      <c r="AJ211" s="310"/>
      <c r="AK211" s="310"/>
      <c r="AL211" s="310"/>
      <c r="AM211" s="310"/>
      <c r="AN211" s="310"/>
      <c r="AO211" s="311"/>
    </row>
    <row r="212" spans="2:58" ht="18.75" customHeight="1" x14ac:dyDescent="0.15">
      <c r="C212" s="303"/>
      <c r="D212" s="304"/>
      <c r="E212" s="304"/>
      <c r="F212" s="304"/>
      <c r="G212" s="304"/>
      <c r="H212" s="304"/>
      <c r="I212" s="305"/>
      <c r="J212" s="86"/>
      <c r="K212" s="87"/>
      <c r="L212" s="88"/>
      <c r="M212" s="88"/>
      <c r="N212" s="88"/>
      <c r="O212" s="88"/>
      <c r="P212" s="89"/>
      <c r="Q212" s="90"/>
      <c r="R212" s="90"/>
      <c r="S212" s="88"/>
      <c r="T212" s="90"/>
      <c r="U212" s="90"/>
      <c r="V212" s="90"/>
      <c r="W212" s="90"/>
      <c r="X212" s="90"/>
      <c r="Y212" s="90"/>
      <c r="Z212" s="89"/>
      <c r="AA212" s="91"/>
      <c r="AB212" s="91"/>
      <c r="AC212" s="88"/>
      <c r="AD212" s="88"/>
      <c r="AE212" s="88"/>
      <c r="AF212" s="92"/>
      <c r="AG212" s="312"/>
      <c r="AH212" s="313"/>
      <c r="AI212" s="313"/>
      <c r="AJ212" s="313"/>
      <c r="AK212" s="313"/>
      <c r="AL212" s="313"/>
      <c r="AM212" s="313"/>
      <c r="AN212" s="313"/>
      <c r="AO212" s="314"/>
    </row>
    <row r="213" spans="2:58" x14ac:dyDescent="0.15">
      <c r="AH213" s="62"/>
      <c r="AI213" s="62"/>
      <c r="AJ213" s="62"/>
      <c r="AK213" s="62"/>
      <c r="AL213" s="62"/>
      <c r="AM213" s="62"/>
      <c r="AN213" s="62"/>
      <c r="AO213" s="62"/>
      <c r="AR213" s="94"/>
    </row>
    <row r="214" spans="2:58" x14ac:dyDescent="0.15">
      <c r="C214" s="1" t="s">
        <v>68</v>
      </c>
      <c r="AG214" s="62"/>
      <c r="AH214" s="62"/>
      <c r="AI214" s="62"/>
      <c r="AJ214" s="62"/>
      <c r="AK214" s="62"/>
      <c r="AL214" s="62"/>
      <c r="AM214" s="62"/>
      <c r="AN214" s="62"/>
      <c r="AO214" s="62"/>
      <c r="AV214" s="121"/>
      <c r="AW214" s="121"/>
      <c r="AX214" s="121"/>
      <c r="AY214" s="121"/>
      <c r="AZ214" s="121"/>
      <c r="BA214" s="121"/>
      <c r="BB214" s="121"/>
    </row>
    <row r="215" spans="2:58" ht="37.5" customHeight="1" x14ac:dyDescent="0.15">
      <c r="C215" s="249" t="s">
        <v>108</v>
      </c>
      <c r="D215" s="250"/>
      <c r="E215" s="227" t="s">
        <v>69</v>
      </c>
      <c r="F215" s="227"/>
      <c r="G215" s="227"/>
      <c r="H215" s="227"/>
      <c r="I215" s="228"/>
      <c r="J215" s="251" t="s">
        <v>70</v>
      </c>
      <c r="K215" s="252"/>
      <c r="L215" s="252"/>
      <c r="M215" s="252"/>
      <c r="N215" s="252"/>
      <c r="O215" s="252"/>
      <c r="P215" s="252"/>
      <c r="Q215" s="252"/>
      <c r="R215" s="253"/>
      <c r="S215" s="257" t="s">
        <v>107</v>
      </c>
      <c r="T215" s="258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58"/>
      <c r="AG215" s="258"/>
      <c r="AH215" s="258"/>
      <c r="AI215" s="258"/>
      <c r="AJ215" s="258"/>
      <c r="AK215" s="258"/>
      <c r="AL215" s="258"/>
      <c r="AM215" s="258"/>
      <c r="AN215" s="258"/>
      <c r="AO215" s="258"/>
      <c r="AP215" s="258"/>
      <c r="AQ215" s="258"/>
      <c r="AR215" s="259"/>
      <c r="AV215" s="226"/>
      <c r="AW215" s="226"/>
      <c r="AX215" s="226"/>
      <c r="AY215" s="226"/>
      <c r="AZ215" s="226"/>
      <c r="BA215" s="226"/>
      <c r="BB215" s="226"/>
    </row>
    <row r="216" spans="2:58" ht="18.75" customHeight="1" x14ac:dyDescent="0.15">
      <c r="C216" s="250"/>
      <c r="D216" s="250"/>
      <c r="E216" s="227"/>
      <c r="F216" s="227"/>
      <c r="G216" s="227"/>
      <c r="H216" s="227"/>
      <c r="I216" s="228"/>
      <c r="J216" s="254"/>
      <c r="K216" s="255"/>
      <c r="L216" s="255"/>
      <c r="M216" s="255"/>
      <c r="N216" s="255"/>
      <c r="O216" s="255"/>
      <c r="P216" s="255"/>
      <c r="Q216" s="255"/>
      <c r="R216" s="256"/>
      <c r="S216" s="260"/>
      <c r="T216" s="261"/>
      <c r="U216" s="261"/>
      <c r="V216" s="261"/>
      <c r="W216" s="261"/>
      <c r="X216" s="261"/>
      <c r="Y216" s="261"/>
      <c r="Z216" s="261"/>
      <c r="AA216" s="261"/>
      <c r="AB216" s="261"/>
      <c r="AC216" s="261"/>
      <c r="AD216" s="261"/>
      <c r="AE216" s="261"/>
      <c r="AF216" s="261"/>
      <c r="AG216" s="261"/>
      <c r="AH216" s="261"/>
      <c r="AI216" s="261"/>
      <c r="AJ216" s="261"/>
      <c r="AK216" s="261"/>
      <c r="AL216" s="261"/>
      <c r="AM216" s="261"/>
      <c r="AN216" s="261"/>
      <c r="AO216" s="261"/>
      <c r="AP216" s="261"/>
      <c r="AQ216" s="261"/>
      <c r="AR216" s="262"/>
      <c r="AV216" s="226"/>
      <c r="AW216" s="226"/>
      <c r="AX216" s="226"/>
      <c r="AY216" s="226"/>
      <c r="AZ216" s="226"/>
      <c r="BA216" s="226"/>
      <c r="BB216" s="226"/>
    </row>
    <row r="217" spans="2:58" ht="32.25" customHeight="1" x14ac:dyDescent="0.15">
      <c r="C217" s="250"/>
      <c r="D217" s="250"/>
      <c r="E217" s="227" t="s">
        <v>110</v>
      </c>
      <c r="F217" s="227"/>
      <c r="G217" s="227"/>
      <c r="H217" s="227"/>
      <c r="I217" s="228"/>
      <c r="J217" s="229"/>
      <c r="K217" s="230"/>
      <c r="L217" s="230"/>
      <c r="M217" s="230"/>
      <c r="N217" s="230"/>
      <c r="O217" s="230"/>
      <c r="P217" s="230"/>
      <c r="Q217" s="233" t="s">
        <v>0</v>
      </c>
      <c r="R217" s="234"/>
      <c r="S217" s="260"/>
      <c r="T217" s="261"/>
      <c r="U217" s="261"/>
      <c r="V217" s="261"/>
      <c r="W217" s="261"/>
      <c r="X217" s="261"/>
      <c r="Y217" s="261"/>
      <c r="Z217" s="261"/>
      <c r="AA217" s="261"/>
      <c r="AB217" s="261"/>
      <c r="AC217" s="261"/>
      <c r="AD217" s="261"/>
      <c r="AE217" s="261"/>
      <c r="AF217" s="261"/>
      <c r="AG217" s="261"/>
      <c r="AH217" s="261"/>
      <c r="AI217" s="261"/>
      <c r="AJ217" s="261"/>
      <c r="AK217" s="261"/>
      <c r="AL217" s="261"/>
      <c r="AM217" s="261"/>
      <c r="AN217" s="261"/>
      <c r="AO217" s="261"/>
      <c r="AP217" s="261"/>
      <c r="AQ217" s="261"/>
      <c r="AR217" s="262"/>
      <c r="AV217" s="175"/>
      <c r="AW217" s="175"/>
      <c r="AX217" s="175"/>
      <c r="AY217" s="175"/>
      <c r="AZ217" s="175"/>
      <c r="BA217" s="175"/>
      <c r="BB217" s="175"/>
    </row>
    <row r="218" spans="2:58" ht="32.25" customHeight="1" x14ac:dyDescent="0.15">
      <c r="C218" s="250"/>
      <c r="D218" s="250"/>
      <c r="E218" s="227"/>
      <c r="F218" s="227"/>
      <c r="G218" s="227"/>
      <c r="H218" s="227"/>
      <c r="I218" s="228"/>
      <c r="J218" s="231"/>
      <c r="K218" s="232"/>
      <c r="L218" s="232"/>
      <c r="M218" s="232"/>
      <c r="N218" s="232"/>
      <c r="O218" s="232"/>
      <c r="P218" s="232"/>
      <c r="Q218" s="235"/>
      <c r="R218" s="236"/>
      <c r="S218" s="263"/>
      <c r="T218" s="264"/>
      <c r="U218" s="264"/>
      <c r="V218" s="264"/>
      <c r="W218" s="264"/>
      <c r="X218" s="264"/>
      <c r="Y218" s="264"/>
      <c r="Z218" s="264"/>
      <c r="AA218" s="264"/>
      <c r="AB218" s="264"/>
      <c r="AC218" s="264"/>
      <c r="AD218" s="264"/>
      <c r="AE218" s="264"/>
      <c r="AF218" s="264"/>
      <c r="AG218" s="264"/>
      <c r="AH218" s="264"/>
      <c r="AI218" s="264"/>
      <c r="AJ218" s="264"/>
      <c r="AK218" s="264"/>
      <c r="AL218" s="264"/>
      <c r="AM218" s="264"/>
      <c r="AN218" s="264"/>
      <c r="AO218" s="264"/>
      <c r="AP218" s="264"/>
      <c r="AQ218" s="264"/>
      <c r="AR218" s="265"/>
      <c r="AU218" s="126"/>
      <c r="AV218" s="175"/>
      <c r="AW218" s="175"/>
      <c r="AX218" s="175"/>
      <c r="AY218" s="175"/>
      <c r="AZ218" s="175"/>
      <c r="BA218" s="175"/>
      <c r="BB218" s="175"/>
    </row>
    <row r="219" spans="2:58" ht="32.25" customHeight="1" x14ac:dyDescent="0.15">
      <c r="C219" s="95"/>
      <c r="D219" s="95"/>
      <c r="E219" s="96"/>
      <c r="F219" s="96"/>
      <c r="G219" s="96"/>
      <c r="H219" s="33"/>
      <c r="I219" s="33"/>
      <c r="J219" s="97"/>
      <c r="K219" s="97"/>
      <c r="L219" s="97"/>
      <c r="M219" s="97"/>
      <c r="N219" s="97"/>
      <c r="O219" s="97"/>
      <c r="P219" s="97"/>
      <c r="Q219" s="98"/>
      <c r="R219" s="98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100" t="s">
        <v>71</v>
      </c>
      <c r="AV219" s="121"/>
      <c r="AW219" s="121"/>
      <c r="AX219" s="121"/>
      <c r="AY219" s="121"/>
      <c r="AZ219" s="121"/>
      <c r="BA219" s="121"/>
      <c r="BB219" s="121"/>
    </row>
    <row r="220" spans="2:58" s="102" customFormat="1" ht="18.75" customHeight="1" x14ac:dyDescent="0.15">
      <c r="C220" s="33"/>
      <c r="D220" s="33"/>
      <c r="E220" s="33"/>
      <c r="F220" s="33"/>
      <c r="G220" s="33"/>
      <c r="H220" s="33"/>
      <c r="I220" s="33"/>
      <c r="J220" s="101"/>
      <c r="K220" s="33"/>
      <c r="L220" s="33"/>
      <c r="M220" s="33"/>
      <c r="N220" s="33"/>
      <c r="O220" s="33"/>
      <c r="P220" s="98"/>
      <c r="Q220" s="98"/>
      <c r="R220" s="98"/>
      <c r="S220" s="98"/>
      <c r="T220" s="98"/>
      <c r="U220" s="98"/>
      <c r="V220" s="98"/>
      <c r="W220" s="98"/>
      <c r="X220" s="32"/>
      <c r="Y220" s="32"/>
      <c r="Z220" s="32"/>
      <c r="AA220" s="33"/>
      <c r="AB220" s="33"/>
      <c r="AC220" s="33"/>
      <c r="AD220" s="47"/>
      <c r="AE220" s="82"/>
      <c r="AF220" s="82"/>
      <c r="AG220" s="47"/>
      <c r="AH220" s="47"/>
      <c r="AI220" s="47"/>
      <c r="AJ220" s="47"/>
      <c r="AK220" s="47"/>
      <c r="AL220" s="47"/>
      <c r="AM220" s="47"/>
      <c r="AN220" s="47"/>
      <c r="AO220" s="47"/>
      <c r="AT220" s="47"/>
      <c r="AU220" s="47"/>
      <c r="AV220" s="31"/>
      <c r="AW220" s="31"/>
      <c r="AX220" s="31"/>
      <c r="AY220" s="31"/>
      <c r="AZ220" s="31"/>
      <c r="BA220" s="31"/>
      <c r="BB220" s="31"/>
      <c r="BC220" s="47"/>
      <c r="BD220" s="4"/>
      <c r="BE220" s="4"/>
      <c r="BF220" s="4"/>
    </row>
    <row r="221" spans="2:58" ht="33" customHeight="1" x14ac:dyDescent="0.15">
      <c r="C221" s="69" t="s">
        <v>72</v>
      </c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</row>
    <row r="222" spans="2:58" ht="24.95" customHeight="1" x14ac:dyDescent="0.15">
      <c r="C222" s="1" t="s">
        <v>73</v>
      </c>
      <c r="D222" s="104" t="s">
        <v>74</v>
      </c>
    </row>
    <row r="223" spans="2:58" s="107" customFormat="1" ht="25.5" customHeight="1" x14ac:dyDescent="0.15">
      <c r="B223" s="105"/>
      <c r="C223" s="120" t="s">
        <v>73</v>
      </c>
      <c r="D223" s="225" t="s">
        <v>111</v>
      </c>
      <c r="E223" s="225"/>
      <c r="F223" s="225"/>
      <c r="G223" s="225"/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  <c r="AE223" s="225"/>
      <c r="AF223" s="225"/>
      <c r="AG223" s="225"/>
      <c r="AH223" s="225"/>
      <c r="AI223" s="225"/>
      <c r="AJ223" s="225"/>
      <c r="AK223" s="225"/>
      <c r="AL223" s="225"/>
      <c r="AM223" s="225"/>
      <c r="AN223" s="225"/>
      <c r="AO223" s="225"/>
      <c r="AP223" s="225"/>
      <c r="AQ223" s="225"/>
      <c r="AR223" s="225"/>
      <c r="AS223" s="10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06"/>
      <c r="BE223" s="106"/>
      <c r="BF223" s="106"/>
    </row>
    <row r="224" spans="2:58" ht="23.25" customHeight="1" x14ac:dyDescent="0.15">
      <c r="B224" s="105"/>
      <c r="C224" s="120"/>
      <c r="D224" s="127" t="s">
        <v>112</v>
      </c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27"/>
    </row>
    <row r="225" spans="2:58" ht="23.25" customHeight="1" x14ac:dyDescent="0.15">
      <c r="B225" s="105"/>
      <c r="C225" s="120" t="s">
        <v>73</v>
      </c>
      <c r="D225" s="225" t="s">
        <v>113</v>
      </c>
      <c r="E225" s="225"/>
      <c r="F225" s="225"/>
      <c r="G225" s="225"/>
      <c r="H225" s="225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25"/>
      <c r="AI225" s="225"/>
      <c r="AJ225" s="225"/>
      <c r="AK225" s="225"/>
      <c r="AL225" s="225"/>
      <c r="AM225" s="225"/>
      <c r="AN225" s="225"/>
      <c r="AO225" s="225"/>
      <c r="AP225" s="225"/>
      <c r="AQ225" s="225"/>
      <c r="AR225" s="225"/>
      <c r="AS225" s="105"/>
    </row>
    <row r="226" spans="2:58" s="11" customFormat="1" ht="28.5" customHeight="1" x14ac:dyDescent="0.15">
      <c r="C226" s="120"/>
      <c r="D226" s="127" t="s">
        <v>114</v>
      </c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31"/>
      <c r="AU226" s="29"/>
      <c r="AV226" s="29"/>
      <c r="AW226" s="29"/>
      <c r="AX226" s="29"/>
      <c r="AY226" s="29"/>
      <c r="AZ226" s="29"/>
      <c r="BA226" s="29"/>
      <c r="BB226" s="29"/>
      <c r="BC226" s="29"/>
      <c r="BD226" s="111"/>
      <c r="BE226" s="111"/>
      <c r="BF226" s="111"/>
    </row>
    <row r="227" spans="2:58" s="11" customFormat="1" ht="28.5" customHeight="1" x14ac:dyDescent="0.15">
      <c r="C227" s="103" t="s">
        <v>73</v>
      </c>
      <c r="D227" s="128" t="s">
        <v>99</v>
      </c>
      <c r="E227" s="108"/>
      <c r="F227" s="22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10"/>
      <c r="AR227" s="110"/>
      <c r="AS227" s="1"/>
      <c r="AT227" s="31"/>
      <c r="AU227" s="29"/>
      <c r="AV227" s="29"/>
      <c r="AW227" s="29"/>
      <c r="AX227" s="29"/>
      <c r="AY227" s="29"/>
      <c r="AZ227" s="29"/>
      <c r="BA227" s="29"/>
      <c r="BB227" s="29"/>
      <c r="BC227" s="29"/>
      <c r="BD227" s="111"/>
      <c r="BE227" s="111"/>
      <c r="BF227" s="111"/>
    </row>
    <row r="228" spans="2:58" s="11" customFormat="1" ht="18.75" customHeight="1" thickBot="1" x14ac:dyDescent="0.2">
      <c r="D228" s="22"/>
      <c r="E228" s="112"/>
      <c r="L228" s="113"/>
      <c r="M228" s="113"/>
      <c r="N228" s="113"/>
      <c r="O228" s="113"/>
      <c r="P228" s="113"/>
      <c r="Q228" s="113"/>
      <c r="R228" s="114"/>
      <c r="S228" s="114"/>
      <c r="T228" s="114"/>
      <c r="U228" s="114"/>
      <c r="V228" s="114"/>
      <c r="W228" s="114"/>
      <c r="X228" s="115"/>
      <c r="Y228" s="115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16"/>
      <c r="AR228" s="116"/>
      <c r="AS228" s="102"/>
      <c r="AT228" s="31"/>
      <c r="AU228" s="54" t="s">
        <v>75</v>
      </c>
      <c r="AV228" s="29"/>
      <c r="AW228" s="29"/>
      <c r="AX228" s="29"/>
      <c r="AY228" s="29"/>
      <c r="AZ228" s="29"/>
      <c r="BA228" s="29"/>
      <c r="BB228" s="29"/>
      <c r="BC228" s="29"/>
      <c r="BD228" s="111"/>
      <c r="BE228" s="111"/>
      <c r="BF228" s="111"/>
    </row>
    <row r="229" spans="2:58" ht="24.95" customHeight="1" x14ac:dyDescent="0.15">
      <c r="C229" s="237" t="s">
        <v>76</v>
      </c>
      <c r="D229" s="238"/>
      <c r="E229" s="238"/>
      <c r="F229" s="238"/>
      <c r="G229" s="238"/>
      <c r="H229" s="238"/>
      <c r="I229" s="242" t="s">
        <v>123</v>
      </c>
      <c r="J229" s="243"/>
      <c r="K229" s="244"/>
      <c r="L229" s="245" t="s">
        <v>70</v>
      </c>
      <c r="M229" s="175"/>
      <c r="N229" s="175"/>
      <c r="O229" s="175"/>
      <c r="P229" s="175"/>
      <c r="Q229" s="246"/>
      <c r="R229" s="215" t="s">
        <v>105</v>
      </c>
      <c r="S229" s="216"/>
      <c r="T229" s="216"/>
      <c r="U229" s="216"/>
      <c r="V229" s="216"/>
      <c r="W229" s="217"/>
      <c r="X229" s="221" t="s">
        <v>77</v>
      </c>
      <c r="Y229" s="222"/>
      <c r="Z229" s="222"/>
      <c r="AA229" s="222"/>
      <c r="AB229" s="222"/>
      <c r="AC229" s="223"/>
      <c r="AD229" s="218" t="s">
        <v>78</v>
      </c>
      <c r="AE229" s="219"/>
      <c r="AF229" s="219"/>
      <c r="AG229" s="219"/>
      <c r="AH229" s="219"/>
      <c r="AI229" s="224"/>
      <c r="AJ229" s="62"/>
      <c r="BA229" s="199" t="s">
        <v>79</v>
      </c>
      <c r="BB229" s="199" t="s">
        <v>80</v>
      </c>
    </row>
    <row r="230" spans="2:58" ht="24.95" customHeight="1" x14ac:dyDescent="0.15">
      <c r="C230" s="239"/>
      <c r="D230" s="175"/>
      <c r="E230" s="175"/>
      <c r="F230" s="175"/>
      <c r="G230" s="175"/>
      <c r="H230" s="175"/>
      <c r="I230" s="245"/>
      <c r="J230" s="175"/>
      <c r="K230" s="246"/>
      <c r="L230" s="245"/>
      <c r="M230" s="175"/>
      <c r="N230" s="175"/>
      <c r="O230" s="175"/>
      <c r="P230" s="175"/>
      <c r="Q230" s="246"/>
      <c r="R230" s="218"/>
      <c r="S230" s="219"/>
      <c r="T230" s="219"/>
      <c r="U230" s="219"/>
      <c r="V230" s="219"/>
      <c r="W230" s="220"/>
      <c r="X230" s="200" t="s">
        <v>81</v>
      </c>
      <c r="Y230" s="201"/>
      <c r="Z230" s="202"/>
      <c r="AA230" s="209" t="s">
        <v>82</v>
      </c>
      <c r="AB230" s="201"/>
      <c r="AC230" s="210"/>
      <c r="AD230" s="218"/>
      <c r="AE230" s="219"/>
      <c r="AF230" s="219"/>
      <c r="AG230" s="219"/>
      <c r="AH230" s="219"/>
      <c r="AI230" s="224"/>
      <c r="AJ230" s="62"/>
      <c r="BA230" s="175"/>
      <c r="BB230" s="133"/>
    </row>
    <row r="231" spans="2:58" ht="24.95" customHeight="1" x14ac:dyDescent="0.15">
      <c r="C231" s="239"/>
      <c r="D231" s="175"/>
      <c r="E231" s="175"/>
      <c r="F231" s="175"/>
      <c r="G231" s="175"/>
      <c r="H231" s="175"/>
      <c r="I231" s="245"/>
      <c r="J231" s="175"/>
      <c r="K231" s="246"/>
      <c r="L231" s="245"/>
      <c r="M231" s="175"/>
      <c r="N231" s="175"/>
      <c r="O231" s="175"/>
      <c r="P231" s="175"/>
      <c r="Q231" s="246"/>
      <c r="R231" s="218"/>
      <c r="S231" s="219"/>
      <c r="T231" s="219"/>
      <c r="U231" s="219"/>
      <c r="V231" s="219"/>
      <c r="W231" s="220"/>
      <c r="X231" s="203"/>
      <c r="Y231" s="204"/>
      <c r="Z231" s="205"/>
      <c r="AA231" s="211"/>
      <c r="AB231" s="204"/>
      <c r="AC231" s="212"/>
      <c r="AD231" s="218"/>
      <c r="AE231" s="219"/>
      <c r="AF231" s="219"/>
      <c r="AG231" s="219"/>
      <c r="AH231" s="219"/>
      <c r="AI231" s="224"/>
      <c r="AJ231" s="62"/>
      <c r="BA231" s="175"/>
      <c r="BB231" s="133"/>
    </row>
    <row r="232" spans="2:58" ht="24.95" customHeight="1" x14ac:dyDescent="0.15">
      <c r="C232" s="240"/>
      <c r="D232" s="241"/>
      <c r="E232" s="241"/>
      <c r="F232" s="241"/>
      <c r="G232" s="241"/>
      <c r="H232" s="241"/>
      <c r="I232" s="247"/>
      <c r="J232" s="241"/>
      <c r="K232" s="248"/>
      <c r="L232" s="247"/>
      <c r="M232" s="241"/>
      <c r="N232" s="241"/>
      <c r="O232" s="241"/>
      <c r="P232" s="241"/>
      <c r="Q232" s="248"/>
      <c r="R232" s="218"/>
      <c r="S232" s="219"/>
      <c r="T232" s="219"/>
      <c r="U232" s="219"/>
      <c r="V232" s="219"/>
      <c r="W232" s="220"/>
      <c r="X232" s="206"/>
      <c r="Y232" s="207"/>
      <c r="Z232" s="208"/>
      <c r="AA232" s="213"/>
      <c r="AB232" s="207"/>
      <c r="AC232" s="214"/>
      <c r="AD232" s="218"/>
      <c r="AE232" s="219"/>
      <c r="AF232" s="219"/>
      <c r="AG232" s="219"/>
      <c r="AH232" s="219"/>
      <c r="AI232" s="224"/>
      <c r="AJ232" s="62"/>
      <c r="BA232" s="175"/>
      <c r="BB232" s="133"/>
    </row>
    <row r="233" spans="2:58" ht="10.9" customHeight="1" x14ac:dyDescent="0.15">
      <c r="C233" s="134">
        <v>6</v>
      </c>
      <c r="D233" s="137" t="s">
        <v>83</v>
      </c>
      <c r="E233" s="140">
        <v>21</v>
      </c>
      <c r="F233" s="140" t="s">
        <v>84</v>
      </c>
      <c r="G233" s="134" t="s">
        <v>85</v>
      </c>
      <c r="H233" s="395"/>
      <c r="I233" s="143"/>
      <c r="J233" s="144"/>
      <c r="K233" s="145"/>
      <c r="L233" s="152">
        <f>J$217</f>
        <v>0</v>
      </c>
      <c r="M233" s="153"/>
      <c r="N233" s="153"/>
      <c r="O233" s="153"/>
      <c r="P233" s="153"/>
      <c r="Q233" s="154"/>
      <c r="R233" s="161">
        <f>IF(AND(I233="○",BA233="●"),2+ROUNDDOWN(($L233-100)/100,0)*2,0)</f>
        <v>0</v>
      </c>
      <c r="S233" s="162"/>
      <c r="T233" s="162"/>
      <c r="U233" s="162"/>
      <c r="V233" s="162"/>
      <c r="W233" s="163"/>
      <c r="X233" s="146">
        <v>1</v>
      </c>
      <c r="Y233" s="147"/>
      <c r="Z233" s="164"/>
      <c r="AA233" s="166">
        <f>IF(X233=1,$AL$32,IF(X233=2,$AL$52,IF(X233=3,$AL$70,IF(X233=4,$AL$89,IF(X233=5,$AL$107,IF(X233=6,$AL$125,IF(X233=7,$AL$144,IF(X233=8,$AL$162,IF(X233=9,$AL$180,IF(X233=10,$AL$199,0))))))))))</f>
        <v>0</v>
      </c>
      <c r="AB233" s="167"/>
      <c r="AC233" s="168"/>
      <c r="AD233" s="172">
        <f>IF(I233="○",ROUNDUP(R233*AA233,1),0)</f>
        <v>0</v>
      </c>
      <c r="AE233" s="173"/>
      <c r="AF233" s="173"/>
      <c r="AG233" s="173"/>
      <c r="AH233" s="173"/>
      <c r="AI233" s="174"/>
      <c r="AJ233" s="62"/>
      <c r="BA233" s="175" t="str">
        <f>IF(OR(I233="×",BA237="×"),"×","●")</f>
        <v>●</v>
      </c>
      <c r="BB233" s="133">
        <f>IF(BA233="●",IF(I233="定","-",I233),"-")</f>
        <v>0</v>
      </c>
    </row>
    <row r="234" spans="2:58" ht="10.9" customHeight="1" x14ac:dyDescent="0.15">
      <c r="C234" s="135"/>
      <c r="D234" s="138"/>
      <c r="E234" s="141"/>
      <c r="F234" s="141"/>
      <c r="G234" s="396"/>
      <c r="H234" s="397"/>
      <c r="I234" s="146"/>
      <c r="J234" s="147"/>
      <c r="K234" s="148"/>
      <c r="L234" s="155"/>
      <c r="M234" s="156"/>
      <c r="N234" s="156"/>
      <c r="O234" s="156"/>
      <c r="P234" s="156"/>
      <c r="Q234" s="157"/>
      <c r="R234" s="161"/>
      <c r="S234" s="162"/>
      <c r="T234" s="162"/>
      <c r="U234" s="162"/>
      <c r="V234" s="162"/>
      <c r="W234" s="163"/>
      <c r="X234" s="146"/>
      <c r="Y234" s="147"/>
      <c r="Z234" s="164"/>
      <c r="AA234" s="166"/>
      <c r="AB234" s="167"/>
      <c r="AC234" s="168"/>
      <c r="AD234" s="172"/>
      <c r="AE234" s="173"/>
      <c r="AF234" s="173"/>
      <c r="AG234" s="173"/>
      <c r="AH234" s="173"/>
      <c r="AI234" s="174"/>
      <c r="AJ234" s="62"/>
      <c r="BA234" s="175"/>
      <c r="BB234" s="133"/>
    </row>
    <row r="235" spans="2:58" ht="10.9" customHeight="1" x14ac:dyDescent="0.15">
      <c r="C235" s="135"/>
      <c r="D235" s="138"/>
      <c r="E235" s="141"/>
      <c r="F235" s="141"/>
      <c r="G235" s="396"/>
      <c r="H235" s="397"/>
      <c r="I235" s="146"/>
      <c r="J235" s="147"/>
      <c r="K235" s="148"/>
      <c r="L235" s="155"/>
      <c r="M235" s="156"/>
      <c r="N235" s="156"/>
      <c r="O235" s="156"/>
      <c r="P235" s="156"/>
      <c r="Q235" s="157"/>
      <c r="R235" s="161"/>
      <c r="S235" s="162"/>
      <c r="T235" s="162"/>
      <c r="U235" s="162"/>
      <c r="V235" s="162"/>
      <c r="W235" s="163"/>
      <c r="X235" s="146"/>
      <c r="Y235" s="147"/>
      <c r="Z235" s="164"/>
      <c r="AA235" s="166"/>
      <c r="AB235" s="167"/>
      <c r="AC235" s="168"/>
      <c r="AD235" s="172"/>
      <c r="AE235" s="173"/>
      <c r="AF235" s="173"/>
      <c r="AG235" s="173"/>
      <c r="AH235" s="173"/>
      <c r="AI235" s="174"/>
      <c r="AJ235" s="62"/>
      <c r="BA235" s="175"/>
      <c r="BB235" s="133"/>
    </row>
    <row r="236" spans="2:58" ht="10.9" customHeight="1" x14ac:dyDescent="0.15">
      <c r="C236" s="136"/>
      <c r="D236" s="139"/>
      <c r="E236" s="142"/>
      <c r="F236" s="142"/>
      <c r="G236" s="398"/>
      <c r="H236" s="399"/>
      <c r="I236" s="149"/>
      <c r="J236" s="150"/>
      <c r="K236" s="151"/>
      <c r="L236" s="158"/>
      <c r="M236" s="159"/>
      <c r="N236" s="159"/>
      <c r="O236" s="159"/>
      <c r="P236" s="159"/>
      <c r="Q236" s="160"/>
      <c r="R236" s="161"/>
      <c r="S236" s="162"/>
      <c r="T236" s="162"/>
      <c r="U236" s="162"/>
      <c r="V236" s="162"/>
      <c r="W236" s="163"/>
      <c r="X236" s="149"/>
      <c r="Y236" s="150"/>
      <c r="Z236" s="165"/>
      <c r="AA236" s="169"/>
      <c r="AB236" s="170"/>
      <c r="AC236" s="171"/>
      <c r="AD236" s="172"/>
      <c r="AE236" s="173"/>
      <c r="AF236" s="173"/>
      <c r="AG236" s="173"/>
      <c r="AH236" s="173"/>
      <c r="AI236" s="174"/>
      <c r="AJ236" s="62"/>
      <c r="BA236" s="175"/>
      <c r="BB236" s="133"/>
    </row>
    <row r="237" spans="2:58" ht="10.9" customHeight="1" x14ac:dyDescent="0.15">
      <c r="C237" s="134">
        <v>6</v>
      </c>
      <c r="D237" s="137" t="s">
        <v>83</v>
      </c>
      <c r="E237" s="140">
        <v>22</v>
      </c>
      <c r="F237" s="140" t="s">
        <v>84</v>
      </c>
      <c r="G237" s="134" t="s">
        <v>86</v>
      </c>
      <c r="H237" s="395"/>
      <c r="I237" s="143"/>
      <c r="J237" s="144"/>
      <c r="K237" s="145"/>
      <c r="L237" s="152">
        <f>J$217</f>
        <v>0</v>
      </c>
      <c r="M237" s="153"/>
      <c r="N237" s="153"/>
      <c r="O237" s="153"/>
      <c r="P237" s="153"/>
      <c r="Q237" s="154"/>
      <c r="R237" s="161">
        <f t="shared" ref="R237" si="0">IF(AND(I237="○",BA237="●"),2+ROUNDDOWN(($L237-100)/100,0)*2,0)</f>
        <v>0</v>
      </c>
      <c r="S237" s="162"/>
      <c r="T237" s="162"/>
      <c r="U237" s="162"/>
      <c r="V237" s="162"/>
      <c r="W237" s="163"/>
      <c r="X237" s="146">
        <v>1</v>
      </c>
      <c r="Y237" s="147"/>
      <c r="Z237" s="164"/>
      <c r="AA237" s="166">
        <f t="shared" ref="AA237" si="1">IF(X237=1,$AL$32,IF(X237=2,$AL$52,IF(X237=3,$AL$70,IF(X237=4,$AL$89,IF(X237=5,$AL$107,IF(X237=6,$AL$125,IF(X237=7,$AL$144,IF(X237=8,$AL$162,IF(X237=9,$AL$180,IF(X237=10,$AL$199,0))))))))))</f>
        <v>0</v>
      </c>
      <c r="AB237" s="167"/>
      <c r="AC237" s="168"/>
      <c r="AD237" s="172">
        <f t="shared" ref="AD237" si="2">IF(I237="○",ROUNDUP(R237*AA237,1),0)</f>
        <v>0</v>
      </c>
      <c r="AE237" s="173"/>
      <c r="AF237" s="173"/>
      <c r="AG237" s="173"/>
      <c r="AH237" s="173"/>
      <c r="AI237" s="174"/>
      <c r="AJ237" s="62"/>
      <c r="BA237" s="175" t="str">
        <f t="shared" ref="BA237" si="3">IF(OR(I237="×",BA241="×"),"×","●")</f>
        <v>●</v>
      </c>
      <c r="BB237" s="133">
        <f>IF(BA237="●",IF(I237="定","-",I237),"-")</f>
        <v>0</v>
      </c>
    </row>
    <row r="238" spans="2:58" ht="10.9" customHeight="1" x14ac:dyDescent="0.15">
      <c r="C238" s="135"/>
      <c r="D238" s="138"/>
      <c r="E238" s="141"/>
      <c r="F238" s="141"/>
      <c r="G238" s="396"/>
      <c r="H238" s="397"/>
      <c r="I238" s="146"/>
      <c r="J238" s="147"/>
      <c r="K238" s="148"/>
      <c r="L238" s="155"/>
      <c r="M238" s="156"/>
      <c r="N238" s="156"/>
      <c r="O238" s="156"/>
      <c r="P238" s="156"/>
      <c r="Q238" s="157"/>
      <c r="R238" s="161"/>
      <c r="S238" s="162"/>
      <c r="T238" s="162"/>
      <c r="U238" s="162"/>
      <c r="V238" s="162"/>
      <c r="W238" s="163"/>
      <c r="X238" s="146"/>
      <c r="Y238" s="147"/>
      <c r="Z238" s="164"/>
      <c r="AA238" s="166"/>
      <c r="AB238" s="167"/>
      <c r="AC238" s="168"/>
      <c r="AD238" s="172"/>
      <c r="AE238" s="173"/>
      <c r="AF238" s="173"/>
      <c r="AG238" s="173"/>
      <c r="AH238" s="173"/>
      <c r="AI238" s="174"/>
      <c r="AJ238" s="62"/>
      <c r="BA238" s="175"/>
      <c r="BB238" s="133"/>
    </row>
    <row r="239" spans="2:58" ht="10.9" customHeight="1" x14ac:dyDescent="0.15">
      <c r="C239" s="135"/>
      <c r="D239" s="138"/>
      <c r="E239" s="141"/>
      <c r="F239" s="141"/>
      <c r="G239" s="396"/>
      <c r="H239" s="397"/>
      <c r="I239" s="146"/>
      <c r="J239" s="147"/>
      <c r="K239" s="148"/>
      <c r="L239" s="155"/>
      <c r="M239" s="156"/>
      <c r="N239" s="156"/>
      <c r="O239" s="156"/>
      <c r="P239" s="156"/>
      <c r="Q239" s="157"/>
      <c r="R239" s="161"/>
      <c r="S239" s="162"/>
      <c r="T239" s="162"/>
      <c r="U239" s="162"/>
      <c r="V239" s="162"/>
      <c r="W239" s="163"/>
      <c r="X239" s="146"/>
      <c r="Y239" s="147"/>
      <c r="Z239" s="164"/>
      <c r="AA239" s="166"/>
      <c r="AB239" s="167"/>
      <c r="AC239" s="168"/>
      <c r="AD239" s="172"/>
      <c r="AE239" s="173"/>
      <c r="AF239" s="173"/>
      <c r="AG239" s="173"/>
      <c r="AH239" s="173"/>
      <c r="AI239" s="174"/>
      <c r="AJ239" s="62"/>
      <c r="BA239" s="175"/>
      <c r="BB239" s="133"/>
    </row>
    <row r="240" spans="2:58" ht="10.9" customHeight="1" x14ac:dyDescent="0.15">
      <c r="C240" s="136"/>
      <c r="D240" s="139"/>
      <c r="E240" s="142"/>
      <c r="F240" s="142"/>
      <c r="G240" s="398"/>
      <c r="H240" s="399"/>
      <c r="I240" s="149"/>
      <c r="J240" s="150"/>
      <c r="K240" s="151"/>
      <c r="L240" s="158"/>
      <c r="M240" s="159"/>
      <c r="N240" s="159"/>
      <c r="O240" s="159"/>
      <c r="P240" s="159"/>
      <c r="Q240" s="160"/>
      <c r="R240" s="161"/>
      <c r="S240" s="162"/>
      <c r="T240" s="162"/>
      <c r="U240" s="162"/>
      <c r="V240" s="162"/>
      <c r="W240" s="163"/>
      <c r="X240" s="149"/>
      <c r="Y240" s="150"/>
      <c r="Z240" s="165"/>
      <c r="AA240" s="169"/>
      <c r="AB240" s="170"/>
      <c r="AC240" s="171"/>
      <c r="AD240" s="172"/>
      <c r="AE240" s="173"/>
      <c r="AF240" s="173"/>
      <c r="AG240" s="173"/>
      <c r="AH240" s="173"/>
      <c r="AI240" s="174"/>
      <c r="AJ240" s="62"/>
      <c r="BA240" s="175"/>
      <c r="BB240" s="133"/>
    </row>
    <row r="241" spans="3:54" ht="10.9" customHeight="1" x14ac:dyDescent="0.15">
      <c r="C241" s="134">
        <v>6</v>
      </c>
      <c r="D241" s="137" t="s">
        <v>83</v>
      </c>
      <c r="E241" s="140">
        <v>23</v>
      </c>
      <c r="F241" s="140" t="s">
        <v>84</v>
      </c>
      <c r="G241" s="134" t="s">
        <v>87</v>
      </c>
      <c r="H241" s="395"/>
      <c r="I241" s="143"/>
      <c r="J241" s="144"/>
      <c r="K241" s="145"/>
      <c r="L241" s="152">
        <f>J$217</f>
        <v>0</v>
      </c>
      <c r="M241" s="153"/>
      <c r="N241" s="153"/>
      <c r="O241" s="153"/>
      <c r="P241" s="153"/>
      <c r="Q241" s="154"/>
      <c r="R241" s="161">
        <f t="shared" ref="R241" si="4">IF(AND(I241="○",BA241="●"),2+ROUNDDOWN(($L241-100)/100,0)*2,0)</f>
        <v>0</v>
      </c>
      <c r="S241" s="162"/>
      <c r="T241" s="162"/>
      <c r="U241" s="162"/>
      <c r="V241" s="162"/>
      <c r="W241" s="163"/>
      <c r="X241" s="146">
        <v>1</v>
      </c>
      <c r="Y241" s="147"/>
      <c r="Z241" s="164"/>
      <c r="AA241" s="166">
        <f t="shared" ref="AA241" si="5">IF(X241=1,$AL$32,IF(X241=2,$AL$52,IF(X241=3,$AL$70,IF(X241=4,$AL$89,IF(X241=5,$AL$107,IF(X241=6,$AL$125,IF(X241=7,$AL$144,IF(X241=8,$AL$162,IF(X241=9,$AL$180,IF(X241=10,$AL$199,0))))))))))</f>
        <v>0</v>
      </c>
      <c r="AB241" s="167"/>
      <c r="AC241" s="168"/>
      <c r="AD241" s="172">
        <f t="shared" ref="AD241" si="6">IF(I241="○",ROUNDUP(R241*AA241,1),0)</f>
        <v>0</v>
      </c>
      <c r="AE241" s="173"/>
      <c r="AF241" s="173"/>
      <c r="AG241" s="173"/>
      <c r="AH241" s="173"/>
      <c r="AI241" s="174"/>
      <c r="AJ241" s="62"/>
      <c r="BA241" s="175" t="str">
        <f t="shared" ref="BA241" si="7">IF(OR(I241="×",BA245="×"),"×","●")</f>
        <v>●</v>
      </c>
      <c r="BB241" s="133">
        <f>IF(BA241="●",IF(I241="定","-",I241),"-")</f>
        <v>0</v>
      </c>
    </row>
    <row r="242" spans="3:54" ht="10.9" customHeight="1" x14ac:dyDescent="0.15">
      <c r="C242" s="135"/>
      <c r="D242" s="138"/>
      <c r="E242" s="141"/>
      <c r="F242" s="141"/>
      <c r="G242" s="396"/>
      <c r="H242" s="397"/>
      <c r="I242" s="146"/>
      <c r="J242" s="147"/>
      <c r="K242" s="148"/>
      <c r="L242" s="155"/>
      <c r="M242" s="156"/>
      <c r="N242" s="156"/>
      <c r="O242" s="156"/>
      <c r="P242" s="156"/>
      <c r="Q242" s="157"/>
      <c r="R242" s="161"/>
      <c r="S242" s="162"/>
      <c r="T242" s="162"/>
      <c r="U242" s="162"/>
      <c r="V242" s="162"/>
      <c r="W242" s="163"/>
      <c r="X242" s="146"/>
      <c r="Y242" s="147"/>
      <c r="Z242" s="164"/>
      <c r="AA242" s="166"/>
      <c r="AB242" s="167"/>
      <c r="AC242" s="168"/>
      <c r="AD242" s="172"/>
      <c r="AE242" s="173"/>
      <c r="AF242" s="173"/>
      <c r="AG242" s="173"/>
      <c r="AH242" s="173"/>
      <c r="AI242" s="174"/>
      <c r="AJ242" s="62"/>
      <c r="BA242" s="175"/>
      <c r="BB242" s="133"/>
    </row>
    <row r="243" spans="3:54" ht="10.9" customHeight="1" x14ac:dyDescent="0.15">
      <c r="C243" s="135"/>
      <c r="D243" s="138"/>
      <c r="E243" s="141"/>
      <c r="F243" s="141"/>
      <c r="G243" s="396"/>
      <c r="H243" s="397"/>
      <c r="I243" s="146"/>
      <c r="J243" s="147"/>
      <c r="K243" s="148"/>
      <c r="L243" s="155"/>
      <c r="M243" s="156"/>
      <c r="N243" s="156"/>
      <c r="O243" s="156"/>
      <c r="P243" s="156"/>
      <c r="Q243" s="157"/>
      <c r="R243" s="161"/>
      <c r="S243" s="162"/>
      <c r="T243" s="162"/>
      <c r="U243" s="162"/>
      <c r="V243" s="162"/>
      <c r="W243" s="163"/>
      <c r="X243" s="146"/>
      <c r="Y243" s="147"/>
      <c r="Z243" s="164"/>
      <c r="AA243" s="166"/>
      <c r="AB243" s="167"/>
      <c r="AC243" s="168"/>
      <c r="AD243" s="172"/>
      <c r="AE243" s="173"/>
      <c r="AF243" s="173"/>
      <c r="AG243" s="173"/>
      <c r="AH243" s="173"/>
      <c r="AI243" s="174"/>
      <c r="AJ243" s="62"/>
      <c r="BA243" s="175"/>
      <c r="BB243" s="133"/>
    </row>
    <row r="244" spans="3:54" ht="10.9" customHeight="1" x14ac:dyDescent="0.15">
      <c r="C244" s="136"/>
      <c r="D244" s="139"/>
      <c r="E244" s="142"/>
      <c r="F244" s="142"/>
      <c r="G244" s="398"/>
      <c r="H244" s="399"/>
      <c r="I244" s="149"/>
      <c r="J244" s="150"/>
      <c r="K244" s="151"/>
      <c r="L244" s="158"/>
      <c r="M244" s="159"/>
      <c r="N244" s="159"/>
      <c r="O244" s="159"/>
      <c r="P244" s="159"/>
      <c r="Q244" s="160"/>
      <c r="R244" s="161"/>
      <c r="S244" s="162"/>
      <c r="T244" s="162"/>
      <c r="U244" s="162"/>
      <c r="V244" s="162"/>
      <c r="W244" s="163"/>
      <c r="X244" s="149"/>
      <c r="Y244" s="150"/>
      <c r="Z244" s="165"/>
      <c r="AA244" s="169"/>
      <c r="AB244" s="170"/>
      <c r="AC244" s="171"/>
      <c r="AD244" s="172"/>
      <c r="AE244" s="173"/>
      <c r="AF244" s="173"/>
      <c r="AG244" s="173"/>
      <c r="AH244" s="173"/>
      <c r="AI244" s="174"/>
      <c r="AJ244" s="62"/>
      <c r="BA244" s="175"/>
      <c r="BB244" s="133"/>
    </row>
    <row r="245" spans="3:54" ht="10.9" customHeight="1" x14ac:dyDescent="0.15">
      <c r="C245" s="134">
        <v>6</v>
      </c>
      <c r="D245" s="137" t="s">
        <v>83</v>
      </c>
      <c r="E245" s="140">
        <v>24</v>
      </c>
      <c r="F245" s="140" t="s">
        <v>84</v>
      </c>
      <c r="G245" s="134" t="s">
        <v>88</v>
      </c>
      <c r="H245" s="395"/>
      <c r="I245" s="143"/>
      <c r="J245" s="144"/>
      <c r="K245" s="145"/>
      <c r="L245" s="152">
        <f>J$217</f>
        <v>0</v>
      </c>
      <c r="M245" s="153"/>
      <c r="N245" s="153"/>
      <c r="O245" s="153"/>
      <c r="P245" s="153"/>
      <c r="Q245" s="154"/>
      <c r="R245" s="161">
        <f t="shared" ref="R245" si="8">IF(AND(I245="○",BA245="●"),2+ROUNDDOWN(($L245-100)/100,0)*2,0)</f>
        <v>0</v>
      </c>
      <c r="S245" s="162"/>
      <c r="T245" s="162"/>
      <c r="U245" s="162"/>
      <c r="V245" s="162"/>
      <c r="W245" s="163"/>
      <c r="X245" s="146">
        <v>1</v>
      </c>
      <c r="Y245" s="147"/>
      <c r="Z245" s="164"/>
      <c r="AA245" s="166">
        <f t="shared" ref="AA245" si="9">IF(X245=1,$AL$32,IF(X245=2,$AL$52,IF(X245=3,$AL$70,IF(X245=4,$AL$89,IF(X245=5,$AL$107,IF(X245=6,$AL$125,IF(X245=7,$AL$144,IF(X245=8,$AL$162,IF(X245=9,$AL$180,IF(X245=10,$AL$199,0))))))))))</f>
        <v>0</v>
      </c>
      <c r="AB245" s="167"/>
      <c r="AC245" s="168"/>
      <c r="AD245" s="172">
        <f t="shared" ref="AD245" si="10">IF(I245="○",ROUNDUP(R245*AA245,1),0)</f>
        <v>0</v>
      </c>
      <c r="AE245" s="173"/>
      <c r="AF245" s="173"/>
      <c r="AG245" s="173"/>
      <c r="AH245" s="173"/>
      <c r="AI245" s="174"/>
      <c r="AJ245" s="62"/>
      <c r="BA245" s="175" t="str">
        <f t="shared" ref="BA245" si="11">IF(OR(I245="×",BA249="×"),"×","●")</f>
        <v>●</v>
      </c>
      <c r="BB245" s="133">
        <f>IF(BA245="●",IF(I245="定","-",I245),"-")</f>
        <v>0</v>
      </c>
    </row>
    <row r="246" spans="3:54" ht="10.9" customHeight="1" x14ac:dyDescent="0.15">
      <c r="C246" s="135"/>
      <c r="D246" s="138"/>
      <c r="E246" s="141"/>
      <c r="F246" s="141"/>
      <c r="G246" s="396"/>
      <c r="H246" s="397"/>
      <c r="I246" s="146"/>
      <c r="J246" s="147"/>
      <c r="K246" s="148"/>
      <c r="L246" s="155"/>
      <c r="M246" s="156"/>
      <c r="N246" s="156"/>
      <c r="O246" s="156"/>
      <c r="P246" s="156"/>
      <c r="Q246" s="157"/>
      <c r="R246" s="161"/>
      <c r="S246" s="162"/>
      <c r="T246" s="162"/>
      <c r="U246" s="162"/>
      <c r="V246" s="162"/>
      <c r="W246" s="163"/>
      <c r="X246" s="146"/>
      <c r="Y246" s="147"/>
      <c r="Z246" s="164"/>
      <c r="AA246" s="166"/>
      <c r="AB246" s="167"/>
      <c r="AC246" s="168"/>
      <c r="AD246" s="172"/>
      <c r="AE246" s="173"/>
      <c r="AF246" s="173"/>
      <c r="AG246" s="173"/>
      <c r="AH246" s="173"/>
      <c r="AI246" s="174"/>
      <c r="AJ246" s="62"/>
      <c r="BA246" s="175"/>
      <c r="BB246" s="133"/>
    </row>
    <row r="247" spans="3:54" ht="10.9" customHeight="1" x14ac:dyDescent="0.15">
      <c r="C247" s="135"/>
      <c r="D247" s="138"/>
      <c r="E247" s="141"/>
      <c r="F247" s="141"/>
      <c r="G247" s="396"/>
      <c r="H247" s="397"/>
      <c r="I247" s="146"/>
      <c r="J247" s="147"/>
      <c r="K247" s="148"/>
      <c r="L247" s="155"/>
      <c r="M247" s="156"/>
      <c r="N247" s="156"/>
      <c r="O247" s="156"/>
      <c r="P247" s="156"/>
      <c r="Q247" s="157"/>
      <c r="R247" s="161"/>
      <c r="S247" s="162"/>
      <c r="T247" s="162"/>
      <c r="U247" s="162"/>
      <c r="V247" s="162"/>
      <c r="W247" s="163"/>
      <c r="X247" s="146"/>
      <c r="Y247" s="147"/>
      <c r="Z247" s="164"/>
      <c r="AA247" s="166"/>
      <c r="AB247" s="167"/>
      <c r="AC247" s="168"/>
      <c r="AD247" s="172"/>
      <c r="AE247" s="173"/>
      <c r="AF247" s="173"/>
      <c r="AG247" s="173"/>
      <c r="AH247" s="173"/>
      <c r="AI247" s="174"/>
      <c r="AJ247" s="62"/>
      <c r="BA247" s="175"/>
      <c r="BB247" s="133"/>
    </row>
    <row r="248" spans="3:54" ht="10.9" customHeight="1" x14ac:dyDescent="0.15">
      <c r="C248" s="136"/>
      <c r="D248" s="139"/>
      <c r="E248" s="142"/>
      <c r="F248" s="142"/>
      <c r="G248" s="398"/>
      <c r="H248" s="399"/>
      <c r="I248" s="149"/>
      <c r="J248" s="150"/>
      <c r="K248" s="151"/>
      <c r="L248" s="158"/>
      <c r="M248" s="159"/>
      <c r="N248" s="159"/>
      <c r="O248" s="159"/>
      <c r="P248" s="159"/>
      <c r="Q248" s="160"/>
      <c r="R248" s="161"/>
      <c r="S248" s="162"/>
      <c r="T248" s="162"/>
      <c r="U248" s="162"/>
      <c r="V248" s="162"/>
      <c r="W248" s="163"/>
      <c r="X248" s="149"/>
      <c r="Y248" s="150"/>
      <c r="Z248" s="165"/>
      <c r="AA248" s="169"/>
      <c r="AB248" s="170"/>
      <c r="AC248" s="171"/>
      <c r="AD248" s="172"/>
      <c r="AE248" s="173"/>
      <c r="AF248" s="173"/>
      <c r="AG248" s="173"/>
      <c r="AH248" s="173"/>
      <c r="AI248" s="174"/>
      <c r="AJ248" s="62"/>
      <c r="BA248" s="175"/>
      <c r="BB248" s="133"/>
    </row>
    <row r="249" spans="3:54" ht="10.9" customHeight="1" x14ac:dyDescent="0.15">
      <c r="C249" s="134">
        <v>6</v>
      </c>
      <c r="D249" s="137" t="s">
        <v>83</v>
      </c>
      <c r="E249" s="140">
        <v>25</v>
      </c>
      <c r="F249" s="140" t="s">
        <v>84</v>
      </c>
      <c r="G249" s="134" t="s">
        <v>89</v>
      </c>
      <c r="H249" s="395"/>
      <c r="I249" s="143"/>
      <c r="J249" s="144"/>
      <c r="K249" s="145"/>
      <c r="L249" s="152">
        <f>J$217</f>
        <v>0</v>
      </c>
      <c r="M249" s="153"/>
      <c r="N249" s="153"/>
      <c r="O249" s="153"/>
      <c r="P249" s="153"/>
      <c r="Q249" s="154"/>
      <c r="R249" s="161">
        <f t="shared" ref="R249" si="12">IF(AND(I249="○",BA249="●"),2+ROUNDDOWN(($L249-100)/100,0)*2,0)</f>
        <v>0</v>
      </c>
      <c r="S249" s="162"/>
      <c r="T249" s="162"/>
      <c r="U249" s="162"/>
      <c r="V249" s="162"/>
      <c r="W249" s="163"/>
      <c r="X249" s="146">
        <v>1</v>
      </c>
      <c r="Y249" s="147"/>
      <c r="Z249" s="164"/>
      <c r="AA249" s="166">
        <f t="shared" ref="AA249" si="13">IF(X249=1,$AL$32,IF(X249=2,$AL$52,IF(X249=3,$AL$70,IF(X249=4,$AL$89,IF(X249=5,$AL$107,IF(X249=6,$AL$125,IF(X249=7,$AL$144,IF(X249=8,$AL$162,IF(X249=9,$AL$180,IF(X249=10,$AL$199,0))))))))))</f>
        <v>0</v>
      </c>
      <c r="AB249" s="167"/>
      <c r="AC249" s="168"/>
      <c r="AD249" s="172">
        <f t="shared" ref="AD249" si="14">IF(I249="○",ROUNDUP(R249*AA249,1),0)</f>
        <v>0</v>
      </c>
      <c r="AE249" s="173"/>
      <c r="AF249" s="173"/>
      <c r="AG249" s="173"/>
      <c r="AH249" s="173"/>
      <c r="AI249" s="174"/>
      <c r="AJ249" s="62"/>
      <c r="BA249" s="175" t="str">
        <f t="shared" ref="BA249" si="15">IF(OR(I249="×",BA253="×"),"×","●")</f>
        <v>●</v>
      </c>
      <c r="BB249" s="133">
        <f>IF(BA249="●",IF(I249="定","-",I249),"-")</f>
        <v>0</v>
      </c>
    </row>
    <row r="250" spans="3:54" ht="10.9" customHeight="1" x14ac:dyDescent="0.15">
      <c r="C250" s="135"/>
      <c r="D250" s="138"/>
      <c r="E250" s="141"/>
      <c r="F250" s="141"/>
      <c r="G250" s="396"/>
      <c r="H250" s="397"/>
      <c r="I250" s="146"/>
      <c r="J250" s="147"/>
      <c r="K250" s="148"/>
      <c r="L250" s="155"/>
      <c r="M250" s="156"/>
      <c r="N250" s="156"/>
      <c r="O250" s="156"/>
      <c r="P250" s="156"/>
      <c r="Q250" s="157"/>
      <c r="R250" s="161"/>
      <c r="S250" s="162"/>
      <c r="T250" s="162"/>
      <c r="U250" s="162"/>
      <c r="V250" s="162"/>
      <c r="W250" s="163"/>
      <c r="X250" s="146"/>
      <c r="Y250" s="147"/>
      <c r="Z250" s="164"/>
      <c r="AA250" s="166"/>
      <c r="AB250" s="167"/>
      <c r="AC250" s="168"/>
      <c r="AD250" s="172"/>
      <c r="AE250" s="173"/>
      <c r="AF250" s="173"/>
      <c r="AG250" s="173"/>
      <c r="AH250" s="173"/>
      <c r="AI250" s="174"/>
      <c r="AJ250" s="62"/>
      <c r="BA250" s="175"/>
      <c r="BB250" s="133"/>
    </row>
    <row r="251" spans="3:54" ht="10.9" customHeight="1" x14ac:dyDescent="0.15">
      <c r="C251" s="135"/>
      <c r="D251" s="138"/>
      <c r="E251" s="141"/>
      <c r="F251" s="141"/>
      <c r="G251" s="396"/>
      <c r="H251" s="397"/>
      <c r="I251" s="146"/>
      <c r="J251" s="147"/>
      <c r="K251" s="148"/>
      <c r="L251" s="155"/>
      <c r="M251" s="156"/>
      <c r="N251" s="156"/>
      <c r="O251" s="156"/>
      <c r="P251" s="156"/>
      <c r="Q251" s="157"/>
      <c r="R251" s="161"/>
      <c r="S251" s="162"/>
      <c r="T251" s="162"/>
      <c r="U251" s="162"/>
      <c r="V251" s="162"/>
      <c r="W251" s="163"/>
      <c r="X251" s="146"/>
      <c r="Y251" s="147"/>
      <c r="Z251" s="164"/>
      <c r="AA251" s="166"/>
      <c r="AB251" s="167"/>
      <c r="AC251" s="168"/>
      <c r="AD251" s="172"/>
      <c r="AE251" s="173"/>
      <c r="AF251" s="173"/>
      <c r="AG251" s="173"/>
      <c r="AH251" s="173"/>
      <c r="AI251" s="174"/>
      <c r="AJ251" s="62"/>
      <c r="BA251" s="175"/>
      <c r="BB251" s="133"/>
    </row>
    <row r="252" spans="3:54" ht="10.9" customHeight="1" x14ac:dyDescent="0.15">
      <c r="C252" s="136"/>
      <c r="D252" s="139"/>
      <c r="E252" s="142"/>
      <c r="F252" s="142"/>
      <c r="G252" s="398"/>
      <c r="H252" s="399"/>
      <c r="I252" s="149"/>
      <c r="J252" s="150"/>
      <c r="K252" s="151"/>
      <c r="L252" s="158"/>
      <c r="M252" s="159"/>
      <c r="N252" s="159"/>
      <c r="O252" s="159"/>
      <c r="P252" s="159"/>
      <c r="Q252" s="160"/>
      <c r="R252" s="161"/>
      <c r="S252" s="162"/>
      <c r="T252" s="162"/>
      <c r="U252" s="162"/>
      <c r="V252" s="162"/>
      <c r="W252" s="163"/>
      <c r="X252" s="149"/>
      <c r="Y252" s="150"/>
      <c r="Z252" s="165"/>
      <c r="AA252" s="169"/>
      <c r="AB252" s="170"/>
      <c r="AC252" s="171"/>
      <c r="AD252" s="172"/>
      <c r="AE252" s="173"/>
      <c r="AF252" s="173"/>
      <c r="AG252" s="173"/>
      <c r="AH252" s="173"/>
      <c r="AI252" s="174"/>
      <c r="AJ252" s="62"/>
      <c r="BA252" s="175"/>
      <c r="BB252" s="133"/>
    </row>
    <row r="253" spans="3:54" ht="10.9" customHeight="1" x14ac:dyDescent="0.15">
      <c r="C253" s="134">
        <v>6</v>
      </c>
      <c r="D253" s="137" t="s">
        <v>83</v>
      </c>
      <c r="E253" s="140">
        <v>26</v>
      </c>
      <c r="F253" s="140" t="s">
        <v>84</v>
      </c>
      <c r="G253" s="134" t="s">
        <v>90</v>
      </c>
      <c r="H253" s="395"/>
      <c r="I253" s="143"/>
      <c r="J253" s="144"/>
      <c r="K253" s="145"/>
      <c r="L253" s="152">
        <f>J$217</f>
        <v>0</v>
      </c>
      <c r="M253" s="153"/>
      <c r="N253" s="153"/>
      <c r="O253" s="153"/>
      <c r="P253" s="153"/>
      <c r="Q253" s="154"/>
      <c r="R253" s="161">
        <f t="shared" ref="R253" si="16">IF(AND(I253="○",BA253="●"),2+ROUNDDOWN(($L253-100)/100,0)*2,0)</f>
        <v>0</v>
      </c>
      <c r="S253" s="162"/>
      <c r="T253" s="162"/>
      <c r="U253" s="162"/>
      <c r="V253" s="162"/>
      <c r="W253" s="163"/>
      <c r="X253" s="146">
        <v>1</v>
      </c>
      <c r="Y253" s="147"/>
      <c r="Z253" s="164"/>
      <c r="AA253" s="166">
        <f t="shared" ref="AA253" si="17">IF(X253=1,$AL$32,IF(X253=2,$AL$52,IF(X253=3,$AL$70,IF(X253=4,$AL$89,IF(X253=5,$AL$107,IF(X253=6,$AL$125,IF(X253=7,$AL$144,IF(X253=8,$AL$162,IF(X253=9,$AL$180,IF(X253=10,$AL$199,0))))))))))</f>
        <v>0</v>
      </c>
      <c r="AB253" s="167"/>
      <c r="AC253" s="168"/>
      <c r="AD253" s="172">
        <f t="shared" ref="AD253" si="18">IF(I253="○",ROUNDUP(R253*AA253,1),0)</f>
        <v>0</v>
      </c>
      <c r="AE253" s="173"/>
      <c r="AF253" s="173"/>
      <c r="AG253" s="173"/>
      <c r="AH253" s="173"/>
      <c r="AI253" s="174"/>
      <c r="AJ253" s="62"/>
      <c r="BA253" s="175" t="str">
        <f t="shared" ref="BA253" si="19">IF(OR(I253="×",BA257="×"),"×","●")</f>
        <v>●</v>
      </c>
      <c r="BB253" s="133">
        <f>IF(BA253="●",IF(I253="定","-",I253),"-")</f>
        <v>0</v>
      </c>
    </row>
    <row r="254" spans="3:54" ht="10.9" customHeight="1" x14ac:dyDescent="0.15">
      <c r="C254" s="135"/>
      <c r="D254" s="138"/>
      <c r="E254" s="141"/>
      <c r="F254" s="141"/>
      <c r="G254" s="396"/>
      <c r="H254" s="397"/>
      <c r="I254" s="146"/>
      <c r="J254" s="147"/>
      <c r="K254" s="148"/>
      <c r="L254" s="155"/>
      <c r="M254" s="156"/>
      <c r="N254" s="156"/>
      <c r="O254" s="156"/>
      <c r="P254" s="156"/>
      <c r="Q254" s="157"/>
      <c r="R254" s="161"/>
      <c r="S254" s="162"/>
      <c r="T254" s="162"/>
      <c r="U254" s="162"/>
      <c r="V254" s="162"/>
      <c r="W254" s="163"/>
      <c r="X254" s="146"/>
      <c r="Y254" s="147"/>
      <c r="Z254" s="164"/>
      <c r="AA254" s="166"/>
      <c r="AB254" s="167"/>
      <c r="AC254" s="168"/>
      <c r="AD254" s="172"/>
      <c r="AE254" s="173"/>
      <c r="AF254" s="173"/>
      <c r="AG254" s="173"/>
      <c r="AH254" s="173"/>
      <c r="AI254" s="174"/>
      <c r="AJ254" s="62"/>
      <c r="BA254" s="175"/>
      <c r="BB254" s="133"/>
    </row>
    <row r="255" spans="3:54" ht="10.9" customHeight="1" x14ac:dyDescent="0.15">
      <c r="C255" s="135"/>
      <c r="D255" s="138"/>
      <c r="E255" s="141"/>
      <c r="F255" s="141"/>
      <c r="G255" s="396"/>
      <c r="H255" s="397"/>
      <c r="I255" s="146"/>
      <c r="J255" s="147"/>
      <c r="K255" s="148"/>
      <c r="L255" s="155"/>
      <c r="M255" s="156"/>
      <c r="N255" s="156"/>
      <c r="O255" s="156"/>
      <c r="P255" s="156"/>
      <c r="Q255" s="157"/>
      <c r="R255" s="161"/>
      <c r="S255" s="162"/>
      <c r="T255" s="162"/>
      <c r="U255" s="162"/>
      <c r="V255" s="162"/>
      <c r="W255" s="163"/>
      <c r="X255" s="146"/>
      <c r="Y255" s="147"/>
      <c r="Z255" s="164"/>
      <c r="AA255" s="166"/>
      <c r="AB255" s="167"/>
      <c r="AC255" s="168"/>
      <c r="AD255" s="172"/>
      <c r="AE255" s="173"/>
      <c r="AF255" s="173"/>
      <c r="AG255" s="173"/>
      <c r="AH255" s="173"/>
      <c r="AI255" s="174"/>
      <c r="AJ255" s="62"/>
      <c r="BA255" s="175"/>
      <c r="BB255" s="133"/>
    </row>
    <row r="256" spans="3:54" ht="10.9" customHeight="1" x14ac:dyDescent="0.15">
      <c r="C256" s="136"/>
      <c r="D256" s="139"/>
      <c r="E256" s="142"/>
      <c r="F256" s="142"/>
      <c r="G256" s="398"/>
      <c r="H256" s="399"/>
      <c r="I256" s="149"/>
      <c r="J256" s="150"/>
      <c r="K256" s="151"/>
      <c r="L256" s="158"/>
      <c r="M256" s="159"/>
      <c r="N256" s="159"/>
      <c r="O256" s="159"/>
      <c r="P256" s="159"/>
      <c r="Q256" s="160"/>
      <c r="R256" s="161"/>
      <c r="S256" s="162"/>
      <c r="T256" s="162"/>
      <c r="U256" s="162"/>
      <c r="V256" s="162"/>
      <c r="W256" s="163"/>
      <c r="X256" s="149"/>
      <c r="Y256" s="150"/>
      <c r="Z256" s="165"/>
      <c r="AA256" s="169"/>
      <c r="AB256" s="170"/>
      <c r="AC256" s="171"/>
      <c r="AD256" s="172"/>
      <c r="AE256" s="173"/>
      <c r="AF256" s="173"/>
      <c r="AG256" s="173"/>
      <c r="AH256" s="173"/>
      <c r="AI256" s="174"/>
      <c r="AJ256" s="62"/>
      <c r="BA256" s="175"/>
      <c r="BB256" s="133"/>
    </row>
    <row r="257" spans="3:54" ht="10.9" customHeight="1" x14ac:dyDescent="0.15">
      <c r="C257" s="134">
        <v>6</v>
      </c>
      <c r="D257" s="137" t="s">
        <v>83</v>
      </c>
      <c r="E257" s="140">
        <v>27</v>
      </c>
      <c r="F257" s="140" t="s">
        <v>84</v>
      </c>
      <c r="G257" s="134" t="s">
        <v>91</v>
      </c>
      <c r="H257" s="395"/>
      <c r="I257" s="143"/>
      <c r="J257" s="144"/>
      <c r="K257" s="145"/>
      <c r="L257" s="152">
        <f>J$217</f>
        <v>0</v>
      </c>
      <c r="M257" s="153"/>
      <c r="N257" s="153"/>
      <c r="O257" s="153"/>
      <c r="P257" s="153"/>
      <c r="Q257" s="154"/>
      <c r="R257" s="161">
        <f t="shared" ref="R257" si="20">IF(AND(I257="○",BA257="●"),2+ROUNDDOWN(($L257-100)/100,0)*2,0)</f>
        <v>0</v>
      </c>
      <c r="S257" s="162"/>
      <c r="T257" s="162"/>
      <c r="U257" s="162"/>
      <c r="V257" s="162"/>
      <c r="W257" s="163"/>
      <c r="X257" s="146">
        <v>1</v>
      </c>
      <c r="Y257" s="147"/>
      <c r="Z257" s="164"/>
      <c r="AA257" s="166">
        <f t="shared" ref="AA257" si="21">IF(X257=1,$AL$32,IF(X257=2,$AL$52,IF(X257=3,$AL$70,IF(X257=4,$AL$89,IF(X257=5,$AL$107,IF(X257=6,$AL$125,IF(X257=7,$AL$144,IF(X257=8,$AL$162,IF(X257=9,$AL$180,IF(X257=10,$AL$199,0))))))))))</f>
        <v>0</v>
      </c>
      <c r="AB257" s="167"/>
      <c r="AC257" s="168"/>
      <c r="AD257" s="172">
        <f t="shared" ref="AD257" si="22">IF(I257="○",ROUNDUP(R257*AA257,1),0)</f>
        <v>0</v>
      </c>
      <c r="AE257" s="173"/>
      <c r="AF257" s="173"/>
      <c r="AG257" s="173"/>
      <c r="AH257" s="173"/>
      <c r="AI257" s="174"/>
      <c r="AJ257" s="62"/>
      <c r="BA257" s="175" t="str">
        <f t="shared" ref="BA257" si="23">IF(OR(I257="×",BA261="×"),"×","●")</f>
        <v>●</v>
      </c>
      <c r="BB257" s="133">
        <f>IF(BA257="●",IF(I257="定","-",I257),"-")</f>
        <v>0</v>
      </c>
    </row>
    <row r="258" spans="3:54" ht="10.9" customHeight="1" x14ac:dyDescent="0.15">
      <c r="C258" s="135"/>
      <c r="D258" s="138"/>
      <c r="E258" s="141"/>
      <c r="F258" s="141"/>
      <c r="G258" s="396"/>
      <c r="H258" s="397"/>
      <c r="I258" s="146"/>
      <c r="J258" s="147"/>
      <c r="K258" s="148"/>
      <c r="L258" s="155"/>
      <c r="M258" s="156"/>
      <c r="N258" s="156"/>
      <c r="O258" s="156"/>
      <c r="P258" s="156"/>
      <c r="Q258" s="157"/>
      <c r="R258" s="161"/>
      <c r="S258" s="162"/>
      <c r="T258" s="162"/>
      <c r="U258" s="162"/>
      <c r="V258" s="162"/>
      <c r="W258" s="163"/>
      <c r="X258" s="146"/>
      <c r="Y258" s="147"/>
      <c r="Z258" s="164"/>
      <c r="AA258" s="166"/>
      <c r="AB258" s="167"/>
      <c r="AC258" s="168"/>
      <c r="AD258" s="172"/>
      <c r="AE258" s="173"/>
      <c r="AF258" s="173"/>
      <c r="AG258" s="173"/>
      <c r="AH258" s="173"/>
      <c r="AI258" s="174"/>
      <c r="AJ258" s="62"/>
      <c r="BA258" s="175"/>
      <c r="BB258" s="133"/>
    </row>
    <row r="259" spans="3:54" ht="10.9" customHeight="1" x14ac:dyDescent="0.15">
      <c r="C259" s="135"/>
      <c r="D259" s="138"/>
      <c r="E259" s="141"/>
      <c r="F259" s="141"/>
      <c r="G259" s="396"/>
      <c r="H259" s="397"/>
      <c r="I259" s="146"/>
      <c r="J259" s="147"/>
      <c r="K259" s="148"/>
      <c r="L259" s="155"/>
      <c r="M259" s="156"/>
      <c r="N259" s="156"/>
      <c r="O259" s="156"/>
      <c r="P259" s="156"/>
      <c r="Q259" s="157"/>
      <c r="R259" s="161"/>
      <c r="S259" s="162"/>
      <c r="T259" s="162"/>
      <c r="U259" s="162"/>
      <c r="V259" s="162"/>
      <c r="W259" s="163"/>
      <c r="X259" s="146"/>
      <c r="Y259" s="147"/>
      <c r="Z259" s="164"/>
      <c r="AA259" s="166"/>
      <c r="AB259" s="167"/>
      <c r="AC259" s="168"/>
      <c r="AD259" s="172"/>
      <c r="AE259" s="173"/>
      <c r="AF259" s="173"/>
      <c r="AG259" s="173"/>
      <c r="AH259" s="173"/>
      <c r="AI259" s="174"/>
      <c r="AJ259" s="62"/>
      <c r="BA259" s="175"/>
      <c r="BB259" s="133"/>
    </row>
    <row r="260" spans="3:54" ht="10.9" customHeight="1" x14ac:dyDescent="0.15">
      <c r="C260" s="136"/>
      <c r="D260" s="139"/>
      <c r="E260" s="142"/>
      <c r="F260" s="142"/>
      <c r="G260" s="398"/>
      <c r="H260" s="399"/>
      <c r="I260" s="149"/>
      <c r="J260" s="150"/>
      <c r="K260" s="151"/>
      <c r="L260" s="158"/>
      <c r="M260" s="159"/>
      <c r="N260" s="159"/>
      <c r="O260" s="159"/>
      <c r="P260" s="159"/>
      <c r="Q260" s="160"/>
      <c r="R260" s="161"/>
      <c r="S260" s="162"/>
      <c r="T260" s="162"/>
      <c r="U260" s="162"/>
      <c r="V260" s="162"/>
      <c r="W260" s="163"/>
      <c r="X260" s="149"/>
      <c r="Y260" s="150"/>
      <c r="Z260" s="165"/>
      <c r="AA260" s="169"/>
      <c r="AB260" s="170"/>
      <c r="AC260" s="171"/>
      <c r="AD260" s="172"/>
      <c r="AE260" s="173"/>
      <c r="AF260" s="173"/>
      <c r="AG260" s="173"/>
      <c r="AH260" s="173"/>
      <c r="AI260" s="174"/>
      <c r="AJ260" s="62"/>
      <c r="BA260" s="175"/>
      <c r="BB260" s="133"/>
    </row>
    <row r="261" spans="3:54" ht="10.9" customHeight="1" x14ac:dyDescent="0.15">
      <c r="C261" s="134">
        <v>6</v>
      </c>
      <c r="D261" s="137" t="s">
        <v>83</v>
      </c>
      <c r="E261" s="140">
        <v>28</v>
      </c>
      <c r="F261" s="140" t="s">
        <v>84</v>
      </c>
      <c r="G261" s="134" t="s">
        <v>92</v>
      </c>
      <c r="H261" s="395"/>
      <c r="I261" s="143"/>
      <c r="J261" s="144"/>
      <c r="K261" s="145"/>
      <c r="L261" s="152">
        <f>J$217</f>
        <v>0</v>
      </c>
      <c r="M261" s="153"/>
      <c r="N261" s="153"/>
      <c r="O261" s="153"/>
      <c r="P261" s="153"/>
      <c r="Q261" s="154"/>
      <c r="R261" s="161">
        <f t="shared" ref="R261" si="24">IF(AND(I261="○",BA261="●"),2+ROUNDDOWN(($L261-100)/100,0)*2,0)</f>
        <v>0</v>
      </c>
      <c r="S261" s="162"/>
      <c r="T261" s="162"/>
      <c r="U261" s="162"/>
      <c r="V261" s="162"/>
      <c r="W261" s="163"/>
      <c r="X261" s="146">
        <v>1</v>
      </c>
      <c r="Y261" s="147"/>
      <c r="Z261" s="164"/>
      <c r="AA261" s="166">
        <f t="shared" ref="AA261" si="25">IF(X261=1,$AL$32,IF(X261=2,$AL$52,IF(X261=3,$AL$70,IF(X261=4,$AL$89,IF(X261=5,$AL$107,IF(X261=6,$AL$125,IF(X261=7,$AL$144,IF(X261=8,$AL$162,IF(X261=9,$AL$180,IF(X261=10,$AL$199,0))))))))))</f>
        <v>0</v>
      </c>
      <c r="AB261" s="167"/>
      <c r="AC261" s="168"/>
      <c r="AD261" s="172">
        <f t="shared" ref="AD261" si="26">IF(I261="○",ROUNDUP(R261*AA261,1),0)</f>
        <v>0</v>
      </c>
      <c r="AE261" s="173"/>
      <c r="AF261" s="173"/>
      <c r="AG261" s="173"/>
      <c r="AH261" s="173"/>
      <c r="AI261" s="174"/>
      <c r="AJ261" s="62"/>
      <c r="BA261" s="175" t="str">
        <f t="shared" ref="BA261" si="27">IF(OR(I261="×",BA265="×"),"×","●")</f>
        <v>●</v>
      </c>
      <c r="BB261" s="133">
        <f>IF(BA261="●",IF(I261="定","-",I261),"-")</f>
        <v>0</v>
      </c>
    </row>
    <row r="262" spans="3:54" ht="10.9" customHeight="1" x14ac:dyDescent="0.15">
      <c r="C262" s="135"/>
      <c r="D262" s="138"/>
      <c r="E262" s="141"/>
      <c r="F262" s="141"/>
      <c r="G262" s="396"/>
      <c r="H262" s="397"/>
      <c r="I262" s="146"/>
      <c r="J262" s="147"/>
      <c r="K262" s="148"/>
      <c r="L262" s="155"/>
      <c r="M262" s="156"/>
      <c r="N262" s="156"/>
      <c r="O262" s="156"/>
      <c r="P262" s="156"/>
      <c r="Q262" s="157"/>
      <c r="R262" s="161"/>
      <c r="S262" s="162"/>
      <c r="T262" s="162"/>
      <c r="U262" s="162"/>
      <c r="V262" s="162"/>
      <c r="W262" s="163"/>
      <c r="X262" s="146"/>
      <c r="Y262" s="147"/>
      <c r="Z262" s="164"/>
      <c r="AA262" s="166"/>
      <c r="AB262" s="167"/>
      <c r="AC262" s="168"/>
      <c r="AD262" s="172"/>
      <c r="AE262" s="173"/>
      <c r="AF262" s="173"/>
      <c r="AG262" s="173"/>
      <c r="AH262" s="173"/>
      <c r="AI262" s="174"/>
      <c r="AJ262" s="62"/>
      <c r="BA262" s="175"/>
      <c r="BB262" s="133"/>
    </row>
    <row r="263" spans="3:54" ht="10.9" customHeight="1" x14ac:dyDescent="0.15">
      <c r="C263" s="135"/>
      <c r="D263" s="138"/>
      <c r="E263" s="141"/>
      <c r="F263" s="141"/>
      <c r="G263" s="396"/>
      <c r="H263" s="397"/>
      <c r="I263" s="146"/>
      <c r="J263" s="147"/>
      <c r="K263" s="148"/>
      <c r="L263" s="155"/>
      <c r="M263" s="156"/>
      <c r="N263" s="156"/>
      <c r="O263" s="156"/>
      <c r="P263" s="156"/>
      <c r="Q263" s="157"/>
      <c r="R263" s="161"/>
      <c r="S263" s="162"/>
      <c r="T263" s="162"/>
      <c r="U263" s="162"/>
      <c r="V263" s="162"/>
      <c r="W263" s="163"/>
      <c r="X263" s="146"/>
      <c r="Y263" s="147"/>
      <c r="Z263" s="164"/>
      <c r="AA263" s="166"/>
      <c r="AB263" s="167"/>
      <c r="AC263" s="168"/>
      <c r="AD263" s="172"/>
      <c r="AE263" s="173"/>
      <c r="AF263" s="173"/>
      <c r="AG263" s="173"/>
      <c r="AH263" s="173"/>
      <c r="AI263" s="174"/>
      <c r="AJ263" s="62"/>
      <c r="BA263" s="175"/>
      <c r="BB263" s="133"/>
    </row>
    <row r="264" spans="3:54" ht="10.9" customHeight="1" x14ac:dyDescent="0.15">
      <c r="C264" s="136"/>
      <c r="D264" s="139"/>
      <c r="E264" s="142"/>
      <c r="F264" s="142"/>
      <c r="G264" s="398"/>
      <c r="H264" s="399"/>
      <c r="I264" s="149"/>
      <c r="J264" s="150"/>
      <c r="K264" s="151"/>
      <c r="L264" s="158"/>
      <c r="M264" s="159"/>
      <c r="N264" s="159"/>
      <c r="O264" s="159"/>
      <c r="P264" s="159"/>
      <c r="Q264" s="160"/>
      <c r="R264" s="161"/>
      <c r="S264" s="162"/>
      <c r="T264" s="162"/>
      <c r="U264" s="162"/>
      <c r="V264" s="162"/>
      <c r="W264" s="163"/>
      <c r="X264" s="149"/>
      <c r="Y264" s="150"/>
      <c r="Z264" s="165"/>
      <c r="AA264" s="169"/>
      <c r="AB264" s="170"/>
      <c r="AC264" s="171"/>
      <c r="AD264" s="172"/>
      <c r="AE264" s="173"/>
      <c r="AF264" s="173"/>
      <c r="AG264" s="173"/>
      <c r="AH264" s="173"/>
      <c r="AI264" s="174"/>
      <c r="AJ264" s="62"/>
      <c r="BA264" s="175"/>
      <c r="BB264" s="133"/>
    </row>
    <row r="265" spans="3:54" ht="10.9" customHeight="1" x14ac:dyDescent="0.15">
      <c r="C265" s="134">
        <v>6</v>
      </c>
      <c r="D265" s="137" t="s">
        <v>83</v>
      </c>
      <c r="E265" s="140">
        <v>29</v>
      </c>
      <c r="F265" s="140" t="s">
        <v>84</v>
      </c>
      <c r="G265" s="134" t="s">
        <v>93</v>
      </c>
      <c r="H265" s="395"/>
      <c r="I265" s="143"/>
      <c r="J265" s="144"/>
      <c r="K265" s="145"/>
      <c r="L265" s="152">
        <f>J$217</f>
        <v>0</v>
      </c>
      <c r="M265" s="153"/>
      <c r="N265" s="153"/>
      <c r="O265" s="153"/>
      <c r="P265" s="153"/>
      <c r="Q265" s="154"/>
      <c r="R265" s="161">
        <f t="shared" ref="R265" si="28">IF(AND(I265="○",BA265="●"),2+ROUNDDOWN(($L265-100)/100,0)*2,0)</f>
        <v>0</v>
      </c>
      <c r="S265" s="162"/>
      <c r="T265" s="162"/>
      <c r="U265" s="162"/>
      <c r="V265" s="162"/>
      <c r="W265" s="163"/>
      <c r="X265" s="146">
        <v>1</v>
      </c>
      <c r="Y265" s="147"/>
      <c r="Z265" s="164"/>
      <c r="AA265" s="166">
        <f t="shared" ref="AA265" si="29">IF(X265=1,$AL$32,IF(X265=2,$AL$52,IF(X265=3,$AL$70,IF(X265=4,$AL$89,IF(X265=5,$AL$107,IF(X265=6,$AL$125,IF(X265=7,$AL$144,IF(X265=8,$AL$162,IF(X265=9,$AL$180,IF(X265=10,$AL$199,0))))))))))</f>
        <v>0</v>
      </c>
      <c r="AB265" s="167"/>
      <c r="AC265" s="168"/>
      <c r="AD265" s="172">
        <f t="shared" ref="AD265" si="30">IF(I265="○",ROUNDUP(R265*AA265,1),0)</f>
        <v>0</v>
      </c>
      <c r="AE265" s="173"/>
      <c r="AF265" s="173"/>
      <c r="AG265" s="173"/>
      <c r="AH265" s="173"/>
      <c r="AI265" s="174"/>
      <c r="AJ265" s="62"/>
      <c r="BA265" s="175" t="str">
        <f t="shared" ref="BA265" si="31">IF(OR(I265="×",BA269="×"),"×","●")</f>
        <v>●</v>
      </c>
      <c r="BB265" s="133">
        <f>IF(BA265="●",IF(I265="定","-",I265),"-")</f>
        <v>0</v>
      </c>
    </row>
    <row r="266" spans="3:54" ht="10.9" customHeight="1" x14ac:dyDescent="0.15">
      <c r="C266" s="135"/>
      <c r="D266" s="138"/>
      <c r="E266" s="141"/>
      <c r="F266" s="141"/>
      <c r="G266" s="396"/>
      <c r="H266" s="397"/>
      <c r="I266" s="146"/>
      <c r="J266" s="147"/>
      <c r="K266" s="148"/>
      <c r="L266" s="155"/>
      <c r="M266" s="156"/>
      <c r="N266" s="156"/>
      <c r="O266" s="156"/>
      <c r="P266" s="156"/>
      <c r="Q266" s="157"/>
      <c r="R266" s="161"/>
      <c r="S266" s="162"/>
      <c r="T266" s="162"/>
      <c r="U266" s="162"/>
      <c r="V266" s="162"/>
      <c r="W266" s="163"/>
      <c r="X266" s="146"/>
      <c r="Y266" s="147"/>
      <c r="Z266" s="164"/>
      <c r="AA266" s="166"/>
      <c r="AB266" s="167"/>
      <c r="AC266" s="168"/>
      <c r="AD266" s="172"/>
      <c r="AE266" s="173"/>
      <c r="AF266" s="173"/>
      <c r="AG266" s="173"/>
      <c r="AH266" s="173"/>
      <c r="AI266" s="174"/>
      <c r="AJ266" s="62"/>
      <c r="BA266" s="175"/>
      <c r="BB266" s="133"/>
    </row>
    <row r="267" spans="3:54" ht="10.9" customHeight="1" x14ac:dyDescent="0.15">
      <c r="C267" s="135"/>
      <c r="D267" s="138"/>
      <c r="E267" s="141"/>
      <c r="F267" s="141"/>
      <c r="G267" s="396"/>
      <c r="H267" s="397"/>
      <c r="I267" s="146"/>
      <c r="J267" s="147"/>
      <c r="K267" s="148"/>
      <c r="L267" s="155"/>
      <c r="M267" s="156"/>
      <c r="N267" s="156"/>
      <c r="O267" s="156"/>
      <c r="P267" s="156"/>
      <c r="Q267" s="157"/>
      <c r="R267" s="161"/>
      <c r="S267" s="162"/>
      <c r="T267" s="162"/>
      <c r="U267" s="162"/>
      <c r="V267" s="162"/>
      <c r="W267" s="163"/>
      <c r="X267" s="146"/>
      <c r="Y267" s="147"/>
      <c r="Z267" s="164"/>
      <c r="AA267" s="166"/>
      <c r="AB267" s="167"/>
      <c r="AC267" s="168"/>
      <c r="AD267" s="172"/>
      <c r="AE267" s="173"/>
      <c r="AF267" s="173"/>
      <c r="AG267" s="173"/>
      <c r="AH267" s="173"/>
      <c r="AI267" s="174"/>
      <c r="AJ267" s="62"/>
      <c r="BA267" s="175"/>
      <c r="BB267" s="133"/>
    </row>
    <row r="268" spans="3:54" ht="10.9" customHeight="1" x14ac:dyDescent="0.15">
      <c r="C268" s="136"/>
      <c r="D268" s="139"/>
      <c r="E268" s="142"/>
      <c r="F268" s="142"/>
      <c r="G268" s="398"/>
      <c r="H268" s="399"/>
      <c r="I268" s="149"/>
      <c r="J268" s="150"/>
      <c r="K268" s="151"/>
      <c r="L268" s="158"/>
      <c r="M268" s="159"/>
      <c r="N268" s="159"/>
      <c r="O268" s="159"/>
      <c r="P268" s="159"/>
      <c r="Q268" s="160"/>
      <c r="R268" s="161"/>
      <c r="S268" s="162"/>
      <c r="T268" s="162"/>
      <c r="U268" s="162"/>
      <c r="V268" s="162"/>
      <c r="W268" s="163"/>
      <c r="X268" s="149"/>
      <c r="Y268" s="150"/>
      <c r="Z268" s="165"/>
      <c r="AA268" s="169"/>
      <c r="AB268" s="170"/>
      <c r="AC268" s="171"/>
      <c r="AD268" s="172"/>
      <c r="AE268" s="173"/>
      <c r="AF268" s="173"/>
      <c r="AG268" s="173"/>
      <c r="AH268" s="173"/>
      <c r="AI268" s="174"/>
      <c r="AJ268" s="62"/>
      <c r="BA268" s="175"/>
      <c r="BB268" s="133"/>
    </row>
    <row r="269" spans="3:54" ht="10.9" customHeight="1" x14ac:dyDescent="0.15">
      <c r="C269" s="134">
        <v>6</v>
      </c>
      <c r="D269" s="137" t="s">
        <v>83</v>
      </c>
      <c r="E269" s="140">
        <v>30</v>
      </c>
      <c r="F269" s="140" t="s">
        <v>84</v>
      </c>
      <c r="G269" s="134" t="s">
        <v>87</v>
      </c>
      <c r="H269" s="395"/>
      <c r="I269" s="143"/>
      <c r="J269" s="144"/>
      <c r="K269" s="145"/>
      <c r="L269" s="152">
        <f>J$217</f>
        <v>0</v>
      </c>
      <c r="M269" s="153"/>
      <c r="N269" s="153"/>
      <c r="O269" s="153"/>
      <c r="P269" s="153"/>
      <c r="Q269" s="154"/>
      <c r="R269" s="161">
        <f t="shared" ref="R269" si="32">IF(AND(I269="○",BA269="●"),2+ROUNDDOWN(($L269-100)/100,0)*2,0)</f>
        <v>0</v>
      </c>
      <c r="S269" s="162"/>
      <c r="T269" s="162"/>
      <c r="U269" s="162"/>
      <c r="V269" s="162"/>
      <c r="W269" s="163"/>
      <c r="X269" s="146">
        <v>1</v>
      </c>
      <c r="Y269" s="147"/>
      <c r="Z269" s="164"/>
      <c r="AA269" s="166">
        <f t="shared" ref="AA269" si="33">IF(X269=1,$AL$32,IF(X269=2,$AL$52,IF(X269=3,$AL$70,IF(X269=4,$AL$89,IF(X269=5,$AL$107,IF(X269=6,$AL$125,IF(X269=7,$AL$144,IF(X269=8,$AL$162,IF(X269=9,$AL$180,IF(X269=10,$AL$199,0))))))))))</f>
        <v>0</v>
      </c>
      <c r="AB269" s="167"/>
      <c r="AC269" s="168"/>
      <c r="AD269" s="172">
        <f t="shared" ref="AD269" si="34">IF(I269="○",ROUNDUP(R269*AA269,1),0)</f>
        <v>0</v>
      </c>
      <c r="AE269" s="173"/>
      <c r="AF269" s="173"/>
      <c r="AG269" s="173"/>
      <c r="AH269" s="173"/>
      <c r="AI269" s="174"/>
      <c r="AJ269" s="62"/>
      <c r="BA269" s="175" t="str">
        <f t="shared" ref="BA269" si="35">IF(OR(I269="×",BA273="×"),"×","●")</f>
        <v>●</v>
      </c>
      <c r="BB269" s="133">
        <f>IF(BA269="●",IF(I269="定","-",I269),"-")</f>
        <v>0</v>
      </c>
    </row>
    <row r="270" spans="3:54" ht="10.9" customHeight="1" x14ac:dyDescent="0.15">
      <c r="C270" s="135"/>
      <c r="D270" s="138"/>
      <c r="E270" s="141"/>
      <c r="F270" s="141"/>
      <c r="G270" s="396"/>
      <c r="H270" s="397"/>
      <c r="I270" s="146"/>
      <c r="J270" s="147"/>
      <c r="K270" s="148"/>
      <c r="L270" s="155"/>
      <c r="M270" s="156"/>
      <c r="N270" s="156"/>
      <c r="O270" s="156"/>
      <c r="P270" s="156"/>
      <c r="Q270" s="157"/>
      <c r="R270" s="161"/>
      <c r="S270" s="162"/>
      <c r="T270" s="162"/>
      <c r="U270" s="162"/>
      <c r="V270" s="162"/>
      <c r="W270" s="163"/>
      <c r="X270" s="146"/>
      <c r="Y270" s="147"/>
      <c r="Z270" s="164"/>
      <c r="AA270" s="166"/>
      <c r="AB270" s="167"/>
      <c r="AC270" s="168"/>
      <c r="AD270" s="172"/>
      <c r="AE270" s="173"/>
      <c r="AF270" s="173"/>
      <c r="AG270" s="173"/>
      <c r="AH270" s="173"/>
      <c r="AI270" s="174"/>
      <c r="AJ270" s="62"/>
      <c r="BA270" s="175"/>
      <c r="BB270" s="133"/>
    </row>
    <row r="271" spans="3:54" ht="10.9" customHeight="1" x14ac:dyDescent="0.15">
      <c r="C271" s="135"/>
      <c r="D271" s="138"/>
      <c r="E271" s="141"/>
      <c r="F271" s="141"/>
      <c r="G271" s="396"/>
      <c r="H271" s="397"/>
      <c r="I271" s="146"/>
      <c r="J271" s="147"/>
      <c r="K271" s="148"/>
      <c r="L271" s="155"/>
      <c r="M271" s="156"/>
      <c r="N271" s="156"/>
      <c r="O271" s="156"/>
      <c r="P271" s="156"/>
      <c r="Q271" s="157"/>
      <c r="R271" s="161"/>
      <c r="S271" s="162"/>
      <c r="T271" s="162"/>
      <c r="U271" s="162"/>
      <c r="V271" s="162"/>
      <c r="W271" s="163"/>
      <c r="X271" s="146"/>
      <c r="Y271" s="147"/>
      <c r="Z271" s="164"/>
      <c r="AA271" s="166"/>
      <c r="AB271" s="167"/>
      <c r="AC271" s="168"/>
      <c r="AD271" s="172"/>
      <c r="AE271" s="173"/>
      <c r="AF271" s="173"/>
      <c r="AG271" s="173"/>
      <c r="AH271" s="173"/>
      <c r="AI271" s="174"/>
      <c r="AJ271" s="62"/>
      <c r="BA271" s="175"/>
      <c r="BB271" s="133"/>
    </row>
    <row r="272" spans="3:54" ht="10.9" customHeight="1" x14ac:dyDescent="0.15">
      <c r="C272" s="136"/>
      <c r="D272" s="139"/>
      <c r="E272" s="142"/>
      <c r="F272" s="142"/>
      <c r="G272" s="398"/>
      <c r="H272" s="399"/>
      <c r="I272" s="149"/>
      <c r="J272" s="150"/>
      <c r="K272" s="151"/>
      <c r="L272" s="158"/>
      <c r="M272" s="159"/>
      <c r="N272" s="159"/>
      <c r="O272" s="159"/>
      <c r="P272" s="159"/>
      <c r="Q272" s="160"/>
      <c r="R272" s="161"/>
      <c r="S272" s="162"/>
      <c r="T272" s="162"/>
      <c r="U272" s="162"/>
      <c r="V272" s="162"/>
      <c r="W272" s="163"/>
      <c r="X272" s="149"/>
      <c r="Y272" s="150"/>
      <c r="Z272" s="165"/>
      <c r="AA272" s="169"/>
      <c r="AB272" s="170"/>
      <c r="AC272" s="171"/>
      <c r="AD272" s="172"/>
      <c r="AE272" s="173"/>
      <c r="AF272" s="173"/>
      <c r="AG272" s="173"/>
      <c r="AH272" s="173"/>
      <c r="AI272" s="174"/>
      <c r="AJ272" s="62"/>
      <c r="BA272" s="175"/>
      <c r="BB272" s="133"/>
    </row>
    <row r="273" spans="3:54" ht="10.9" customHeight="1" x14ac:dyDescent="0.15">
      <c r="C273" s="134">
        <v>7</v>
      </c>
      <c r="D273" s="137" t="s">
        <v>83</v>
      </c>
      <c r="E273" s="140">
        <v>1</v>
      </c>
      <c r="F273" s="140" t="s">
        <v>84</v>
      </c>
      <c r="G273" s="134" t="s">
        <v>88</v>
      </c>
      <c r="H273" s="395"/>
      <c r="I273" s="143"/>
      <c r="J273" s="144"/>
      <c r="K273" s="145"/>
      <c r="L273" s="152">
        <f>J$217</f>
        <v>0</v>
      </c>
      <c r="M273" s="153"/>
      <c r="N273" s="153"/>
      <c r="O273" s="153"/>
      <c r="P273" s="153"/>
      <c r="Q273" s="154"/>
      <c r="R273" s="161">
        <f t="shared" ref="R273" si="36">IF(AND(I273="○",BA273="●"),2+ROUNDDOWN(($L273-100)/100,0)*2,0)</f>
        <v>0</v>
      </c>
      <c r="S273" s="162"/>
      <c r="T273" s="162"/>
      <c r="U273" s="162"/>
      <c r="V273" s="162"/>
      <c r="W273" s="163"/>
      <c r="X273" s="146">
        <v>1</v>
      </c>
      <c r="Y273" s="147"/>
      <c r="Z273" s="164"/>
      <c r="AA273" s="166">
        <f t="shared" ref="AA273" si="37">IF(X273=1,$AL$32,IF(X273=2,$AL$52,IF(X273=3,$AL$70,IF(X273=4,$AL$89,IF(X273=5,$AL$107,IF(X273=6,$AL$125,IF(X273=7,$AL$144,IF(X273=8,$AL$162,IF(X273=9,$AL$180,IF(X273=10,$AL$199,0))))))))))</f>
        <v>0</v>
      </c>
      <c r="AB273" s="167"/>
      <c r="AC273" s="168"/>
      <c r="AD273" s="172">
        <f t="shared" ref="AD273" si="38">IF(I273="○",ROUNDUP(R273*AA273,1),0)</f>
        <v>0</v>
      </c>
      <c r="AE273" s="173"/>
      <c r="AF273" s="173"/>
      <c r="AG273" s="173"/>
      <c r="AH273" s="173"/>
      <c r="AI273" s="174"/>
      <c r="AJ273" s="62"/>
      <c r="BA273" s="175" t="str">
        <f t="shared" ref="BA273" si="39">IF(OR(I273="×",BA277="×"),"×","●")</f>
        <v>●</v>
      </c>
      <c r="BB273" s="133">
        <f>IF(BA273="●",IF(I273="定","-",I273),"-")</f>
        <v>0</v>
      </c>
    </row>
    <row r="274" spans="3:54" ht="10.9" customHeight="1" x14ac:dyDescent="0.15">
      <c r="C274" s="135"/>
      <c r="D274" s="138"/>
      <c r="E274" s="141"/>
      <c r="F274" s="141"/>
      <c r="G274" s="396"/>
      <c r="H274" s="397"/>
      <c r="I274" s="146"/>
      <c r="J274" s="147"/>
      <c r="K274" s="148"/>
      <c r="L274" s="155"/>
      <c r="M274" s="156"/>
      <c r="N274" s="156"/>
      <c r="O274" s="156"/>
      <c r="P274" s="156"/>
      <c r="Q274" s="157"/>
      <c r="R274" s="161"/>
      <c r="S274" s="162"/>
      <c r="T274" s="162"/>
      <c r="U274" s="162"/>
      <c r="V274" s="162"/>
      <c r="W274" s="163"/>
      <c r="X274" s="146"/>
      <c r="Y274" s="147"/>
      <c r="Z274" s="164"/>
      <c r="AA274" s="166"/>
      <c r="AB274" s="167"/>
      <c r="AC274" s="168"/>
      <c r="AD274" s="172"/>
      <c r="AE274" s="173"/>
      <c r="AF274" s="173"/>
      <c r="AG274" s="173"/>
      <c r="AH274" s="173"/>
      <c r="AI274" s="174"/>
      <c r="AJ274" s="62"/>
      <c r="BA274" s="175"/>
      <c r="BB274" s="133"/>
    </row>
    <row r="275" spans="3:54" ht="10.9" customHeight="1" x14ac:dyDescent="0.15">
      <c r="C275" s="135"/>
      <c r="D275" s="138"/>
      <c r="E275" s="141"/>
      <c r="F275" s="141"/>
      <c r="G275" s="396"/>
      <c r="H275" s="397"/>
      <c r="I275" s="146"/>
      <c r="J275" s="147"/>
      <c r="K275" s="148"/>
      <c r="L275" s="155"/>
      <c r="M275" s="156"/>
      <c r="N275" s="156"/>
      <c r="O275" s="156"/>
      <c r="P275" s="156"/>
      <c r="Q275" s="157"/>
      <c r="R275" s="161"/>
      <c r="S275" s="162"/>
      <c r="T275" s="162"/>
      <c r="U275" s="162"/>
      <c r="V275" s="162"/>
      <c r="W275" s="163"/>
      <c r="X275" s="146"/>
      <c r="Y275" s="147"/>
      <c r="Z275" s="164"/>
      <c r="AA275" s="166"/>
      <c r="AB275" s="167"/>
      <c r="AC275" s="168"/>
      <c r="AD275" s="172"/>
      <c r="AE275" s="173"/>
      <c r="AF275" s="173"/>
      <c r="AG275" s="173"/>
      <c r="AH275" s="173"/>
      <c r="AI275" s="174"/>
      <c r="AJ275" s="62"/>
      <c r="BA275" s="175"/>
      <c r="BB275" s="133"/>
    </row>
    <row r="276" spans="3:54" ht="10.9" customHeight="1" x14ac:dyDescent="0.15">
      <c r="C276" s="136"/>
      <c r="D276" s="139"/>
      <c r="E276" s="142"/>
      <c r="F276" s="142"/>
      <c r="G276" s="398"/>
      <c r="H276" s="399"/>
      <c r="I276" s="149"/>
      <c r="J276" s="150"/>
      <c r="K276" s="151"/>
      <c r="L276" s="158"/>
      <c r="M276" s="159"/>
      <c r="N276" s="159"/>
      <c r="O276" s="159"/>
      <c r="P276" s="159"/>
      <c r="Q276" s="160"/>
      <c r="R276" s="161"/>
      <c r="S276" s="162"/>
      <c r="T276" s="162"/>
      <c r="U276" s="162"/>
      <c r="V276" s="162"/>
      <c r="W276" s="163"/>
      <c r="X276" s="149"/>
      <c r="Y276" s="150"/>
      <c r="Z276" s="165"/>
      <c r="AA276" s="169"/>
      <c r="AB276" s="170"/>
      <c r="AC276" s="171"/>
      <c r="AD276" s="172"/>
      <c r="AE276" s="173"/>
      <c r="AF276" s="173"/>
      <c r="AG276" s="173"/>
      <c r="AH276" s="173"/>
      <c r="AI276" s="174"/>
      <c r="AJ276" s="62"/>
      <c r="BA276" s="175"/>
      <c r="BB276" s="133"/>
    </row>
    <row r="277" spans="3:54" ht="10.9" customHeight="1" x14ac:dyDescent="0.15">
      <c r="C277" s="134">
        <v>7</v>
      </c>
      <c r="D277" s="137" t="s">
        <v>83</v>
      </c>
      <c r="E277" s="140">
        <v>2</v>
      </c>
      <c r="F277" s="140" t="s">
        <v>84</v>
      </c>
      <c r="G277" s="134" t="s">
        <v>89</v>
      </c>
      <c r="H277" s="395"/>
      <c r="I277" s="143"/>
      <c r="J277" s="144"/>
      <c r="K277" s="145"/>
      <c r="L277" s="152">
        <f>J$217</f>
        <v>0</v>
      </c>
      <c r="M277" s="153"/>
      <c r="N277" s="153"/>
      <c r="O277" s="153"/>
      <c r="P277" s="153"/>
      <c r="Q277" s="154"/>
      <c r="R277" s="161">
        <f t="shared" ref="R277" si="40">IF(AND(I277="○",BA277="●"),2+ROUNDDOWN(($L277-100)/100,0)*2,0)</f>
        <v>0</v>
      </c>
      <c r="S277" s="162"/>
      <c r="T277" s="162"/>
      <c r="U277" s="162"/>
      <c r="V277" s="162"/>
      <c r="W277" s="163"/>
      <c r="X277" s="146">
        <v>1</v>
      </c>
      <c r="Y277" s="147"/>
      <c r="Z277" s="164"/>
      <c r="AA277" s="166">
        <f t="shared" ref="AA277" si="41">IF(X277=1,$AL$32,IF(X277=2,$AL$52,IF(X277=3,$AL$70,IF(X277=4,$AL$89,IF(X277=5,$AL$107,IF(X277=6,$AL$125,IF(X277=7,$AL$144,IF(X277=8,$AL$162,IF(X277=9,$AL$180,IF(X277=10,$AL$199,0))))))))))</f>
        <v>0</v>
      </c>
      <c r="AB277" s="167"/>
      <c r="AC277" s="168"/>
      <c r="AD277" s="172">
        <f t="shared" ref="AD277" si="42">IF(I277="○",ROUNDUP(R277*AA277,1),0)</f>
        <v>0</v>
      </c>
      <c r="AE277" s="173"/>
      <c r="AF277" s="173"/>
      <c r="AG277" s="173"/>
      <c r="AH277" s="173"/>
      <c r="AI277" s="174"/>
      <c r="AJ277" s="62"/>
      <c r="BA277" s="175" t="str">
        <f t="shared" ref="BA277" si="43">IF(OR(I277="×",BA281="×"),"×","●")</f>
        <v>●</v>
      </c>
      <c r="BB277" s="133">
        <f>IF(BA277="●",IF(I277="定","-",I277),"-")</f>
        <v>0</v>
      </c>
    </row>
    <row r="278" spans="3:54" ht="10.9" customHeight="1" x14ac:dyDescent="0.15">
      <c r="C278" s="135"/>
      <c r="D278" s="138"/>
      <c r="E278" s="141"/>
      <c r="F278" s="141"/>
      <c r="G278" s="396"/>
      <c r="H278" s="397"/>
      <c r="I278" s="146"/>
      <c r="J278" s="147"/>
      <c r="K278" s="148"/>
      <c r="L278" s="155"/>
      <c r="M278" s="156"/>
      <c r="N278" s="156"/>
      <c r="O278" s="156"/>
      <c r="P278" s="156"/>
      <c r="Q278" s="157"/>
      <c r="R278" s="161"/>
      <c r="S278" s="162"/>
      <c r="T278" s="162"/>
      <c r="U278" s="162"/>
      <c r="V278" s="162"/>
      <c r="W278" s="163"/>
      <c r="X278" s="146"/>
      <c r="Y278" s="147"/>
      <c r="Z278" s="164"/>
      <c r="AA278" s="166"/>
      <c r="AB278" s="167"/>
      <c r="AC278" s="168"/>
      <c r="AD278" s="172"/>
      <c r="AE278" s="173"/>
      <c r="AF278" s="173"/>
      <c r="AG278" s="173"/>
      <c r="AH278" s="173"/>
      <c r="AI278" s="174"/>
      <c r="AJ278" s="62"/>
      <c r="BA278" s="175"/>
      <c r="BB278" s="133"/>
    </row>
    <row r="279" spans="3:54" ht="10.9" customHeight="1" x14ac:dyDescent="0.15">
      <c r="C279" s="135"/>
      <c r="D279" s="138"/>
      <c r="E279" s="141"/>
      <c r="F279" s="141"/>
      <c r="G279" s="396"/>
      <c r="H279" s="397"/>
      <c r="I279" s="146"/>
      <c r="J279" s="147"/>
      <c r="K279" s="148"/>
      <c r="L279" s="155"/>
      <c r="M279" s="156"/>
      <c r="N279" s="156"/>
      <c r="O279" s="156"/>
      <c r="P279" s="156"/>
      <c r="Q279" s="157"/>
      <c r="R279" s="161"/>
      <c r="S279" s="162"/>
      <c r="T279" s="162"/>
      <c r="U279" s="162"/>
      <c r="V279" s="162"/>
      <c r="W279" s="163"/>
      <c r="X279" s="146"/>
      <c r="Y279" s="147"/>
      <c r="Z279" s="164"/>
      <c r="AA279" s="166"/>
      <c r="AB279" s="167"/>
      <c r="AC279" s="168"/>
      <c r="AD279" s="172"/>
      <c r="AE279" s="173"/>
      <c r="AF279" s="173"/>
      <c r="AG279" s="173"/>
      <c r="AH279" s="173"/>
      <c r="AI279" s="174"/>
      <c r="AJ279" s="62"/>
      <c r="BA279" s="175"/>
      <c r="BB279" s="133"/>
    </row>
    <row r="280" spans="3:54" ht="10.9" customHeight="1" x14ac:dyDescent="0.15">
      <c r="C280" s="136"/>
      <c r="D280" s="139"/>
      <c r="E280" s="142"/>
      <c r="F280" s="142"/>
      <c r="G280" s="398"/>
      <c r="H280" s="399"/>
      <c r="I280" s="149"/>
      <c r="J280" s="150"/>
      <c r="K280" s="151"/>
      <c r="L280" s="158"/>
      <c r="M280" s="159"/>
      <c r="N280" s="159"/>
      <c r="O280" s="159"/>
      <c r="P280" s="159"/>
      <c r="Q280" s="160"/>
      <c r="R280" s="161"/>
      <c r="S280" s="162"/>
      <c r="T280" s="162"/>
      <c r="U280" s="162"/>
      <c r="V280" s="162"/>
      <c r="W280" s="163"/>
      <c r="X280" s="149"/>
      <c r="Y280" s="150"/>
      <c r="Z280" s="165"/>
      <c r="AA280" s="169"/>
      <c r="AB280" s="170"/>
      <c r="AC280" s="171"/>
      <c r="AD280" s="172"/>
      <c r="AE280" s="173"/>
      <c r="AF280" s="173"/>
      <c r="AG280" s="173"/>
      <c r="AH280" s="173"/>
      <c r="AI280" s="174"/>
      <c r="AJ280" s="62"/>
      <c r="BA280" s="175"/>
      <c r="BB280" s="133"/>
    </row>
    <row r="281" spans="3:54" ht="10.9" customHeight="1" x14ac:dyDescent="0.15">
      <c r="C281" s="134">
        <v>7</v>
      </c>
      <c r="D281" s="137" t="s">
        <v>83</v>
      </c>
      <c r="E281" s="140">
        <v>3</v>
      </c>
      <c r="F281" s="140" t="s">
        <v>84</v>
      </c>
      <c r="G281" s="134" t="s">
        <v>90</v>
      </c>
      <c r="H281" s="395"/>
      <c r="I281" s="143"/>
      <c r="J281" s="144"/>
      <c r="K281" s="145"/>
      <c r="L281" s="152">
        <f>J$217</f>
        <v>0</v>
      </c>
      <c r="M281" s="153"/>
      <c r="N281" s="153"/>
      <c r="O281" s="153"/>
      <c r="P281" s="153"/>
      <c r="Q281" s="154"/>
      <c r="R281" s="161">
        <f t="shared" ref="R281" si="44">IF(AND(I281="○",BA281="●"),2+ROUNDDOWN(($L281-100)/100,0)*2,0)</f>
        <v>0</v>
      </c>
      <c r="S281" s="162"/>
      <c r="T281" s="162"/>
      <c r="U281" s="162"/>
      <c r="V281" s="162"/>
      <c r="W281" s="163"/>
      <c r="X281" s="146">
        <v>1</v>
      </c>
      <c r="Y281" s="147"/>
      <c r="Z281" s="164"/>
      <c r="AA281" s="166">
        <f t="shared" ref="AA281" si="45">IF(X281=1,$AL$32,IF(X281=2,$AL$52,IF(X281=3,$AL$70,IF(X281=4,$AL$89,IF(X281=5,$AL$107,IF(X281=6,$AL$125,IF(X281=7,$AL$144,IF(X281=8,$AL$162,IF(X281=9,$AL$180,IF(X281=10,$AL$199,0))))))))))</f>
        <v>0</v>
      </c>
      <c r="AB281" s="167"/>
      <c r="AC281" s="168"/>
      <c r="AD281" s="172">
        <f t="shared" ref="AD281" si="46">IF(I281="○",ROUNDUP(R281*AA281,1),0)</f>
        <v>0</v>
      </c>
      <c r="AE281" s="173"/>
      <c r="AF281" s="173"/>
      <c r="AG281" s="173"/>
      <c r="AH281" s="173"/>
      <c r="AI281" s="174"/>
      <c r="AJ281" s="62"/>
      <c r="BA281" s="175" t="str">
        <f t="shared" ref="BA281" si="47">IF(OR(I281="×",BA285="×"),"×","●")</f>
        <v>●</v>
      </c>
      <c r="BB281" s="133">
        <f>IF(BA281="●",IF(I281="定","-",I281),"-")</f>
        <v>0</v>
      </c>
    </row>
    <row r="282" spans="3:54" ht="10.9" customHeight="1" x14ac:dyDescent="0.15">
      <c r="C282" s="135"/>
      <c r="D282" s="138"/>
      <c r="E282" s="141"/>
      <c r="F282" s="141"/>
      <c r="G282" s="396"/>
      <c r="H282" s="397"/>
      <c r="I282" s="146"/>
      <c r="J282" s="147"/>
      <c r="K282" s="148"/>
      <c r="L282" s="155"/>
      <c r="M282" s="156"/>
      <c r="N282" s="156"/>
      <c r="O282" s="156"/>
      <c r="P282" s="156"/>
      <c r="Q282" s="157"/>
      <c r="R282" s="161"/>
      <c r="S282" s="162"/>
      <c r="T282" s="162"/>
      <c r="U282" s="162"/>
      <c r="V282" s="162"/>
      <c r="W282" s="163"/>
      <c r="X282" s="146"/>
      <c r="Y282" s="147"/>
      <c r="Z282" s="164"/>
      <c r="AA282" s="166"/>
      <c r="AB282" s="167"/>
      <c r="AC282" s="168"/>
      <c r="AD282" s="172"/>
      <c r="AE282" s="173"/>
      <c r="AF282" s="173"/>
      <c r="AG282" s="173"/>
      <c r="AH282" s="173"/>
      <c r="AI282" s="174"/>
      <c r="AJ282" s="62"/>
      <c r="BA282" s="175"/>
      <c r="BB282" s="133"/>
    </row>
    <row r="283" spans="3:54" ht="10.9" customHeight="1" x14ac:dyDescent="0.15">
      <c r="C283" s="135"/>
      <c r="D283" s="138"/>
      <c r="E283" s="141"/>
      <c r="F283" s="141"/>
      <c r="G283" s="396"/>
      <c r="H283" s="397"/>
      <c r="I283" s="146"/>
      <c r="J283" s="147"/>
      <c r="K283" s="148"/>
      <c r="L283" s="155"/>
      <c r="M283" s="156"/>
      <c r="N283" s="156"/>
      <c r="O283" s="156"/>
      <c r="P283" s="156"/>
      <c r="Q283" s="157"/>
      <c r="R283" s="161"/>
      <c r="S283" s="162"/>
      <c r="T283" s="162"/>
      <c r="U283" s="162"/>
      <c r="V283" s="162"/>
      <c r="W283" s="163"/>
      <c r="X283" s="146"/>
      <c r="Y283" s="147"/>
      <c r="Z283" s="164"/>
      <c r="AA283" s="166"/>
      <c r="AB283" s="167"/>
      <c r="AC283" s="168"/>
      <c r="AD283" s="172"/>
      <c r="AE283" s="173"/>
      <c r="AF283" s="173"/>
      <c r="AG283" s="173"/>
      <c r="AH283" s="173"/>
      <c r="AI283" s="174"/>
      <c r="AJ283" s="62"/>
      <c r="BA283" s="175"/>
      <c r="BB283" s="133"/>
    </row>
    <row r="284" spans="3:54" ht="10.9" customHeight="1" x14ac:dyDescent="0.15">
      <c r="C284" s="136"/>
      <c r="D284" s="139"/>
      <c r="E284" s="142"/>
      <c r="F284" s="142"/>
      <c r="G284" s="398"/>
      <c r="H284" s="399"/>
      <c r="I284" s="149"/>
      <c r="J284" s="150"/>
      <c r="K284" s="151"/>
      <c r="L284" s="158"/>
      <c r="M284" s="159"/>
      <c r="N284" s="159"/>
      <c r="O284" s="159"/>
      <c r="P284" s="159"/>
      <c r="Q284" s="160"/>
      <c r="R284" s="161"/>
      <c r="S284" s="162"/>
      <c r="T284" s="162"/>
      <c r="U284" s="162"/>
      <c r="V284" s="162"/>
      <c r="W284" s="163"/>
      <c r="X284" s="149"/>
      <c r="Y284" s="150"/>
      <c r="Z284" s="165"/>
      <c r="AA284" s="169"/>
      <c r="AB284" s="170"/>
      <c r="AC284" s="171"/>
      <c r="AD284" s="172"/>
      <c r="AE284" s="173"/>
      <c r="AF284" s="173"/>
      <c r="AG284" s="173"/>
      <c r="AH284" s="173"/>
      <c r="AI284" s="174"/>
      <c r="AJ284" s="62"/>
      <c r="BA284" s="175"/>
      <c r="BB284" s="133"/>
    </row>
    <row r="285" spans="3:54" ht="10.9" customHeight="1" x14ac:dyDescent="0.15">
      <c r="C285" s="134">
        <v>7</v>
      </c>
      <c r="D285" s="137" t="s">
        <v>83</v>
      </c>
      <c r="E285" s="140">
        <v>4</v>
      </c>
      <c r="F285" s="140" t="s">
        <v>84</v>
      </c>
      <c r="G285" s="134" t="s">
        <v>122</v>
      </c>
      <c r="H285" s="140"/>
      <c r="I285" s="143"/>
      <c r="J285" s="144"/>
      <c r="K285" s="145"/>
      <c r="L285" s="152">
        <f>J$217</f>
        <v>0</v>
      </c>
      <c r="M285" s="153"/>
      <c r="N285" s="153"/>
      <c r="O285" s="153"/>
      <c r="P285" s="153"/>
      <c r="Q285" s="154"/>
      <c r="R285" s="161">
        <f t="shared" ref="R285" si="48">IF(AND(I285="○",BA285="●"),2+ROUNDDOWN(($L285-100)/100,0)*2,0)</f>
        <v>0</v>
      </c>
      <c r="S285" s="162"/>
      <c r="T285" s="162"/>
      <c r="U285" s="162"/>
      <c r="V285" s="162"/>
      <c r="W285" s="163"/>
      <c r="X285" s="146">
        <v>1</v>
      </c>
      <c r="Y285" s="147"/>
      <c r="Z285" s="164"/>
      <c r="AA285" s="166">
        <f t="shared" ref="AA285" si="49">IF(X285=1,$AL$32,IF(X285=2,$AL$52,IF(X285=3,$AL$70,IF(X285=4,$AL$89,IF(X285=5,$AL$107,IF(X285=6,$AL$125,IF(X285=7,$AL$144,IF(X285=8,$AL$162,IF(X285=9,$AL$180,IF(X285=10,$AL$199,0))))))))))</f>
        <v>0</v>
      </c>
      <c r="AB285" s="167"/>
      <c r="AC285" s="168"/>
      <c r="AD285" s="172">
        <f t="shared" ref="AD285" si="50">IF(I285="○",ROUNDUP(R285*AA285,1),0)</f>
        <v>0</v>
      </c>
      <c r="AE285" s="173"/>
      <c r="AF285" s="173"/>
      <c r="AG285" s="173"/>
      <c r="AH285" s="173"/>
      <c r="AI285" s="174"/>
      <c r="AJ285" s="62"/>
      <c r="BA285" s="175" t="str">
        <f t="shared" ref="BA285" si="51">IF(OR(I285="×",BA289="×"),"×","●")</f>
        <v>●</v>
      </c>
      <c r="BB285" s="133">
        <f>IF(BA285="●",IF(I285="定","-",I285),"-")</f>
        <v>0</v>
      </c>
    </row>
    <row r="286" spans="3:54" ht="10.9" customHeight="1" x14ac:dyDescent="0.15">
      <c r="C286" s="135"/>
      <c r="D286" s="138"/>
      <c r="E286" s="141"/>
      <c r="F286" s="141"/>
      <c r="G286" s="135"/>
      <c r="H286" s="141"/>
      <c r="I286" s="146"/>
      <c r="J286" s="147"/>
      <c r="K286" s="148"/>
      <c r="L286" s="155"/>
      <c r="M286" s="156"/>
      <c r="N286" s="156"/>
      <c r="O286" s="156"/>
      <c r="P286" s="156"/>
      <c r="Q286" s="157"/>
      <c r="R286" s="161"/>
      <c r="S286" s="162"/>
      <c r="T286" s="162"/>
      <c r="U286" s="162"/>
      <c r="V286" s="162"/>
      <c r="W286" s="163"/>
      <c r="X286" s="146"/>
      <c r="Y286" s="147"/>
      <c r="Z286" s="164"/>
      <c r="AA286" s="166"/>
      <c r="AB286" s="167"/>
      <c r="AC286" s="168"/>
      <c r="AD286" s="172"/>
      <c r="AE286" s="173"/>
      <c r="AF286" s="173"/>
      <c r="AG286" s="173"/>
      <c r="AH286" s="173"/>
      <c r="AI286" s="174"/>
      <c r="AJ286" s="62"/>
      <c r="BA286" s="175"/>
      <c r="BB286" s="133"/>
    </row>
    <row r="287" spans="3:54" ht="10.9" customHeight="1" x14ac:dyDescent="0.15">
      <c r="C287" s="135"/>
      <c r="D287" s="138"/>
      <c r="E287" s="141"/>
      <c r="F287" s="141"/>
      <c r="G287" s="135"/>
      <c r="H287" s="141"/>
      <c r="I287" s="146"/>
      <c r="J287" s="147"/>
      <c r="K287" s="148"/>
      <c r="L287" s="155"/>
      <c r="M287" s="156"/>
      <c r="N287" s="156"/>
      <c r="O287" s="156"/>
      <c r="P287" s="156"/>
      <c r="Q287" s="157"/>
      <c r="R287" s="161"/>
      <c r="S287" s="162"/>
      <c r="T287" s="162"/>
      <c r="U287" s="162"/>
      <c r="V287" s="162"/>
      <c r="W287" s="163"/>
      <c r="X287" s="146"/>
      <c r="Y287" s="147"/>
      <c r="Z287" s="164"/>
      <c r="AA287" s="166"/>
      <c r="AB287" s="167"/>
      <c r="AC287" s="168"/>
      <c r="AD287" s="172"/>
      <c r="AE287" s="173"/>
      <c r="AF287" s="173"/>
      <c r="AG287" s="173"/>
      <c r="AH287" s="173"/>
      <c r="AI287" s="174"/>
      <c r="AJ287" s="62"/>
      <c r="BA287" s="175"/>
      <c r="BB287" s="133"/>
    </row>
    <row r="288" spans="3:54" ht="10.9" customHeight="1" x14ac:dyDescent="0.15">
      <c r="C288" s="136"/>
      <c r="D288" s="139"/>
      <c r="E288" s="142"/>
      <c r="F288" s="142"/>
      <c r="G288" s="136"/>
      <c r="H288" s="142"/>
      <c r="I288" s="149"/>
      <c r="J288" s="150"/>
      <c r="K288" s="151"/>
      <c r="L288" s="158"/>
      <c r="M288" s="159"/>
      <c r="N288" s="159"/>
      <c r="O288" s="159"/>
      <c r="P288" s="159"/>
      <c r="Q288" s="160"/>
      <c r="R288" s="161"/>
      <c r="S288" s="162"/>
      <c r="T288" s="162"/>
      <c r="U288" s="162"/>
      <c r="V288" s="162"/>
      <c r="W288" s="163"/>
      <c r="X288" s="149"/>
      <c r="Y288" s="150"/>
      <c r="Z288" s="165"/>
      <c r="AA288" s="169"/>
      <c r="AB288" s="170"/>
      <c r="AC288" s="171"/>
      <c r="AD288" s="172"/>
      <c r="AE288" s="173"/>
      <c r="AF288" s="173"/>
      <c r="AG288" s="173"/>
      <c r="AH288" s="173"/>
      <c r="AI288" s="174"/>
      <c r="AJ288" s="62"/>
      <c r="BA288" s="175"/>
      <c r="BB288" s="133"/>
    </row>
    <row r="289" spans="3:54" ht="10.9" customHeight="1" x14ac:dyDescent="0.15">
      <c r="C289" s="134">
        <v>7</v>
      </c>
      <c r="D289" s="137" t="s">
        <v>83</v>
      </c>
      <c r="E289" s="140">
        <v>5</v>
      </c>
      <c r="F289" s="140" t="s">
        <v>84</v>
      </c>
      <c r="G289" s="134" t="s">
        <v>85</v>
      </c>
      <c r="H289" s="140"/>
      <c r="I289" s="143"/>
      <c r="J289" s="144"/>
      <c r="K289" s="145"/>
      <c r="L289" s="152">
        <f>J$217</f>
        <v>0</v>
      </c>
      <c r="M289" s="153"/>
      <c r="N289" s="153"/>
      <c r="O289" s="153"/>
      <c r="P289" s="153"/>
      <c r="Q289" s="154"/>
      <c r="R289" s="161">
        <f t="shared" ref="R289" si="52">IF(AND(I289="○",BA289="●"),2+ROUNDDOWN(($L289-100)/100,0)*2,0)</f>
        <v>0</v>
      </c>
      <c r="S289" s="162"/>
      <c r="T289" s="162"/>
      <c r="U289" s="162"/>
      <c r="V289" s="162"/>
      <c r="W289" s="163"/>
      <c r="X289" s="146">
        <v>1</v>
      </c>
      <c r="Y289" s="147"/>
      <c r="Z289" s="164"/>
      <c r="AA289" s="166">
        <f t="shared" ref="AA289" si="53">IF(X289=1,$AL$32,IF(X289=2,$AL$52,IF(X289=3,$AL$70,IF(X289=4,$AL$89,IF(X289=5,$AL$107,IF(X289=6,$AL$125,IF(X289=7,$AL$144,IF(X289=8,$AL$162,IF(X289=9,$AL$180,IF(X289=10,$AL$199,0))))))))))</f>
        <v>0</v>
      </c>
      <c r="AB289" s="167"/>
      <c r="AC289" s="168"/>
      <c r="AD289" s="172">
        <f t="shared" ref="AD289" si="54">IF(I289="○",ROUNDUP(R289*AA289,1),0)</f>
        <v>0</v>
      </c>
      <c r="AE289" s="173"/>
      <c r="AF289" s="173"/>
      <c r="AG289" s="173"/>
      <c r="AH289" s="173"/>
      <c r="AI289" s="174"/>
      <c r="AJ289" s="62"/>
      <c r="BA289" s="175" t="str">
        <f t="shared" ref="BA289" si="55">IF(OR(I289="×",BA293="×"),"×","●")</f>
        <v>●</v>
      </c>
      <c r="BB289" s="133">
        <f>IF(BA289="●",IF(I289="定","-",I289),"-")</f>
        <v>0</v>
      </c>
    </row>
    <row r="290" spans="3:54" ht="10.9" customHeight="1" x14ac:dyDescent="0.15">
      <c r="C290" s="135"/>
      <c r="D290" s="138"/>
      <c r="E290" s="141"/>
      <c r="F290" s="141"/>
      <c r="G290" s="135"/>
      <c r="H290" s="141"/>
      <c r="I290" s="146"/>
      <c r="J290" s="147"/>
      <c r="K290" s="148"/>
      <c r="L290" s="155"/>
      <c r="M290" s="156"/>
      <c r="N290" s="156"/>
      <c r="O290" s="156"/>
      <c r="P290" s="156"/>
      <c r="Q290" s="157"/>
      <c r="R290" s="161"/>
      <c r="S290" s="162"/>
      <c r="T290" s="162"/>
      <c r="U290" s="162"/>
      <c r="V290" s="162"/>
      <c r="W290" s="163"/>
      <c r="X290" s="146"/>
      <c r="Y290" s="147"/>
      <c r="Z290" s="164"/>
      <c r="AA290" s="166"/>
      <c r="AB290" s="167"/>
      <c r="AC290" s="168"/>
      <c r="AD290" s="172"/>
      <c r="AE290" s="173"/>
      <c r="AF290" s="173"/>
      <c r="AG290" s="173"/>
      <c r="AH290" s="173"/>
      <c r="AI290" s="174"/>
      <c r="AJ290" s="62"/>
      <c r="BA290" s="175"/>
      <c r="BB290" s="133"/>
    </row>
    <row r="291" spans="3:54" ht="10.9" customHeight="1" x14ac:dyDescent="0.15">
      <c r="C291" s="135"/>
      <c r="D291" s="138"/>
      <c r="E291" s="141"/>
      <c r="F291" s="141"/>
      <c r="G291" s="135"/>
      <c r="H291" s="141"/>
      <c r="I291" s="146"/>
      <c r="J291" s="147"/>
      <c r="K291" s="148"/>
      <c r="L291" s="155"/>
      <c r="M291" s="156"/>
      <c r="N291" s="156"/>
      <c r="O291" s="156"/>
      <c r="P291" s="156"/>
      <c r="Q291" s="157"/>
      <c r="R291" s="161"/>
      <c r="S291" s="162"/>
      <c r="T291" s="162"/>
      <c r="U291" s="162"/>
      <c r="V291" s="162"/>
      <c r="W291" s="163"/>
      <c r="X291" s="146"/>
      <c r="Y291" s="147"/>
      <c r="Z291" s="164"/>
      <c r="AA291" s="166"/>
      <c r="AB291" s="167"/>
      <c r="AC291" s="168"/>
      <c r="AD291" s="172"/>
      <c r="AE291" s="173"/>
      <c r="AF291" s="173"/>
      <c r="AG291" s="173"/>
      <c r="AH291" s="173"/>
      <c r="AI291" s="174"/>
      <c r="AJ291" s="62"/>
      <c r="BA291" s="175"/>
      <c r="BB291" s="133"/>
    </row>
    <row r="292" spans="3:54" ht="10.9" customHeight="1" x14ac:dyDescent="0.15">
      <c r="C292" s="136"/>
      <c r="D292" s="139"/>
      <c r="E292" s="142"/>
      <c r="F292" s="142"/>
      <c r="G292" s="136"/>
      <c r="H292" s="142"/>
      <c r="I292" s="149"/>
      <c r="J292" s="150"/>
      <c r="K292" s="151"/>
      <c r="L292" s="158"/>
      <c r="M292" s="159"/>
      <c r="N292" s="159"/>
      <c r="O292" s="159"/>
      <c r="P292" s="159"/>
      <c r="Q292" s="160"/>
      <c r="R292" s="161"/>
      <c r="S292" s="162"/>
      <c r="T292" s="162"/>
      <c r="U292" s="162"/>
      <c r="V292" s="162"/>
      <c r="W292" s="163"/>
      <c r="X292" s="149"/>
      <c r="Y292" s="150"/>
      <c r="Z292" s="165"/>
      <c r="AA292" s="169"/>
      <c r="AB292" s="170"/>
      <c r="AC292" s="171"/>
      <c r="AD292" s="172"/>
      <c r="AE292" s="173"/>
      <c r="AF292" s="173"/>
      <c r="AG292" s="173"/>
      <c r="AH292" s="173"/>
      <c r="AI292" s="174"/>
      <c r="AJ292" s="62"/>
      <c r="BA292" s="175"/>
      <c r="BB292" s="133"/>
    </row>
    <row r="293" spans="3:54" ht="10.9" customHeight="1" x14ac:dyDescent="0.15">
      <c r="C293" s="134">
        <v>7</v>
      </c>
      <c r="D293" s="137" t="s">
        <v>83</v>
      </c>
      <c r="E293" s="140">
        <v>6</v>
      </c>
      <c r="F293" s="140" t="s">
        <v>84</v>
      </c>
      <c r="G293" s="134" t="s">
        <v>86</v>
      </c>
      <c r="H293" s="140"/>
      <c r="I293" s="143"/>
      <c r="J293" s="144"/>
      <c r="K293" s="145"/>
      <c r="L293" s="152">
        <f>J$217</f>
        <v>0</v>
      </c>
      <c r="M293" s="153"/>
      <c r="N293" s="153"/>
      <c r="O293" s="153"/>
      <c r="P293" s="153"/>
      <c r="Q293" s="154"/>
      <c r="R293" s="161">
        <f t="shared" ref="R293" si="56">IF(AND(I293="○",BA293="●"),2+ROUNDDOWN(($L293-100)/100,0)*2,0)</f>
        <v>0</v>
      </c>
      <c r="S293" s="162"/>
      <c r="T293" s="162"/>
      <c r="U293" s="162"/>
      <c r="V293" s="162"/>
      <c r="W293" s="163"/>
      <c r="X293" s="146">
        <v>1</v>
      </c>
      <c r="Y293" s="147"/>
      <c r="Z293" s="164"/>
      <c r="AA293" s="166">
        <f t="shared" ref="AA293" si="57">IF(X293=1,$AL$32,IF(X293=2,$AL$52,IF(X293=3,$AL$70,IF(X293=4,$AL$89,IF(X293=5,$AL$107,IF(X293=6,$AL$125,IF(X293=7,$AL$144,IF(X293=8,$AL$162,IF(X293=9,$AL$180,IF(X293=10,$AL$199,0))))))))))</f>
        <v>0</v>
      </c>
      <c r="AB293" s="167"/>
      <c r="AC293" s="168"/>
      <c r="AD293" s="172">
        <f t="shared" ref="AD293" si="58">IF(I293="○",ROUNDUP(R293*AA293,1),0)</f>
        <v>0</v>
      </c>
      <c r="AE293" s="173"/>
      <c r="AF293" s="173"/>
      <c r="AG293" s="173"/>
      <c r="AH293" s="173"/>
      <c r="AI293" s="174"/>
      <c r="AJ293" s="62"/>
      <c r="BA293" s="175" t="str">
        <f t="shared" ref="BA293" si="59">IF(OR(I293="×",BA297="×"),"×","●")</f>
        <v>●</v>
      </c>
      <c r="BB293" s="133">
        <f>IF(BA293="●",IF(I293="定","-",I293),"-")</f>
        <v>0</v>
      </c>
    </row>
    <row r="294" spans="3:54" ht="10.9" customHeight="1" x14ac:dyDescent="0.15">
      <c r="C294" s="135"/>
      <c r="D294" s="138"/>
      <c r="E294" s="141"/>
      <c r="F294" s="141"/>
      <c r="G294" s="135"/>
      <c r="H294" s="141"/>
      <c r="I294" s="146"/>
      <c r="J294" s="147"/>
      <c r="K294" s="148"/>
      <c r="L294" s="155"/>
      <c r="M294" s="156"/>
      <c r="N294" s="156"/>
      <c r="O294" s="156"/>
      <c r="P294" s="156"/>
      <c r="Q294" s="157"/>
      <c r="R294" s="161"/>
      <c r="S294" s="162"/>
      <c r="T294" s="162"/>
      <c r="U294" s="162"/>
      <c r="V294" s="162"/>
      <c r="W294" s="163"/>
      <c r="X294" s="146"/>
      <c r="Y294" s="147"/>
      <c r="Z294" s="164"/>
      <c r="AA294" s="166"/>
      <c r="AB294" s="167"/>
      <c r="AC294" s="168"/>
      <c r="AD294" s="172"/>
      <c r="AE294" s="173"/>
      <c r="AF294" s="173"/>
      <c r="AG294" s="173"/>
      <c r="AH294" s="173"/>
      <c r="AI294" s="174"/>
      <c r="AJ294" s="62"/>
      <c r="BA294" s="175"/>
      <c r="BB294" s="133"/>
    </row>
    <row r="295" spans="3:54" ht="10.9" customHeight="1" x14ac:dyDescent="0.15">
      <c r="C295" s="135"/>
      <c r="D295" s="138"/>
      <c r="E295" s="141"/>
      <c r="F295" s="141"/>
      <c r="G295" s="135"/>
      <c r="H295" s="141"/>
      <c r="I295" s="146"/>
      <c r="J295" s="147"/>
      <c r="K295" s="148"/>
      <c r="L295" s="155"/>
      <c r="M295" s="156"/>
      <c r="N295" s="156"/>
      <c r="O295" s="156"/>
      <c r="P295" s="156"/>
      <c r="Q295" s="157"/>
      <c r="R295" s="161"/>
      <c r="S295" s="162"/>
      <c r="T295" s="162"/>
      <c r="U295" s="162"/>
      <c r="V295" s="162"/>
      <c r="W295" s="163"/>
      <c r="X295" s="146"/>
      <c r="Y295" s="147"/>
      <c r="Z295" s="164"/>
      <c r="AA295" s="166"/>
      <c r="AB295" s="167"/>
      <c r="AC295" s="168"/>
      <c r="AD295" s="172"/>
      <c r="AE295" s="173"/>
      <c r="AF295" s="173"/>
      <c r="AG295" s="173"/>
      <c r="AH295" s="173"/>
      <c r="AI295" s="174"/>
      <c r="AJ295" s="62"/>
      <c r="BA295" s="175"/>
      <c r="BB295" s="133"/>
    </row>
    <row r="296" spans="3:54" ht="10.9" customHeight="1" x14ac:dyDescent="0.15">
      <c r="C296" s="136"/>
      <c r="D296" s="139"/>
      <c r="E296" s="142"/>
      <c r="F296" s="142"/>
      <c r="G296" s="136"/>
      <c r="H296" s="142"/>
      <c r="I296" s="149"/>
      <c r="J296" s="150"/>
      <c r="K296" s="151"/>
      <c r="L296" s="158"/>
      <c r="M296" s="159"/>
      <c r="N296" s="159"/>
      <c r="O296" s="159"/>
      <c r="P296" s="159"/>
      <c r="Q296" s="160"/>
      <c r="R296" s="161"/>
      <c r="S296" s="162"/>
      <c r="T296" s="162"/>
      <c r="U296" s="162"/>
      <c r="V296" s="162"/>
      <c r="W296" s="163"/>
      <c r="X296" s="149"/>
      <c r="Y296" s="150"/>
      <c r="Z296" s="165"/>
      <c r="AA296" s="169"/>
      <c r="AB296" s="170"/>
      <c r="AC296" s="171"/>
      <c r="AD296" s="172"/>
      <c r="AE296" s="173"/>
      <c r="AF296" s="173"/>
      <c r="AG296" s="173"/>
      <c r="AH296" s="173"/>
      <c r="AI296" s="174"/>
      <c r="AJ296" s="62"/>
      <c r="BA296" s="175"/>
      <c r="BB296" s="133"/>
    </row>
    <row r="297" spans="3:54" ht="10.9" customHeight="1" x14ac:dyDescent="0.15">
      <c r="C297" s="134">
        <v>7</v>
      </c>
      <c r="D297" s="137" t="s">
        <v>83</v>
      </c>
      <c r="E297" s="140">
        <v>7</v>
      </c>
      <c r="F297" s="140" t="s">
        <v>84</v>
      </c>
      <c r="G297" s="134" t="s">
        <v>87</v>
      </c>
      <c r="H297" s="140"/>
      <c r="I297" s="143"/>
      <c r="J297" s="144"/>
      <c r="K297" s="145"/>
      <c r="L297" s="152">
        <f>J$217</f>
        <v>0</v>
      </c>
      <c r="M297" s="153"/>
      <c r="N297" s="153"/>
      <c r="O297" s="153"/>
      <c r="P297" s="153"/>
      <c r="Q297" s="154"/>
      <c r="R297" s="161">
        <f t="shared" ref="R297" si="60">IF(AND(I297="○",BA297="●"),2+ROUNDDOWN(($L297-100)/100,0)*2,0)</f>
        <v>0</v>
      </c>
      <c r="S297" s="162"/>
      <c r="T297" s="162"/>
      <c r="U297" s="162"/>
      <c r="V297" s="162"/>
      <c r="W297" s="163"/>
      <c r="X297" s="146">
        <v>1</v>
      </c>
      <c r="Y297" s="147"/>
      <c r="Z297" s="164"/>
      <c r="AA297" s="166">
        <f t="shared" ref="AA297" si="61">IF(X297=1,$AL$32,IF(X297=2,$AL$52,IF(X297=3,$AL$70,IF(X297=4,$AL$89,IF(X297=5,$AL$107,IF(X297=6,$AL$125,IF(X297=7,$AL$144,IF(X297=8,$AL$162,IF(X297=9,$AL$180,IF(X297=10,$AL$199,0))))))))))</f>
        <v>0</v>
      </c>
      <c r="AB297" s="167"/>
      <c r="AC297" s="168"/>
      <c r="AD297" s="172">
        <f t="shared" ref="AD297" si="62">IF(I297="○",ROUNDUP(R297*AA297,1),0)</f>
        <v>0</v>
      </c>
      <c r="AE297" s="173"/>
      <c r="AF297" s="173"/>
      <c r="AG297" s="173"/>
      <c r="AH297" s="173"/>
      <c r="AI297" s="174"/>
      <c r="AJ297" s="62"/>
      <c r="BA297" s="175" t="str">
        <f t="shared" ref="BA297" si="63">IF(OR(I297="×",BA301="×"),"×","●")</f>
        <v>●</v>
      </c>
      <c r="BB297" s="133">
        <f>IF(BA297="●",IF(I297="定","-",I297),"-")</f>
        <v>0</v>
      </c>
    </row>
    <row r="298" spans="3:54" ht="10.9" customHeight="1" x14ac:dyDescent="0.15">
      <c r="C298" s="135"/>
      <c r="D298" s="138"/>
      <c r="E298" s="141"/>
      <c r="F298" s="141"/>
      <c r="G298" s="135"/>
      <c r="H298" s="141"/>
      <c r="I298" s="146"/>
      <c r="J298" s="147"/>
      <c r="K298" s="148"/>
      <c r="L298" s="155"/>
      <c r="M298" s="156"/>
      <c r="N298" s="156"/>
      <c r="O298" s="156"/>
      <c r="P298" s="156"/>
      <c r="Q298" s="157"/>
      <c r="R298" s="161"/>
      <c r="S298" s="162"/>
      <c r="T298" s="162"/>
      <c r="U298" s="162"/>
      <c r="V298" s="162"/>
      <c r="W298" s="163"/>
      <c r="X298" s="146"/>
      <c r="Y298" s="147"/>
      <c r="Z298" s="164"/>
      <c r="AA298" s="166"/>
      <c r="AB298" s="167"/>
      <c r="AC298" s="168"/>
      <c r="AD298" s="172"/>
      <c r="AE298" s="173"/>
      <c r="AF298" s="173"/>
      <c r="AG298" s="173"/>
      <c r="AH298" s="173"/>
      <c r="AI298" s="174"/>
      <c r="AJ298" s="62"/>
      <c r="BA298" s="175"/>
      <c r="BB298" s="133"/>
    </row>
    <row r="299" spans="3:54" ht="10.9" customHeight="1" x14ac:dyDescent="0.15">
      <c r="C299" s="135"/>
      <c r="D299" s="138"/>
      <c r="E299" s="141"/>
      <c r="F299" s="141"/>
      <c r="G299" s="135"/>
      <c r="H299" s="141"/>
      <c r="I299" s="146"/>
      <c r="J299" s="147"/>
      <c r="K299" s="148"/>
      <c r="L299" s="155"/>
      <c r="M299" s="156"/>
      <c r="N299" s="156"/>
      <c r="O299" s="156"/>
      <c r="P299" s="156"/>
      <c r="Q299" s="157"/>
      <c r="R299" s="161"/>
      <c r="S299" s="162"/>
      <c r="T299" s="162"/>
      <c r="U299" s="162"/>
      <c r="V299" s="162"/>
      <c r="W299" s="163"/>
      <c r="X299" s="146"/>
      <c r="Y299" s="147"/>
      <c r="Z299" s="164"/>
      <c r="AA299" s="166"/>
      <c r="AB299" s="167"/>
      <c r="AC299" s="168"/>
      <c r="AD299" s="172"/>
      <c r="AE299" s="173"/>
      <c r="AF299" s="173"/>
      <c r="AG299" s="173"/>
      <c r="AH299" s="173"/>
      <c r="AI299" s="174"/>
      <c r="AJ299" s="62"/>
      <c r="BA299" s="175"/>
      <c r="BB299" s="133"/>
    </row>
    <row r="300" spans="3:54" ht="10.9" customHeight="1" x14ac:dyDescent="0.15">
      <c r="C300" s="136"/>
      <c r="D300" s="139"/>
      <c r="E300" s="142"/>
      <c r="F300" s="142"/>
      <c r="G300" s="136"/>
      <c r="H300" s="142"/>
      <c r="I300" s="149"/>
      <c r="J300" s="150"/>
      <c r="K300" s="151"/>
      <c r="L300" s="158"/>
      <c r="M300" s="159"/>
      <c r="N300" s="159"/>
      <c r="O300" s="159"/>
      <c r="P300" s="159"/>
      <c r="Q300" s="160"/>
      <c r="R300" s="161"/>
      <c r="S300" s="162"/>
      <c r="T300" s="162"/>
      <c r="U300" s="162"/>
      <c r="V300" s="162"/>
      <c r="W300" s="163"/>
      <c r="X300" s="149"/>
      <c r="Y300" s="150"/>
      <c r="Z300" s="165"/>
      <c r="AA300" s="169"/>
      <c r="AB300" s="170"/>
      <c r="AC300" s="171"/>
      <c r="AD300" s="172"/>
      <c r="AE300" s="173"/>
      <c r="AF300" s="173"/>
      <c r="AG300" s="173"/>
      <c r="AH300" s="173"/>
      <c r="AI300" s="174"/>
      <c r="AJ300" s="62"/>
      <c r="BA300" s="175"/>
      <c r="BB300" s="133"/>
    </row>
    <row r="301" spans="3:54" ht="10.9" customHeight="1" x14ac:dyDescent="0.15">
      <c r="C301" s="134">
        <v>7</v>
      </c>
      <c r="D301" s="137" t="s">
        <v>83</v>
      </c>
      <c r="E301" s="140">
        <v>8</v>
      </c>
      <c r="F301" s="140" t="s">
        <v>84</v>
      </c>
      <c r="G301" s="134" t="s">
        <v>88</v>
      </c>
      <c r="H301" s="140"/>
      <c r="I301" s="143"/>
      <c r="J301" s="144"/>
      <c r="K301" s="145"/>
      <c r="L301" s="152">
        <f>J$217</f>
        <v>0</v>
      </c>
      <c r="M301" s="153"/>
      <c r="N301" s="153"/>
      <c r="O301" s="153"/>
      <c r="P301" s="153"/>
      <c r="Q301" s="154"/>
      <c r="R301" s="161">
        <f t="shared" ref="R301" si="64">IF(AND(I301="○",BA301="●"),2+ROUNDDOWN(($L301-100)/100,0)*2,0)</f>
        <v>0</v>
      </c>
      <c r="S301" s="162"/>
      <c r="T301" s="162"/>
      <c r="U301" s="162"/>
      <c r="V301" s="162"/>
      <c r="W301" s="163"/>
      <c r="X301" s="146">
        <v>1</v>
      </c>
      <c r="Y301" s="147"/>
      <c r="Z301" s="164"/>
      <c r="AA301" s="166">
        <f t="shared" ref="AA301" si="65">IF(X301=1,$AL$32,IF(X301=2,$AL$52,IF(X301=3,$AL$70,IF(X301=4,$AL$89,IF(X301=5,$AL$107,IF(X301=6,$AL$125,IF(X301=7,$AL$144,IF(X301=8,$AL$162,IF(X301=9,$AL$180,IF(X301=10,$AL$199,0))))))))))</f>
        <v>0</v>
      </c>
      <c r="AB301" s="167"/>
      <c r="AC301" s="168"/>
      <c r="AD301" s="172">
        <f t="shared" ref="AD301" si="66">IF(I301="○",ROUNDUP(R301*AA301,1),0)</f>
        <v>0</v>
      </c>
      <c r="AE301" s="173"/>
      <c r="AF301" s="173"/>
      <c r="AG301" s="173"/>
      <c r="AH301" s="173"/>
      <c r="AI301" s="174"/>
      <c r="AJ301" s="62"/>
      <c r="BA301" s="175" t="str">
        <f t="shared" ref="BA301" si="67">IF(OR(I301="×",BA305="×"),"×","●")</f>
        <v>●</v>
      </c>
      <c r="BB301" s="133">
        <f>IF(BA301="●",IF(I301="定","-",I301),"-")</f>
        <v>0</v>
      </c>
    </row>
    <row r="302" spans="3:54" ht="10.9" customHeight="1" x14ac:dyDescent="0.15">
      <c r="C302" s="135"/>
      <c r="D302" s="138"/>
      <c r="E302" s="141"/>
      <c r="F302" s="141"/>
      <c r="G302" s="135"/>
      <c r="H302" s="141"/>
      <c r="I302" s="146"/>
      <c r="J302" s="147"/>
      <c r="K302" s="148"/>
      <c r="L302" s="155"/>
      <c r="M302" s="156"/>
      <c r="N302" s="156"/>
      <c r="O302" s="156"/>
      <c r="P302" s="156"/>
      <c r="Q302" s="157"/>
      <c r="R302" s="161"/>
      <c r="S302" s="162"/>
      <c r="T302" s="162"/>
      <c r="U302" s="162"/>
      <c r="V302" s="162"/>
      <c r="W302" s="163"/>
      <c r="X302" s="146"/>
      <c r="Y302" s="147"/>
      <c r="Z302" s="164"/>
      <c r="AA302" s="166"/>
      <c r="AB302" s="167"/>
      <c r="AC302" s="168"/>
      <c r="AD302" s="172"/>
      <c r="AE302" s="173"/>
      <c r="AF302" s="173"/>
      <c r="AG302" s="173"/>
      <c r="AH302" s="173"/>
      <c r="AI302" s="174"/>
      <c r="AJ302" s="62"/>
      <c r="BA302" s="175"/>
      <c r="BB302" s="133"/>
    </row>
    <row r="303" spans="3:54" ht="10.9" customHeight="1" x14ac:dyDescent="0.15">
      <c r="C303" s="135"/>
      <c r="D303" s="138"/>
      <c r="E303" s="141"/>
      <c r="F303" s="141"/>
      <c r="G303" s="135"/>
      <c r="H303" s="141"/>
      <c r="I303" s="146"/>
      <c r="J303" s="147"/>
      <c r="K303" s="148"/>
      <c r="L303" s="155"/>
      <c r="M303" s="156"/>
      <c r="N303" s="156"/>
      <c r="O303" s="156"/>
      <c r="P303" s="156"/>
      <c r="Q303" s="157"/>
      <c r="R303" s="161"/>
      <c r="S303" s="162"/>
      <c r="T303" s="162"/>
      <c r="U303" s="162"/>
      <c r="V303" s="162"/>
      <c r="W303" s="163"/>
      <c r="X303" s="146"/>
      <c r="Y303" s="147"/>
      <c r="Z303" s="164"/>
      <c r="AA303" s="166"/>
      <c r="AB303" s="167"/>
      <c r="AC303" s="168"/>
      <c r="AD303" s="172"/>
      <c r="AE303" s="173"/>
      <c r="AF303" s="173"/>
      <c r="AG303" s="173"/>
      <c r="AH303" s="173"/>
      <c r="AI303" s="174"/>
      <c r="AJ303" s="62"/>
      <c r="BA303" s="175"/>
      <c r="BB303" s="133"/>
    </row>
    <row r="304" spans="3:54" ht="10.9" customHeight="1" x14ac:dyDescent="0.15">
      <c r="C304" s="136"/>
      <c r="D304" s="139"/>
      <c r="E304" s="142"/>
      <c r="F304" s="142"/>
      <c r="G304" s="136"/>
      <c r="H304" s="142"/>
      <c r="I304" s="149"/>
      <c r="J304" s="150"/>
      <c r="K304" s="151"/>
      <c r="L304" s="158"/>
      <c r="M304" s="159"/>
      <c r="N304" s="159"/>
      <c r="O304" s="159"/>
      <c r="P304" s="159"/>
      <c r="Q304" s="160"/>
      <c r="R304" s="161"/>
      <c r="S304" s="162"/>
      <c r="T304" s="162"/>
      <c r="U304" s="162"/>
      <c r="V304" s="162"/>
      <c r="W304" s="163"/>
      <c r="X304" s="149"/>
      <c r="Y304" s="150"/>
      <c r="Z304" s="165"/>
      <c r="AA304" s="169"/>
      <c r="AB304" s="170"/>
      <c r="AC304" s="171"/>
      <c r="AD304" s="172"/>
      <c r="AE304" s="173"/>
      <c r="AF304" s="173"/>
      <c r="AG304" s="173"/>
      <c r="AH304" s="173"/>
      <c r="AI304" s="174"/>
      <c r="AJ304" s="62"/>
      <c r="BA304" s="175"/>
      <c r="BB304" s="133"/>
    </row>
    <row r="305" spans="3:58" ht="10.9" customHeight="1" x14ac:dyDescent="0.15">
      <c r="C305" s="134">
        <v>7</v>
      </c>
      <c r="D305" s="137" t="s">
        <v>83</v>
      </c>
      <c r="E305" s="140">
        <v>9</v>
      </c>
      <c r="F305" s="140" t="s">
        <v>84</v>
      </c>
      <c r="G305" s="134" t="s">
        <v>89</v>
      </c>
      <c r="H305" s="140"/>
      <c r="I305" s="143"/>
      <c r="J305" s="144"/>
      <c r="K305" s="145"/>
      <c r="L305" s="152">
        <f>J$217</f>
        <v>0</v>
      </c>
      <c r="M305" s="153"/>
      <c r="N305" s="153"/>
      <c r="O305" s="153"/>
      <c r="P305" s="153"/>
      <c r="Q305" s="154"/>
      <c r="R305" s="161">
        <f t="shared" ref="R305" si="68">IF(AND(I305="○",BA305="●"),2+ROUNDDOWN(($L305-100)/100,0)*2,0)</f>
        <v>0</v>
      </c>
      <c r="S305" s="162"/>
      <c r="T305" s="162"/>
      <c r="U305" s="162"/>
      <c r="V305" s="162"/>
      <c r="W305" s="163"/>
      <c r="X305" s="146">
        <v>1</v>
      </c>
      <c r="Y305" s="147"/>
      <c r="Z305" s="164"/>
      <c r="AA305" s="166">
        <f t="shared" ref="AA305" si="69">IF(X305=1,$AL$32,IF(X305=2,$AL$52,IF(X305=3,$AL$70,IF(X305=4,$AL$89,IF(X305=5,$AL$107,IF(X305=6,$AL$125,IF(X305=7,$AL$144,IF(X305=8,$AL$162,IF(X305=9,$AL$180,IF(X305=10,$AL$199,0))))))))))</f>
        <v>0</v>
      </c>
      <c r="AB305" s="167"/>
      <c r="AC305" s="168"/>
      <c r="AD305" s="172">
        <f t="shared" ref="AD305" si="70">IF(I305="○",ROUNDUP(R305*AA305,1),0)</f>
        <v>0</v>
      </c>
      <c r="AE305" s="173"/>
      <c r="AF305" s="173"/>
      <c r="AG305" s="173"/>
      <c r="AH305" s="173"/>
      <c r="AI305" s="174"/>
      <c r="AJ305" s="62"/>
      <c r="BA305" s="175" t="str">
        <f t="shared" ref="BA305" si="71">IF(OR(I305="×",BA309="×"),"×","●")</f>
        <v>●</v>
      </c>
      <c r="BB305" s="133">
        <f>IF(BA305="●",IF(I305="定","-",I305),"-")</f>
        <v>0</v>
      </c>
    </row>
    <row r="306" spans="3:58" ht="10.9" customHeight="1" x14ac:dyDescent="0.15">
      <c r="C306" s="135"/>
      <c r="D306" s="138"/>
      <c r="E306" s="141"/>
      <c r="F306" s="141"/>
      <c r="G306" s="135"/>
      <c r="H306" s="141"/>
      <c r="I306" s="146"/>
      <c r="J306" s="147"/>
      <c r="K306" s="148"/>
      <c r="L306" s="155"/>
      <c r="M306" s="156"/>
      <c r="N306" s="156"/>
      <c r="O306" s="156"/>
      <c r="P306" s="156"/>
      <c r="Q306" s="157"/>
      <c r="R306" s="161"/>
      <c r="S306" s="162"/>
      <c r="T306" s="162"/>
      <c r="U306" s="162"/>
      <c r="V306" s="162"/>
      <c r="W306" s="163"/>
      <c r="X306" s="146"/>
      <c r="Y306" s="147"/>
      <c r="Z306" s="164"/>
      <c r="AA306" s="166"/>
      <c r="AB306" s="167"/>
      <c r="AC306" s="168"/>
      <c r="AD306" s="172"/>
      <c r="AE306" s="173"/>
      <c r="AF306" s="173"/>
      <c r="AG306" s="173"/>
      <c r="AH306" s="173"/>
      <c r="AI306" s="174"/>
      <c r="AJ306" s="62"/>
      <c r="BA306" s="175"/>
      <c r="BB306" s="133"/>
    </row>
    <row r="307" spans="3:58" ht="10.9" customHeight="1" x14ac:dyDescent="0.15">
      <c r="C307" s="135"/>
      <c r="D307" s="138"/>
      <c r="E307" s="141"/>
      <c r="F307" s="141"/>
      <c r="G307" s="135"/>
      <c r="H307" s="141"/>
      <c r="I307" s="146"/>
      <c r="J307" s="147"/>
      <c r="K307" s="148"/>
      <c r="L307" s="155"/>
      <c r="M307" s="156"/>
      <c r="N307" s="156"/>
      <c r="O307" s="156"/>
      <c r="P307" s="156"/>
      <c r="Q307" s="157"/>
      <c r="R307" s="161"/>
      <c r="S307" s="162"/>
      <c r="T307" s="162"/>
      <c r="U307" s="162"/>
      <c r="V307" s="162"/>
      <c r="W307" s="163"/>
      <c r="X307" s="146"/>
      <c r="Y307" s="147"/>
      <c r="Z307" s="164"/>
      <c r="AA307" s="166"/>
      <c r="AB307" s="167"/>
      <c r="AC307" s="168"/>
      <c r="AD307" s="172"/>
      <c r="AE307" s="173"/>
      <c r="AF307" s="173"/>
      <c r="AG307" s="173"/>
      <c r="AH307" s="173"/>
      <c r="AI307" s="174"/>
      <c r="AJ307" s="62"/>
      <c r="BA307" s="175"/>
      <c r="BB307" s="133"/>
    </row>
    <row r="308" spans="3:58" ht="10.9" customHeight="1" x14ac:dyDescent="0.15">
      <c r="C308" s="136"/>
      <c r="D308" s="139"/>
      <c r="E308" s="142"/>
      <c r="F308" s="142"/>
      <c r="G308" s="136"/>
      <c r="H308" s="142"/>
      <c r="I308" s="149"/>
      <c r="J308" s="150"/>
      <c r="K308" s="151"/>
      <c r="L308" s="158"/>
      <c r="M308" s="159"/>
      <c r="N308" s="159"/>
      <c r="O308" s="159"/>
      <c r="P308" s="159"/>
      <c r="Q308" s="160"/>
      <c r="R308" s="161"/>
      <c r="S308" s="162"/>
      <c r="T308" s="162"/>
      <c r="U308" s="162"/>
      <c r="V308" s="162"/>
      <c r="W308" s="163"/>
      <c r="X308" s="149"/>
      <c r="Y308" s="150"/>
      <c r="Z308" s="165"/>
      <c r="AA308" s="169"/>
      <c r="AB308" s="170"/>
      <c r="AC308" s="171"/>
      <c r="AD308" s="172"/>
      <c r="AE308" s="173"/>
      <c r="AF308" s="173"/>
      <c r="AG308" s="173"/>
      <c r="AH308" s="173"/>
      <c r="AI308" s="174"/>
      <c r="AJ308" s="62"/>
      <c r="BA308" s="175"/>
      <c r="BB308" s="133"/>
    </row>
    <row r="309" spans="3:58" ht="10.9" customHeight="1" x14ac:dyDescent="0.15">
      <c r="C309" s="134">
        <v>7</v>
      </c>
      <c r="D309" s="137" t="s">
        <v>83</v>
      </c>
      <c r="E309" s="140">
        <v>10</v>
      </c>
      <c r="F309" s="140" t="s">
        <v>84</v>
      </c>
      <c r="G309" s="134" t="s">
        <v>90</v>
      </c>
      <c r="H309" s="140"/>
      <c r="I309" s="143"/>
      <c r="J309" s="144"/>
      <c r="K309" s="145"/>
      <c r="L309" s="152">
        <f>J$217</f>
        <v>0</v>
      </c>
      <c r="M309" s="153"/>
      <c r="N309" s="153"/>
      <c r="O309" s="153"/>
      <c r="P309" s="153"/>
      <c r="Q309" s="154"/>
      <c r="R309" s="161">
        <f t="shared" ref="R309" si="72">IF(AND(I309="○",BA309="●"),2+ROUNDDOWN(($L309-100)/100,0)*2,0)</f>
        <v>0</v>
      </c>
      <c r="S309" s="162"/>
      <c r="T309" s="162"/>
      <c r="U309" s="162"/>
      <c r="V309" s="162"/>
      <c r="W309" s="163"/>
      <c r="X309" s="146">
        <v>1</v>
      </c>
      <c r="Y309" s="147"/>
      <c r="Z309" s="164"/>
      <c r="AA309" s="166">
        <f t="shared" ref="AA309" si="73">IF(X309=1,$AL$32,IF(X309=2,$AL$52,IF(X309=3,$AL$70,IF(X309=4,$AL$89,IF(X309=5,$AL$107,IF(X309=6,$AL$125,IF(X309=7,$AL$144,IF(X309=8,$AL$162,IF(X309=9,$AL$180,IF(X309=10,$AL$199,0))))))))))</f>
        <v>0</v>
      </c>
      <c r="AB309" s="167"/>
      <c r="AC309" s="168"/>
      <c r="AD309" s="172">
        <f t="shared" ref="AD309" si="74">IF(I309="○",ROUNDUP(R309*AA309,1),0)</f>
        <v>0</v>
      </c>
      <c r="AE309" s="173"/>
      <c r="AF309" s="173"/>
      <c r="AG309" s="173"/>
      <c r="AH309" s="173"/>
      <c r="AI309" s="174"/>
      <c r="AJ309" s="62"/>
      <c r="BA309" s="175" t="str">
        <f t="shared" ref="BA309" si="75">IF(OR(I309="×",BA313="×"),"×","●")</f>
        <v>●</v>
      </c>
      <c r="BB309" s="133">
        <f>IF(BA309="●",IF(I309="定","-",I309),"-")</f>
        <v>0</v>
      </c>
    </row>
    <row r="310" spans="3:58" ht="10.9" customHeight="1" x14ac:dyDescent="0.15">
      <c r="C310" s="135"/>
      <c r="D310" s="138"/>
      <c r="E310" s="141"/>
      <c r="F310" s="141"/>
      <c r="G310" s="135"/>
      <c r="H310" s="141"/>
      <c r="I310" s="146"/>
      <c r="J310" s="147"/>
      <c r="K310" s="148"/>
      <c r="L310" s="155"/>
      <c r="M310" s="156"/>
      <c r="N310" s="156"/>
      <c r="O310" s="156"/>
      <c r="P310" s="156"/>
      <c r="Q310" s="157"/>
      <c r="R310" s="161"/>
      <c r="S310" s="162"/>
      <c r="T310" s="162"/>
      <c r="U310" s="162"/>
      <c r="V310" s="162"/>
      <c r="W310" s="163"/>
      <c r="X310" s="146"/>
      <c r="Y310" s="147"/>
      <c r="Z310" s="164"/>
      <c r="AA310" s="166"/>
      <c r="AB310" s="167"/>
      <c r="AC310" s="168"/>
      <c r="AD310" s="172"/>
      <c r="AE310" s="173"/>
      <c r="AF310" s="173"/>
      <c r="AG310" s="173"/>
      <c r="AH310" s="173"/>
      <c r="AI310" s="174"/>
      <c r="AJ310" s="62"/>
      <c r="BA310" s="175"/>
      <c r="BB310" s="133"/>
    </row>
    <row r="311" spans="3:58" ht="10.9" customHeight="1" x14ac:dyDescent="0.15">
      <c r="C311" s="135"/>
      <c r="D311" s="138"/>
      <c r="E311" s="141"/>
      <c r="F311" s="141"/>
      <c r="G311" s="135"/>
      <c r="H311" s="141"/>
      <c r="I311" s="146"/>
      <c r="J311" s="147"/>
      <c r="K311" s="148"/>
      <c r="L311" s="155"/>
      <c r="M311" s="156"/>
      <c r="N311" s="156"/>
      <c r="O311" s="156"/>
      <c r="P311" s="156"/>
      <c r="Q311" s="157"/>
      <c r="R311" s="161"/>
      <c r="S311" s="162"/>
      <c r="T311" s="162"/>
      <c r="U311" s="162"/>
      <c r="V311" s="162"/>
      <c r="W311" s="163"/>
      <c r="X311" s="146"/>
      <c r="Y311" s="147"/>
      <c r="Z311" s="164"/>
      <c r="AA311" s="166"/>
      <c r="AB311" s="167"/>
      <c r="AC311" s="168"/>
      <c r="AD311" s="172"/>
      <c r="AE311" s="173"/>
      <c r="AF311" s="173"/>
      <c r="AG311" s="173"/>
      <c r="AH311" s="173"/>
      <c r="AI311" s="174"/>
      <c r="AJ311" s="62"/>
      <c r="BA311" s="175"/>
      <c r="BB311" s="133"/>
    </row>
    <row r="312" spans="3:58" ht="10.9" customHeight="1" x14ac:dyDescent="0.15">
      <c r="C312" s="136"/>
      <c r="D312" s="139"/>
      <c r="E312" s="142"/>
      <c r="F312" s="142"/>
      <c r="G312" s="136"/>
      <c r="H312" s="142"/>
      <c r="I312" s="149"/>
      <c r="J312" s="150"/>
      <c r="K312" s="151"/>
      <c r="L312" s="158"/>
      <c r="M312" s="159"/>
      <c r="N312" s="159"/>
      <c r="O312" s="159"/>
      <c r="P312" s="159"/>
      <c r="Q312" s="160"/>
      <c r="R312" s="161"/>
      <c r="S312" s="162"/>
      <c r="T312" s="162"/>
      <c r="U312" s="162"/>
      <c r="V312" s="162"/>
      <c r="W312" s="163"/>
      <c r="X312" s="149"/>
      <c r="Y312" s="150"/>
      <c r="Z312" s="165"/>
      <c r="AA312" s="169"/>
      <c r="AB312" s="170"/>
      <c r="AC312" s="171"/>
      <c r="AD312" s="172"/>
      <c r="AE312" s="173"/>
      <c r="AF312" s="173"/>
      <c r="AG312" s="173"/>
      <c r="AH312" s="173"/>
      <c r="AI312" s="174"/>
      <c r="AJ312" s="62"/>
      <c r="BA312" s="175"/>
      <c r="BB312" s="133"/>
    </row>
    <row r="313" spans="3:58" ht="10.9" customHeight="1" x14ac:dyDescent="0.15">
      <c r="C313" s="134">
        <v>7</v>
      </c>
      <c r="D313" s="137" t="s">
        <v>83</v>
      </c>
      <c r="E313" s="140">
        <v>11</v>
      </c>
      <c r="F313" s="140" t="s">
        <v>84</v>
      </c>
      <c r="G313" s="134" t="s">
        <v>91</v>
      </c>
      <c r="H313" s="140"/>
      <c r="I313" s="143"/>
      <c r="J313" s="144"/>
      <c r="K313" s="145"/>
      <c r="L313" s="152">
        <f>J$217</f>
        <v>0</v>
      </c>
      <c r="M313" s="153"/>
      <c r="N313" s="153"/>
      <c r="O313" s="153"/>
      <c r="P313" s="153"/>
      <c r="Q313" s="154"/>
      <c r="R313" s="161">
        <f t="shared" ref="R313" si="76">IF(AND(I313="○",BA313="●"),2+ROUNDDOWN(($L313-100)/100,0)*2,0)</f>
        <v>0</v>
      </c>
      <c r="S313" s="162"/>
      <c r="T313" s="162"/>
      <c r="U313" s="162"/>
      <c r="V313" s="162"/>
      <c r="W313" s="163"/>
      <c r="X313" s="146">
        <v>1</v>
      </c>
      <c r="Y313" s="147"/>
      <c r="Z313" s="164"/>
      <c r="AA313" s="166">
        <f t="shared" ref="AA313" si="77">IF(X313=1,$AL$32,IF(X313=2,$AL$52,IF(X313=3,$AL$70,IF(X313=4,$AL$89,IF(X313=5,$AL$107,IF(X313=6,$AL$125,IF(X313=7,$AL$144,IF(X313=8,$AL$162,IF(X313=9,$AL$180,IF(X313=10,$AL$199,0))))))))))</f>
        <v>0</v>
      </c>
      <c r="AB313" s="167"/>
      <c r="AC313" s="168"/>
      <c r="AD313" s="172">
        <f t="shared" ref="AD313" si="78">IF(I313="○",ROUNDUP(R313*AA313,1),0)</f>
        <v>0</v>
      </c>
      <c r="AE313" s="173"/>
      <c r="AF313" s="173"/>
      <c r="AG313" s="173"/>
      <c r="AH313" s="173"/>
      <c r="AI313" s="174"/>
      <c r="AJ313" s="62"/>
      <c r="BA313" s="175" t="str">
        <f t="shared" ref="BA313" si="79">IF(OR(I313="×",BA317="×"),"×","●")</f>
        <v>●</v>
      </c>
      <c r="BB313" s="133">
        <f>IF(BA313="●",IF(I313="定","-",I313),"-")</f>
        <v>0</v>
      </c>
    </row>
    <row r="314" spans="3:58" ht="10.9" customHeight="1" x14ac:dyDescent="0.15">
      <c r="C314" s="135"/>
      <c r="D314" s="138"/>
      <c r="E314" s="141"/>
      <c r="F314" s="141"/>
      <c r="G314" s="135"/>
      <c r="H314" s="141"/>
      <c r="I314" s="146"/>
      <c r="J314" s="147"/>
      <c r="K314" s="148"/>
      <c r="L314" s="155"/>
      <c r="M314" s="156"/>
      <c r="N314" s="156"/>
      <c r="O314" s="156"/>
      <c r="P314" s="156"/>
      <c r="Q314" s="157"/>
      <c r="R314" s="161"/>
      <c r="S314" s="162"/>
      <c r="T314" s="162"/>
      <c r="U314" s="162"/>
      <c r="V314" s="162"/>
      <c r="W314" s="163"/>
      <c r="X314" s="146"/>
      <c r="Y314" s="147"/>
      <c r="Z314" s="164"/>
      <c r="AA314" s="166"/>
      <c r="AB314" s="167"/>
      <c r="AC314" s="168"/>
      <c r="AD314" s="172"/>
      <c r="AE314" s="173"/>
      <c r="AF314" s="173"/>
      <c r="AG314" s="173"/>
      <c r="AH314" s="173"/>
      <c r="AI314" s="174"/>
      <c r="AJ314" s="62"/>
      <c r="BA314" s="175"/>
      <c r="BB314" s="133"/>
    </row>
    <row r="315" spans="3:58" ht="10.9" customHeight="1" x14ac:dyDescent="0.15">
      <c r="C315" s="135"/>
      <c r="D315" s="138"/>
      <c r="E315" s="141"/>
      <c r="F315" s="141"/>
      <c r="G315" s="135"/>
      <c r="H315" s="141"/>
      <c r="I315" s="146"/>
      <c r="J315" s="147"/>
      <c r="K315" s="148"/>
      <c r="L315" s="155"/>
      <c r="M315" s="156"/>
      <c r="N315" s="156"/>
      <c r="O315" s="156"/>
      <c r="P315" s="156"/>
      <c r="Q315" s="157"/>
      <c r="R315" s="161"/>
      <c r="S315" s="162"/>
      <c r="T315" s="162"/>
      <c r="U315" s="162"/>
      <c r="V315" s="162"/>
      <c r="W315" s="163"/>
      <c r="X315" s="146"/>
      <c r="Y315" s="147"/>
      <c r="Z315" s="164"/>
      <c r="AA315" s="166"/>
      <c r="AB315" s="167"/>
      <c r="AC315" s="168"/>
      <c r="AD315" s="172"/>
      <c r="AE315" s="173"/>
      <c r="AF315" s="173"/>
      <c r="AG315" s="173"/>
      <c r="AH315" s="173"/>
      <c r="AI315" s="174"/>
      <c r="AJ315" s="62"/>
      <c r="BA315" s="175"/>
      <c r="BB315" s="133"/>
    </row>
    <row r="316" spans="3:58" ht="10.9" customHeight="1" thickBot="1" x14ac:dyDescent="0.2">
      <c r="C316" s="136"/>
      <c r="D316" s="139"/>
      <c r="E316" s="142"/>
      <c r="F316" s="142"/>
      <c r="G316" s="136"/>
      <c r="H316" s="142"/>
      <c r="I316" s="149"/>
      <c r="J316" s="150"/>
      <c r="K316" s="151"/>
      <c r="L316" s="158"/>
      <c r="M316" s="159"/>
      <c r="N316" s="159"/>
      <c r="O316" s="159"/>
      <c r="P316" s="159"/>
      <c r="Q316" s="160"/>
      <c r="R316" s="161"/>
      <c r="S316" s="162"/>
      <c r="T316" s="162"/>
      <c r="U316" s="162"/>
      <c r="V316" s="162"/>
      <c r="W316" s="163"/>
      <c r="X316" s="149"/>
      <c r="Y316" s="150"/>
      <c r="Z316" s="165"/>
      <c r="AA316" s="169"/>
      <c r="AB316" s="170"/>
      <c r="AC316" s="171"/>
      <c r="AD316" s="172"/>
      <c r="AE316" s="173"/>
      <c r="AF316" s="173"/>
      <c r="AG316" s="173"/>
      <c r="AH316" s="173"/>
      <c r="AI316" s="174"/>
      <c r="AJ316" s="62"/>
      <c r="BA316" s="175"/>
      <c r="BB316" s="133"/>
    </row>
    <row r="317" spans="3:58" ht="14.1" customHeight="1" thickTop="1" x14ac:dyDescent="0.15">
      <c r="C317" s="178" t="s">
        <v>115</v>
      </c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80"/>
      <c r="AB317" s="187">
        <f>SUM(AD233:AI316)</f>
        <v>0</v>
      </c>
      <c r="AC317" s="188"/>
      <c r="AD317" s="188"/>
      <c r="AE317" s="188"/>
      <c r="AF317" s="188"/>
      <c r="AG317" s="193" t="s">
        <v>94</v>
      </c>
      <c r="AH317" s="193"/>
      <c r="AI317" s="194"/>
      <c r="AJ317" s="62"/>
      <c r="AK317" s="62"/>
      <c r="AL317" s="62"/>
      <c r="AM317" s="19"/>
      <c r="AN317" s="19"/>
      <c r="AO317" s="19"/>
      <c r="AP317" s="19"/>
      <c r="BA317" s="133"/>
      <c r="BB317" s="133"/>
      <c r="BD317" s="176"/>
      <c r="BE317" s="176"/>
      <c r="BF317" s="177"/>
    </row>
    <row r="318" spans="3:58" ht="14.1" customHeight="1" x14ac:dyDescent="0.15">
      <c r="C318" s="181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  <c r="AA318" s="183"/>
      <c r="AB318" s="189"/>
      <c r="AC318" s="190"/>
      <c r="AD318" s="190"/>
      <c r="AE318" s="190"/>
      <c r="AF318" s="190"/>
      <c r="AG318" s="195"/>
      <c r="AH318" s="195"/>
      <c r="AI318" s="196"/>
      <c r="AJ318" s="62"/>
      <c r="AK318" s="62"/>
      <c r="AL318" s="62"/>
      <c r="AM318" s="19"/>
      <c r="AN318" s="19"/>
      <c r="AO318" s="19"/>
      <c r="AP318" s="19"/>
      <c r="BA318" s="133"/>
      <c r="BB318" s="133"/>
      <c r="BD318" s="176"/>
      <c r="BE318" s="176"/>
      <c r="BF318" s="177"/>
    </row>
    <row r="319" spans="3:58" ht="14.1" customHeight="1" x14ac:dyDescent="0.15">
      <c r="C319" s="181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  <c r="AA319" s="183"/>
      <c r="AB319" s="189"/>
      <c r="AC319" s="190"/>
      <c r="AD319" s="190"/>
      <c r="AE319" s="190"/>
      <c r="AF319" s="190"/>
      <c r="AG319" s="195"/>
      <c r="AH319" s="195"/>
      <c r="AI319" s="196"/>
      <c r="AM319" s="19"/>
      <c r="AN319" s="19"/>
      <c r="AO319" s="19"/>
      <c r="AP319" s="19"/>
      <c r="BA319" s="133"/>
      <c r="BB319" s="133"/>
      <c r="BD319" s="176"/>
      <c r="BE319" s="176"/>
      <c r="BF319" s="177"/>
    </row>
    <row r="320" spans="3:58" ht="14.1" customHeight="1" thickBot="1" x14ac:dyDescent="0.2">
      <c r="C320" s="184"/>
      <c r="D320" s="185"/>
      <c r="E320" s="185"/>
      <c r="F320" s="185"/>
      <c r="G320" s="185"/>
      <c r="H320" s="185"/>
      <c r="I320" s="185"/>
      <c r="J320" s="185"/>
      <c r="K320" s="185"/>
      <c r="L320" s="185"/>
      <c r="M320" s="185"/>
      <c r="N320" s="185"/>
      <c r="O320" s="185"/>
      <c r="P320" s="185"/>
      <c r="Q320" s="185"/>
      <c r="R320" s="185"/>
      <c r="S320" s="185"/>
      <c r="T320" s="185"/>
      <c r="U320" s="185"/>
      <c r="V320" s="185"/>
      <c r="W320" s="185"/>
      <c r="X320" s="185"/>
      <c r="Y320" s="185"/>
      <c r="Z320" s="185"/>
      <c r="AA320" s="186"/>
      <c r="AB320" s="191"/>
      <c r="AC320" s="192"/>
      <c r="AD320" s="192"/>
      <c r="AE320" s="192"/>
      <c r="AF320" s="192"/>
      <c r="AG320" s="197"/>
      <c r="AH320" s="197"/>
      <c r="AI320" s="198"/>
      <c r="AM320" s="19"/>
      <c r="AN320" s="19"/>
      <c r="AO320" s="19"/>
      <c r="AP320" s="19"/>
      <c r="BA320" s="133"/>
      <c r="BB320" s="133"/>
      <c r="BD320" s="176"/>
      <c r="BE320" s="176"/>
      <c r="BF320" s="177"/>
    </row>
    <row r="321" spans="44:44" ht="19.5" thickTop="1" x14ac:dyDescent="0.15">
      <c r="AR321" s="117"/>
    </row>
  </sheetData>
  <sheetProtection algorithmName="SHA-512" hashValue="B9BEgUvf6qlXDJWGZFdkPQxPsxo41sJC1c5D62bY2SLtQI0tQea9plQ6ALj1xqxddIYXmJXFKuMra8TVYaPw4w==" saltValue="lcNwYHyid+InwZgMaD2eYQ==" spinCount="100000" sheet="1" formatRows="0"/>
  <mergeCells count="883">
    <mergeCell ref="A57:I58"/>
    <mergeCell ref="B60:E61"/>
    <mergeCell ref="F60:G61"/>
    <mergeCell ref="H60:I61"/>
    <mergeCell ref="N47:O48"/>
    <mergeCell ref="P47:Q48"/>
    <mergeCell ref="C50:AB54"/>
    <mergeCell ref="C123:AB127"/>
    <mergeCell ref="C142:AB146"/>
    <mergeCell ref="N65:O66"/>
    <mergeCell ref="P65:Q66"/>
    <mergeCell ref="R65:S66"/>
    <mergeCell ref="T65:U66"/>
    <mergeCell ref="V65:W66"/>
    <mergeCell ref="X65:Y66"/>
    <mergeCell ref="R97:S98"/>
    <mergeCell ref="C87:AB91"/>
    <mergeCell ref="B102:E103"/>
    <mergeCell ref="F102:G103"/>
    <mergeCell ref="H102:I103"/>
    <mergeCell ref="J102:K103"/>
    <mergeCell ref="L102:M103"/>
    <mergeCell ref="N102:O103"/>
    <mergeCell ref="P102:Q103"/>
    <mergeCell ref="C197:AB201"/>
    <mergeCell ref="D223:AR223"/>
    <mergeCell ref="B79:E80"/>
    <mergeCell ref="F79:G80"/>
    <mergeCell ref="H79:I80"/>
    <mergeCell ref="J79:K80"/>
    <mergeCell ref="L79:M80"/>
    <mergeCell ref="AJ84:AK85"/>
    <mergeCell ref="AL84:AM85"/>
    <mergeCell ref="AN84:AO85"/>
    <mergeCell ref="AP84:AQ85"/>
    <mergeCell ref="N84:O85"/>
    <mergeCell ref="P84:Q85"/>
    <mergeCell ref="R84:S85"/>
    <mergeCell ref="T84:U85"/>
    <mergeCell ref="V84:W85"/>
    <mergeCell ref="X84:Y85"/>
    <mergeCell ref="A94:I95"/>
    <mergeCell ref="J97:K98"/>
    <mergeCell ref="L97:M98"/>
    <mergeCell ref="N97:O98"/>
    <mergeCell ref="P97:Q98"/>
    <mergeCell ref="B16:AS16"/>
    <mergeCell ref="A2:H2"/>
    <mergeCell ref="I2:AJ2"/>
    <mergeCell ref="AK2:AS2"/>
    <mergeCell ref="X27:Y28"/>
    <mergeCell ref="A3:AS3"/>
    <mergeCell ref="A19:I20"/>
    <mergeCell ref="A5:K6"/>
    <mergeCell ref="L5:T6"/>
    <mergeCell ref="U5:AE6"/>
    <mergeCell ref="AF5:AS6"/>
    <mergeCell ref="A7:K8"/>
    <mergeCell ref="L7:T8"/>
    <mergeCell ref="U7:AE8"/>
    <mergeCell ref="AF7:AS8"/>
    <mergeCell ref="B9:AS9"/>
    <mergeCell ref="Z27:AA28"/>
    <mergeCell ref="AE27:AI28"/>
    <mergeCell ref="AJ27:AK28"/>
    <mergeCell ref="AL27:AM28"/>
    <mergeCell ref="AN27:AO28"/>
    <mergeCell ref="AP27:AQ28"/>
    <mergeCell ref="AV22:AV23"/>
    <mergeCell ref="T42:U43"/>
    <mergeCell ref="V42:W43"/>
    <mergeCell ref="X42:Y43"/>
    <mergeCell ref="AX22:AX23"/>
    <mergeCell ref="AY22:AY23"/>
    <mergeCell ref="B27:E28"/>
    <mergeCell ref="F27:G28"/>
    <mergeCell ref="H27:I28"/>
    <mergeCell ref="J27:K28"/>
    <mergeCell ref="L27:M28"/>
    <mergeCell ref="Z22:AA23"/>
    <mergeCell ref="AE22:AI23"/>
    <mergeCell ref="AJ22:AK23"/>
    <mergeCell ref="AL22:AM23"/>
    <mergeCell ref="AN22:AO23"/>
    <mergeCell ref="AP22:AQ23"/>
    <mergeCell ref="N22:O23"/>
    <mergeCell ref="P22:Q23"/>
    <mergeCell ref="R22:S23"/>
    <mergeCell ref="T22:U23"/>
    <mergeCell ref="V22:W23"/>
    <mergeCell ref="X22:Y23"/>
    <mergeCell ref="B22:E23"/>
    <mergeCell ref="C30:AB34"/>
    <mergeCell ref="A39:I40"/>
    <mergeCell ref="B42:E43"/>
    <mergeCell ref="F42:G43"/>
    <mergeCell ref="H42:I43"/>
    <mergeCell ref="R47:S48"/>
    <mergeCell ref="T47:U48"/>
    <mergeCell ref="V47:W48"/>
    <mergeCell ref="AU22:AU23"/>
    <mergeCell ref="L22:M23"/>
    <mergeCell ref="N27:O28"/>
    <mergeCell ref="P27:Q28"/>
    <mergeCell ref="R27:S28"/>
    <mergeCell ref="T27:U28"/>
    <mergeCell ref="V27:W28"/>
    <mergeCell ref="F22:G23"/>
    <mergeCell ref="H22:I23"/>
    <mergeCell ref="J22:K23"/>
    <mergeCell ref="AT22:AT23"/>
    <mergeCell ref="J42:K43"/>
    <mergeCell ref="L42:M43"/>
    <mergeCell ref="X47:Y48"/>
    <mergeCell ref="AT42:AT43"/>
    <mergeCell ref="AU42:AU43"/>
    <mergeCell ref="BA27:BA28"/>
    <mergeCell ref="BB27:BB28"/>
    <mergeCell ref="AE32:AK33"/>
    <mergeCell ref="AL32:AQ33"/>
    <mergeCell ref="AU32:AU33"/>
    <mergeCell ref="AV32:AV33"/>
    <mergeCell ref="AW32:AX33"/>
    <mergeCell ref="AT33:AT34"/>
    <mergeCell ref="AU27:AU28"/>
    <mergeCell ref="AV27:AV28"/>
    <mergeCell ref="AW27:AW28"/>
    <mergeCell ref="AX27:AX28"/>
    <mergeCell ref="AY27:AY28"/>
    <mergeCell ref="AZ27:AZ28"/>
    <mergeCell ref="AV42:AV43"/>
    <mergeCell ref="AX42:AX43"/>
    <mergeCell ref="AY42:AY43"/>
    <mergeCell ref="B47:E48"/>
    <mergeCell ref="F47:G48"/>
    <mergeCell ref="H47:I48"/>
    <mergeCell ref="J47:K48"/>
    <mergeCell ref="L47:M48"/>
    <mergeCell ref="Z42:AA43"/>
    <mergeCell ref="AE42:AI43"/>
    <mergeCell ref="AJ42:AK43"/>
    <mergeCell ref="AL42:AM43"/>
    <mergeCell ref="AN42:AO43"/>
    <mergeCell ref="AP42:AQ43"/>
    <mergeCell ref="N42:O43"/>
    <mergeCell ref="P42:Q43"/>
    <mergeCell ref="R42:S43"/>
    <mergeCell ref="Z47:AA48"/>
    <mergeCell ref="AE47:AI48"/>
    <mergeCell ref="BB47:BB48"/>
    <mergeCell ref="AE52:AK53"/>
    <mergeCell ref="AL52:AQ53"/>
    <mergeCell ref="AU52:AU53"/>
    <mergeCell ref="AV52:AV53"/>
    <mergeCell ref="AW52:AX53"/>
    <mergeCell ref="AT53:AT54"/>
    <mergeCell ref="AU47:AU48"/>
    <mergeCell ref="AV47:AV48"/>
    <mergeCell ref="AW47:AW48"/>
    <mergeCell ref="AX47:AX48"/>
    <mergeCell ref="AY47:AY48"/>
    <mergeCell ref="AZ47:AZ48"/>
    <mergeCell ref="AJ47:AK48"/>
    <mergeCell ref="AL47:AM48"/>
    <mergeCell ref="AN47:AO48"/>
    <mergeCell ref="AP47:AQ48"/>
    <mergeCell ref="BA47:BA48"/>
    <mergeCell ref="AX60:AX61"/>
    <mergeCell ref="AY60:AY61"/>
    <mergeCell ref="B65:E66"/>
    <mergeCell ref="F65:G66"/>
    <mergeCell ref="H65:I66"/>
    <mergeCell ref="J65:K66"/>
    <mergeCell ref="L65:M66"/>
    <mergeCell ref="Z60:AA61"/>
    <mergeCell ref="AE60:AI61"/>
    <mergeCell ref="AJ60:AK61"/>
    <mergeCell ref="AL60:AM61"/>
    <mergeCell ref="AN60:AO61"/>
    <mergeCell ref="AP60:AQ61"/>
    <mergeCell ref="N60:O61"/>
    <mergeCell ref="P60:Q61"/>
    <mergeCell ref="R60:S61"/>
    <mergeCell ref="T60:U61"/>
    <mergeCell ref="V60:W61"/>
    <mergeCell ref="X60:Y61"/>
    <mergeCell ref="J60:K61"/>
    <mergeCell ref="L60:M61"/>
    <mergeCell ref="AN65:AO66"/>
    <mergeCell ref="AT60:AT61"/>
    <mergeCell ref="A76:I77"/>
    <mergeCell ref="Z65:AA66"/>
    <mergeCell ref="C68:AB72"/>
    <mergeCell ref="BA65:BA66"/>
    <mergeCell ref="BB65:BB66"/>
    <mergeCell ref="AE70:AK71"/>
    <mergeCell ref="AL70:AQ71"/>
    <mergeCell ref="AU70:AU71"/>
    <mergeCell ref="AV70:AV71"/>
    <mergeCell ref="AW70:AX71"/>
    <mergeCell ref="AT71:AT72"/>
    <mergeCell ref="AU65:AU66"/>
    <mergeCell ref="AV65:AV66"/>
    <mergeCell ref="AW65:AW66"/>
    <mergeCell ref="AX65:AX66"/>
    <mergeCell ref="AY65:AY66"/>
    <mergeCell ref="AZ65:AZ66"/>
    <mergeCell ref="AE65:AI66"/>
    <mergeCell ref="AJ65:AK66"/>
    <mergeCell ref="AL65:AM66"/>
    <mergeCell ref="AP65:AQ66"/>
    <mergeCell ref="AU60:AU61"/>
    <mergeCell ref="AV60:AV61"/>
    <mergeCell ref="AT79:AT80"/>
    <mergeCell ref="AU79:AU80"/>
    <mergeCell ref="AV79:AV80"/>
    <mergeCell ref="AX79:AX80"/>
    <mergeCell ref="AY79:AY80"/>
    <mergeCell ref="B84:E85"/>
    <mergeCell ref="F84:G85"/>
    <mergeCell ref="H84:I85"/>
    <mergeCell ref="J84:K85"/>
    <mergeCell ref="L84:M85"/>
    <mergeCell ref="Z79:AA80"/>
    <mergeCell ref="AE79:AI80"/>
    <mergeCell ref="AJ79:AK80"/>
    <mergeCell ref="AL79:AM80"/>
    <mergeCell ref="AN79:AO80"/>
    <mergeCell ref="AP79:AQ80"/>
    <mergeCell ref="N79:O80"/>
    <mergeCell ref="P79:Q80"/>
    <mergeCell ref="R79:S80"/>
    <mergeCell ref="T79:U80"/>
    <mergeCell ref="V79:W80"/>
    <mergeCell ref="X79:Y80"/>
    <mergeCell ref="Z84:AA85"/>
    <mergeCell ref="AE84:AI85"/>
    <mergeCell ref="T97:U98"/>
    <mergeCell ref="V97:W98"/>
    <mergeCell ref="X97:Y98"/>
    <mergeCell ref="Z97:AA98"/>
    <mergeCell ref="AE97:AI98"/>
    <mergeCell ref="AJ97:AK98"/>
    <mergeCell ref="AX97:AX98"/>
    <mergeCell ref="BA84:BA85"/>
    <mergeCell ref="BB84:BB85"/>
    <mergeCell ref="AE89:AK90"/>
    <mergeCell ref="AL89:AQ90"/>
    <mergeCell ref="AU89:AU90"/>
    <mergeCell ref="AV89:AV90"/>
    <mergeCell ref="AW89:AX90"/>
    <mergeCell ref="AU84:AU85"/>
    <mergeCell ref="AV84:AV85"/>
    <mergeCell ref="AW84:AW85"/>
    <mergeCell ref="AX84:AX85"/>
    <mergeCell ref="AY84:AY85"/>
    <mergeCell ref="AZ84:AZ85"/>
    <mergeCell ref="AT90:AT91"/>
    <mergeCell ref="AY97:AY98"/>
    <mergeCell ref="B97:E98"/>
    <mergeCell ref="F97:G98"/>
    <mergeCell ref="H97:I98"/>
    <mergeCell ref="BA102:BA103"/>
    <mergeCell ref="BB102:BB103"/>
    <mergeCell ref="AL102:AM103"/>
    <mergeCell ref="AN102:AO103"/>
    <mergeCell ref="AP102:AQ103"/>
    <mergeCell ref="AU102:AU103"/>
    <mergeCell ref="AV102:AV103"/>
    <mergeCell ref="AW102:AW103"/>
    <mergeCell ref="T102:U103"/>
    <mergeCell ref="V102:W103"/>
    <mergeCell ref="X102:Y103"/>
    <mergeCell ref="Z102:AA103"/>
    <mergeCell ref="AE102:AI103"/>
    <mergeCell ref="AJ102:AK103"/>
    <mergeCell ref="R102:S103"/>
    <mergeCell ref="AL97:AM98"/>
    <mergeCell ref="AN97:AO98"/>
    <mergeCell ref="AP97:AQ98"/>
    <mergeCell ref="AT97:AT98"/>
    <mergeCell ref="AU97:AU98"/>
    <mergeCell ref="AV97:AV98"/>
    <mergeCell ref="AV107:AV108"/>
    <mergeCell ref="AW107:AX108"/>
    <mergeCell ref="AT108:AT109"/>
    <mergeCell ref="AX102:AX103"/>
    <mergeCell ref="AY102:AY103"/>
    <mergeCell ref="AZ102:AZ103"/>
    <mergeCell ref="V120:W121"/>
    <mergeCell ref="X120:Y121"/>
    <mergeCell ref="AT115:AT116"/>
    <mergeCell ref="AU115:AU116"/>
    <mergeCell ref="AV115:AV116"/>
    <mergeCell ref="AX115:AX116"/>
    <mergeCell ref="AY115:AY116"/>
    <mergeCell ref="Z115:AA116"/>
    <mergeCell ref="AE115:AI116"/>
    <mergeCell ref="AJ115:AK116"/>
    <mergeCell ref="AL115:AM116"/>
    <mergeCell ref="AN115:AO116"/>
    <mergeCell ref="Z120:AA121"/>
    <mergeCell ref="C105:AB109"/>
    <mergeCell ref="A112:I113"/>
    <mergeCell ref="B115:E116"/>
    <mergeCell ref="F115:G116"/>
    <mergeCell ref="H115:I116"/>
    <mergeCell ref="J115:K116"/>
    <mergeCell ref="L115:M116"/>
    <mergeCell ref="AE107:AK108"/>
    <mergeCell ref="AL107:AQ108"/>
    <mergeCell ref="AU107:AU108"/>
    <mergeCell ref="AP115:AQ116"/>
    <mergeCell ref="N115:O116"/>
    <mergeCell ref="P115:Q116"/>
    <mergeCell ref="R115:S116"/>
    <mergeCell ref="T115:U116"/>
    <mergeCell ref="V115:W116"/>
    <mergeCell ref="X115:Y116"/>
    <mergeCell ref="BA120:BA121"/>
    <mergeCell ref="BB120:BB121"/>
    <mergeCell ref="AE125:AK126"/>
    <mergeCell ref="AL125:AQ126"/>
    <mergeCell ref="AU125:AU126"/>
    <mergeCell ref="AV125:AV126"/>
    <mergeCell ref="AW125:AX126"/>
    <mergeCell ref="AT126:AT127"/>
    <mergeCell ref="AU120:AU121"/>
    <mergeCell ref="AV120:AV121"/>
    <mergeCell ref="AW120:AW121"/>
    <mergeCell ref="AX120:AX121"/>
    <mergeCell ref="AY120:AY121"/>
    <mergeCell ref="AZ120:AZ121"/>
    <mergeCell ref="AE120:AI121"/>
    <mergeCell ref="AJ120:AK121"/>
    <mergeCell ref="AL120:AM121"/>
    <mergeCell ref="AN120:AO121"/>
    <mergeCell ref="AP120:AQ121"/>
    <mergeCell ref="B120:E121"/>
    <mergeCell ref="F120:G121"/>
    <mergeCell ref="H120:I121"/>
    <mergeCell ref="J120:K121"/>
    <mergeCell ref="L120:M121"/>
    <mergeCell ref="N120:O121"/>
    <mergeCell ref="P120:Q121"/>
    <mergeCell ref="R120:S121"/>
    <mergeCell ref="T120:U121"/>
    <mergeCell ref="N139:O140"/>
    <mergeCell ref="P139:Q140"/>
    <mergeCell ref="R139:S140"/>
    <mergeCell ref="T139:U140"/>
    <mergeCell ref="V139:W140"/>
    <mergeCell ref="X139:Y140"/>
    <mergeCell ref="Z139:AA140"/>
    <mergeCell ref="X134:Y135"/>
    <mergeCell ref="A131:I132"/>
    <mergeCell ref="B134:E135"/>
    <mergeCell ref="F134:G135"/>
    <mergeCell ref="H134:I135"/>
    <mergeCell ref="J134:K135"/>
    <mergeCell ref="L134:M135"/>
    <mergeCell ref="AT134:AT135"/>
    <mergeCell ref="AU134:AU135"/>
    <mergeCell ref="AV134:AV135"/>
    <mergeCell ref="AX134:AX135"/>
    <mergeCell ref="AY134:AY135"/>
    <mergeCell ref="B139:E140"/>
    <mergeCell ref="F139:G140"/>
    <mergeCell ref="H139:I140"/>
    <mergeCell ref="J139:K140"/>
    <mergeCell ref="L139:M140"/>
    <mergeCell ref="Z134:AA135"/>
    <mergeCell ref="AE134:AI135"/>
    <mergeCell ref="AJ134:AK135"/>
    <mergeCell ref="AL134:AM135"/>
    <mergeCell ref="AN134:AO135"/>
    <mergeCell ref="AP134:AQ135"/>
    <mergeCell ref="N134:O135"/>
    <mergeCell ref="P134:Q135"/>
    <mergeCell ref="R134:S135"/>
    <mergeCell ref="T134:U135"/>
    <mergeCell ref="V134:W135"/>
    <mergeCell ref="AE139:AI140"/>
    <mergeCell ref="AJ139:AK140"/>
    <mergeCell ref="AL139:AM140"/>
    <mergeCell ref="BA139:BA140"/>
    <mergeCell ref="BB139:BB140"/>
    <mergeCell ref="AE144:AK145"/>
    <mergeCell ref="AL144:AQ145"/>
    <mergeCell ref="AU144:AU145"/>
    <mergeCell ref="AV144:AV145"/>
    <mergeCell ref="AW144:AX145"/>
    <mergeCell ref="AU139:AU140"/>
    <mergeCell ref="AV139:AV140"/>
    <mergeCell ref="AW139:AW140"/>
    <mergeCell ref="AX139:AX140"/>
    <mergeCell ref="AY139:AY140"/>
    <mergeCell ref="AZ139:AZ140"/>
    <mergeCell ref="AT145:AT146"/>
    <mergeCell ref="AN139:AO140"/>
    <mergeCell ref="AP139:AQ140"/>
    <mergeCell ref="A149:I150"/>
    <mergeCell ref="B152:E153"/>
    <mergeCell ref="F152:G153"/>
    <mergeCell ref="H152:I153"/>
    <mergeCell ref="J152:K153"/>
    <mergeCell ref="L152:M153"/>
    <mergeCell ref="N152:O153"/>
    <mergeCell ref="P152:Q153"/>
    <mergeCell ref="R152:S153"/>
    <mergeCell ref="AX152:AX153"/>
    <mergeCell ref="AY152:AY153"/>
    <mergeCell ref="B157:E158"/>
    <mergeCell ref="F157:G158"/>
    <mergeCell ref="H157:I158"/>
    <mergeCell ref="J157:K158"/>
    <mergeCell ref="L157:M158"/>
    <mergeCell ref="N157:O158"/>
    <mergeCell ref="P157:Q158"/>
    <mergeCell ref="R157:S158"/>
    <mergeCell ref="AL152:AM153"/>
    <mergeCell ref="AN152:AO153"/>
    <mergeCell ref="AP152:AQ153"/>
    <mergeCell ref="AT152:AT153"/>
    <mergeCell ref="AU152:AU153"/>
    <mergeCell ref="AV152:AV153"/>
    <mergeCell ref="T152:U153"/>
    <mergeCell ref="V152:W153"/>
    <mergeCell ref="X152:Y153"/>
    <mergeCell ref="Z152:AA153"/>
    <mergeCell ref="AE152:AI153"/>
    <mergeCell ref="AJ152:AK153"/>
    <mergeCell ref="BA157:BA158"/>
    <mergeCell ref="BB157:BB158"/>
    <mergeCell ref="AL157:AM158"/>
    <mergeCell ref="AN157:AO158"/>
    <mergeCell ref="AP157:AQ158"/>
    <mergeCell ref="AU157:AU158"/>
    <mergeCell ref="AV157:AV158"/>
    <mergeCell ref="AW157:AW158"/>
    <mergeCell ref="T157:U158"/>
    <mergeCell ref="V157:W158"/>
    <mergeCell ref="X157:Y158"/>
    <mergeCell ref="Z157:AA158"/>
    <mergeCell ref="AE157:AI158"/>
    <mergeCell ref="AJ157:AK158"/>
    <mergeCell ref="AX157:AX158"/>
    <mergeCell ref="AY157:AY158"/>
    <mergeCell ref="AZ157:AZ158"/>
    <mergeCell ref="AY170:AY171"/>
    <mergeCell ref="Z170:AA171"/>
    <mergeCell ref="AE170:AI171"/>
    <mergeCell ref="AJ170:AK171"/>
    <mergeCell ref="AL170:AM171"/>
    <mergeCell ref="AN170:AO171"/>
    <mergeCell ref="AP170:AQ171"/>
    <mergeCell ref="AN175:AO176"/>
    <mergeCell ref="AP175:AQ176"/>
    <mergeCell ref="AU162:AU163"/>
    <mergeCell ref="N170:O171"/>
    <mergeCell ref="P170:Q171"/>
    <mergeCell ref="R170:S171"/>
    <mergeCell ref="T170:U171"/>
    <mergeCell ref="V170:W171"/>
    <mergeCell ref="X170:Y171"/>
    <mergeCell ref="AV162:AV163"/>
    <mergeCell ref="AW162:AX163"/>
    <mergeCell ref="AT163:AT164"/>
    <mergeCell ref="AT170:AT171"/>
    <mergeCell ref="AU170:AU171"/>
    <mergeCell ref="AV170:AV171"/>
    <mergeCell ref="AX170:AX171"/>
    <mergeCell ref="C160:AB164"/>
    <mergeCell ref="A167:I168"/>
    <mergeCell ref="B170:E171"/>
    <mergeCell ref="F170:G171"/>
    <mergeCell ref="H170:I171"/>
    <mergeCell ref="J170:K171"/>
    <mergeCell ref="L170:M171"/>
    <mergeCell ref="AE162:AK163"/>
    <mergeCell ref="AL162:AQ163"/>
    <mergeCell ref="J189:K190"/>
    <mergeCell ref="L189:M190"/>
    <mergeCell ref="B175:E176"/>
    <mergeCell ref="F175:G176"/>
    <mergeCell ref="H175:I176"/>
    <mergeCell ref="J175:K176"/>
    <mergeCell ref="L175:M176"/>
    <mergeCell ref="X175:Y176"/>
    <mergeCell ref="C178:AB182"/>
    <mergeCell ref="BA175:BA176"/>
    <mergeCell ref="BB175:BB176"/>
    <mergeCell ref="AE180:AK181"/>
    <mergeCell ref="AL180:AQ181"/>
    <mergeCell ref="AU180:AU181"/>
    <mergeCell ref="AV180:AV181"/>
    <mergeCell ref="AW180:AX181"/>
    <mergeCell ref="AT181:AT182"/>
    <mergeCell ref="AU175:AU176"/>
    <mergeCell ref="AV175:AV176"/>
    <mergeCell ref="AW175:AW176"/>
    <mergeCell ref="AX175:AX176"/>
    <mergeCell ref="AY175:AY176"/>
    <mergeCell ref="AZ175:AZ176"/>
    <mergeCell ref="AE175:AI176"/>
    <mergeCell ref="AJ175:AK176"/>
    <mergeCell ref="AL175:AM176"/>
    <mergeCell ref="AU189:AU190"/>
    <mergeCell ref="AV189:AV190"/>
    <mergeCell ref="AX189:AX190"/>
    <mergeCell ref="AY189:AY190"/>
    <mergeCell ref="B194:E195"/>
    <mergeCell ref="F194:G195"/>
    <mergeCell ref="H194:I195"/>
    <mergeCell ref="J194:K195"/>
    <mergeCell ref="L194:M195"/>
    <mergeCell ref="Z189:AA190"/>
    <mergeCell ref="AE189:AI190"/>
    <mergeCell ref="AJ189:AK190"/>
    <mergeCell ref="AL189:AM190"/>
    <mergeCell ref="AN189:AO190"/>
    <mergeCell ref="AP189:AQ190"/>
    <mergeCell ref="N189:O190"/>
    <mergeCell ref="P189:Q190"/>
    <mergeCell ref="R189:S190"/>
    <mergeCell ref="T189:U190"/>
    <mergeCell ref="V189:W190"/>
    <mergeCell ref="X189:Y190"/>
    <mergeCell ref="AN194:AO195"/>
    <mergeCell ref="AP194:AQ195"/>
    <mergeCell ref="B189:E190"/>
    <mergeCell ref="X194:Y195"/>
    <mergeCell ref="Z175:AA176"/>
    <mergeCell ref="AT200:AT201"/>
    <mergeCell ref="B203:AP203"/>
    <mergeCell ref="C207:I208"/>
    <mergeCell ref="J207:AF208"/>
    <mergeCell ref="AG207:AO208"/>
    <mergeCell ref="C209:I212"/>
    <mergeCell ref="AG209:AO212"/>
    <mergeCell ref="Z194:AA195"/>
    <mergeCell ref="N194:O195"/>
    <mergeCell ref="P194:Q195"/>
    <mergeCell ref="R194:S195"/>
    <mergeCell ref="N175:O176"/>
    <mergeCell ref="P175:Q176"/>
    <mergeCell ref="R175:S176"/>
    <mergeCell ref="T175:U176"/>
    <mergeCell ref="V175:W176"/>
    <mergeCell ref="T194:U195"/>
    <mergeCell ref="V194:W195"/>
    <mergeCell ref="AT189:AT190"/>
    <mergeCell ref="A186:I187"/>
    <mergeCell ref="F189:G190"/>
    <mergeCell ref="H189:I190"/>
    <mergeCell ref="BA194:BA195"/>
    <mergeCell ref="BB194:BB195"/>
    <mergeCell ref="AE199:AK200"/>
    <mergeCell ref="AL199:AQ200"/>
    <mergeCell ref="AU199:AU200"/>
    <mergeCell ref="AV199:AV200"/>
    <mergeCell ref="AW199:AX200"/>
    <mergeCell ref="AU194:AU195"/>
    <mergeCell ref="AV194:AV195"/>
    <mergeCell ref="AW194:AW195"/>
    <mergeCell ref="AX194:AX195"/>
    <mergeCell ref="AY194:AY195"/>
    <mergeCell ref="AZ194:AZ195"/>
    <mergeCell ref="AE194:AI195"/>
    <mergeCell ref="AJ194:AK195"/>
    <mergeCell ref="AL194:AM195"/>
    <mergeCell ref="C215:D218"/>
    <mergeCell ref="E215:I216"/>
    <mergeCell ref="J215:R216"/>
    <mergeCell ref="S215:AR218"/>
    <mergeCell ref="AV215:AV216"/>
    <mergeCell ref="AW215:AW216"/>
    <mergeCell ref="AX217:AX218"/>
    <mergeCell ref="AY217:AY218"/>
    <mergeCell ref="AZ217:AZ218"/>
    <mergeCell ref="AX215:AX216"/>
    <mergeCell ref="AY215:AY216"/>
    <mergeCell ref="AZ215:AZ216"/>
    <mergeCell ref="BA215:BA216"/>
    <mergeCell ref="BB215:BB216"/>
    <mergeCell ref="E217:I218"/>
    <mergeCell ref="J217:P218"/>
    <mergeCell ref="Q217:R218"/>
    <mergeCell ref="AV217:AV218"/>
    <mergeCell ref="AW217:AW218"/>
    <mergeCell ref="D233:D236"/>
    <mergeCell ref="E233:E236"/>
    <mergeCell ref="F233:F236"/>
    <mergeCell ref="G233:H236"/>
    <mergeCell ref="I233:K236"/>
    <mergeCell ref="L233:Q236"/>
    <mergeCell ref="C229:H232"/>
    <mergeCell ref="I229:K232"/>
    <mergeCell ref="L229:Q232"/>
    <mergeCell ref="BA217:BA218"/>
    <mergeCell ref="BB217:BB218"/>
    <mergeCell ref="R233:W236"/>
    <mergeCell ref="X233:Z236"/>
    <mergeCell ref="AA233:AC236"/>
    <mergeCell ref="AD233:AI236"/>
    <mergeCell ref="BA233:BA236"/>
    <mergeCell ref="BB233:BB236"/>
    <mergeCell ref="BB229:BB232"/>
    <mergeCell ref="X230:Z232"/>
    <mergeCell ref="AA230:AC232"/>
    <mergeCell ref="R229:W232"/>
    <mergeCell ref="X229:AC229"/>
    <mergeCell ref="AD229:AI232"/>
    <mergeCell ref="D225:AR225"/>
    <mergeCell ref="BA229:BA232"/>
    <mergeCell ref="BB237:BB240"/>
    <mergeCell ref="L237:Q240"/>
    <mergeCell ref="R237:W240"/>
    <mergeCell ref="X237:Z240"/>
    <mergeCell ref="AA237:AC240"/>
    <mergeCell ref="AD237:AI240"/>
    <mergeCell ref="BA237:BA240"/>
    <mergeCell ref="C237:C240"/>
    <mergeCell ref="D237:D240"/>
    <mergeCell ref="E237:E240"/>
    <mergeCell ref="F237:F240"/>
    <mergeCell ref="G237:H240"/>
    <mergeCell ref="I237:K240"/>
    <mergeCell ref="C233:C236"/>
    <mergeCell ref="AA241:AC244"/>
    <mergeCell ref="AD241:AI244"/>
    <mergeCell ref="C241:C244"/>
    <mergeCell ref="D241:D244"/>
    <mergeCell ref="E241:E244"/>
    <mergeCell ref="F241:F244"/>
    <mergeCell ref="G241:H244"/>
    <mergeCell ref="I241:K244"/>
    <mergeCell ref="L241:Q244"/>
    <mergeCell ref="R241:W244"/>
    <mergeCell ref="X241:Z244"/>
    <mergeCell ref="BA241:BA244"/>
    <mergeCell ref="BB241:BB244"/>
    <mergeCell ref="C245:C248"/>
    <mergeCell ref="D245:D248"/>
    <mergeCell ref="E245:E248"/>
    <mergeCell ref="F245:F248"/>
    <mergeCell ref="G245:H248"/>
    <mergeCell ref="I245:K248"/>
    <mergeCell ref="BB245:BB248"/>
    <mergeCell ref="L245:Q248"/>
    <mergeCell ref="R245:W248"/>
    <mergeCell ref="X245:Z248"/>
    <mergeCell ref="AA245:AC248"/>
    <mergeCell ref="AD245:AI248"/>
    <mergeCell ref="BA245:BA248"/>
    <mergeCell ref="BB249:BB252"/>
    <mergeCell ref="C253:C256"/>
    <mergeCell ref="D253:D256"/>
    <mergeCell ref="E253:E256"/>
    <mergeCell ref="F253:F256"/>
    <mergeCell ref="G253:H256"/>
    <mergeCell ref="I253:K256"/>
    <mergeCell ref="BB253:BB256"/>
    <mergeCell ref="L253:Q256"/>
    <mergeCell ref="R253:W256"/>
    <mergeCell ref="X253:Z256"/>
    <mergeCell ref="AA253:AC256"/>
    <mergeCell ref="AD253:AI256"/>
    <mergeCell ref="BA253:BA256"/>
    <mergeCell ref="C249:C252"/>
    <mergeCell ref="D249:D252"/>
    <mergeCell ref="E249:E252"/>
    <mergeCell ref="F249:F252"/>
    <mergeCell ref="G249:H252"/>
    <mergeCell ref="I249:K252"/>
    <mergeCell ref="L249:Q252"/>
    <mergeCell ref="R249:W252"/>
    <mergeCell ref="X249:Z252"/>
    <mergeCell ref="F257:F260"/>
    <mergeCell ref="G257:H260"/>
    <mergeCell ref="I257:K260"/>
    <mergeCell ref="L257:Q260"/>
    <mergeCell ref="R257:W260"/>
    <mergeCell ref="X257:Z260"/>
    <mergeCell ref="AA249:AC252"/>
    <mergeCell ref="AD249:AI252"/>
    <mergeCell ref="BA249:BA252"/>
    <mergeCell ref="I265:K268"/>
    <mergeCell ref="L265:Q268"/>
    <mergeCell ref="R265:W268"/>
    <mergeCell ref="X265:Z268"/>
    <mergeCell ref="AA257:AC260"/>
    <mergeCell ref="AD257:AI260"/>
    <mergeCell ref="BA257:BA260"/>
    <mergeCell ref="BB257:BB260"/>
    <mergeCell ref="C261:C264"/>
    <mergeCell ref="D261:D264"/>
    <mergeCell ref="E261:E264"/>
    <mergeCell ref="F261:F264"/>
    <mergeCell ref="G261:H264"/>
    <mergeCell ref="I261:K264"/>
    <mergeCell ref="BB261:BB264"/>
    <mergeCell ref="L261:Q264"/>
    <mergeCell ref="R261:W264"/>
    <mergeCell ref="X261:Z264"/>
    <mergeCell ref="AA261:AC264"/>
    <mergeCell ref="AD261:AI264"/>
    <mergeCell ref="BA261:BA264"/>
    <mergeCell ref="C257:C260"/>
    <mergeCell ref="D257:D260"/>
    <mergeCell ref="E257:E260"/>
    <mergeCell ref="R273:W276"/>
    <mergeCell ref="X273:Z276"/>
    <mergeCell ref="AA265:AC268"/>
    <mergeCell ref="AD265:AI268"/>
    <mergeCell ref="BA265:BA268"/>
    <mergeCell ref="BB265:BB268"/>
    <mergeCell ref="C269:C272"/>
    <mergeCell ref="D269:D272"/>
    <mergeCell ref="E269:E272"/>
    <mergeCell ref="F269:F272"/>
    <mergeCell ref="G269:H272"/>
    <mergeCell ref="I269:K272"/>
    <mergeCell ref="BB269:BB272"/>
    <mergeCell ref="L269:Q272"/>
    <mergeCell ref="R269:W272"/>
    <mergeCell ref="X269:Z272"/>
    <mergeCell ref="AA269:AC272"/>
    <mergeCell ref="AD269:AI272"/>
    <mergeCell ref="BA269:BA272"/>
    <mergeCell ref="C265:C268"/>
    <mergeCell ref="D265:D268"/>
    <mergeCell ref="E265:E268"/>
    <mergeCell ref="F265:F268"/>
    <mergeCell ref="G265:H268"/>
    <mergeCell ref="AA273:AC276"/>
    <mergeCell ref="AD273:AI276"/>
    <mergeCell ref="BA273:BA276"/>
    <mergeCell ref="BB273:BB276"/>
    <mergeCell ref="C277:C280"/>
    <mergeCell ref="D277:D280"/>
    <mergeCell ref="E277:E280"/>
    <mergeCell ref="F277:F280"/>
    <mergeCell ref="G277:H280"/>
    <mergeCell ref="I277:K280"/>
    <mergeCell ref="BB277:BB280"/>
    <mergeCell ref="L277:Q280"/>
    <mergeCell ref="R277:W280"/>
    <mergeCell ref="X277:Z280"/>
    <mergeCell ref="AA277:AC280"/>
    <mergeCell ref="AD277:AI280"/>
    <mergeCell ref="BA277:BA280"/>
    <mergeCell ref="C273:C276"/>
    <mergeCell ref="D273:D276"/>
    <mergeCell ref="E273:E276"/>
    <mergeCell ref="F273:F276"/>
    <mergeCell ref="G273:H276"/>
    <mergeCell ref="I273:K276"/>
    <mergeCell ref="L273:Q276"/>
    <mergeCell ref="BA301:BA304"/>
    <mergeCell ref="L285:Q288"/>
    <mergeCell ref="C281:C284"/>
    <mergeCell ref="D281:D284"/>
    <mergeCell ref="E281:E284"/>
    <mergeCell ref="F281:F284"/>
    <mergeCell ref="G281:H284"/>
    <mergeCell ref="I281:K284"/>
    <mergeCell ref="L281:Q284"/>
    <mergeCell ref="R281:W284"/>
    <mergeCell ref="X281:Z284"/>
    <mergeCell ref="I293:K296"/>
    <mergeCell ref="L293:Q296"/>
    <mergeCell ref="R285:W288"/>
    <mergeCell ref="X285:Z288"/>
    <mergeCell ref="AA285:AC288"/>
    <mergeCell ref="AD285:AI288"/>
    <mergeCell ref="BA285:BA288"/>
    <mergeCell ref="R293:W296"/>
    <mergeCell ref="X293:Z296"/>
    <mergeCell ref="AA293:AC296"/>
    <mergeCell ref="AD293:AI296"/>
    <mergeCell ref="BA293:BA296"/>
    <mergeCell ref="R305:W308"/>
    <mergeCell ref="X305:Z308"/>
    <mergeCell ref="AA281:AC284"/>
    <mergeCell ref="AD281:AI284"/>
    <mergeCell ref="BA281:BA284"/>
    <mergeCell ref="BB281:BB284"/>
    <mergeCell ref="C301:C304"/>
    <mergeCell ref="D301:D304"/>
    <mergeCell ref="E301:E304"/>
    <mergeCell ref="F301:F304"/>
    <mergeCell ref="G301:H304"/>
    <mergeCell ref="I301:K304"/>
    <mergeCell ref="C285:C288"/>
    <mergeCell ref="D285:D288"/>
    <mergeCell ref="E285:E288"/>
    <mergeCell ref="F285:F288"/>
    <mergeCell ref="G285:H288"/>
    <mergeCell ref="I285:K288"/>
    <mergeCell ref="BB301:BB304"/>
    <mergeCell ref="L301:Q304"/>
    <mergeCell ref="R301:W304"/>
    <mergeCell ref="X301:Z304"/>
    <mergeCell ref="AA301:AC304"/>
    <mergeCell ref="AD301:AI304"/>
    <mergeCell ref="AA305:AC308"/>
    <mergeCell ref="AD305:AI308"/>
    <mergeCell ref="BA305:BA308"/>
    <mergeCell ref="BB305:BB308"/>
    <mergeCell ref="C309:C312"/>
    <mergeCell ref="D309:D312"/>
    <mergeCell ref="E309:E312"/>
    <mergeCell ref="F309:F312"/>
    <mergeCell ref="G309:H312"/>
    <mergeCell ref="I309:K312"/>
    <mergeCell ref="BB309:BB312"/>
    <mergeCell ref="L309:Q312"/>
    <mergeCell ref="R309:W312"/>
    <mergeCell ref="X309:Z312"/>
    <mergeCell ref="AA309:AC312"/>
    <mergeCell ref="AD309:AI312"/>
    <mergeCell ref="BA309:BA312"/>
    <mergeCell ref="C305:C308"/>
    <mergeCell ref="D305:D308"/>
    <mergeCell ref="E305:E308"/>
    <mergeCell ref="F305:F308"/>
    <mergeCell ref="G305:H308"/>
    <mergeCell ref="I305:K308"/>
    <mergeCell ref="L305:Q308"/>
    <mergeCell ref="BD317:BE320"/>
    <mergeCell ref="BF317:BF320"/>
    <mergeCell ref="AA313:AC316"/>
    <mergeCell ref="AD313:AI316"/>
    <mergeCell ref="BA313:BA316"/>
    <mergeCell ref="BB313:BB316"/>
    <mergeCell ref="C317:AA320"/>
    <mergeCell ref="AB317:AF320"/>
    <mergeCell ref="AG317:AI320"/>
    <mergeCell ref="BA317:BA320"/>
    <mergeCell ref="BB317:BB320"/>
    <mergeCell ref="C313:C316"/>
    <mergeCell ref="D313:D316"/>
    <mergeCell ref="E313:E316"/>
    <mergeCell ref="F313:F316"/>
    <mergeCell ref="G313:H316"/>
    <mergeCell ref="I313:K316"/>
    <mergeCell ref="L313:Q316"/>
    <mergeCell ref="R313:W316"/>
    <mergeCell ref="X313:Z316"/>
    <mergeCell ref="BB285:BB288"/>
    <mergeCell ref="C289:C292"/>
    <mergeCell ref="D289:D292"/>
    <mergeCell ref="E289:E292"/>
    <mergeCell ref="F289:F292"/>
    <mergeCell ref="G289:H292"/>
    <mergeCell ref="I289:K292"/>
    <mergeCell ref="L289:Q292"/>
    <mergeCell ref="R289:W292"/>
    <mergeCell ref="X289:Z292"/>
    <mergeCell ref="AA289:AC292"/>
    <mergeCell ref="AD289:AI292"/>
    <mergeCell ref="BA289:BA292"/>
    <mergeCell ref="BB289:BB292"/>
    <mergeCell ref="BB293:BB296"/>
    <mergeCell ref="C297:C300"/>
    <mergeCell ref="D297:D300"/>
    <mergeCell ref="E297:E300"/>
    <mergeCell ref="F297:F300"/>
    <mergeCell ref="G297:H300"/>
    <mergeCell ref="I297:K300"/>
    <mergeCell ref="L297:Q300"/>
    <mergeCell ref="R297:W300"/>
    <mergeCell ref="X297:Z300"/>
    <mergeCell ref="AA297:AC300"/>
    <mergeCell ref="AD297:AI300"/>
    <mergeCell ref="BA297:BA300"/>
    <mergeCell ref="BB297:BB300"/>
    <mergeCell ref="C293:C296"/>
    <mergeCell ref="D293:D296"/>
    <mergeCell ref="E293:E296"/>
    <mergeCell ref="F293:F296"/>
    <mergeCell ref="G293:H296"/>
  </mergeCells>
  <phoneticPr fontId="3"/>
  <conditionalFormatting sqref="R233 R237 R241 R245 R249 R253 R257 R261 R265 R269 R273 R277 R281 R301 R305 R309 R313">
    <cfRule type="expression" dxfId="17" priority="25">
      <formula>IF(R233="定",TRUE)</formula>
    </cfRule>
    <cfRule type="expression" dxfId="16" priority="26">
      <formula>IF(#REF!="×",TRUE)</formula>
    </cfRule>
    <cfRule type="expression" dxfId="15" priority="27">
      <formula>IF(R233=0,TRUE)</formula>
    </cfRule>
  </conditionalFormatting>
  <conditionalFormatting sqref="R285 R289 R293 R297">
    <cfRule type="expression" dxfId="14" priority="7">
      <formula>IF(R285="定",TRUE)</formula>
    </cfRule>
    <cfRule type="expression" dxfId="13" priority="8">
      <formula>IF(#REF!="×",TRUE)</formula>
    </cfRule>
    <cfRule type="expression" dxfId="12" priority="9">
      <formula>IF(R285=0,TRUE)</formula>
    </cfRule>
  </conditionalFormatting>
  <conditionalFormatting sqref="AD233 AD237 AD241 AD245 AD249 AD253 AD257 AD261 AD265 AD269 AD273 AD277 AD281 AD285 AD289 AD293 AD297 AD301 AD305 AD309 AD313">
    <cfRule type="expression" dxfId="11" priority="1">
      <formula>IF(AD233="定",TRUE)</formula>
    </cfRule>
    <cfRule type="expression" dxfId="10" priority="2">
      <formula>IF(CB233="×",TRUE)</formula>
    </cfRule>
    <cfRule type="expression" dxfId="9" priority="3">
      <formula>IF(AD233=0,TRUE)</formula>
    </cfRule>
  </conditionalFormatting>
  <dataValidations count="5">
    <dataValidation type="whole" allowBlank="1" showInputMessage="1" showErrorMessage="1" sqref="X233:Z316" xr:uid="{C6102186-4009-4435-AA52-34E1358D23DB}">
      <formula1>1</formula1>
      <formula2>10</formula2>
    </dataValidation>
    <dataValidation type="list" allowBlank="1" showInputMessage="1" showErrorMessage="1" sqref="I233:K316" xr:uid="{BDB7A439-506B-4141-99CF-38CF50961EFC}">
      <formula1>"○,定,×,－"</formula1>
    </dataValidation>
    <dataValidation type="whole" allowBlank="1" showInputMessage="1" showErrorMessage="1" sqref="L22:M23 X22:Y23 L27:M28 X27:Y28 AN27:AO28 AN22:AO23 L42:M43 X42:Y43 L47:M48 X47:Y48 AN47:AO48 AN42:AO43 AN84:AO85 AN79:AO80 L84:M85 X84:Y85 L60:M61 X60:Y61 L65:M66 X65:Y66 AN65:AO66 AN60:AO61 L79:M80 X79:Y80 AN102:AO103 AN97:AO98 L102:M103 X102:Y103 L97:M98 X97:Y98 AN139:AO140 AN134:AO135 L139:M140 X139:Y140 L115:M116 X115:Y116 L120:M121 X120:Y121 AN120:AO121 AN115:AO116 L134:M135 X134:Y135 AN157:AO158 AN152:AO153 L157:M158 X157:Y158 L152:M153 X152:Y153 AN194:AO195 AN189:AO190 L194:M195 X194:Y195 L170:M171 X170:Y171 L175:M176 X175:Y176 AN175:AO176 AN170:AO171 L189:M190 X189:Y190" xr:uid="{31272183-C73A-4C08-9CDA-8C4C217345CD}">
      <formula1>0</formula1>
      <formula2>59</formula2>
    </dataValidation>
    <dataValidation type="decimal" operator="greaterThan" allowBlank="1" showInputMessage="1" showErrorMessage="1" sqref="J217:P218" xr:uid="{4DF3A6FB-EE6E-459B-82F8-37C7CF008B4B}">
      <formula1>0</formula1>
    </dataValidation>
    <dataValidation type="whole" allowBlank="1" showInputMessage="1" showErrorMessage="1" sqref="H22:I23 H27:I28 H42:I43 H47:I48 H60:I61 H65:I66 H79:I80 H84:I85 H97:I98 H102:I103 H115:I116 H120:I121 H134:I135 H139:I140 H152:I153 H157:I158 H170:I171 H175:I176 H189:I190 H194:I195" xr:uid="{E2777232-6E6A-444F-93E7-30EFAB0CEEAB}">
      <formula1>5</formula1>
      <formula2>28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6" max="44" man="1"/>
    <brk id="220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dcterms:modified xsi:type="dcterms:W3CDTF">2021-07-14T02:19:20Z</dcterms:modified>
</cp:coreProperties>
</file>